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1835"/>
  </bookViews>
  <sheets>
    <sheet name="Расчет стоимости по Методике" sheetId="4" r:id="rId1"/>
  </sheets>
  <externalReferences>
    <externalReference r:id="rId2"/>
  </externalReferences>
  <definedNames>
    <definedName name="д.2">'[1]Расчет стоимости по Методике'!$K$1:$K$2</definedName>
    <definedName name="д1">'Расчет стоимости по Методике'!$K$1:$K$2</definedName>
    <definedName name="д2">'[1]Расчет стоимости по Методике'!$K$1:$K$2</definedName>
    <definedName name="_xlnm.Print_Area" localSheetId="0">'Расчет стоимости по Методике'!$A$1:$H$423</definedName>
  </definedNames>
  <calcPr calcId="144525"/>
</workbook>
</file>

<file path=xl/calcChain.xml><?xml version="1.0" encoding="utf-8"?>
<calcChain xmlns="http://schemas.openxmlformats.org/spreadsheetml/2006/main">
  <c r="E409" i="4" l="1"/>
  <c r="G404" i="4"/>
  <c r="G403" i="4"/>
  <c r="G402" i="4"/>
  <c r="G401" i="4"/>
  <c r="G400" i="4"/>
  <c r="G399" i="4"/>
  <c r="E410" i="4" s="1"/>
  <c r="G398" i="4"/>
  <c r="G397" i="4"/>
  <c r="G396" i="4"/>
  <c r="E408" i="4" s="1"/>
  <c r="G395" i="4"/>
  <c r="E407" i="4" s="1"/>
  <c r="E411" i="4" s="1"/>
  <c r="D413" i="4" s="1"/>
  <c r="D414" i="4" s="1"/>
  <c r="G387" i="4"/>
  <c r="E358" i="4"/>
  <c r="G355" i="4"/>
  <c r="G354" i="4"/>
  <c r="G353" i="4"/>
  <c r="G352" i="4"/>
  <c r="G351" i="4"/>
  <c r="G350" i="4"/>
  <c r="E361" i="4" s="1"/>
  <c r="G349" i="4"/>
  <c r="E360" i="4" s="1"/>
  <c r="G348" i="4"/>
  <c r="E359" i="4" s="1"/>
  <c r="G347" i="4"/>
  <c r="G346" i="4"/>
  <c r="G338" i="4"/>
  <c r="E313" i="4"/>
  <c r="G308" i="4"/>
  <c r="G307" i="4"/>
  <c r="G306" i="4"/>
  <c r="G305" i="4"/>
  <c r="G304" i="4"/>
  <c r="G303" i="4"/>
  <c r="E314" i="4" s="1"/>
  <c r="G302" i="4"/>
  <c r="G301" i="4"/>
  <c r="G300" i="4"/>
  <c r="E312" i="4" s="1"/>
  <c r="G299" i="4"/>
  <c r="E311" i="4" s="1"/>
  <c r="E315" i="4" s="1"/>
  <c r="D317" i="4" s="1"/>
  <c r="D318" i="4" s="1"/>
  <c r="G291" i="4"/>
  <c r="E267" i="4"/>
  <c r="G264" i="4"/>
  <c r="G263" i="4"/>
  <c r="G262" i="4"/>
  <c r="G261" i="4"/>
  <c r="G260" i="4"/>
  <c r="G259" i="4"/>
  <c r="E270" i="4" s="1"/>
  <c r="G258" i="4"/>
  <c r="E269" i="4" s="1"/>
  <c r="G257" i="4"/>
  <c r="E268" i="4" s="1"/>
  <c r="G256" i="4"/>
  <c r="G255" i="4"/>
  <c r="G247" i="4"/>
  <c r="E271" i="4" l="1"/>
  <c r="D273" i="4" s="1"/>
  <c r="D274" i="4" s="1"/>
  <c r="E362" i="4"/>
  <c r="D364" i="4" s="1"/>
  <c r="D365" i="4" s="1"/>
  <c r="G215" i="4" l="1"/>
  <c r="G214" i="4"/>
  <c r="G213" i="4"/>
  <c r="G212" i="4"/>
  <c r="G211" i="4"/>
  <c r="G210" i="4"/>
  <c r="G209" i="4"/>
  <c r="E220" i="4" s="1"/>
  <c r="G208" i="4"/>
  <c r="G207" i="4"/>
  <c r="G206" i="4"/>
  <c r="E218" i="4" s="1"/>
  <c r="G198" i="4"/>
  <c r="G166" i="4"/>
  <c r="G165" i="4"/>
  <c r="G164" i="4"/>
  <c r="G163" i="4"/>
  <c r="G162" i="4"/>
  <c r="G161" i="4"/>
  <c r="G160" i="4"/>
  <c r="E171" i="4" s="1"/>
  <c r="G159" i="4"/>
  <c r="G158" i="4"/>
  <c r="G157" i="4"/>
  <c r="E169" i="4" s="1"/>
  <c r="G149" i="4"/>
  <c r="G117" i="4"/>
  <c r="G116" i="4"/>
  <c r="G115" i="4"/>
  <c r="G114" i="4"/>
  <c r="G113" i="4"/>
  <c r="G112" i="4"/>
  <c r="G111" i="4"/>
  <c r="E122" i="4" s="1"/>
  <c r="G110" i="4"/>
  <c r="G109" i="4"/>
  <c r="G108" i="4"/>
  <c r="E120" i="4" s="1"/>
  <c r="G100" i="4"/>
  <c r="E219" i="4" l="1"/>
  <c r="E170" i="4"/>
  <c r="E121" i="4"/>
  <c r="E221" i="4"/>
  <c r="E172" i="4"/>
  <c r="E123" i="4"/>
  <c r="G70" i="4"/>
  <c r="G69" i="4"/>
  <c r="G68" i="4"/>
  <c r="G67" i="4"/>
  <c r="G66" i="4"/>
  <c r="G65" i="4"/>
  <c r="G64" i="4"/>
  <c r="E75" i="4" s="1"/>
  <c r="G63" i="4"/>
  <c r="G62" i="4"/>
  <c r="G61" i="4"/>
  <c r="E73" i="4" s="1"/>
  <c r="G53" i="4"/>
  <c r="E222" i="4" l="1"/>
  <c r="D224" i="4" s="1"/>
  <c r="D225" i="4" s="1"/>
  <c r="E173" i="4"/>
  <c r="D175" i="4" s="1"/>
  <c r="D176" i="4" s="1"/>
  <c r="E124" i="4"/>
  <c r="D126" i="4" s="1"/>
  <c r="D127" i="4" s="1"/>
  <c r="E74" i="4"/>
  <c r="E76" i="4"/>
  <c r="G9" i="4"/>
  <c r="G20" i="4"/>
  <c r="E31" i="4" s="1"/>
  <c r="E77" i="4" l="1"/>
  <c r="D79" i="4" s="1"/>
  <c r="D80" i="4" s="1"/>
  <c r="G26" i="4"/>
  <c r="G25" i="4"/>
  <c r="G22" i="4"/>
  <c r="G23" i="4"/>
  <c r="G24" i="4"/>
  <c r="G21" i="4"/>
  <c r="G19" i="4"/>
  <c r="G18" i="4"/>
  <c r="G17" i="4"/>
  <c r="E29" i="4" s="1"/>
  <c r="E30" i="4" l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<sst xmlns="http://schemas.openxmlformats.org/spreadsheetml/2006/main" count="443" uniqueCount="67">
  <si>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</si>
  <si>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</si>
  <si>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</si>
  <si>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</si>
  <si>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</si>
  <si>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</si>
  <si>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</si>
  <si>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</si>
  <si>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</si>
  <si>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</si>
  <si>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</si>
  <si>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</si>
  <si>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</si>
  <si>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</si>
  <si>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</si>
  <si>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</si>
  <si>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</si>
  <si>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</si>
  <si>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</si>
  <si>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</si>
  <si>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</si>
  <si>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</si>
  <si>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</si>
  <si>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</si>
  <si>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</si>
  <si>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</si>
  <si>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</si>
  <si>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</si>
  <si>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</si>
  <si>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</si>
  <si>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</si>
  <si>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</si>
  <si>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</si>
  <si>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</si>
  <si>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</si>
  <si>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</si>
  <si>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</si>
  <si>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"Камское лесничество"</t>
  </si>
  <si>
    <t>Шеморбашское участковое лесничество</t>
  </si>
  <si>
    <t>10ОС+ЛП</t>
  </si>
  <si>
    <t>кв.6 выдел22 делянка1</t>
  </si>
  <si>
    <t>5Б1ОС1ЛП1Д2С</t>
  </si>
  <si>
    <t>Прикамское участковое лесничество</t>
  </si>
  <si>
    <t>кв.12выдел 6 делянка 2</t>
  </si>
  <si>
    <t>9ЛП1Д+КЛ</t>
  </si>
  <si>
    <t>кв.41 выдел 31 делянка 1</t>
  </si>
  <si>
    <t>5ОС4Б1ЛП</t>
  </si>
  <si>
    <t>кв.41 выдел 30 делянка 2</t>
  </si>
  <si>
    <t>6ОС4Б</t>
  </si>
  <si>
    <t>кв.41 выдел 9 делянка 3</t>
  </si>
  <si>
    <t>кв.2 выдел 6 делянка №1</t>
  </si>
  <si>
    <t>6ОС3Б1ЛП</t>
  </si>
  <si>
    <t>кв.8 выдел 17 делянка №2</t>
  </si>
  <si>
    <t>8ОС2Б</t>
  </si>
  <si>
    <t>кв.8 выдел 25 делянка №3</t>
  </si>
  <si>
    <t>Берсутское участковое лесничество</t>
  </si>
  <si>
    <t>кв.64 выдел 14 делянка №1</t>
  </si>
  <si>
    <t>3Д2КЛ4ЛП1Б</t>
  </si>
  <si>
    <t>ЛОТ № 57</t>
  </si>
  <si>
    <t>ЛОТ № 58</t>
  </si>
  <si>
    <t>ЛОТ № 59</t>
  </si>
  <si>
    <t>ЛОТ № 60</t>
  </si>
  <si>
    <t>ЛОТ № 61</t>
  </si>
  <si>
    <t>ЛОТ № 62</t>
  </si>
  <si>
    <t>ЛОТ № 63</t>
  </si>
  <si>
    <t>ЛОТ № 64</t>
  </si>
  <si>
    <t>ЛОТ №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</si>
</sst>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/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 wrapText="1"/>
    </xf>
    <xf numFmtId="0" fontId="6" fillId="3" borderId="0" xfId="0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horizontal="center"/>
    </xf>
    <xf numFmtId="4" fontId="2" fillId="3" borderId="0" xfId="0" applyNumberFormat="1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7/&#1054;&#1058;&#1063;&#1045;&#1058;&#1067;%20&#1040;&#1044;&#1052;&#1048;&#1053;&#1048;&#1057;&#1058;&#1056;&#1048;&#1056;&#1054;&#1042;&#1040;&#1053;&#1048;&#1045;/&#1072;&#1076;&#1084;&#1080;&#1085;&#1080;&#1089;&#1090;&#1088;&#1080;&#1088;&#1086;&#1074;&#1072;&#1085;&#1080;&#1077;/&#1056;&#1040;&#1057;&#1063;&#1045;&#1058;%20&#1050;&#1054;&#1069;&#1060;&#1060;&#1048;&#1062;&#1048;&#1045;&#1053;&#1058;&#1054;&#1042;%20&#1076;&#1083;&#1103;%20&#1076;&#1086;&#1075;.%20&#1082;&#1091;&#1087;&#1083;&#1080;-&#1087;&#1088;&#1086;&#1076;&#1072;&#1078;&#1080;%20&#1089;%20&#1048;&#1055;/2017/18.07.2017/&#1050;&#1072;&#1084;&#1089;&#1082;&#1086;&#1077;/18.07.2017/&#1040;&#1091;&#1082;&#1094;&#1080;&#1086;&#1085;%20&#1050;&#1072;&#1084;&#1089;&#1082;&#1080;&#1081;/4%20&#1083;&#1086;&#1090;&#1072;/&#1056;&#1072;&#1089;&#1095;&#1105;&#1090;%20&#1085;&#1072;&#1095;&#1072;&#1083;&#1100;&#1085;&#1086;&#1081;%20&#1094;&#1077;&#1085;&#1099;%20&#1083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">
          <cell r="K1" t="str">
            <v>Сплошная</v>
          </cell>
        </row>
        <row r="2">
          <cell r="K2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6"/>
  <sheetViews>
    <sheetView tabSelected="1" view="pageBreakPreview" topLeftCell="A412" zoomScale="85" zoomScaleNormal="90" zoomScaleSheetLayoutView="85" workbookViewId="0">
      <selection activeCell="D385" sqref="D385:G385"/>
    </sheetView>
  </sheetViews>
  <sheetFormatPr defaultColWidth="9.140625"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89" t="s">
        <v>58</v>
      </c>
      <c r="C1" s="89"/>
      <c r="D1" s="89"/>
      <c r="E1" s="89"/>
      <c r="F1" s="89"/>
      <c r="G1" s="89"/>
      <c r="H1" s="89"/>
      <c r="K1" s="22" t="s">
        <v>33</v>
      </c>
    </row>
    <row r="2" spans="2:11" ht="46.5" customHeight="1" x14ac:dyDescent="0.25">
      <c r="B2" s="90" t="s">
        <v>36</v>
      </c>
      <c r="C2" s="90"/>
      <c r="D2" s="90"/>
      <c r="E2" s="90"/>
      <c r="F2" s="90"/>
      <c r="G2" s="90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1" t="s">
        <v>15</v>
      </c>
      <c r="D5" s="94" t="s">
        <v>37</v>
      </c>
      <c r="E5" s="94"/>
      <c r="F5" s="94"/>
      <c r="G5" s="94"/>
      <c r="H5" s="58"/>
    </row>
    <row r="6" spans="2:11" s="10" customFormat="1" ht="20.25" x14ac:dyDescent="0.25">
      <c r="C6" s="92"/>
      <c r="D6" s="94" t="s">
        <v>38</v>
      </c>
      <c r="E6" s="94"/>
      <c r="F6" s="94"/>
      <c r="G6" s="94"/>
      <c r="H6" s="58"/>
    </row>
    <row r="7" spans="2:11" s="10" customFormat="1" ht="20.25" x14ac:dyDescent="0.25">
      <c r="C7" s="93"/>
      <c r="D7" s="94" t="s">
        <v>40</v>
      </c>
      <c r="E7" s="94"/>
      <c r="F7" s="94"/>
      <c r="G7" s="94"/>
      <c r="H7" s="58"/>
    </row>
    <row r="8" spans="2:11" ht="28.5" customHeight="1" x14ac:dyDescent="0.25">
      <c r="C8" s="48" t="s">
        <v>12</v>
      </c>
      <c r="D8" s="49">
        <v>5.3</v>
      </c>
      <c r="E8" s="50"/>
      <c r="F8" s="10"/>
    </row>
    <row r="9" spans="2:11" ht="28.5" customHeight="1" x14ac:dyDescent="0.25">
      <c r="C9" s="1" t="s">
        <v>9</v>
      </c>
      <c r="D9" s="44">
        <v>849</v>
      </c>
      <c r="E9" s="95" t="s">
        <v>16</v>
      </c>
      <c r="F9" s="96"/>
      <c r="G9" s="99">
        <f>D10/D9</f>
        <v>47.666666666666664</v>
      </c>
    </row>
    <row r="10" spans="2:11" ht="28.5" customHeight="1" x14ac:dyDescent="0.25">
      <c r="C10" s="1" t="s">
        <v>10</v>
      </c>
      <c r="D10" s="44">
        <v>40469</v>
      </c>
      <c r="E10" s="97"/>
      <c r="F10" s="98"/>
      <c r="G10" s="10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41</v>
      </c>
      <c r="E12" s="59"/>
    </row>
    <row r="13" spans="2:11" x14ac:dyDescent="0.3">
      <c r="C13" s="53" t="s">
        <v>11</v>
      </c>
      <c r="D13" s="51">
        <v>70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101" t="s">
        <v>17</v>
      </c>
      <c r="C16" s="102"/>
      <c r="D16" s="23" t="s">
        <v>20</v>
      </c>
      <c r="E16" s="103" t="s">
        <v>22</v>
      </c>
      <c r="F16" s="104"/>
      <c r="G16" s="2" t="s">
        <v>21</v>
      </c>
    </row>
    <row r="17" spans="2:11" s="61" customFormat="1" ht="24" thickBot="1" x14ac:dyDescent="0.3">
      <c r="B17" s="105" t="s">
        <v>35</v>
      </c>
      <c r="C17" s="106"/>
      <c r="D17" s="32">
        <v>50.01</v>
      </c>
      <c r="E17" s="33">
        <v>5.3</v>
      </c>
      <c r="F17" s="18" t="s">
        <v>24</v>
      </c>
      <c r="G17" s="26">
        <f t="shared" ref="G17:G22" si="0">D17*E17</f>
        <v>265.053</v>
      </c>
      <c r="H17" s="80"/>
    </row>
    <row r="18" spans="2:11" s="62" customFormat="1" ht="46.5" customHeight="1" x14ac:dyDescent="0.25">
      <c r="B18" s="81" t="s">
        <v>18</v>
      </c>
      <c r="C18" s="82"/>
      <c r="D18" s="34">
        <v>70.41</v>
      </c>
      <c r="E18" s="35">
        <v>1.1000000000000001</v>
      </c>
      <c r="F18" s="19" t="s">
        <v>25</v>
      </c>
      <c r="G18" s="27">
        <f t="shared" si="0"/>
        <v>77.451000000000008</v>
      </c>
      <c r="H18" s="80"/>
    </row>
    <row r="19" spans="2:11" s="62" customFormat="1" ht="24" thickBot="1" x14ac:dyDescent="0.3">
      <c r="B19" s="83" t="s">
        <v>19</v>
      </c>
      <c r="C19" s="84"/>
      <c r="D19" s="36">
        <v>222.31</v>
      </c>
      <c r="E19" s="37">
        <v>1.1000000000000001</v>
      </c>
      <c r="F19" s="20" t="s">
        <v>25</v>
      </c>
      <c r="G19" s="28">
        <f t="shared" si="0"/>
        <v>244.54100000000003</v>
      </c>
      <c r="H19" s="80"/>
    </row>
    <row r="20" spans="2:11" s="62" customFormat="1" ht="24" thickBot="1" x14ac:dyDescent="0.3">
      <c r="B20" s="85" t="s">
        <v>27</v>
      </c>
      <c r="C20" s="86"/>
      <c r="D20" s="38"/>
      <c r="E20" s="39"/>
      <c r="F20" s="24" t="s">
        <v>24</v>
      </c>
      <c r="G20" s="29">
        <f t="shared" si="0"/>
        <v>0</v>
      </c>
      <c r="H20" s="80"/>
    </row>
    <row r="21" spans="2:11" s="62" customFormat="1" ht="48" customHeight="1" x14ac:dyDescent="0.25">
      <c r="B21" s="81" t="s">
        <v>32</v>
      </c>
      <c r="C21" s="82"/>
      <c r="D21" s="34">
        <v>665.33</v>
      </c>
      <c r="E21" s="35">
        <v>10.6</v>
      </c>
      <c r="F21" s="19" t="s">
        <v>24</v>
      </c>
      <c r="G21" s="27">
        <f t="shared" si="0"/>
        <v>7052.4980000000005</v>
      </c>
      <c r="H21" s="80"/>
    </row>
    <row r="22" spans="2:11" s="62" customFormat="1" x14ac:dyDescent="0.25">
      <c r="B22" s="87" t="s">
        <v>26</v>
      </c>
      <c r="C22" s="88"/>
      <c r="D22" s="40"/>
      <c r="E22" s="41"/>
      <c r="F22" s="21" t="s">
        <v>24</v>
      </c>
      <c r="G22" s="30">
        <f t="shared" si="0"/>
        <v>0</v>
      </c>
      <c r="H22" s="80"/>
    </row>
    <row r="23" spans="2:11" s="62" customFormat="1" x14ac:dyDescent="0.25">
      <c r="B23" s="87" t="s">
        <v>28</v>
      </c>
      <c r="C23" s="88"/>
      <c r="D23" s="42">
        <v>2425.11</v>
      </c>
      <c r="E23" s="43">
        <v>5.3</v>
      </c>
      <c r="F23" s="21" t="s">
        <v>24</v>
      </c>
      <c r="G23" s="30">
        <f t="shared" ref="G23:G24" si="1">D23*E23</f>
        <v>12853.083000000001</v>
      </c>
      <c r="H23" s="80"/>
    </row>
    <row r="24" spans="2:11" s="62" customFormat="1" x14ac:dyDescent="0.25">
      <c r="B24" s="87" t="s">
        <v>29</v>
      </c>
      <c r="C24" s="88"/>
      <c r="D24" s="42">
        <v>1718.79</v>
      </c>
      <c r="E24" s="43">
        <v>5.3</v>
      </c>
      <c r="F24" s="21" t="s">
        <v>24</v>
      </c>
      <c r="G24" s="30">
        <f t="shared" si="1"/>
        <v>9109.5869999999995</v>
      </c>
      <c r="H24" s="80"/>
    </row>
    <row r="25" spans="2:11" s="62" customFormat="1" x14ac:dyDescent="0.25">
      <c r="B25" s="87" t="s">
        <v>31</v>
      </c>
      <c r="C25" s="88"/>
      <c r="D25" s="42">
        <v>473.91</v>
      </c>
      <c r="E25" s="43">
        <v>5.3</v>
      </c>
      <c r="F25" s="21" t="s">
        <v>24</v>
      </c>
      <c r="G25" s="30">
        <f>D25*E25</f>
        <v>2511.723</v>
      </c>
      <c r="H25" s="80"/>
    </row>
    <row r="26" spans="2:11" s="62" customFormat="1" ht="24" thickBot="1" x14ac:dyDescent="0.3">
      <c r="B26" s="83" t="s">
        <v>30</v>
      </c>
      <c r="C26" s="84"/>
      <c r="D26" s="36">
        <v>320.5</v>
      </c>
      <c r="E26" s="37">
        <v>53</v>
      </c>
      <c r="F26" s="20" t="s">
        <v>24</v>
      </c>
      <c r="G26" s="31">
        <f>D26*E26</f>
        <v>16986.5</v>
      </c>
      <c r="H26" s="80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7" t="s">
        <v>6</v>
      </c>
      <c r="D29" s="8" t="s">
        <v>0</v>
      </c>
      <c r="E29" s="9">
        <f>ROUND((G17+D10)/D10,2)</f>
        <v>1.01</v>
      </c>
      <c r="F29" s="9"/>
      <c r="G29" s="10"/>
      <c r="H29" s="7"/>
    </row>
    <row r="30" spans="2:11" x14ac:dyDescent="0.25">
      <c r="C30" s="77"/>
      <c r="D30" s="8" t="s">
        <v>1</v>
      </c>
      <c r="E30" s="9">
        <f>ROUND((G18+G19+D10)/D10,2)</f>
        <v>1.01</v>
      </c>
      <c r="F30" s="9"/>
      <c r="G30" s="11"/>
      <c r="H30" s="66"/>
    </row>
    <row r="31" spans="2:11" x14ac:dyDescent="0.25">
      <c r="C31" s="77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7"/>
      <c r="D32" s="13" t="s">
        <v>3</v>
      </c>
      <c r="E32" s="45">
        <f>ROUND((SUM(G21:G26)+D10)/D10,2)</f>
        <v>2.2000000000000002</v>
      </c>
      <c r="F32" s="10"/>
      <c r="G32" s="11"/>
    </row>
    <row r="33" spans="1:8" ht="25.5" x14ac:dyDescent="0.25">
      <c r="D33" s="46" t="s">
        <v>4</v>
      </c>
      <c r="E33" s="47">
        <f>SUM(E29:E32)-IF(D14="сплошная",3,2)</f>
        <v>2.2200000000000006</v>
      </c>
      <c r="F33" s="25"/>
    </row>
    <row r="34" spans="1:8" ht="14.25" customHeight="1" x14ac:dyDescent="0.25">
      <c r="E34" s="15"/>
    </row>
    <row r="35" spans="1:8" s="22" customFormat="1" ht="26.25" customHeight="1" x14ac:dyDescent="0.35">
      <c r="C35" s="16" t="s">
        <v>23</v>
      </c>
      <c r="D35" s="78">
        <f>E33*D10</f>
        <v>89841.180000000022</v>
      </c>
      <c r="E35" s="78"/>
      <c r="F35" s="7"/>
      <c r="G35" s="5"/>
      <c r="H35" s="5"/>
    </row>
    <row r="36" spans="1:8" ht="18.75" x14ac:dyDescent="0.3">
      <c r="C36" s="17" t="s">
        <v>8</v>
      </c>
      <c r="D36" s="79">
        <f>D35/D9</f>
        <v>105.82000000000002</v>
      </c>
      <c r="E36" s="79"/>
      <c r="G36" s="7"/>
      <c r="H36" s="67"/>
    </row>
    <row r="45" spans="1:8" ht="60.75" x14ac:dyDescent="0.8">
      <c r="A45" s="22"/>
      <c r="B45" s="89" t="s">
        <v>59</v>
      </c>
      <c r="C45" s="89"/>
      <c r="D45" s="89"/>
      <c r="E45" s="89"/>
      <c r="F45" s="89"/>
      <c r="G45" s="89"/>
      <c r="H45" s="89"/>
    </row>
    <row r="46" spans="1:8" x14ac:dyDescent="0.25">
      <c r="B46" s="90" t="s">
        <v>36</v>
      </c>
      <c r="C46" s="90"/>
      <c r="D46" s="90"/>
      <c r="E46" s="90"/>
      <c r="F46" s="90"/>
      <c r="G46" s="90"/>
    </row>
    <row r="47" spans="1:8" x14ac:dyDescent="0.25">
      <c r="C47" s="68"/>
      <c r="G47" s="7"/>
    </row>
    <row r="48" spans="1:8" ht="25.5" x14ac:dyDescent="0.25">
      <c r="C48" s="14" t="s">
        <v>5</v>
      </c>
      <c r="D48" s="6"/>
    </row>
    <row r="49" spans="1:8" ht="20.25" x14ac:dyDescent="0.25">
      <c r="A49" s="10"/>
      <c r="B49" s="10"/>
      <c r="C49" s="91" t="s">
        <v>15</v>
      </c>
      <c r="D49" s="94" t="s">
        <v>37</v>
      </c>
      <c r="E49" s="94"/>
      <c r="F49" s="94"/>
      <c r="G49" s="94"/>
      <c r="H49" s="58"/>
    </row>
    <row r="50" spans="1:8" ht="20.25" x14ac:dyDescent="0.25">
      <c r="A50" s="10"/>
      <c r="B50" s="10"/>
      <c r="C50" s="92"/>
      <c r="D50" s="94" t="s">
        <v>42</v>
      </c>
      <c r="E50" s="94"/>
      <c r="F50" s="94"/>
      <c r="G50" s="94"/>
      <c r="H50" s="58"/>
    </row>
    <row r="51" spans="1:8" ht="20.25" x14ac:dyDescent="0.25">
      <c r="A51" s="10"/>
      <c r="B51" s="10"/>
      <c r="C51" s="93"/>
      <c r="D51" s="94" t="s">
        <v>43</v>
      </c>
      <c r="E51" s="94"/>
      <c r="F51" s="94"/>
      <c r="G51" s="94"/>
      <c r="H51" s="58"/>
    </row>
    <row r="52" spans="1:8" x14ac:dyDescent="0.25">
      <c r="C52" s="48" t="s">
        <v>12</v>
      </c>
      <c r="D52" s="49">
        <v>10</v>
      </c>
      <c r="E52" s="50"/>
      <c r="F52" s="10"/>
    </row>
    <row r="53" spans="1:8" x14ac:dyDescent="0.25">
      <c r="C53" s="1" t="s">
        <v>9</v>
      </c>
      <c r="D53" s="44">
        <v>1771</v>
      </c>
      <c r="E53" s="95" t="s">
        <v>16</v>
      </c>
      <c r="F53" s="96"/>
      <c r="G53" s="99">
        <f>D54/D53</f>
        <v>31.288537549407113</v>
      </c>
    </row>
    <row r="54" spans="1:8" x14ac:dyDescent="0.25">
      <c r="C54" s="1" t="s">
        <v>10</v>
      </c>
      <c r="D54" s="44">
        <v>55412</v>
      </c>
      <c r="E54" s="97"/>
      <c r="F54" s="98"/>
      <c r="G54" s="100"/>
    </row>
    <row r="55" spans="1:8" x14ac:dyDescent="0.25">
      <c r="C55" s="54"/>
      <c r="D55" s="55"/>
      <c r="E55" s="56"/>
    </row>
    <row r="56" spans="1:8" x14ac:dyDescent="0.3">
      <c r="C56" s="53" t="s">
        <v>7</v>
      </c>
      <c r="D56" s="51" t="s">
        <v>44</v>
      </c>
      <c r="E56" s="59"/>
    </row>
    <row r="57" spans="1:8" x14ac:dyDescent="0.3">
      <c r="C57" s="53" t="s">
        <v>11</v>
      </c>
      <c r="D57" s="51">
        <v>110</v>
      </c>
      <c r="E57" s="59"/>
    </row>
    <row r="58" spans="1:8" x14ac:dyDescent="0.3">
      <c r="C58" s="53" t="s">
        <v>13</v>
      </c>
      <c r="D58" s="52" t="s">
        <v>33</v>
      </c>
      <c r="E58" s="59"/>
    </row>
    <row r="59" spans="1:8" ht="24" thickBot="1" x14ac:dyDescent="0.3">
      <c r="C59" s="60"/>
      <c r="D59" s="60"/>
    </row>
    <row r="60" spans="1:8" ht="48" thickBot="1" x14ac:dyDescent="0.3">
      <c r="B60" s="101" t="s">
        <v>17</v>
      </c>
      <c r="C60" s="102"/>
      <c r="D60" s="23" t="s">
        <v>20</v>
      </c>
      <c r="E60" s="103" t="s">
        <v>22</v>
      </c>
      <c r="F60" s="104"/>
      <c r="G60" s="2" t="s">
        <v>21</v>
      </c>
    </row>
    <row r="61" spans="1:8" ht="24" thickBot="1" x14ac:dyDescent="0.3">
      <c r="A61" s="61"/>
      <c r="B61" s="105" t="s">
        <v>35</v>
      </c>
      <c r="C61" s="106"/>
      <c r="D61" s="32">
        <v>50.01</v>
      </c>
      <c r="E61" s="33">
        <v>10</v>
      </c>
      <c r="F61" s="18" t="s">
        <v>24</v>
      </c>
      <c r="G61" s="26">
        <f t="shared" ref="G61:G68" si="2">D61*E61</f>
        <v>500.09999999999997</v>
      </c>
      <c r="H61" s="80"/>
    </row>
    <row r="62" spans="1:8" x14ac:dyDescent="0.25">
      <c r="A62" s="62"/>
      <c r="B62" s="81" t="s">
        <v>18</v>
      </c>
      <c r="C62" s="82"/>
      <c r="D62" s="34">
        <v>70.41</v>
      </c>
      <c r="E62" s="35">
        <v>1.9</v>
      </c>
      <c r="F62" s="19" t="s">
        <v>25</v>
      </c>
      <c r="G62" s="27">
        <f t="shared" si="2"/>
        <v>133.779</v>
      </c>
      <c r="H62" s="80"/>
    </row>
    <row r="63" spans="1:8" ht="24" thickBot="1" x14ac:dyDescent="0.3">
      <c r="A63" s="62"/>
      <c r="B63" s="83" t="s">
        <v>19</v>
      </c>
      <c r="C63" s="84"/>
      <c r="D63" s="36">
        <v>222.31</v>
      </c>
      <c r="E63" s="37">
        <v>1.9</v>
      </c>
      <c r="F63" s="20" t="s">
        <v>25</v>
      </c>
      <c r="G63" s="28">
        <f t="shared" si="2"/>
        <v>422.38900000000001</v>
      </c>
      <c r="H63" s="80"/>
    </row>
    <row r="64" spans="1:8" ht="24" thickBot="1" x14ac:dyDescent="0.3">
      <c r="A64" s="62"/>
      <c r="B64" s="85" t="s">
        <v>27</v>
      </c>
      <c r="C64" s="86"/>
      <c r="D64" s="38"/>
      <c r="E64" s="39"/>
      <c r="F64" s="24" t="s">
        <v>24</v>
      </c>
      <c r="G64" s="29">
        <f t="shared" si="2"/>
        <v>0</v>
      </c>
      <c r="H64" s="80"/>
    </row>
    <row r="65" spans="1:8" x14ac:dyDescent="0.25">
      <c r="A65" s="62"/>
      <c r="B65" s="81" t="s">
        <v>32</v>
      </c>
      <c r="C65" s="82"/>
      <c r="D65" s="34">
        <v>665.33</v>
      </c>
      <c r="E65" s="35">
        <v>20</v>
      </c>
      <c r="F65" s="19" t="s">
        <v>24</v>
      </c>
      <c r="G65" s="27">
        <f t="shared" si="2"/>
        <v>13306.6</v>
      </c>
      <c r="H65" s="80"/>
    </row>
    <row r="66" spans="1:8" x14ac:dyDescent="0.25">
      <c r="A66" s="62"/>
      <c r="B66" s="87" t="s">
        <v>26</v>
      </c>
      <c r="C66" s="88"/>
      <c r="D66" s="40"/>
      <c r="E66" s="41"/>
      <c r="F66" s="21" t="s">
        <v>24</v>
      </c>
      <c r="G66" s="30">
        <f t="shared" si="2"/>
        <v>0</v>
      </c>
      <c r="H66" s="80"/>
    </row>
    <row r="67" spans="1:8" x14ac:dyDescent="0.25">
      <c r="A67" s="62"/>
      <c r="B67" s="87" t="s">
        <v>28</v>
      </c>
      <c r="C67" s="88"/>
      <c r="D67" s="42">
        <v>2425.11</v>
      </c>
      <c r="E67" s="43">
        <v>10</v>
      </c>
      <c r="F67" s="21" t="s">
        <v>24</v>
      </c>
      <c r="G67" s="30">
        <f t="shared" si="2"/>
        <v>24251.100000000002</v>
      </c>
      <c r="H67" s="80"/>
    </row>
    <row r="68" spans="1:8" x14ac:dyDescent="0.25">
      <c r="A68" s="62"/>
      <c r="B68" s="87" t="s">
        <v>29</v>
      </c>
      <c r="C68" s="88"/>
      <c r="D68" s="42">
        <v>1718.79</v>
      </c>
      <c r="E68" s="43">
        <v>10</v>
      </c>
      <c r="F68" s="21" t="s">
        <v>24</v>
      </c>
      <c r="G68" s="30">
        <f t="shared" si="2"/>
        <v>17187.900000000001</v>
      </c>
      <c r="H68" s="80"/>
    </row>
    <row r="69" spans="1:8" x14ac:dyDescent="0.25">
      <c r="A69" s="62"/>
      <c r="B69" s="87" t="s">
        <v>31</v>
      </c>
      <c r="C69" s="88"/>
      <c r="D69" s="42">
        <v>473.91</v>
      </c>
      <c r="E69" s="43">
        <v>10</v>
      </c>
      <c r="F69" s="21" t="s">
        <v>24</v>
      </c>
      <c r="G69" s="30">
        <f>D69*E69</f>
        <v>4739.1000000000004</v>
      </c>
      <c r="H69" s="80"/>
    </row>
    <row r="70" spans="1:8" ht="24" thickBot="1" x14ac:dyDescent="0.3">
      <c r="A70" s="62"/>
      <c r="B70" s="83" t="s">
        <v>30</v>
      </c>
      <c r="C70" s="84"/>
      <c r="D70" s="36">
        <v>320.5</v>
      </c>
      <c r="E70" s="37">
        <v>40</v>
      </c>
      <c r="F70" s="20" t="s">
        <v>24</v>
      </c>
      <c r="G70" s="31">
        <f>D70*E70</f>
        <v>12820</v>
      </c>
      <c r="H70" s="80"/>
    </row>
    <row r="71" spans="1:8" x14ac:dyDescent="0.25">
      <c r="C71" s="3"/>
      <c r="D71" s="3"/>
      <c r="E71" s="4"/>
      <c r="F71" s="4"/>
      <c r="H71" s="63"/>
    </row>
    <row r="72" spans="1:8" ht="25.5" x14ac:dyDescent="0.25">
      <c r="C72" s="14" t="s">
        <v>14</v>
      </c>
      <c r="D72" s="6"/>
    </row>
    <row r="73" spans="1:8" ht="18.75" x14ac:dyDescent="0.25">
      <c r="C73" s="77" t="s">
        <v>6</v>
      </c>
      <c r="D73" s="69" t="s">
        <v>0</v>
      </c>
      <c r="E73" s="9">
        <f>ROUND((G61+D54)/D54,2)</f>
        <v>1.01</v>
      </c>
      <c r="F73" s="9"/>
      <c r="G73" s="10"/>
      <c r="H73" s="7"/>
    </row>
    <row r="74" spans="1:8" x14ac:dyDescent="0.25">
      <c r="C74" s="77"/>
      <c r="D74" s="69" t="s">
        <v>1</v>
      </c>
      <c r="E74" s="9">
        <f>ROUND((G62+G63+D54)/D54,2)</f>
        <v>1.01</v>
      </c>
      <c r="F74" s="9"/>
      <c r="G74" s="11"/>
      <c r="H74" s="66"/>
    </row>
    <row r="75" spans="1:8" x14ac:dyDescent="0.25">
      <c r="C75" s="77"/>
      <c r="D75" s="69" t="s">
        <v>2</v>
      </c>
      <c r="E75" s="9">
        <f>ROUND((G64+D54)/D54,2)</f>
        <v>1</v>
      </c>
      <c r="F75" s="12"/>
      <c r="G75" s="11"/>
    </row>
    <row r="76" spans="1:8" x14ac:dyDescent="0.25">
      <c r="C76" s="77"/>
      <c r="D76" s="13" t="s">
        <v>3</v>
      </c>
      <c r="E76" s="45">
        <f>ROUND((SUM(G65:G70)+D54)/D54,2)</f>
        <v>2.2999999999999998</v>
      </c>
      <c r="F76" s="10"/>
      <c r="G76" s="11"/>
    </row>
    <row r="77" spans="1:8" ht="25.5" x14ac:dyDescent="0.25">
      <c r="D77" s="46" t="s">
        <v>4</v>
      </c>
      <c r="E77" s="47">
        <f>SUM(E73:E76)-IF(D58="сплошная",3,2)</f>
        <v>2.3200000000000003</v>
      </c>
      <c r="F77" s="25"/>
    </row>
    <row r="78" spans="1:8" x14ac:dyDescent="0.25">
      <c r="E78" s="15"/>
    </row>
    <row r="79" spans="1:8" ht="25.5" x14ac:dyDescent="0.35">
      <c r="A79" s="22"/>
      <c r="B79" s="22"/>
      <c r="C79" s="16" t="s">
        <v>23</v>
      </c>
      <c r="D79" s="78">
        <f>E77*D54</f>
        <v>128555.84000000001</v>
      </c>
      <c r="E79" s="78"/>
    </row>
    <row r="80" spans="1:8" ht="18.75" x14ac:dyDescent="0.3">
      <c r="C80" s="17" t="s">
        <v>8</v>
      </c>
      <c r="D80" s="79">
        <f>D79/D53</f>
        <v>72.589407114624507</v>
      </c>
      <c r="E80" s="79"/>
      <c r="G80" s="7"/>
      <c r="H80" s="67"/>
    </row>
    <row r="92" spans="1:8" ht="60.75" x14ac:dyDescent="0.8">
      <c r="A92" s="22"/>
      <c r="B92" s="89" t="s">
        <v>60</v>
      </c>
      <c r="C92" s="89"/>
      <c r="D92" s="89"/>
      <c r="E92" s="89"/>
      <c r="F92" s="89"/>
      <c r="G92" s="89"/>
      <c r="H92" s="89"/>
    </row>
    <row r="93" spans="1:8" x14ac:dyDescent="0.25">
      <c r="B93" s="90" t="s">
        <v>36</v>
      </c>
      <c r="C93" s="90"/>
      <c r="D93" s="90"/>
      <c r="E93" s="90"/>
      <c r="F93" s="90"/>
      <c r="G93" s="90"/>
    </row>
    <row r="94" spans="1:8" x14ac:dyDescent="0.25">
      <c r="C94" s="72"/>
      <c r="G94" s="7"/>
    </row>
    <row r="95" spans="1:8" ht="25.5" x14ac:dyDescent="0.25">
      <c r="C95" s="14" t="s">
        <v>5</v>
      </c>
      <c r="D95" s="6"/>
    </row>
    <row r="96" spans="1:8" ht="20.25" x14ac:dyDescent="0.25">
      <c r="A96" s="10"/>
      <c r="B96" s="10"/>
      <c r="C96" s="91" t="s">
        <v>15</v>
      </c>
      <c r="D96" s="94" t="s">
        <v>37</v>
      </c>
      <c r="E96" s="94"/>
      <c r="F96" s="94"/>
      <c r="G96" s="94"/>
      <c r="H96" s="58"/>
    </row>
    <row r="97" spans="1:8" ht="20.25" x14ac:dyDescent="0.25">
      <c r="A97" s="10"/>
      <c r="B97" s="10"/>
      <c r="C97" s="92"/>
      <c r="D97" s="94" t="s">
        <v>38</v>
      </c>
      <c r="E97" s="94"/>
      <c r="F97" s="94"/>
      <c r="G97" s="94"/>
      <c r="H97" s="58"/>
    </row>
    <row r="98" spans="1:8" ht="20.25" x14ac:dyDescent="0.25">
      <c r="A98" s="10"/>
      <c r="B98" s="10"/>
      <c r="C98" s="93"/>
      <c r="D98" s="94" t="s">
        <v>45</v>
      </c>
      <c r="E98" s="94"/>
      <c r="F98" s="94"/>
      <c r="G98" s="94"/>
      <c r="H98" s="58"/>
    </row>
    <row r="99" spans="1:8" x14ac:dyDescent="0.25">
      <c r="C99" s="48" t="s">
        <v>12</v>
      </c>
      <c r="D99" s="49">
        <v>10</v>
      </c>
      <c r="E99" s="50"/>
      <c r="F99" s="10"/>
    </row>
    <row r="100" spans="1:8" x14ac:dyDescent="0.25">
      <c r="C100" s="1" t="s">
        <v>9</v>
      </c>
      <c r="D100" s="44">
        <v>2547</v>
      </c>
      <c r="E100" s="95" t="s">
        <v>16</v>
      </c>
      <c r="F100" s="96"/>
      <c r="G100" s="99">
        <f>D101/D100</f>
        <v>35.921476246564588</v>
      </c>
    </row>
    <row r="101" spans="1:8" x14ac:dyDescent="0.25">
      <c r="C101" s="1" t="s">
        <v>10</v>
      </c>
      <c r="D101" s="44">
        <v>91492</v>
      </c>
      <c r="E101" s="97"/>
      <c r="F101" s="98"/>
      <c r="G101" s="100"/>
    </row>
    <row r="102" spans="1:8" x14ac:dyDescent="0.25">
      <c r="C102" s="54"/>
      <c r="D102" s="55"/>
      <c r="E102" s="56"/>
    </row>
    <row r="103" spans="1:8" x14ac:dyDescent="0.3">
      <c r="C103" s="53" t="s">
        <v>7</v>
      </c>
      <c r="D103" s="51" t="s">
        <v>46</v>
      </c>
      <c r="E103" s="59"/>
    </row>
    <row r="104" spans="1:8" x14ac:dyDescent="0.3">
      <c r="C104" s="53" t="s">
        <v>11</v>
      </c>
      <c r="D104" s="51">
        <v>60</v>
      </c>
      <c r="E104" s="59"/>
    </row>
    <row r="105" spans="1:8" x14ac:dyDescent="0.3">
      <c r="C105" s="53" t="s">
        <v>13</v>
      </c>
      <c r="D105" s="52" t="s">
        <v>33</v>
      </c>
      <c r="E105" s="59"/>
    </row>
    <row r="106" spans="1:8" ht="24" thickBot="1" x14ac:dyDescent="0.3">
      <c r="C106" s="60"/>
      <c r="D106" s="60"/>
    </row>
    <row r="107" spans="1:8" ht="48" thickBot="1" x14ac:dyDescent="0.3">
      <c r="B107" s="101" t="s">
        <v>17</v>
      </c>
      <c r="C107" s="102"/>
      <c r="D107" s="23" t="s">
        <v>20</v>
      </c>
      <c r="E107" s="103" t="s">
        <v>22</v>
      </c>
      <c r="F107" s="104"/>
      <c r="G107" s="2" t="s">
        <v>21</v>
      </c>
    </row>
    <row r="108" spans="1:8" ht="24" thickBot="1" x14ac:dyDescent="0.3">
      <c r="A108" s="61"/>
      <c r="B108" s="105" t="s">
        <v>35</v>
      </c>
      <c r="C108" s="106"/>
      <c r="D108" s="32">
        <v>50.01</v>
      </c>
      <c r="E108" s="33">
        <v>10</v>
      </c>
      <c r="F108" s="18" t="s">
        <v>24</v>
      </c>
      <c r="G108" s="26">
        <f t="shared" ref="G108:G115" si="3">D108*E108</f>
        <v>500.09999999999997</v>
      </c>
      <c r="H108" s="80"/>
    </row>
    <row r="109" spans="1:8" x14ac:dyDescent="0.25">
      <c r="A109" s="62"/>
      <c r="B109" s="81" t="s">
        <v>18</v>
      </c>
      <c r="C109" s="82"/>
      <c r="D109" s="34">
        <v>70.41</v>
      </c>
      <c r="E109" s="35">
        <v>1.5</v>
      </c>
      <c r="F109" s="19" t="s">
        <v>25</v>
      </c>
      <c r="G109" s="27">
        <f t="shared" si="3"/>
        <v>105.61499999999999</v>
      </c>
      <c r="H109" s="80"/>
    </row>
    <row r="110" spans="1:8" ht="24" thickBot="1" x14ac:dyDescent="0.3">
      <c r="A110" s="62"/>
      <c r="B110" s="83" t="s">
        <v>19</v>
      </c>
      <c r="C110" s="84"/>
      <c r="D110" s="36">
        <v>222.31</v>
      </c>
      <c r="E110" s="37">
        <v>1.5</v>
      </c>
      <c r="F110" s="20" t="s">
        <v>25</v>
      </c>
      <c r="G110" s="28">
        <f t="shared" si="3"/>
        <v>333.46500000000003</v>
      </c>
      <c r="H110" s="80"/>
    </row>
    <row r="111" spans="1:8" ht="24" thickBot="1" x14ac:dyDescent="0.3">
      <c r="A111" s="62"/>
      <c r="B111" s="85" t="s">
        <v>27</v>
      </c>
      <c r="C111" s="86"/>
      <c r="D111" s="38"/>
      <c r="E111" s="39"/>
      <c r="F111" s="24" t="s">
        <v>24</v>
      </c>
      <c r="G111" s="29">
        <f t="shared" si="3"/>
        <v>0</v>
      </c>
      <c r="H111" s="80"/>
    </row>
    <row r="112" spans="1:8" x14ac:dyDescent="0.25">
      <c r="A112" s="62"/>
      <c r="B112" s="81" t="s">
        <v>32</v>
      </c>
      <c r="C112" s="82"/>
      <c r="D112" s="34">
        <v>665.33</v>
      </c>
      <c r="E112" s="35">
        <v>20</v>
      </c>
      <c r="F112" s="19" t="s">
        <v>24</v>
      </c>
      <c r="G112" s="27">
        <f t="shared" si="3"/>
        <v>13306.6</v>
      </c>
      <c r="H112" s="80"/>
    </row>
    <row r="113" spans="1:8" x14ac:dyDescent="0.25">
      <c r="A113" s="62"/>
      <c r="B113" s="87" t="s">
        <v>26</v>
      </c>
      <c r="C113" s="88"/>
      <c r="D113" s="40"/>
      <c r="E113" s="41"/>
      <c r="F113" s="21" t="s">
        <v>24</v>
      </c>
      <c r="G113" s="30">
        <f t="shared" si="3"/>
        <v>0</v>
      </c>
      <c r="H113" s="80"/>
    </row>
    <row r="114" spans="1:8" x14ac:dyDescent="0.25">
      <c r="A114" s="62"/>
      <c r="B114" s="87" t="s">
        <v>28</v>
      </c>
      <c r="C114" s="88"/>
      <c r="D114" s="42">
        <v>2425.11</v>
      </c>
      <c r="E114" s="43">
        <v>10</v>
      </c>
      <c r="F114" s="21" t="s">
        <v>24</v>
      </c>
      <c r="G114" s="30">
        <f t="shared" si="3"/>
        <v>24251.100000000002</v>
      </c>
      <c r="H114" s="80"/>
    </row>
    <row r="115" spans="1:8" x14ac:dyDescent="0.25">
      <c r="A115" s="62"/>
      <c r="B115" s="87" t="s">
        <v>29</v>
      </c>
      <c r="C115" s="88"/>
      <c r="D115" s="42">
        <v>1718.79</v>
      </c>
      <c r="E115" s="43">
        <v>10</v>
      </c>
      <c r="F115" s="21" t="s">
        <v>24</v>
      </c>
      <c r="G115" s="30">
        <f t="shared" si="3"/>
        <v>17187.900000000001</v>
      </c>
      <c r="H115" s="80"/>
    </row>
    <row r="116" spans="1:8" x14ac:dyDescent="0.25">
      <c r="A116" s="62"/>
      <c r="B116" s="87" t="s">
        <v>31</v>
      </c>
      <c r="C116" s="88"/>
      <c r="D116" s="42">
        <v>473.91</v>
      </c>
      <c r="E116" s="43">
        <v>10</v>
      </c>
      <c r="F116" s="21" t="s">
        <v>24</v>
      </c>
      <c r="G116" s="30">
        <f>D116*E116</f>
        <v>4739.1000000000004</v>
      </c>
      <c r="H116" s="80"/>
    </row>
    <row r="117" spans="1:8" ht="24" thickBot="1" x14ac:dyDescent="0.3">
      <c r="A117" s="62"/>
      <c r="B117" s="83" t="s">
        <v>30</v>
      </c>
      <c r="C117" s="84"/>
      <c r="D117" s="36">
        <v>320.5</v>
      </c>
      <c r="E117" s="37">
        <v>100</v>
      </c>
      <c r="F117" s="20" t="s">
        <v>24</v>
      </c>
      <c r="G117" s="31">
        <f>D117*E117</f>
        <v>32050</v>
      </c>
      <c r="H117" s="80"/>
    </row>
    <row r="118" spans="1:8" x14ac:dyDescent="0.25">
      <c r="C118" s="3"/>
      <c r="D118" s="3"/>
      <c r="E118" s="4"/>
      <c r="F118" s="4"/>
      <c r="H118" s="63"/>
    </row>
    <row r="119" spans="1:8" ht="25.5" x14ac:dyDescent="0.25">
      <c r="C119" s="14" t="s">
        <v>14</v>
      </c>
      <c r="D119" s="6"/>
    </row>
    <row r="120" spans="1:8" ht="18.75" x14ac:dyDescent="0.25">
      <c r="C120" s="77" t="s">
        <v>6</v>
      </c>
      <c r="D120" s="73" t="s">
        <v>0</v>
      </c>
      <c r="E120" s="9">
        <f>ROUND((G108+D101)/D101,2)</f>
        <v>1.01</v>
      </c>
      <c r="F120" s="9"/>
      <c r="G120" s="10"/>
      <c r="H120" s="7"/>
    </row>
    <row r="121" spans="1:8" x14ac:dyDescent="0.25">
      <c r="C121" s="77"/>
      <c r="D121" s="73" t="s">
        <v>1</v>
      </c>
      <c r="E121" s="9">
        <f>ROUND((G109+G110+D101)/D101,2)</f>
        <v>1</v>
      </c>
      <c r="F121" s="9"/>
      <c r="G121" s="11"/>
      <c r="H121" s="66"/>
    </row>
    <row r="122" spans="1:8" x14ac:dyDescent="0.25">
      <c r="C122" s="77"/>
      <c r="D122" s="73" t="s">
        <v>2</v>
      </c>
      <c r="E122" s="9">
        <f>ROUND((G111+D101)/D101,2)</f>
        <v>1</v>
      </c>
      <c r="F122" s="12"/>
      <c r="G122" s="11"/>
    </row>
    <row r="123" spans="1:8" x14ac:dyDescent="0.25">
      <c r="C123" s="77"/>
      <c r="D123" s="13" t="s">
        <v>3</v>
      </c>
      <c r="E123" s="45">
        <f>ROUND((SUM(G112:G117)+D101)/D101,2)</f>
        <v>2</v>
      </c>
      <c r="F123" s="10"/>
      <c r="G123" s="11"/>
    </row>
    <row r="124" spans="1:8" ht="25.5" x14ac:dyDescent="0.25">
      <c r="D124" s="46" t="s">
        <v>4</v>
      </c>
      <c r="E124" s="47">
        <f>SUM(E120:E123)-IF(D105="сплошная",3,2)</f>
        <v>2.0099999999999998</v>
      </c>
      <c r="F124" s="25"/>
    </row>
    <row r="125" spans="1:8" x14ac:dyDescent="0.25">
      <c r="E125" s="15"/>
    </row>
    <row r="126" spans="1:8" ht="25.5" x14ac:dyDescent="0.35">
      <c r="A126" s="22"/>
      <c r="B126" s="22"/>
      <c r="C126" s="16" t="s">
        <v>23</v>
      </c>
      <c r="D126" s="78">
        <f>E124*D101</f>
        <v>183898.91999999998</v>
      </c>
      <c r="E126" s="78"/>
    </row>
    <row r="127" spans="1:8" ht="18.75" x14ac:dyDescent="0.3">
      <c r="C127" s="17" t="s">
        <v>8</v>
      </c>
      <c r="D127" s="79">
        <f>D126/D100</f>
        <v>72.202167255594816</v>
      </c>
      <c r="E127" s="79"/>
      <c r="G127" s="7"/>
      <c r="H127" s="67"/>
    </row>
    <row r="128" spans="1:8" ht="18.75" x14ac:dyDescent="0.3">
      <c r="C128" s="17"/>
      <c r="D128" s="71"/>
      <c r="E128" s="71"/>
      <c r="G128" s="7"/>
      <c r="H128" s="70"/>
    </row>
    <row r="129" spans="1:8" ht="18.75" x14ac:dyDescent="0.3">
      <c r="C129" s="17"/>
      <c r="D129" s="71"/>
      <c r="E129" s="71"/>
      <c r="G129" s="7"/>
      <c r="H129" s="70"/>
    </row>
    <row r="130" spans="1:8" ht="18.75" x14ac:dyDescent="0.3">
      <c r="C130" s="17"/>
      <c r="D130" s="71"/>
      <c r="E130" s="71"/>
      <c r="G130" s="7"/>
      <c r="H130" s="70"/>
    </row>
    <row r="131" spans="1:8" ht="18.75" x14ac:dyDescent="0.3">
      <c r="C131" s="17"/>
      <c r="D131" s="71"/>
      <c r="E131" s="71"/>
      <c r="G131" s="7"/>
      <c r="H131" s="70"/>
    </row>
    <row r="132" spans="1:8" ht="18.75" x14ac:dyDescent="0.3">
      <c r="C132" s="17"/>
      <c r="D132" s="71"/>
      <c r="E132" s="71"/>
      <c r="G132" s="7"/>
      <c r="H132" s="70"/>
    </row>
    <row r="133" spans="1:8" ht="18.75" x14ac:dyDescent="0.3">
      <c r="C133" s="17"/>
      <c r="D133" s="71"/>
      <c r="E133" s="71"/>
      <c r="G133" s="7"/>
      <c r="H133" s="70"/>
    </row>
    <row r="134" spans="1:8" ht="18.75" x14ac:dyDescent="0.3">
      <c r="C134" s="17"/>
      <c r="D134" s="71"/>
      <c r="E134" s="71"/>
      <c r="G134" s="7"/>
      <c r="H134" s="70"/>
    </row>
    <row r="135" spans="1:8" ht="18.75" x14ac:dyDescent="0.3">
      <c r="C135" s="17"/>
      <c r="D135" s="71"/>
      <c r="E135" s="71"/>
      <c r="G135" s="7"/>
      <c r="H135" s="70"/>
    </row>
    <row r="136" spans="1:8" ht="18.75" x14ac:dyDescent="0.3">
      <c r="C136" s="17"/>
      <c r="D136" s="71"/>
      <c r="E136" s="71"/>
      <c r="G136" s="7"/>
      <c r="H136" s="70"/>
    </row>
    <row r="137" spans="1:8" ht="18.75" x14ac:dyDescent="0.3">
      <c r="C137" s="17"/>
      <c r="D137" s="71"/>
      <c r="E137" s="71"/>
      <c r="G137" s="7"/>
      <c r="H137" s="70"/>
    </row>
    <row r="138" spans="1:8" ht="18.75" x14ac:dyDescent="0.3">
      <c r="C138" s="17"/>
      <c r="D138" s="71"/>
      <c r="E138" s="71"/>
      <c r="G138" s="7"/>
      <c r="H138" s="70"/>
    </row>
    <row r="139" spans="1:8" ht="18.75" x14ac:dyDescent="0.3">
      <c r="C139" s="17"/>
      <c r="D139" s="71"/>
      <c r="E139" s="71"/>
      <c r="G139" s="7"/>
      <c r="H139" s="70"/>
    </row>
    <row r="141" spans="1:8" ht="60.75" x14ac:dyDescent="0.8">
      <c r="A141" s="22"/>
      <c r="B141" s="89" t="s">
        <v>61</v>
      </c>
      <c r="C141" s="89"/>
      <c r="D141" s="89"/>
      <c r="E141" s="89"/>
      <c r="F141" s="89"/>
      <c r="G141" s="89"/>
      <c r="H141" s="89"/>
    </row>
    <row r="142" spans="1:8" x14ac:dyDescent="0.25">
      <c r="B142" s="90" t="s">
        <v>36</v>
      </c>
      <c r="C142" s="90"/>
      <c r="D142" s="90"/>
      <c r="E142" s="90"/>
      <c r="F142" s="90"/>
      <c r="G142" s="90"/>
    </row>
    <row r="143" spans="1:8" x14ac:dyDescent="0.25">
      <c r="C143" s="72"/>
      <c r="G143" s="7"/>
    </row>
    <row r="144" spans="1:8" ht="25.5" x14ac:dyDescent="0.25">
      <c r="C144" s="14" t="s">
        <v>5</v>
      </c>
      <c r="D144" s="6"/>
    </row>
    <row r="145" spans="1:8" ht="20.25" x14ac:dyDescent="0.25">
      <c r="A145" s="10"/>
      <c r="B145" s="10"/>
      <c r="C145" s="91" t="s">
        <v>15</v>
      </c>
      <c r="D145" s="94" t="s">
        <v>37</v>
      </c>
      <c r="E145" s="94"/>
      <c r="F145" s="94"/>
      <c r="G145" s="94"/>
      <c r="H145" s="58"/>
    </row>
    <row r="146" spans="1:8" ht="20.25" x14ac:dyDescent="0.25">
      <c r="A146" s="10"/>
      <c r="B146" s="10"/>
      <c r="C146" s="92"/>
      <c r="D146" s="94" t="s">
        <v>38</v>
      </c>
      <c r="E146" s="94"/>
      <c r="F146" s="94"/>
      <c r="G146" s="94"/>
      <c r="H146" s="58"/>
    </row>
    <row r="147" spans="1:8" ht="20.25" x14ac:dyDescent="0.25">
      <c r="A147" s="10"/>
      <c r="B147" s="10"/>
      <c r="C147" s="93"/>
      <c r="D147" s="94" t="s">
        <v>47</v>
      </c>
      <c r="E147" s="94"/>
      <c r="F147" s="94"/>
      <c r="G147" s="94"/>
      <c r="H147" s="58"/>
    </row>
    <row r="148" spans="1:8" x14ac:dyDescent="0.25">
      <c r="C148" s="48" t="s">
        <v>12</v>
      </c>
      <c r="D148" s="49">
        <v>2.2000000000000002</v>
      </c>
      <c r="E148" s="50"/>
      <c r="F148" s="10"/>
    </row>
    <row r="149" spans="1:8" x14ac:dyDescent="0.25">
      <c r="C149" s="1" t="s">
        <v>9</v>
      </c>
      <c r="D149" s="44">
        <v>642</v>
      </c>
      <c r="E149" s="95" t="s">
        <v>16</v>
      </c>
      <c r="F149" s="96"/>
      <c r="G149" s="99">
        <f>D150/D149</f>
        <v>36.13084112149533</v>
      </c>
    </row>
    <row r="150" spans="1:8" x14ac:dyDescent="0.25">
      <c r="C150" s="1" t="s">
        <v>10</v>
      </c>
      <c r="D150" s="44">
        <v>23196</v>
      </c>
      <c r="E150" s="97"/>
      <c r="F150" s="98"/>
      <c r="G150" s="100"/>
    </row>
    <row r="151" spans="1:8" x14ac:dyDescent="0.25">
      <c r="C151" s="54"/>
      <c r="D151" s="55"/>
      <c r="E151" s="56"/>
    </row>
    <row r="152" spans="1:8" x14ac:dyDescent="0.3">
      <c r="C152" s="53" t="s">
        <v>7</v>
      </c>
      <c r="D152" s="51" t="s">
        <v>48</v>
      </c>
      <c r="E152" s="59"/>
    </row>
    <row r="153" spans="1:8" x14ac:dyDescent="0.3">
      <c r="C153" s="53" t="s">
        <v>11</v>
      </c>
      <c r="D153" s="51">
        <v>55</v>
      </c>
      <c r="E153" s="59"/>
    </row>
    <row r="154" spans="1:8" x14ac:dyDescent="0.3">
      <c r="C154" s="53" t="s">
        <v>13</v>
      </c>
      <c r="D154" s="52" t="s">
        <v>33</v>
      </c>
      <c r="E154" s="59"/>
    </row>
    <row r="155" spans="1:8" ht="24" thickBot="1" x14ac:dyDescent="0.3">
      <c r="C155" s="60"/>
      <c r="D155" s="60"/>
    </row>
    <row r="156" spans="1:8" ht="48" thickBot="1" x14ac:dyDescent="0.3">
      <c r="B156" s="101" t="s">
        <v>17</v>
      </c>
      <c r="C156" s="102"/>
      <c r="D156" s="23" t="s">
        <v>20</v>
      </c>
      <c r="E156" s="103" t="s">
        <v>22</v>
      </c>
      <c r="F156" s="104"/>
      <c r="G156" s="2" t="s">
        <v>21</v>
      </c>
    </row>
    <row r="157" spans="1:8" ht="24" thickBot="1" x14ac:dyDescent="0.3">
      <c r="A157" s="61"/>
      <c r="B157" s="105" t="s">
        <v>35</v>
      </c>
      <c r="C157" s="106"/>
      <c r="D157" s="32">
        <v>50.01</v>
      </c>
      <c r="E157" s="33">
        <v>2.2000000000000002</v>
      </c>
      <c r="F157" s="18" t="s">
        <v>24</v>
      </c>
      <c r="G157" s="26">
        <f t="shared" ref="G157:G164" si="4">D157*E157</f>
        <v>110.02200000000001</v>
      </c>
      <c r="H157" s="80"/>
    </row>
    <row r="158" spans="1:8" x14ac:dyDescent="0.25">
      <c r="A158" s="62"/>
      <c r="B158" s="81" t="s">
        <v>18</v>
      </c>
      <c r="C158" s="82"/>
      <c r="D158" s="34">
        <v>70.41</v>
      </c>
      <c r="E158" s="35">
        <v>0.6</v>
      </c>
      <c r="F158" s="19" t="s">
        <v>25</v>
      </c>
      <c r="G158" s="27">
        <f t="shared" si="4"/>
        <v>42.245999999999995</v>
      </c>
      <c r="H158" s="80"/>
    </row>
    <row r="159" spans="1:8" ht="24" thickBot="1" x14ac:dyDescent="0.3">
      <c r="A159" s="62"/>
      <c r="B159" s="83" t="s">
        <v>19</v>
      </c>
      <c r="C159" s="84"/>
      <c r="D159" s="36">
        <v>222.31</v>
      </c>
      <c r="E159" s="37">
        <v>0.6</v>
      </c>
      <c r="F159" s="20" t="s">
        <v>25</v>
      </c>
      <c r="G159" s="28">
        <f t="shared" si="4"/>
        <v>133.386</v>
      </c>
      <c r="H159" s="80"/>
    </row>
    <row r="160" spans="1:8" ht="24" thickBot="1" x14ac:dyDescent="0.3">
      <c r="A160" s="62"/>
      <c r="B160" s="85" t="s">
        <v>27</v>
      </c>
      <c r="C160" s="86"/>
      <c r="D160" s="38"/>
      <c r="E160" s="39"/>
      <c r="F160" s="24" t="s">
        <v>24</v>
      </c>
      <c r="G160" s="29">
        <f t="shared" si="4"/>
        <v>0</v>
      </c>
      <c r="H160" s="80"/>
    </row>
    <row r="161" spans="1:8" x14ac:dyDescent="0.25">
      <c r="A161" s="62"/>
      <c r="B161" s="81" t="s">
        <v>32</v>
      </c>
      <c r="C161" s="82"/>
      <c r="D161" s="34">
        <v>665.33</v>
      </c>
      <c r="E161" s="35">
        <v>4.4000000000000004</v>
      </c>
      <c r="F161" s="19" t="s">
        <v>24</v>
      </c>
      <c r="G161" s="27">
        <f t="shared" si="4"/>
        <v>2927.4520000000002</v>
      </c>
      <c r="H161" s="80"/>
    </row>
    <row r="162" spans="1:8" x14ac:dyDescent="0.25">
      <c r="A162" s="62"/>
      <c r="B162" s="87" t="s">
        <v>26</v>
      </c>
      <c r="C162" s="88"/>
      <c r="D162" s="40"/>
      <c r="E162" s="41"/>
      <c r="F162" s="21" t="s">
        <v>24</v>
      </c>
      <c r="G162" s="30">
        <f t="shared" si="4"/>
        <v>0</v>
      </c>
      <c r="H162" s="80"/>
    </row>
    <row r="163" spans="1:8" x14ac:dyDescent="0.25">
      <c r="A163" s="62"/>
      <c r="B163" s="87" t="s">
        <v>28</v>
      </c>
      <c r="C163" s="88"/>
      <c r="D163" s="42">
        <v>2425.11</v>
      </c>
      <c r="E163" s="43">
        <v>2.2000000000000002</v>
      </c>
      <c r="F163" s="21" t="s">
        <v>24</v>
      </c>
      <c r="G163" s="30">
        <f t="shared" si="4"/>
        <v>5335.2420000000011</v>
      </c>
      <c r="H163" s="80"/>
    </row>
    <row r="164" spans="1:8" x14ac:dyDescent="0.25">
      <c r="A164" s="62"/>
      <c r="B164" s="87" t="s">
        <v>29</v>
      </c>
      <c r="C164" s="88"/>
      <c r="D164" s="42">
        <v>1718.79</v>
      </c>
      <c r="E164" s="43">
        <v>2.2000000000000002</v>
      </c>
      <c r="F164" s="21" t="s">
        <v>24</v>
      </c>
      <c r="G164" s="30">
        <f t="shared" si="4"/>
        <v>3781.3380000000002</v>
      </c>
      <c r="H164" s="80"/>
    </row>
    <row r="165" spans="1:8" x14ac:dyDescent="0.25">
      <c r="A165" s="62"/>
      <c r="B165" s="87" t="s">
        <v>31</v>
      </c>
      <c r="C165" s="88"/>
      <c r="D165" s="42">
        <v>473.91</v>
      </c>
      <c r="E165" s="43">
        <v>2.2000000000000002</v>
      </c>
      <c r="F165" s="21" t="s">
        <v>24</v>
      </c>
      <c r="G165" s="30">
        <f>D165*E165</f>
        <v>1042.6020000000001</v>
      </c>
      <c r="H165" s="80"/>
    </row>
    <row r="166" spans="1:8" ht="24" thickBot="1" x14ac:dyDescent="0.3">
      <c r="A166" s="62"/>
      <c r="B166" s="83" t="s">
        <v>30</v>
      </c>
      <c r="C166" s="84"/>
      <c r="D166" s="36">
        <v>320.5</v>
      </c>
      <c r="E166" s="37">
        <v>22</v>
      </c>
      <c r="F166" s="20" t="s">
        <v>24</v>
      </c>
      <c r="G166" s="31">
        <f>D166*E166</f>
        <v>7051</v>
      </c>
      <c r="H166" s="80"/>
    </row>
    <row r="167" spans="1:8" x14ac:dyDescent="0.25">
      <c r="C167" s="3"/>
      <c r="D167" s="3"/>
      <c r="E167" s="4"/>
      <c r="F167" s="4"/>
      <c r="H167" s="63"/>
    </row>
    <row r="168" spans="1:8" ht="25.5" x14ac:dyDescent="0.25">
      <c r="C168" s="14" t="s">
        <v>14</v>
      </c>
      <c r="D168" s="6"/>
    </row>
    <row r="169" spans="1:8" ht="18.75" x14ac:dyDescent="0.25">
      <c r="C169" s="77" t="s">
        <v>6</v>
      </c>
      <c r="D169" s="73" t="s">
        <v>0</v>
      </c>
      <c r="E169" s="9">
        <f>ROUND((G157+D150)/D150,2)</f>
        <v>1</v>
      </c>
      <c r="F169" s="9"/>
      <c r="G169" s="10"/>
      <c r="H169" s="7"/>
    </row>
    <row r="170" spans="1:8" x14ac:dyDescent="0.25">
      <c r="C170" s="77"/>
      <c r="D170" s="73" t="s">
        <v>1</v>
      </c>
      <c r="E170" s="9">
        <f>ROUND((G158+G159+D150)/D150,2)</f>
        <v>1.01</v>
      </c>
      <c r="F170" s="9"/>
      <c r="G170" s="11"/>
      <c r="H170" s="66"/>
    </row>
    <row r="171" spans="1:8" x14ac:dyDescent="0.25">
      <c r="C171" s="77"/>
      <c r="D171" s="73" t="s">
        <v>2</v>
      </c>
      <c r="E171" s="9">
        <f>ROUND((G160+D150)/D150,2)</f>
        <v>1</v>
      </c>
      <c r="F171" s="12"/>
      <c r="G171" s="11"/>
    </row>
    <row r="172" spans="1:8" x14ac:dyDescent="0.25">
      <c r="C172" s="77"/>
      <c r="D172" s="13" t="s">
        <v>3</v>
      </c>
      <c r="E172" s="45">
        <f>ROUND((SUM(G161:G166)+D150)/D150,2)</f>
        <v>1.87</v>
      </c>
      <c r="F172" s="10"/>
      <c r="G172" s="11"/>
    </row>
    <row r="173" spans="1:8" ht="25.5" x14ac:dyDescent="0.25">
      <c r="D173" s="46" t="s">
        <v>4</v>
      </c>
      <c r="E173" s="47">
        <f>SUM(E169:E172)-IF(D154="сплошная",3,2)</f>
        <v>1.88</v>
      </c>
      <c r="F173" s="25"/>
    </row>
    <row r="174" spans="1:8" x14ac:dyDescent="0.25">
      <c r="E174" s="15"/>
    </row>
    <row r="175" spans="1:8" ht="25.5" x14ac:dyDescent="0.35">
      <c r="A175" s="22"/>
      <c r="B175" s="22"/>
      <c r="C175" s="16" t="s">
        <v>23</v>
      </c>
      <c r="D175" s="78">
        <f>E173*D150</f>
        <v>43608.479999999996</v>
      </c>
      <c r="E175" s="78"/>
    </row>
    <row r="176" spans="1:8" ht="18.75" x14ac:dyDescent="0.3">
      <c r="C176" s="17" t="s">
        <v>8</v>
      </c>
      <c r="D176" s="79">
        <f>D175/D149</f>
        <v>67.92598130841121</v>
      </c>
      <c r="E176" s="79"/>
      <c r="G176" s="7"/>
      <c r="H176" s="67"/>
    </row>
    <row r="177" spans="1:8" ht="18.75" x14ac:dyDescent="0.3">
      <c r="C177" s="17"/>
      <c r="D177" s="71"/>
      <c r="E177" s="71"/>
      <c r="G177" s="7"/>
      <c r="H177" s="70"/>
    </row>
    <row r="178" spans="1:8" ht="18.75" x14ac:dyDescent="0.3">
      <c r="C178" s="17"/>
      <c r="D178" s="71"/>
      <c r="E178" s="71"/>
      <c r="G178" s="7"/>
      <c r="H178" s="70"/>
    </row>
    <row r="179" spans="1:8" ht="18.75" x14ac:dyDescent="0.3">
      <c r="C179" s="17"/>
      <c r="D179" s="71"/>
      <c r="E179" s="71"/>
      <c r="G179" s="7"/>
      <c r="H179" s="70"/>
    </row>
    <row r="180" spans="1:8" ht="18.75" x14ac:dyDescent="0.3">
      <c r="C180" s="17"/>
      <c r="D180" s="71"/>
      <c r="E180" s="71"/>
      <c r="G180" s="7"/>
      <c r="H180" s="70"/>
    </row>
    <row r="181" spans="1:8" ht="18.75" x14ac:dyDescent="0.3">
      <c r="C181" s="17"/>
      <c r="D181" s="71"/>
      <c r="E181" s="71"/>
      <c r="G181" s="7"/>
      <c r="H181" s="70"/>
    </row>
    <row r="182" spans="1:8" ht="18.75" x14ac:dyDescent="0.3">
      <c r="C182" s="17"/>
      <c r="D182" s="71"/>
      <c r="E182" s="71"/>
      <c r="G182" s="7"/>
      <c r="H182" s="70"/>
    </row>
    <row r="183" spans="1:8" ht="18.75" x14ac:dyDescent="0.3">
      <c r="C183" s="17"/>
      <c r="D183" s="71"/>
      <c r="E183" s="71"/>
      <c r="G183" s="7"/>
      <c r="H183" s="70"/>
    </row>
    <row r="184" spans="1:8" ht="18.75" x14ac:dyDescent="0.3">
      <c r="C184" s="17"/>
      <c r="D184" s="71"/>
      <c r="E184" s="71"/>
      <c r="G184" s="7"/>
      <c r="H184" s="70"/>
    </row>
    <row r="185" spans="1:8" ht="18.75" x14ac:dyDescent="0.3">
      <c r="C185" s="17"/>
      <c r="D185" s="71"/>
      <c r="E185" s="71"/>
      <c r="G185" s="7"/>
      <c r="H185" s="70"/>
    </row>
    <row r="186" spans="1:8" ht="18.75" x14ac:dyDescent="0.3">
      <c r="C186" s="17"/>
      <c r="D186" s="71"/>
      <c r="E186" s="71"/>
      <c r="G186" s="7"/>
      <c r="H186" s="70"/>
    </row>
    <row r="187" spans="1:8" ht="18.75" x14ac:dyDescent="0.3">
      <c r="C187" s="17"/>
      <c r="D187" s="71"/>
      <c r="E187" s="71"/>
      <c r="G187" s="7"/>
      <c r="H187" s="70"/>
    </row>
    <row r="188" spans="1:8" ht="18.75" x14ac:dyDescent="0.3">
      <c r="C188" s="17"/>
      <c r="D188" s="71"/>
      <c r="E188" s="71"/>
      <c r="G188" s="7"/>
      <c r="H188" s="70"/>
    </row>
    <row r="190" spans="1:8" ht="60.75" x14ac:dyDescent="0.8">
      <c r="A190" s="22"/>
      <c r="B190" s="89" t="s">
        <v>62</v>
      </c>
      <c r="C190" s="89"/>
      <c r="D190" s="89"/>
      <c r="E190" s="89"/>
      <c r="F190" s="89"/>
      <c r="G190" s="89"/>
      <c r="H190" s="89"/>
    </row>
    <row r="191" spans="1:8" x14ac:dyDescent="0.25">
      <c r="B191" s="90" t="s">
        <v>36</v>
      </c>
      <c r="C191" s="90"/>
      <c r="D191" s="90"/>
      <c r="E191" s="90"/>
      <c r="F191" s="90"/>
      <c r="G191" s="90"/>
    </row>
    <row r="192" spans="1:8" x14ac:dyDescent="0.25">
      <c r="C192" s="72"/>
      <c r="G192" s="7"/>
    </row>
    <row r="193" spans="1:8" ht="25.5" x14ac:dyDescent="0.25">
      <c r="C193" s="14" t="s">
        <v>5</v>
      </c>
      <c r="D193" s="6"/>
    </row>
    <row r="194" spans="1:8" ht="20.25" x14ac:dyDescent="0.25">
      <c r="A194" s="10"/>
      <c r="B194" s="10"/>
      <c r="C194" s="91" t="s">
        <v>15</v>
      </c>
      <c r="D194" s="94" t="s">
        <v>37</v>
      </c>
      <c r="E194" s="94"/>
      <c r="F194" s="94"/>
      <c r="G194" s="94"/>
      <c r="H194" s="58"/>
    </row>
    <row r="195" spans="1:8" ht="20.25" x14ac:dyDescent="0.25">
      <c r="A195" s="10"/>
      <c r="B195" s="10"/>
      <c r="C195" s="92"/>
      <c r="D195" s="94" t="s">
        <v>38</v>
      </c>
      <c r="E195" s="94"/>
      <c r="F195" s="94"/>
      <c r="G195" s="94"/>
      <c r="H195" s="58"/>
    </row>
    <row r="196" spans="1:8" ht="20.25" x14ac:dyDescent="0.25">
      <c r="A196" s="10"/>
      <c r="B196" s="10"/>
      <c r="C196" s="93"/>
      <c r="D196" s="94" t="s">
        <v>49</v>
      </c>
      <c r="E196" s="94"/>
      <c r="F196" s="94"/>
      <c r="G196" s="94"/>
      <c r="H196" s="58"/>
    </row>
    <row r="197" spans="1:8" x14ac:dyDescent="0.25">
      <c r="C197" s="48" t="s">
        <v>12</v>
      </c>
      <c r="D197" s="49">
        <v>2.8</v>
      </c>
      <c r="E197" s="50"/>
      <c r="F197" s="10"/>
    </row>
    <row r="198" spans="1:8" x14ac:dyDescent="0.25">
      <c r="C198" s="1" t="s">
        <v>9</v>
      </c>
      <c r="D198" s="44">
        <v>898</v>
      </c>
      <c r="E198" s="95" t="s">
        <v>16</v>
      </c>
      <c r="F198" s="96"/>
      <c r="G198" s="99">
        <f>D199/D198</f>
        <v>14.61358574610245</v>
      </c>
    </row>
    <row r="199" spans="1:8" x14ac:dyDescent="0.25">
      <c r="C199" s="1" t="s">
        <v>10</v>
      </c>
      <c r="D199" s="44">
        <v>13123</v>
      </c>
      <c r="E199" s="97"/>
      <c r="F199" s="98"/>
      <c r="G199" s="100"/>
    </row>
    <row r="200" spans="1:8" x14ac:dyDescent="0.25">
      <c r="C200" s="54"/>
      <c r="D200" s="55"/>
      <c r="E200" s="56"/>
    </row>
    <row r="201" spans="1:8" x14ac:dyDescent="0.3">
      <c r="C201" s="53" t="s">
        <v>7</v>
      </c>
      <c r="D201" s="51" t="s">
        <v>39</v>
      </c>
      <c r="E201" s="59"/>
    </row>
    <row r="202" spans="1:8" x14ac:dyDescent="0.3">
      <c r="C202" s="53" t="s">
        <v>11</v>
      </c>
      <c r="D202" s="51">
        <v>45</v>
      </c>
      <c r="E202" s="59"/>
    </row>
    <row r="203" spans="1:8" x14ac:dyDescent="0.3">
      <c r="C203" s="53" t="s">
        <v>13</v>
      </c>
      <c r="D203" s="52" t="s">
        <v>33</v>
      </c>
      <c r="E203" s="59"/>
    </row>
    <row r="204" spans="1:8" ht="24" thickBot="1" x14ac:dyDescent="0.3">
      <c r="C204" s="60"/>
      <c r="D204" s="60"/>
    </row>
    <row r="205" spans="1:8" ht="48" thickBot="1" x14ac:dyDescent="0.3">
      <c r="B205" s="101" t="s">
        <v>17</v>
      </c>
      <c r="C205" s="102"/>
      <c r="D205" s="23" t="s">
        <v>20</v>
      </c>
      <c r="E205" s="103" t="s">
        <v>22</v>
      </c>
      <c r="F205" s="104"/>
      <c r="G205" s="2" t="s">
        <v>21</v>
      </c>
    </row>
    <row r="206" spans="1:8" ht="24" thickBot="1" x14ac:dyDescent="0.3">
      <c r="A206" s="61"/>
      <c r="B206" s="105" t="s">
        <v>35</v>
      </c>
      <c r="C206" s="106"/>
      <c r="D206" s="32">
        <v>50.01</v>
      </c>
      <c r="E206" s="33">
        <v>2.8</v>
      </c>
      <c r="F206" s="18" t="s">
        <v>24</v>
      </c>
      <c r="G206" s="26">
        <f t="shared" ref="G206:G213" si="5">D206*E206</f>
        <v>140.02799999999999</v>
      </c>
      <c r="H206" s="80"/>
    </row>
    <row r="207" spans="1:8" x14ac:dyDescent="0.25">
      <c r="A207" s="62"/>
      <c r="B207" s="81" t="s">
        <v>18</v>
      </c>
      <c r="C207" s="82"/>
      <c r="D207" s="34">
        <v>70.41</v>
      </c>
      <c r="E207" s="35">
        <v>1</v>
      </c>
      <c r="F207" s="19" t="s">
        <v>25</v>
      </c>
      <c r="G207" s="27">
        <f t="shared" si="5"/>
        <v>70.41</v>
      </c>
      <c r="H207" s="80"/>
    </row>
    <row r="208" spans="1:8" ht="24" thickBot="1" x14ac:dyDescent="0.3">
      <c r="A208" s="62"/>
      <c r="B208" s="83" t="s">
        <v>19</v>
      </c>
      <c r="C208" s="84"/>
      <c r="D208" s="36">
        <v>222.31</v>
      </c>
      <c r="E208" s="37">
        <v>1</v>
      </c>
      <c r="F208" s="20" t="s">
        <v>25</v>
      </c>
      <c r="G208" s="28">
        <f t="shared" si="5"/>
        <v>222.31</v>
      </c>
      <c r="H208" s="80"/>
    </row>
    <row r="209" spans="1:8" ht="24" thickBot="1" x14ac:dyDescent="0.3">
      <c r="A209" s="62"/>
      <c r="B209" s="85" t="s">
        <v>27</v>
      </c>
      <c r="C209" s="86"/>
      <c r="D209" s="38"/>
      <c r="E209" s="39"/>
      <c r="F209" s="24" t="s">
        <v>24</v>
      </c>
      <c r="G209" s="29">
        <f t="shared" si="5"/>
        <v>0</v>
      </c>
      <c r="H209" s="80"/>
    </row>
    <row r="210" spans="1:8" x14ac:dyDescent="0.25">
      <c r="A210" s="62"/>
      <c r="B210" s="81" t="s">
        <v>32</v>
      </c>
      <c r="C210" s="82"/>
      <c r="D210" s="34">
        <v>665.33</v>
      </c>
      <c r="E210" s="35">
        <v>5.6</v>
      </c>
      <c r="F210" s="19" t="s">
        <v>24</v>
      </c>
      <c r="G210" s="27">
        <f t="shared" si="5"/>
        <v>3725.848</v>
      </c>
      <c r="H210" s="80"/>
    </row>
    <row r="211" spans="1:8" x14ac:dyDescent="0.25">
      <c r="A211" s="62"/>
      <c r="B211" s="87" t="s">
        <v>26</v>
      </c>
      <c r="C211" s="88"/>
      <c r="D211" s="40"/>
      <c r="E211" s="41"/>
      <c r="F211" s="21" t="s">
        <v>24</v>
      </c>
      <c r="G211" s="30">
        <f t="shared" si="5"/>
        <v>0</v>
      </c>
      <c r="H211" s="80"/>
    </row>
    <row r="212" spans="1:8" x14ac:dyDescent="0.25">
      <c r="A212" s="62"/>
      <c r="B212" s="87" t="s">
        <v>28</v>
      </c>
      <c r="C212" s="88"/>
      <c r="D212" s="42">
        <v>2425.11</v>
      </c>
      <c r="E212" s="43">
        <v>2.8</v>
      </c>
      <c r="F212" s="21" t="s">
        <v>24</v>
      </c>
      <c r="G212" s="30">
        <f t="shared" si="5"/>
        <v>6790.308</v>
      </c>
      <c r="H212" s="80"/>
    </row>
    <row r="213" spans="1:8" x14ac:dyDescent="0.25">
      <c r="A213" s="62"/>
      <c r="B213" s="87" t="s">
        <v>29</v>
      </c>
      <c r="C213" s="88"/>
      <c r="D213" s="42">
        <v>1718.79</v>
      </c>
      <c r="E213" s="43">
        <v>2.8</v>
      </c>
      <c r="F213" s="21" t="s">
        <v>24</v>
      </c>
      <c r="G213" s="30">
        <f t="shared" si="5"/>
        <v>4812.6119999999992</v>
      </c>
      <c r="H213" s="80"/>
    </row>
    <row r="214" spans="1:8" x14ac:dyDescent="0.25">
      <c r="A214" s="62"/>
      <c r="B214" s="87" t="s">
        <v>31</v>
      </c>
      <c r="C214" s="88"/>
      <c r="D214" s="42">
        <v>473.91</v>
      </c>
      <c r="E214" s="43">
        <v>2.8</v>
      </c>
      <c r="F214" s="21" t="s">
        <v>24</v>
      </c>
      <c r="G214" s="30">
        <f>D214*E214</f>
        <v>1326.9480000000001</v>
      </c>
      <c r="H214" s="80"/>
    </row>
    <row r="215" spans="1:8" ht="24" thickBot="1" x14ac:dyDescent="0.3">
      <c r="A215" s="62"/>
      <c r="B215" s="83" t="s">
        <v>30</v>
      </c>
      <c r="C215" s="84"/>
      <c r="D215" s="36">
        <v>320.5</v>
      </c>
      <c r="E215" s="37">
        <v>28</v>
      </c>
      <c r="F215" s="20" t="s">
        <v>24</v>
      </c>
      <c r="G215" s="31">
        <f>D215*E215</f>
        <v>8974</v>
      </c>
      <c r="H215" s="80"/>
    </row>
    <row r="216" spans="1:8" x14ac:dyDescent="0.25">
      <c r="C216" s="3"/>
      <c r="D216" s="3"/>
      <c r="E216" s="4"/>
      <c r="F216" s="4"/>
      <c r="H216" s="63"/>
    </row>
    <row r="217" spans="1:8" ht="25.5" x14ac:dyDescent="0.25">
      <c r="C217" s="14" t="s">
        <v>14</v>
      </c>
      <c r="D217" s="6"/>
    </row>
    <row r="218" spans="1:8" ht="18.75" x14ac:dyDescent="0.25">
      <c r="C218" s="77" t="s">
        <v>6</v>
      </c>
      <c r="D218" s="73" t="s">
        <v>0</v>
      </c>
      <c r="E218" s="9">
        <f>ROUND((G206+D199)/D199,2)</f>
        <v>1.01</v>
      </c>
      <c r="F218" s="9"/>
      <c r="G218" s="10"/>
      <c r="H218" s="7"/>
    </row>
    <row r="219" spans="1:8" x14ac:dyDescent="0.25">
      <c r="C219" s="77"/>
      <c r="D219" s="73" t="s">
        <v>1</v>
      </c>
      <c r="E219" s="9">
        <f>ROUND((G207+G208+D199)/D199,2)</f>
        <v>1.02</v>
      </c>
      <c r="F219" s="9"/>
      <c r="G219" s="11"/>
      <c r="H219" s="66"/>
    </row>
    <row r="220" spans="1:8" x14ac:dyDescent="0.25">
      <c r="C220" s="77"/>
      <c r="D220" s="73" t="s">
        <v>2</v>
      </c>
      <c r="E220" s="9">
        <f>ROUND((G209+D199)/D199,2)</f>
        <v>1</v>
      </c>
      <c r="F220" s="12"/>
      <c r="G220" s="11"/>
    </row>
    <row r="221" spans="1:8" x14ac:dyDescent="0.25">
      <c r="C221" s="77"/>
      <c r="D221" s="13" t="s">
        <v>3</v>
      </c>
      <c r="E221" s="45">
        <f>ROUND((SUM(G210:G215)+D199)/D199,2)</f>
        <v>2.95</v>
      </c>
      <c r="F221" s="10"/>
      <c r="G221" s="11"/>
    </row>
    <row r="222" spans="1:8" ht="25.5" x14ac:dyDescent="0.25">
      <c r="D222" s="46" t="s">
        <v>4</v>
      </c>
      <c r="E222" s="47">
        <f>SUM(E218:E221)-IF(D203="сплошная",3,2)</f>
        <v>2.9800000000000004</v>
      </c>
      <c r="F222" s="25"/>
    </row>
    <row r="223" spans="1:8" x14ac:dyDescent="0.25">
      <c r="E223" s="15"/>
    </row>
    <row r="224" spans="1:8" ht="25.5" x14ac:dyDescent="0.35">
      <c r="A224" s="22"/>
      <c r="B224" s="22"/>
      <c r="C224" s="16" t="s">
        <v>23</v>
      </c>
      <c r="D224" s="78">
        <f>E222*D199</f>
        <v>39106.540000000008</v>
      </c>
      <c r="E224" s="78"/>
    </row>
    <row r="225" spans="2:8" ht="18.75" x14ac:dyDescent="0.3">
      <c r="C225" s="17" t="s">
        <v>8</v>
      </c>
      <c r="D225" s="79">
        <f>D224/D198</f>
        <v>43.54848552338531</v>
      </c>
      <c r="E225" s="79"/>
      <c r="G225" s="7"/>
      <c r="H225" s="67"/>
    </row>
    <row r="226" spans="2:8" ht="18.75" x14ac:dyDescent="0.3">
      <c r="C226" s="17"/>
      <c r="D226" s="71"/>
      <c r="E226" s="71"/>
      <c r="G226" s="7"/>
      <c r="H226" s="70"/>
    </row>
    <row r="227" spans="2:8" ht="18.75" x14ac:dyDescent="0.3">
      <c r="C227" s="17"/>
      <c r="D227" s="71"/>
      <c r="E227" s="71"/>
      <c r="G227" s="7"/>
      <c r="H227" s="70"/>
    </row>
    <row r="228" spans="2:8" ht="18.75" x14ac:dyDescent="0.3">
      <c r="C228" s="17"/>
      <c r="D228" s="71"/>
      <c r="E228" s="71"/>
      <c r="G228" s="7"/>
      <c r="H228" s="70"/>
    </row>
    <row r="229" spans="2:8" ht="18.75" x14ac:dyDescent="0.3">
      <c r="C229" s="17"/>
      <c r="D229" s="71"/>
      <c r="E229" s="71"/>
      <c r="G229" s="7"/>
      <c r="H229" s="70"/>
    </row>
    <row r="230" spans="2:8" ht="18.75" x14ac:dyDescent="0.3">
      <c r="C230" s="17"/>
      <c r="D230" s="71"/>
      <c r="E230" s="71"/>
      <c r="G230" s="7"/>
      <c r="H230" s="70"/>
    </row>
    <row r="231" spans="2:8" ht="18.75" x14ac:dyDescent="0.3">
      <c r="C231" s="17"/>
      <c r="D231" s="71"/>
      <c r="E231" s="71"/>
      <c r="G231" s="7"/>
      <c r="H231" s="70"/>
    </row>
    <row r="232" spans="2:8" ht="18.75" x14ac:dyDescent="0.3">
      <c r="C232" s="17"/>
      <c r="D232" s="71"/>
      <c r="E232" s="71"/>
      <c r="G232" s="7"/>
      <c r="H232" s="70"/>
    </row>
    <row r="233" spans="2:8" ht="18.75" x14ac:dyDescent="0.3">
      <c r="C233" s="17"/>
      <c r="D233" s="71"/>
      <c r="E233" s="71"/>
      <c r="G233" s="7"/>
      <c r="H233" s="70"/>
    </row>
    <row r="234" spans="2:8" ht="18.75" x14ac:dyDescent="0.3">
      <c r="C234" s="17"/>
      <c r="D234" s="71"/>
      <c r="E234" s="71"/>
      <c r="G234" s="7"/>
      <c r="H234" s="70"/>
    </row>
    <row r="235" spans="2:8" ht="18.75" x14ac:dyDescent="0.3">
      <c r="C235" s="17"/>
      <c r="D235" s="71"/>
      <c r="E235" s="71"/>
      <c r="G235" s="7"/>
      <c r="H235" s="70"/>
    </row>
    <row r="236" spans="2:8" ht="18.75" x14ac:dyDescent="0.3">
      <c r="C236" s="17"/>
      <c r="D236" s="71"/>
      <c r="E236" s="71"/>
      <c r="G236" s="7"/>
      <c r="H236" s="70"/>
    </row>
    <row r="237" spans="2:8" ht="18.75" x14ac:dyDescent="0.3">
      <c r="C237" s="17"/>
      <c r="D237" s="71"/>
      <c r="E237" s="71"/>
      <c r="G237" s="7"/>
      <c r="H237" s="70"/>
    </row>
    <row r="239" spans="2:8" ht="60.75" customHeight="1" x14ac:dyDescent="0.8">
      <c r="B239" s="89" t="s">
        <v>63</v>
      </c>
      <c r="C239" s="89"/>
      <c r="D239" s="89"/>
      <c r="E239" s="89"/>
      <c r="F239" s="89"/>
      <c r="G239" s="89"/>
      <c r="H239" s="89"/>
    </row>
    <row r="240" spans="2:8" ht="23.25" customHeight="1" x14ac:dyDescent="0.25">
      <c r="B240" s="90" t="s">
        <v>36</v>
      </c>
      <c r="C240" s="90"/>
      <c r="D240" s="90"/>
      <c r="E240" s="90"/>
      <c r="F240" s="90"/>
      <c r="G240" s="90"/>
    </row>
    <row r="241" spans="2:8" x14ac:dyDescent="0.25">
      <c r="C241" s="76"/>
      <c r="G241" s="7"/>
    </row>
    <row r="242" spans="2:8" ht="25.5" x14ac:dyDescent="0.25">
      <c r="C242" s="14" t="s">
        <v>5</v>
      </c>
      <c r="D242" s="6"/>
    </row>
    <row r="243" spans="2:8" ht="20.25" x14ac:dyDescent="0.25">
      <c r="B243" s="10"/>
      <c r="C243" s="91" t="s">
        <v>15</v>
      </c>
      <c r="D243" s="94" t="s">
        <v>37</v>
      </c>
      <c r="E243" s="94"/>
      <c r="F243" s="94"/>
      <c r="G243" s="94"/>
      <c r="H243" s="58"/>
    </row>
    <row r="244" spans="2:8" ht="23.25" customHeight="1" x14ac:dyDescent="0.25">
      <c r="B244" s="10"/>
      <c r="C244" s="92"/>
      <c r="D244" s="94" t="s">
        <v>38</v>
      </c>
      <c r="E244" s="94"/>
      <c r="F244" s="94"/>
      <c r="G244" s="94"/>
      <c r="H244" s="58"/>
    </row>
    <row r="245" spans="2:8" ht="20.25" x14ac:dyDescent="0.25">
      <c r="B245" s="10"/>
      <c r="C245" s="93"/>
      <c r="D245" s="94" t="s">
        <v>50</v>
      </c>
      <c r="E245" s="94"/>
      <c r="F245" s="94"/>
      <c r="G245" s="94"/>
      <c r="H245" s="58"/>
    </row>
    <row r="246" spans="2:8" x14ac:dyDescent="0.25">
      <c r="C246" s="48" t="s">
        <v>12</v>
      </c>
      <c r="D246" s="49">
        <v>2.6</v>
      </c>
      <c r="E246" s="50"/>
      <c r="F246" s="10"/>
    </row>
    <row r="247" spans="2:8" ht="23.25" customHeight="1" x14ac:dyDescent="0.25">
      <c r="C247" s="1" t="s">
        <v>9</v>
      </c>
      <c r="D247" s="44">
        <v>508</v>
      </c>
      <c r="E247" s="95" t="s">
        <v>16</v>
      </c>
      <c r="F247" s="96"/>
      <c r="G247" s="99">
        <f>D248/D247</f>
        <v>14.685039370078741</v>
      </c>
    </row>
    <row r="248" spans="2:8" x14ac:dyDescent="0.25">
      <c r="C248" s="1" t="s">
        <v>10</v>
      </c>
      <c r="D248" s="44">
        <v>7460</v>
      </c>
      <c r="E248" s="97"/>
      <c r="F248" s="98"/>
      <c r="G248" s="100"/>
    </row>
    <row r="249" spans="2:8" x14ac:dyDescent="0.25">
      <c r="C249" s="54"/>
      <c r="D249" s="55"/>
      <c r="E249" s="56"/>
    </row>
    <row r="250" spans="2:8" x14ac:dyDescent="0.3">
      <c r="C250" s="53" t="s">
        <v>7</v>
      </c>
      <c r="D250" s="51" t="s">
        <v>51</v>
      </c>
      <c r="E250" s="59"/>
    </row>
    <row r="251" spans="2:8" x14ac:dyDescent="0.3">
      <c r="C251" s="53" t="s">
        <v>11</v>
      </c>
      <c r="D251" s="51">
        <v>50</v>
      </c>
      <c r="E251" s="59"/>
    </row>
    <row r="252" spans="2:8" x14ac:dyDescent="0.3">
      <c r="C252" s="53" t="s">
        <v>13</v>
      </c>
      <c r="D252" s="52" t="s">
        <v>33</v>
      </c>
      <c r="E252" s="59"/>
    </row>
    <row r="253" spans="2:8" ht="24" thickBot="1" x14ac:dyDescent="0.3">
      <c r="C253" s="60"/>
      <c r="D253" s="60"/>
    </row>
    <row r="254" spans="2:8" ht="48" thickBot="1" x14ac:dyDescent="0.3">
      <c r="B254" s="101" t="s">
        <v>17</v>
      </c>
      <c r="C254" s="102"/>
      <c r="D254" s="23" t="s">
        <v>20</v>
      </c>
      <c r="E254" s="103" t="s">
        <v>22</v>
      </c>
      <c r="F254" s="104"/>
      <c r="G254" s="2" t="s">
        <v>21</v>
      </c>
    </row>
    <row r="255" spans="2:8" ht="24" customHeight="1" thickBot="1" x14ac:dyDescent="0.3">
      <c r="B255" s="105" t="s">
        <v>35</v>
      </c>
      <c r="C255" s="106"/>
      <c r="D255" s="32">
        <v>50.01</v>
      </c>
      <c r="E255" s="33">
        <v>2.6</v>
      </c>
      <c r="F255" s="18" t="s">
        <v>24</v>
      </c>
      <c r="G255" s="26">
        <f t="shared" ref="G255:G262" si="6">D255*E255</f>
        <v>130.02600000000001</v>
      </c>
      <c r="H255" s="80"/>
    </row>
    <row r="256" spans="2:8" ht="23.25" customHeight="1" x14ac:dyDescent="0.25">
      <c r="B256" s="81" t="s">
        <v>18</v>
      </c>
      <c r="C256" s="82"/>
      <c r="D256" s="34">
        <v>70.41</v>
      </c>
      <c r="E256" s="35">
        <v>0.9</v>
      </c>
      <c r="F256" s="19" t="s">
        <v>25</v>
      </c>
      <c r="G256" s="27">
        <f t="shared" si="6"/>
        <v>63.369</v>
      </c>
      <c r="H256" s="80"/>
    </row>
    <row r="257" spans="2:8" ht="24" customHeight="1" thickBot="1" x14ac:dyDescent="0.3">
      <c r="B257" s="83" t="s">
        <v>19</v>
      </c>
      <c r="C257" s="84"/>
      <c r="D257" s="36">
        <v>222.31</v>
      </c>
      <c r="E257" s="37">
        <v>0.9</v>
      </c>
      <c r="F257" s="20" t="s">
        <v>25</v>
      </c>
      <c r="G257" s="28">
        <f t="shared" si="6"/>
        <v>200.07900000000001</v>
      </c>
      <c r="H257" s="80"/>
    </row>
    <row r="258" spans="2:8" ht="24" customHeight="1" thickBot="1" x14ac:dyDescent="0.3">
      <c r="B258" s="85" t="s">
        <v>27</v>
      </c>
      <c r="C258" s="86"/>
      <c r="D258" s="38"/>
      <c r="E258" s="39"/>
      <c r="F258" s="24" t="s">
        <v>24</v>
      </c>
      <c r="G258" s="29">
        <f t="shared" si="6"/>
        <v>0</v>
      </c>
      <c r="H258" s="80"/>
    </row>
    <row r="259" spans="2:8" ht="23.25" customHeight="1" x14ac:dyDescent="0.25">
      <c r="B259" s="81" t="s">
        <v>32</v>
      </c>
      <c r="C259" s="82"/>
      <c r="D259" s="34">
        <v>665.33</v>
      </c>
      <c r="E259" s="35">
        <v>5.2</v>
      </c>
      <c r="F259" s="19" t="s">
        <v>24</v>
      </c>
      <c r="G259" s="27">
        <f t="shared" si="6"/>
        <v>3459.7160000000003</v>
      </c>
      <c r="H259" s="80"/>
    </row>
    <row r="260" spans="2:8" ht="23.25" customHeight="1" x14ac:dyDescent="0.25">
      <c r="B260" s="87" t="s">
        <v>26</v>
      </c>
      <c r="C260" s="88"/>
      <c r="D260" s="40"/>
      <c r="E260" s="41"/>
      <c r="F260" s="21" t="s">
        <v>24</v>
      </c>
      <c r="G260" s="30">
        <f t="shared" si="6"/>
        <v>0</v>
      </c>
      <c r="H260" s="80"/>
    </row>
    <row r="261" spans="2:8" ht="23.25" customHeight="1" x14ac:dyDescent="0.25">
      <c r="B261" s="87" t="s">
        <v>28</v>
      </c>
      <c r="C261" s="88"/>
      <c r="D261" s="42">
        <v>2425.11</v>
      </c>
      <c r="E261" s="43">
        <v>2.6</v>
      </c>
      <c r="F261" s="21" t="s">
        <v>24</v>
      </c>
      <c r="G261" s="30">
        <f t="shared" si="6"/>
        <v>6305.286000000001</v>
      </c>
      <c r="H261" s="80"/>
    </row>
    <row r="262" spans="2:8" ht="23.25" customHeight="1" x14ac:dyDescent="0.25">
      <c r="B262" s="87" t="s">
        <v>29</v>
      </c>
      <c r="C262" s="88"/>
      <c r="D262" s="42">
        <v>1718.79</v>
      </c>
      <c r="E262" s="43">
        <v>2.6</v>
      </c>
      <c r="F262" s="21" t="s">
        <v>24</v>
      </c>
      <c r="G262" s="30">
        <f t="shared" si="6"/>
        <v>4468.8540000000003</v>
      </c>
      <c r="H262" s="80"/>
    </row>
    <row r="263" spans="2:8" ht="23.25" customHeight="1" x14ac:dyDescent="0.25">
      <c r="B263" s="87" t="s">
        <v>31</v>
      </c>
      <c r="C263" s="88"/>
      <c r="D263" s="42">
        <v>473.91</v>
      </c>
      <c r="E263" s="43">
        <v>2.6</v>
      </c>
      <c r="F263" s="21" t="s">
        <v>24</v>
      </c>
      <c r="G263" s="30">
        <f>D263*E263</f>
        <v>1232.1660000000002</v>
      </c>
      <c r="H263" s="80"/>
    </row>
    <row r="264" spans="2:8" ht="24" customHeight="1" thickBot="1" x14ac:dyDescent="0.3">
      <c r="B264" s="83" t="s">
        <v>30</v>
      </c>
      <c r="C264" s="84"/>
      <c r="D264" s="36">
        <v>320.5</v>
      </c>
      <c r="E264" s="37">
        <v>26</v>
      </c>
      <c r="F264" s="20" t="s">
        <v>24</v>
      </c>
      <c r="G264" s="31">
        <f>D264*E264</f>
        <v>8333</v>
      </c>
      <c r="H264" s="80"/>
    </row>
    <row r="265" spans="2:8" x14ac:dyDescent="0.25">
      <c r="C265" s="3"/>
      <c r="D265" s="3"/>
      <c r="E265" s="4"/>
      <c r="F265" s="4"/>
      <c r="H265" s="63"/>
    </row>
    <row r="266" spans="2:8" ht="25.5" x14ac:dyDescent="0.25">
      <c r="C266" s="14" t="s">
        <v>14</v>
      </c>
      <c r="D266" s="6"/>
    </row>
    <row r="267" spans="2:8" ht="18.75" x14ac:dyDescent="0.25">
      <c r="C267" s="77" t="s">
        <v>6</v>
      </c>
      <c r="D267" s="74" t="s">
        <v>0</v>
      </c>
      <c r="E267" s="9">
        <f>ROUND((G255+D248)/D248,2)</f>
        <v>1.02</v>
      </c>
      <c r="F267" s="9"/>
      <c r="G267" s="10"/>
      <c r="H267" s="7"/>
    </row>
    <row r="268" spans="2:8" x14ac:dyDescent="0.25">
      <c r="C268" s="77"/>
      <c r="D268" s="74" t="s">
        <v>1</v>
      </c>
      <c r="E268" s="9">
        <f>ROUND((G256+G257+D248)/D248,2)</f>
        <v>1.04</v>
      </c>
      <c r="F268" s="9"/>
      <c r="G268" s="11"/>
      <c r="H268" s="66"/>
    </row>
    <row r="269" spans="2:8" x14ac:dyDescent="0.25">
      <c r="C269" s="77"/>
      <c r="D269" s="74" t="s">
        <v>2</v>
      </c>
      <c r="E269" s="9">
        <f>ROUND((G258+D248)/D248,2)</f>
        <v>1</v>
      </c>
      <c r="F269" s="12"/>
      <c r="G269" s="11"/>
    </row>
    <row r="270" spans="2:8" x14ac:dyDescent="0.25">
      <c r="C270" s="77"/>
      <c r="D270" s="13" t="s">
        <v>3</v>
      </c>
      <c r="E270" s="45">
        <f>ROUND((SUM(G259:G264)+D248)/D248,2)</f>
        <v>4.1900000000000004</v>
      </c>
      <c r="F270" s="10"/>
      <c r="G270" s="11"/>
    </row>
    <row r="271" spans="2:8" ht="25.5" x14ac:dyDescent="0.25">
      <c r="D271" s="46" t="s">
        <v>4</v>
      </c>
      <c r="E271" s="47">
        <f>SUM(E267:E270)-IF(D252="сплошная",3,2)</f>
        <v>4.25</v>
      </c>
      <c r="F271" s="25"/>
    </row>
    <row r="272" spans="2:8" x14ac:dyDescent="0.25">
      <c r="E272" s="15"/>
    </row>
    <row r="273" spans="2:8" ht="25.5" x14ac:dyDescent="0.35">
      <c r="B273" s="22"/>
      <c r="C273" s="16" t="s">
        <v>23</v>
      </c>
      <c r="D273" s="78">
        <f>E271*D248</f>
        <v>31705</v>
      </c>
      <c r="E273" s="78"/>
    </row>
    <row r="274" spans="2:8" ht="18.75" x14ac:dyDescent="0.3">
      <c r="C274" s="17" t="s">
        <v>8</v>
      </c>
      <c r="D274" s="79">
        <f>D273/D247</f>
        <v>62.411417322834644</v>
      </c>
      <c r="E274" s="79"/>
      <c r="G274" s="7"/>
      <c r="H274" s="67"/>
    </row>
    <row r="283" spans="2:8" ht="60.75" customHeight="1" x14ac:dyDescent="0.8">
      <c r="B283" s="89" t="s">
        <v>64</v>
      </c>
      <c r="C283" s="89"/>
      <c r="D283" s="89"/>
      <c r="E283" s="89"/>
      <c r="F283" s="89"/>
      <c r="G283" s="89"/>
      <c r="H283" s="89"/>
    </row>
    <row r="284" spans="2:8" ht="23.25" customHeight="1" x14ac:dyDescent="0.25">
      <c r="B284" s="90" t="s">
        <v>36</v>
      </c>
      <c r="C284" s="90"/>
      <c r="D284" s="90"/>
      <c r="E284" s="90"/>
      <c r="F284" s="90"/>
      <c r="G284" s="90"/>
    </row>
    <row r="285" spans="2:8" x14ac:dyDescent="0.25">
      <c r="C285" s="76"/>
      <c r="G285" s="7"/>
    </row>
    <row r="286" spans="2:8" ht="25.5" x14ac:dyDescent="0.25">
      <c r="C286" s="14" t="s">
        <v>5</v>
      </c>
      <c r="D286" s="6"/>
    </row>
    <row r="287" spans="2:8" ht="20.25" x14ac:dyDescent="0.25">
      <c r="B287" s="10"/>
      <c r="C287" s="91" t="s">
        <v>15</v>
      </c>
      <c r="D287" s="94" t="s">
        <v>37</v>
      </c>
      <c r="E287" s="94"/>
      <c r="F287" s="94"/>
      <c r="G287" s="94"/>
      <c r="H287" s="58"/>
    </row>
    <row r="288" spans="2:8" ht="20.25" x14ac:dyDescent="0.25">
      <c r="B288" s="10"/>
      <c r="C288" s="92"/>
      <c r="D288" s="94" t="s">
        <v>38</v>
      </c>
      <c r="E288" s="94"/>
      <c r="F288" s="94"/>
      <c r="G288" s="94"/>
      <c r="H288" s="58"/>
    </row>
    <row r="289" spans="2:8" ht="20.25" x14ac:dyDescent="0.25">
      <c r="B289" s="10"/>
      <c r="C289" s="93"/>
      <c r="D289" s="94" t="s">
        <v>52</v>
      </c>
      <c r="E289" s="94"/>
      <c r="F289" s="94"/>
      <c r="G289" s="94"/>
      <c r="H289" s="58"/>
    </row>
    <row r="290" spans="2:8" x14ac:dyDescent="0.25">
      <c r="C290" s="48" t="s">
        <v>12</v>
      </c>
      <c r="D290" s="49">
        <v>0.7</v>
      </c>
      <c r="E290" s="50"/>
      <c r="F290" s="10"/>
    </row>
    <row r="291" spans="2:8" x14ac:dyDescent="0.25">
      <c r="C291" s="1" t="s">
        <v>9</v>
      </c>
      <c r="D291" s="44">
        <v>152</v>
      </c>
      <c r="E291" s="95" t="s">
        <v>16</v>
      </c>
      <c r="F291" s="96"/>
      <c r="G291" s="99">
        <f>D292/D291</f>
        <v>23.769736842105264</v>
      </c>
    </row>
    <row r="292" spans="2:8" x14ac:dyDescent="0.25">
      <c r="C292" s="1" t="s">
        <v>10</v>
      </c>
      <c r="D292" s="44">
        <v>3613</v>
      </c>
      <c r="E292" s="97"/>
      <c r="F292" s="98"/>
      <c r="G292" s="100"/>
    </row>
    <row r="293" spans="2:8" x14ac:dyDescent="0.25">
      <c r="C293" s="54"/>
      <c r="D293" s="55"/>
      <c r="E293" s="56"/>
    </row>
    <row r="294" spans="2:8" x14ac:dyDescent="0.3">
      <c r="C294" s="53" t="s">
        <v>7</v>
      </c>
      <c r="D294" s="51" t="s">
        <v>53</v>
      </c>
      <c r="E294" s="59"/>
    </row>
    <row r="295" spans="2:8" x14ac:dyDescent="0.3">
      <c r="C295" s="53" t="s">
        <v>11</v>
      </c>
      <c r="D295" s="51">
        <v>60</v>
      </c>
      <c r="E295" s="59"/>
    </row>
    <row r="296" spans="2:8" x14ac:dyDescent="0.3">
      <c r="C296" s="53" t="s">
        <v>13</v>
      </c>
      <c r="D296" s="52" t="s">
        <v>33</v>
      </c>
      <c r="E296" s="59"/>
    </row>
    <row r="297" spans="2:8" ht="24" thickBot="1" x14ac:dyDescent="0.3">
      <c r="C297" s="60"/>
      <c r="D297" s="60"/>
    </row>
    <row r="298" spans="2:8" ht="48" thickBot="1" x14ac:dyDescent="0.3">
      <c r="B298" s="101" t="s">
        <v>17</v>
      </c>
      <c r="C298" s="102"/>
      <c r="D298" s="23" t="s">
        <v>20</v>
      </c>
      <c r="E298" s="103" t="s">
        <v>22</v>
      </c>
      <c r="F298" s="104"/>
      <c r="G298" s="2" t="s">
        <v>21</v>
      </c>
    </row>
    <row r="299" spans="2:8" ht="24" thickBot="1" x14ac:dyDescent="0.3">
      <c r="B299" s="105" t="s">
        <v>35</v>
      </c>
      <c r="C299" s="106"/>
      <c r="D299" s="32">
        <v>50.01</v>
      </c>
      <c r="E299" s="33">
        <v>0.7</v>
      </c>
      <c r="F299" s="18" t="s">
        <v>24</v>
      </c>
      <c r="G299" s="26">
        <f t="shared" ref="G299:G306" si="7">D299*E299</f>
        <v>35.006999999999998</v>
      </c>
      <c r="H299" s="80"/>
    </row>
    <row r="300" spans="2:8" x14ac:dyDescent="0.25">
      <c r="B300" s="81" t="s">
        <v>18</v>
      </c>
      <c r="C300" s="82"/>
      <c r="D300" s="34">
        <v>70.41</v>
      </c>
      <c r="E300" s="35">
        <v>0.7</v>
      </c>
      <c r="F300" s="19" t="s">
        <v>25</v>
      </c>
      <c r="G300" s="27">
        <f t="shared" si="7"/>
        <v>49.286999999999992</v>
      </c>
      <c r="H300" s="80"/>
    </row>
    <row r="301" spans="2:8" ht="24" thickBot="1" x14ac:dyDescent="0.3">
      <c r="B301" s="83" t="s">
        <v>19</v>
      </c>
      <c r="C301" s="84"/>
      <c r="D301" s="36">
        <v>222.31</v>
      </c>
      <c r="E301" s="37">
        <v>0.7</v>
      </c>
      <c r="F301" s="20" t="s">
        <v>25</v>
      </c>
      <c r="G301" s="28">
        <f t="shared" si="7"/>
        <v>155.61699999999999</v>
      </c>
      <c r="H301" s="80"/>
    </row>
    <row r="302" spans="2:8" ht="24" thickBot="1" x14ac:dyDescent="0.3">
      <c r="B302" s="85" t="s">
        <v>27</v>
      </c>
      <c r="C302" s="86"/>
      <c r="D302" s="38"/>
      <c r="E302" s="39"/>
      <c r="F302" s="24" t="s">
        <v>24</v>
      </c>
      <c r="G302" s="29">
        <f t="shared" si="7"/>
        <v>0</v>
      </c>
      <c r="H302" s="80"/>
    </row>
    <row r="303" spans="2:8" x14ac:dyDescent="0.25">
      <c r="B303" s="81" t="s">
        <v>32</v>
      </c>
      <c r="C303" s="82"/>
      <c r="D303" s="34">
        <v>665.33</v>
      </c>
      <c r="E303" s="35">
        <v>1.4</v>
      </c>
      <c r="F303" s="19" t="s">
        <v>24</v>
      </c>
      <c r="G303" s="27">
        <f t="shared" si="7"/>
        <v>931.46199999999999</v>
      </c>
      <c r="H303" s="80"/>
    </row>
    <row r="304" spans="2:8" x14ac:dyDescent="0.25">
      <c r="B304" s="87" t="s">
        <v>26</v>
      </c>
      <c r="C304" s="88"/>
      <c r="D304" s="40"/>
      <c r="E304" s="41"/>
      <c r="F304" s="21" t="s">
        <v>24</v>
      </c>
      <c r="G304" s="30">
        <f t="shared" si="7"/>
        <v>0</v>
      </c>
      <c r="H304" s="80"/>
    </row>
    <row r="305" spans="2:8" x14ac:dyDescent="0.25">
      <c r="B305" s="87" t="s">
        <v>28</v>
      </c>
      <c r="C305" s="88"/>
      <c r="D305" s="42">
        <v>2425.11</v>
      </c>
      <c r="E305" s="43">
        <v>0.7</v>
      </c>
      <c r="F305" s="21" t="s">
        <v>24</v>
      </c>
      <c r="G305" s="30">
        <f t="shared" si="7"/>
        <v>1697.577</v>
      </c>
      <c r="H305" s="80"/>
    </row>
    <row r="306" spans="2:8" x14ac:dyDescent="0.25">
      <c r="B306" s="87" t="s">
        <v>29</v>
      </c>
      <c r="C306" s="88"/>
      <c r="D306" s="42">
        <v>1718.79</v>
      </c>
      <c r="E306" s="43">
        <v>0.7</v>
      </c>
      <c r="F306" s="21" t="s">
        <v>24</v>
      </c>
      <c r="G306" s="30">
        <f t="shared" si="7"/>
        <v>1203.1529999999998</v>
      </c>
      <c r="H306" s="80"/>
    </row>
    <row r="307" spans="2:8" x14ac:dyDescent="0.25">
      <c r="B307" s="87" t="s">
        <v>31</v>
      </c>
      <c r="C307" s="88"/>
      <c r="D307" s="42">
        <v>473.91</v>
      </c>
      <c r="E307" s="43">
        <v>0.7</v>
      </c>
      <c r="F307" s="21" t="s">
        <v>24</v>
      </c>
      <c r="G307" s="30">
        <f>D307*E307</f>
        <v>331.73700000000002</v>
      </c>
      <c r="H307" s="80"/>
    </row>
    <row r="308" spans="2:8" ht="24" thickBot="1" x14ac:dyDescent="0.3">
      <c r="B308" s="83" t="s">
        <v>30</v>
      </c>
      <c r="C308" s="84"/>
      <c r="D308" s="36">
        <v>320.5</v>
      </c>
      <c r="E308" s="37">
        <v>7</v>
      </c>
      <c r="F308" s="20" t="s">
        <v>24</v>
      </c>
      <c r="G308" s="31">
        <f>D308*E308</f>
        <v>2243.5</v>
      </c>
      <c r="H308" s="80"/>
    </row>
    <row r="309" spans="2:8" x14ac:dyDescent="0.25">
      <c r="C309" s="3"/>
      <c r="D309" s="3"/>
      <c r="E309" s="4"/>
      <c r="F309" s="4"/>
      <c r="H309" s="63"/>
    </row>
    <row r="310" spans="2:8" ht="25.5" x14ac:dyDescent="0.25">
      <c r="C310" s="14" t="s">
        <v>14</v>
      </c>
      <c r="D310" s="6"/>
    </row>
    <row r="311" spans="2:8" ht="18.75" x14ac:dyDescent="0.25">
      <c r="C311" s="77" t="s">
        <v>6</v>
      </c>
      <c r="D311" s="74" t="s">
        <v>0</v>
      </c>
      <c r="E311" s="9">
        <f>ROUND((G299+D292)/D292,2)</f>
        <v>1.01</v>
      </c>
      <c r="F311" s="9"/>
      <c r="G311" s="10"/>
      <c r="H311" s="7"/>
    </row>
    <row r="312" spans="2:8" x14ac:dyDescent="0.25">
      <c r="C312" s="77"/>
      <c r="D312" s="74" t="s">
        <v>1</v>
      </c>
      <c r="E312" s="9">
        <f>ROUND((G300+G301+D292)/D292,2)</f>
        <v>1.06</v>
      </c>
      <c r="F312" s="9"/>
      <c r="G312" s="11"/>
      <c r="H312" s="66"/>
    </row>
    <row r="313" spans="2:8" x14ac:dyDescent="0.25">
      <c r="C313" s="77"/>
      <c r="D313" s="74" t="s">
        <v>2</v>
      </c>
      <c r="E313" s="9">
        <f>ROUND((G302+D292)/D292,2)</f>
        <v>1</v>
      </c>
      <c r="F313" s="12"/>
      <c r="G313" s="11"/>
    </row>
    <row r="314" spans="2:8" x14ac:dyDescent="0.25">
      <c r="C314" s="77"/>
      <c r="D314" s="13" t="s">
        <v>3</v>
      </c>
      <c r="E314" s="45">
        <f>ROUND((SUM(G303:G308)+D292)/D292,2)</f>
        <v>2.77</v>
      </c>
      <c r="F314" s="10"/>
      <c r="G314" s="11"/>
    </row>
    <row r="315" spans="2:8" ht="25.5" x14ac:dyDescent="0.25">
      <c r="D315" s="46" t="s">
        <v>4</v>
      </c>
      <c r="E315" s="47">
        <f>SUM(E311:E314)-IF(D296="сплошная",3,2)</f>
        <v>2.84</v>
      </c>
      <c r="F315" s="25"/>
    </row>
    <row r="316" spans="2:8" x14ac:dyDescent="0.25">
      <c r="E316" s="15"/>
    </row>
    <row r="317" spans="2:8" ht="25.5" x14ac:dyDescent="0.35">
      <c r="B317" s="22"/>
      <c r="C317" s="16" t="s">
        <v>23</v>
      </c>
      <c r="D317" s="78">
        <f>E315*D292</f>
        <v>10260.92</v>
      </c>
      <c r="E317" s="78"/>
    </row>
    <row r="318" spans="2:8" ht="18.75" x14ac:dyDescent="0.3">
      <c r="C318" s="17" t="s">
        <v>8</v>
      </c>
      <c r="D318" s="79">
        <f>D317/D291</f>
        <v>67.506052631578953</v>
      </c>
      <c r="E318" s="79"/>
      <c r="G318" s="7"/>
      <c r="H318" s="67"/>
    </row>
    <row r="330" spans="2:8" ht="60.75" x14ac:dyDescent="0.8">
      <c r="B330" s="89" t="s">
        <v>65</v>
      </c>
      <c r="C330" s="89"/>
      <c r="D330" s="89"/>
      <c r="E330" s="89"/>
      <c r="F330" s="89"/>
      <c r="G330" s="89"/>
      <c r="H330" s="89"/>
    </row>
    <row r="331" spans="2:8" x14ac:dyDescent="0.25">
      <c r="B331" s="90" t="s">
        <v>36</v>
      </c>
      <c r="C331" s="90"/>
      <c r="D331" s="90"/>
      <c r="E331" s="90"/>
      <c r="F331" s="90"/>
      <c r="G331" s="90"/>
    </row>
    <row r="332" spans="2:8" x14ac:dyDescent="0.25">
      <c r="C332" s="76"/>
      <c r="G332" s="7"/>
    </row>
    <row r="333" spans="2:8" ht="25.5" x14ac:dyDescent="0.25">
      <c r="C333" s="14" t="s">
        <v>5</v>
      </c>
      <c r="D333" s="6"/>
    </row>
    <row r="334" spans="2:8" ht="20.25" x14ac:dyDescent="0.25">
      <c r="B334" s="10"/>
      <c r="C334" s="91" t="s">
        <v>15</v>
      </c>
      <c r="D334" s="94" t="s">
        <v>37</v>
      </c>
      <c r="E334" s="94"/>
      <c r="F334" s="94"/>
      <c r="G334" s="94"/>
      <c r="H334" s="58"/>
    </row>
    <row r="335" spans="2:8" ht="20.25" x14ac:dyDescent="0.25">
      <c r="B335" s="10"/>
      <c r="C335" s="92"/>
      <c r="D335" s="94" t="s">
        <v>38</v>
      </c>
      <c r="E335" s="94"/>
      <c r="F335" s="94"/>
      <c r="G335" s="94"/>
      <c r="H335" s="58"/>
    </row>
    <row r="336" spans="2:8" ht="20.25" x14ac:dyDescent="0.25">
      <c r="B336" s="10"/>
      <c r="C336" s="93"/>
      <c r="D336" s="94" t="s">
        <v>54</v>
      </c>
      <c r="E336" s="94"/>
      <c r="F336" s="94"/>
      <c r="G336" s="94"/>
      <c r="H336" s="58"/>
    </row>
    <row r="337" spans="2:8" x14ac:dyDescent="0.25">
      <c r="C337" s="48" t="s">
        <v>12</v>
      </c>
      <c r="D337" s="49">
        <v>2.5</v>
      </c>
      <c r="E337" s="50"/>
      <c r="F337" s="10"/>
    </row>
    <row r="338" spans="2:8" x14ac:dyDescent="0.25">
      <c r="C338" s="1" t="s">
        <v>9</v>
      </c>
      <c r="D338" s="44">
        <v>551</v>
      </c>
      <c r="E338" s="95" t="s">
        <v>16</v>
      </c>
      <c r="F338" s="96"/>
      <c r="G338" s="99">
        <f>D339/D338</f>
        <v>15.791288566243194</v>
      </c>
    </row>
    <row r="339" spans="2:8" x14ac:dyDescent="0.25">
      <c r="C339" s="1" t="s">
        <v>10</v>
      </c>
      <c r="D339" s="44">
        <v>8701</v>
      </c>
      <c r="E339" s="97"/>
      <c r="F339" s="98"/>
      <c r="G339" s="100"/>
    </row>
    <row r="340" spans="2:8" x14ac:dyDescent="0.25">
      <c r="C340" s="54"/>
      <c r="D340" s="55"/>
      <c r="E340" s="56"/>
    </row>
    <row r="341" spans="2:8" x14ac:dyDescent="0.3">
      <c r="C341" s="53" t="s">
        <v>7</v>
      </c>
      <c r="D341" s="51" t="s">
        <v>53</v>
      </c>
      <c r="E341" s="59"/>
    </row>
    <row r="342" spans="2:8" x14ac:dyDescent="0.3">
      <c r="C342" s="53" t="s">
        <v>11</v>
      </c>
      <c r="D342" s="51">
        <v>65</v>
      </c>
      <c r="E342" s="59"/>
    </row>
    <row r="343" spans="2:8" x14ac:dyDescent="0.3">
      <c r="C343" s="53" t="s">
        <v>13</v>
      </c>
      <c r="D343" s="52" t="s">
        <v>33</v>
      </c>
      <c r="E343" s="59"/>
    </row>
    <row r="344" spans="2:8" ht="24" thickBot="1" x14ac:dyDescent="0.3">
      <c r="C344" s="60"/>
      <c r="D344" s="60"/>
    </row>
    <row r="345" spans="2:8" ht="48" thickBot="1" x14ac:dyDescent="0.3">
      <c r="B345" s="101" t="s">
        <v>17</v>
      </c>
      <c r="C345" s="102"/>
      <c r="D345" s="23" t="s">
        <v>20</v>
      </c>
      <c r="E345" s="103" t="s">
        <v>22</v>
      </c>
      <c r="F345" s="104"/>
      <c r="G345" s="2" t="s">
        <v>21</v>
      </c>
    </row>
    <row r="346" spans="2:8" ht="24" thickBot="1" x14ac:dyDescent="0.3">
      <c r="B346" s="105" t="s">
        <v>35</v>
      </c>
      <c r="C346" s="106"/>
      <c r="D346" s="32">
        <v>50.01</v>
      </c>
      <c r="E346" s="33">
        <v>2.5</v>
      </c>
      <c r="F346" s="18" t="s">
        <v>24</v>
      </c>
      <c r="G346" s="26">
        <f t="shared" ref="G346:G353" si="8">D346*E346</f>
        <v>125.02499999999999</v>
      </c>
      <c r="H346" s="80"/>
    </row>
    <row r="347" spans="2:8" x14ac:dyDescent="0.25">
      <c r="B347" s="81" t="s">
        <v>18</v>
      </c>
      <c r="C347" s="82"/>
      <c r="D347" s="34">
        <v>70.41</v>
      </c>
      <c r="E347" s="35">
        <v>0.4</v>
      </c>
      <c r="F347" s="19" t="s">
        <v>25</v>
      </c>
      <c r="G347" s="27">
        <f t="shared" si="8"/>
        <v>28.164000000000001</v>
      </c>
      <c r="H347" s="80"/>
    </row>
    <row r="348" spans="2:8" ht="24" thickBot="1" x14ac:dyDescent="0.3">
      <c r="B348" s="83" t="s">
        <v>19</v>
      </c>
      <c r="C348" s="84"/>
      <c r="D348" s="36">
        <v>222.31</v>
      </c>
      <c r="E348" s="37">
        <v>0.4</v>
      </c>
      <c r="F348" s="20" t="s">
        <v>25</v>
      </c>
      <c r="G348" s="28">
        <f t="shared" si="8"/>
        <v>88.924000000000007</v>
      </c>
      <c r="H348" s="80"/>
    </row>
    <row r="349" spans="2:8" ht="24" thickBot="1" x14ac:dyDescent="0.3">
      <c r="B349" s="85" t="s">
        <v>27</v>
      </c>
      <c r="C349" s="86"/>
      <c r="D349" s="38"/>
      <c r="E349" s="39"/>
      <c r="F349" s="24" t="s">
        <v>24</v>
      </c>
      <c r="G349" s="29">
        <f t="shared" si="8"/>
        <v>0</v>
      </c>
      <c r="H349" s="80"/>
    </row>
    <row r="350" spans="2:8" x14ac:dyDescent="0.25">
      <c r="B350" s="81" t="s">
        <v>32</v>
      </c>
      <c r="C350" s="82"/>
      <c r="D350" s="34">
        <v>665.33</v>
      </c>
      <c r="E350" s="35">
        <v>5</v>
      </c>
      <c r="F350" s="19" t="s">
        <v>24</v>
      </c>
      <c r="G350" s="27">
        <f t="shared" si="8"/>
        <v>3326.65</v>
      </c>
      <c r="H350" s="80"/>
    </row>
    <row r="351" spans="2:8" x14ac:dyDescent="0.25">
      <c r="B351" s="87" t="s">
        <v>26</v>
      </c>
      <c r="C351" s="88"/>
      <c r="D351" s="40"/>
      <c r="E351" s="41"/>
      <c r="F351" s="21" t="s">
        <v>24</v>
      </c>
      <c r="G351" s="30">
        <f t="shared" si="8"/>
        <v>0</v>
      </c>
      <c r="H351" s="80"/>
    </row>
    <row r="352" spans="2:8" x14ac:dyDescent="0.25">
      <c r="B352" s="87" t="s">
        <v>28</v>
      </c>
      <c r="C352" s="88"/>
      <c r="D352" s="42">
        <v>2425.11</v>
      </c>
      <c r="E352" s="43">
        <v>2.5</v>
      </c>
      <c r="F352" s="21" t="s">
        <v>24</v>
      </c>
      <c r="G352" s="30">
        <f t="shared" si="8"/>
        <v>6062.7750000000005</v>
      </c>
      <c r="H352" s="80"/>
    </row>
    <row r="353" spans="2:8" x14ac:dyDescent="0.25">
      <c r="B353" s="87" t="s">
        <v>29</v>
      </c>
      <c r="C353" s="88"/>
      <c r="D353" s="42">
        <v>1718.79</v>
      </c>
      <c r="E353" s="43">
        <v>2.5</v>
      </c>
      <c r="F353" s="21" t="s">
        <v>24</v>
      </c>
      <c r="G353" s="30">
        <f t="shared" si="8"/>
        <v>4296.9750000000004</v>
      </c>
      <c r="H353" s="80"/>
    </row>
    <row r="354" spans="2:8" x14ac:dyDescent="0.25">
      <c r="B354" s="87" t="s">
        <v>31</v>
      </c>
      <c r="C354" s="88"/>
      <c r="D354" s="42">
        <v>473.91</v>
      </c>
      <c r="E354" s="43">
        <v>2.5</v>
      </c>
      <c r="F354" s="21" t="s">
        <v>24</v>
      </c>
      <c r="G354" s="30">
        <f>D354*E354</f>
        <v>1184.7750000000001</v>
      </c>
      <c r="H354" s="80"/>
    </row>
    <row r="355" spans="2:8" ht="24" thickBot="1" x14ac:dyDescent="0.3">
      <c r="B355" s="83" t="s">
        <v>30</v>
      </c>
      <c r="C355" s="84"/>
      <c r="D355" s="36">
        <v>320.5</v>
      </c>
      <c r="E355" s="37">
        <v>25</v>
      </c>
      <c r="F355" s="20" t="s">
        <v>24</v>
      </c>
      <c r="G355" s="31">
        <f>D355*E355</f>
        <v>8012.5</v>
      </c>
      <c r="H355" s="80"/>
    </row>
    <row r="356" spans="2:8" x14ac:dyDescent="0.25">
      <c r="C356" s="3"/>
      <c r="D356" s="3"/>
      <c r="E356" s="4"/>
      <c r="F356" s="4"/>
      <c r="H356" s="63"/>
    </row>
    <row r="357" spans="2:8" ht="25.5" x14ac:dyDescent="0.25">
      <c r="C357" s="14" t="s">
        <v>14</v>
      </c>
      <c r="D357" s="6"/>
    </row>
    <row r="358" spans="2:8" ht="18.75" x14ac:dyDescent="0.25">
      <c r="C358" s="77" t="s">
        <v>6</v>
      </c>
      <c r="D358" s="74" t="s">
        <v>0</v>
      </c>
      <c r="E358" s="9">
        <f>ROUND((G346+D339)/D339,2)</f>
        <v>1.01</v>
      </c>
      <c r="F358" s="9"/>
      <c r="G358" s="10"/>
      <c r="H358" s="7"/>
    </row>
    <row r="359" spans="2:8" x14ac:dyDescent="0.25">
      <c r="C359" s="77"/>
      <c r="D359" s="74" t="s">
        <v>1</v>
      </c>
      <c r="E359" s="9">
        <f>ROUND((G347+G348+D339)/D339,2)</f>
        <v>1.01</v>
      </c>
      <c r="F359" s="9"/>
      <c r="G359" s="11"/>
      <c r="H359" s="66"/>
    </row>
    <row r="360" spans="2:8" x14ac:dyDescent="0.25">
      <c r="C360" s="77"/>
      <c r="D360" s="74" t="s">
        <v>2</v>
      </c>
      <c r="E360" s="9">
        <f>ROUND((G349+D339)/D339,2)</f>
        <v>1</v>
      </c>
      <c r="F360" s="12"/>
      <c r="G360" s="11"/>
    </row>
    <row r="361" spans="2:8" x14ac:dyDescent="0.25">
      <c r="C361" s="77"/>
      <c r="D361" s="13" t="s">
        <v>3</v>
      </c>
      <c r="E361" s="45">
        <f>ROUND((SUM(G350:G355)+D339)/D339,2)</f>
        <v>3.63</v>
      </c>
      <c r="F361" s="10"/>
      <c r="G361" s="11"/>
    </row>
    <row r="362" spans="2:8" ht="25.5" x14ac:dyDescent="0.25">
      <c r="D362" s="46" t="s">
        <v>4</v>
      </c>
      <c r="E362" s="47">
        <f>SUM(E358:E361)-IF(D343="сплошная",3,2)</f>
        <v>3.6500000000000004</v>
      </c>
      <c r="F362" s="25"/>
    </row>
    <row r="363" spans="2:8" x14ac:dyDescent="0.25">
      <c r="E363" s="15"/>
    </row>
    <row r="364" spans="2:8" ht="25.5" x14ac:dyDescent="0.35">
      <c r="B364" s="22"/>
      <c r="C364" s="16" t="s">
        <v>23</v>
      </c>
      <c r="D364" s="78">
        <f>E362*D339</f>
        <v>31758.65</v>
      </c>
      <c r="E364" s="78"/>
    </row>
    <row r="365" spans="2:8" ht="18.75" x14ac:dyDescent="0.3">
      <c r="C365" s="17" t="s">
        <v>8</v>
      </c>
      <c r="D365" s="79">
        <f>D364/D338</f>
        <v>57.638203266787663</v>
      </c>
      <c r="E365" s="79"/>
      <c r="G365" s="7"/>
      <c r="H365" s="67"/>
    </row>
    <row r="366" spans="2:8" ht="18.75" x14ac:dyDescent="0.3">
      <c r="C366" s="17"/>
      <c r="D366" s="75"/>
      <c r="E366" s="75"/>
      <c r="G366" s="7"/>
      <c r="H366" s="70"/>
    </row>
    <row r="367" spans="2:8" ht="18.75" x14ac:dyDescent="0.3">
      <c r="C367" s="17"/>
      <c r="D367" s="75"/>
      <c r="E367" s="75"/>
      <c r="G367" s="7"/>
      <c r="H367" s="70"/>
    </row>
    <row r="368" spans="2:8" ht="18.75" x14ac:dyDescent="0.3">
      <c r="C368" s="17"/>
      <c r="D368" s="75"/>
      <c r="E368" s="75"/>
      <c r="G368" s="7"/>
      <c r="H368" s="70"/>
    </row>
    <row r="369" spans="2:8" ht="18.75" x14ac:dyDescent="0.3">
      <c r="C369" s="17"/>
      <c r="D369" s="75"/>
      <c r="E369" s="75"/>
      <c r="G369" s="7"/>
      <c r="H369" s="70"/>
    </row>
    <row r="370" spans="2:8" ht="18.75" x14ac:dyDescent="0.3">
      <c r="C370" s="17"/>
      <c r="D370" s="75"/>
      <c r="E370" s="75"/>
      <c r="G370" s="7"/>
      <c r="H370" s="70"/>
    </row>
    <row r="371" spans="2:8" ht="18.75" x14ac:dyDescent="0.3">
      <c r="C371" s="17"/>
      <c r="D371" s="75"/>
      <c r="E371" s="75"/>
      <c r="G371" s="7"/>
      <c r="H371" s="70"/>
    </row>
    <row r="372" spans="2:8" ht="18.75" x14ac:dyDescent="0.3">
      <c r="C372" s="17"/>
      <c r="D372" s="75"/>
      <c r="E372" s="75"/>
      <c r="G372" s="7"/>
      <c r="H372" s="70"/>
    </row>
    <row r="373" spans="2:8" ht="18.75" x14ac:dyDescent="0.3">
      <c r="C373" s="17"/>
      <c r="D373" s="75"/>
      <c r="E373" s="75"/>
      <c r="G373" s="7"/>
      <c r="H373" s="70"/>
    </row>
    <row r="374" spans="2:8" ht="18.75" x14ac:dyDescent="0.3">
      <c r="C374" s="17"/>
      <c r="D374" s="75"/>
      <c r="E374" s="75"/>
      <c r="G374" s="7"/>
      <c r="H374" s="70"/>
    </row>
    <row r="375" spans="2:8" ht="18.75" x14ac:dyDescent="0.3">
      <c r="C375" s="17"/>
      <c r="D375" s="75"/>
      <c r="E375" s="75"/>
      <c r="G375" s="7"/>
      <c r="H375" s="70"/>
    </row>
    <row r="376" spans="2:8" ht="18.75" x14ac:dyDescent="0.3">
      <c r="C376" s="17"/>
      <c r="D376" s="75"/>
      <c r="E376" s="75"/>
      <c r="G376" s="7"/>
      <c r="H376" s="70"/>
    </row>
    <row r="377" spans="2:8" ht="18.75" x14ac:dyDescent="0.3">
      <c r="C377" s="17"/>
      <c r="D377" s="75"/>
      <c r="E377" s="75"/>
      <c r="G377" s="7"/>
      <c r="H377" s="70"/>
    </row>
    <row r="379" spans="2:8" ht="60.75" x14ac:dyDescent="0.8">
      <c r="B379" s="89" t="s">
        <v>66</v>
      </c>
      <c r="C379" s="89"/>
      <c r="D379" s="89"/>
      <c r="E379" s="89"/>
      <c r="F379" s="89"/>
      <c r="G379" s="89"/>
      <c r="H379" s="89"/>
    </row>
    <row r="380" spans="2:8" x14ac:dyDescent="0.25">
      <c r="B380" s="90" t="s">
        <v>36</v>
      </c>
      <c r="C380" s="90"/>
      <c r="D380" s="90"/>
      <c r="E380" s="90"/>
      <c r="F380" s="90"/>
      <c r="G380" s="90"/>
    </row>
    <row r="381" spans="2:8" x14ac:dyDescent="0.25">
      <c r="C381" s="76"/>
      <c r="G381" s="7"/>
    </row>
    <row r="382" spans="2:8" ht="25.5" x14ac:dyDescent="0.25">
      <c r="C382" s="14" t="s">
        <v>5</v>
      </c>
      <c r="D382" s="6"/>
    </row>
    <row r="383" spans="2:8" ht="20.25" x14ac:dyDescent="0.25">
      <c r="B383" s="10"/>
      <c r="C383" s="91" t="s">
        <v>15</v>
      </c>
      <c r="D383" s="94" t="s">
        <v>37</v>
      </c>
      <c r="E383" s="94"/>
      <c r="F383" s="94"/>
      <c r="G383" s="94"/>
      <c r="H383" s="58"/>
    </row>
    <row r="384" spans="2:8" ht="20.25" x14ac:dyDescent="0.25">
      <c r="B384" s="10"/>
      <c r="C384" s="92"/>
      <c r="D384" s="94" t="s">
        <v>55</v>
      </c>
      <c r="E384" s="94"/>
      <c r="F384" s="94"/>
      <c r="G384" s="94"/>
      <c r="H384" s="58"/>
    </row>
    <row r="385" spans="2:8" ht="20.25" x14ac:dyDescent="0.25">
      <c r="B385" s="10"/>
      <c r="C385" s="93"/>
      <c r="D385" s="94" t="s">
        <v>56</v>
      </c>
      <c r="E385" s="94"/>
      <c r="F385" s="94"/>
      <c r="G385" s="94"/>
      <c r="H385" s="58"/>
    </row>
    <row r="386" spans="2:8" x14ac:dyDescent="0.25">
      <c r="C386" s="48" t="s">
        <v>12</v>
      </c>
      <c r="D386" s="49">
        <v>7.3</v>
      </c>
      <c r="E386" s="50"/>
      <c r="F386" s="10"/>
    </row>
    <row r="387" spans="2:8" x14ac:dyDescent="0.25">
      <c r="C387" s="1" t="s">
        <v>9</v>
      </c>
      <c r="D387" s="44">
        <v>200</v>
      </c>
      <c r="E387" s="95" t="s">
        <v>16</v>
      </c>
      <c r="F387" s="96"/>
      <c r="G387" s="99">
        <f>D388/D387</f>
        <v>110.395</v>
      </c>
    </row>
    <row r="388" spans="2:8" x14ac:dyDescent="0.25">
      <c r="C388" s="1" t="s">
        <v>10</v>
      </c>
      <c r="D388" s="44">
        <v>22079</v>
      </c>
      <c r="E388" s="97"/>
      <c r="F388" s="98"/>
      <c r="G388" s="100"/>
    </row>
    <row r="389" spans="2:8" x14ac:dyDescent="0.25">
      <c r="C389" s="54"/>
      <c r="D389" s="55"/>
      <c r="E389" s="56"/>
    </row>
    <row r="390" spans="2:8" x14ac:dyDescent="0.3">
      <c r="C390" s="53" t="s">
        <v>7</v>
      </c>
      <c r="D390" s="51" t="s">
        <v>57</v>
      </c>
      <c r="E390" s="59"/>
    </row>
    <row r="391" spans="2:8" x14ac:dyDescent="0.3">
      <c r="C391" s="53" t="s">
        <v>11</v>
      </c>
      <c r="D391" s="51">
        <v>75</v>
      </c>
      <c r="E391" s="59"/>
    </row>
    <row r="392" spans="2:8" x14ac:dyDescent="0.3">
      <c r="C392" s="53" t="s">
        <v>13</v>
      </c>
      <c r="D392" s="52" t="s">
        <v>34</v>
      </c>
      <c r="E392" s="59"/>
    </row>
    <row r="393" spans="2:8" ht="24" thickBot="1" x14ac:dyDescent="0.3">
      <c r="C393" s="60"/>
      <c r="D393" s="60"/>
    </row>
    <row r="394" spans="2:8" ht="48" thickBot="1" x14ac:dyDescent="0.3">
      <c r="B394" s="101" t="s">
        <v>17</v>
      </c>
      <c r="C394" s="102"/>
      <c r="D394" s="23" t="s">
        <v>20</v>
      </c>
      <c r="E394" s="103" t="s">
        <v>22</v>
      </c>
      <c r="F394" s="104"/>
      <c r="G394" s="2" t="s">
        <v>21</v>
      </c>
    </row>
    <row r="395" spans="2:8" ht="24" thickBot="1" x14ac:dyDescent="0.3">
      <c r="B395" s="105" t="s">
        <v>35</v>
      </c>
      <c r="C395" s="106"/>
      <c r="D395" s="32">
        <v>50.01</v>
      </c>
      <c r="E395" s="33">
        <v>7.3</v>
      </c>
      <c r="F395" s="18" t="s">
        <v>24</v>
      </c>
      <c r="G395" s="26">
        <f t="shared" ref="G395:G402" si="9">D395*E395</f>
        <v>365.07299999999998</v>
      </c>
      <c r="H395" s="80"/>
    </row>
    <row r="396" spans="2:8" x14ac:dyDescent="0.25">
      <c r="B396" s="81" t="s">
        <v>18</v>
      </c>
      <c r="C396" s="82"/>
      <c r="D396" s="34">
        <v>70.41</v>
      </c>
      <c r="E396" s="35">
        <v>1.4</v>
      </c>
      <c r="F396" s="19" t="s">
        <v>25</v>
      </c>
      <c r="G396" s="27">
        <f t="shared" si="9"/>
        <v>98.573999999999984</v>
      </c>
      <c r="H396" s="80"/>
    </row>
    <row r="397" spans="2:8" ht="24" thickBot="1" x14ac:dyDescent="0.3">
      <c r="B397" s="83" t="s">
        <v>19</v>
      </c>
      <c r="C397" s="84"/>
      <c r="D397" s="36">
        <v>222.31</v>
      </c>
      <c r="E397" s="37">
        <v>1.4</v>
      </c>
      <c r="F397" s="20" t="s">
        <v>25</v>
      </c>
      <c r="G397" s="28">
        <f t="shared" si="9"/>
        <v>311.23399999999998</v>
      </c>
      <c r="H397" s="80"/>
    </row>
    <row r="398" spans="2:8" ht="24" thickBot="1" x14ac:dyDescent="0.3">
      <c r="B398" s="85" t="s">
        <v>27</v>
      </c>
      <c r="C398" s="86"/>
      <c r="D398" s="38">
        <v>696.9</v>
      </c>
      <c r="E398" s="39">
        <v>7.3</v>
      </c>
      <c r="F398" s="24" t="s">
        <v>24</v>
      </c>
      <c r="G398" s="29">
        <f t="shared" si="9"/>
        <v>5087.37</v>
      </c>
      <c r="H398" s="80"/>
    </row>
    <row r="399" spans="2:8" x14ac:dyDescent="0.25">
      <c r="B399" s="81" t="s">
        <v>32</v>
      </c>
      <c r="C399" s="82"/>
      <c r="D399" s="34"/>
      <c r="E399" s="35"/>
      <c r="F399" s="19" t="s">
        <v>24</v>
      </c>
      <c r="G399" s="27">
        <f t="shared" si="9"/>
        <v>0</v>
      </c>
      <c r="H399" s="80"/>
    </row>
    <row r="400" spans="2:8" x14ac:dyDescent="0.25">
      <c r="B400" s="87" t="s">
        <v>26</v>
      </c>
      <c r="C400" s="88"/>
      <c r="D400" s="40"/>
      <c r="E400" s="41"/>
      <c r="F400" s="21" t="s">
        <v>24</v>
      </c>
      <c r="G400" s="30">
        <f t="shared" si="9"/>
        <v>0</v>
      </c>
      <c r="H400" s="80"/>
    </row>
    <row r="401" spans="2:8" x14ac:dyDescent="0.25">
      <c r="B401" s="87" t="s">
        <v>28</v>
      </c>
      <c r="C401" s="88"/>
      <c r="D401" s="42"/>
      <c r="E401" s="43"/>
      <c r="F401" s="21" t="s">
        <v>24</v>
      </c>
      <c r="G401" s="30">
        <f t="shared" si="9"/>
        <v>0</v>
      </c>
      <c r="H401" s="80"/>
    </row>
    <row r="402" spans="2:8" x14ac:dyDescent="0.25">
      <c r="B402" s="87" t="s">
        <v>29</v>
      </c>
      <c r="C402" s="88"/>
      <c r="D402" s="42"/>
      <c r="E402" s="43"/>
      <c r="F402" s="21" t="s">
        <v>24</v>
      </c>
      <c r="G402" s="30">
        <f t="shared" si="9"/>
        <v>0</v>
      </c>
      <c r="H402" s="80"/>
    </row>
    <row r="403" spans="2:8" x14ac:dyDescent="0.25">
      <c r="B403" s="87" t="s">
        <v>31</v>
      </c>
      <c r="C403" s="88"/>
      <c r="D403" s="42"/>
      <c r="E403" s="43"/>
      <c r="F403" s="21" t="s">
        <v>24</v>
      </c>
      <c r="G403" s="30">
        <f>D403*E403</f>
        <v>0</v>
      </c>
      <c r="H403" s="80"/>
    </row>
    <row r="404" spans="2:8" ht="24" thickBot="1" x14ac:dyDescent="0.3">
      <c r="B404" s="83" t="s">
        <v>30</v>
      </c>
      <c r="C404" s="84"/>
      <c r="D404" s="36"/>
      <c r="E404" s="37"/>
      <c r="F404" s="20" t="s">
        <v>24</v>
      </c>
      <c r="G404" s="31">
        <f>D404*E404</f>
        <v>0</v>
      </c>
      <c r="H404" s="80"/>
    </row>
    <row r="405" spans="2:8" x14ac:dyDescent="0.25">
      <c r="C405" s="3"/>
      <c r="D405" s="3"/>
      <c r="E405" s="4"/>
      <c r="F405" s="4"/>
      <c r="H405" s="63"/>
    </row>
    <row r="406" spans="2:8" ht="25.5" x14ac:dyDescent="0.25">
      <c r="C406" s="14" t="s">
        <v>14</v>
      </c>
      <c r="D406" s="6"/>
    </row>
    <row r="407" spans="2:8" ht="18.75" x14ac:dyDescent="0.25">
      <c r="C407" s="77" t="s">
        <v>6</v>
      </c>
      <c r="D407" s="74" t="s">
        <v>0</v>
      </c>
      <c r="E407" s="9">
        <f>ROUND((G395+D388)/D388,2)</f>
        <v>1.02</v>
      </c>
      <c r="F407" s="9"/>
      <c r="G407" s="10"/>
      <c r="H407" s="7"/>
    </row>
    <row r="408" spans="2:8" x14ac:dyDescent="0.25">
      <c r="C408" s="77"/>
      <c r="D408" s="74" t="s">
        <v>1</v>
      </c>
      <c r="E408" s="9">
        <f>ROUND((G396+G397+D388)/D388,2)</f>
        <v>1.02</v>
      </c>
      <c r="F408" s="9"/>
      <c r="G408" s="11"/>
      <c r="H408" s="66"/>
    </row>
    <row r="409" spans="2:8" x14ac:dyDescent="0.25">
      <c r="C409" s="77"/>
      <c r="D409" s="74" t="s">
        <v>2</v>
      </c>
      <c r="E409" s="9">
        <f>ROUND((G398+D388)/D388,2)</f>
        <v>1.23</v>
      </c>
      <c r="F409" s="12"/>
      <c r="G409" s="11"/>
    </row>
    <row r="410" spans="2:8" x14ac:dyDescent="0.25">
      <c r="C410" s="77"/>
      <c r="D410" s="13" t="s">
        <v>3</v>
      </c>
      <c r="E410" s="45">
        <f>ROUND((SUM(G399:G404)+D388)/D388,2)</f>
        <v>1</v>
      </c>
      <c r="F410" s="10"/>
      <c r="G410" s="11"/>
    </row>
    <row r="411" spans="2:8" ht="25.5" x14ac:dyDescent="0.25">
      <c r="D411" s="46" t="s">
        <v>4</v>
      </c>
      <c r="E411" s="47">
        <f>SUM(E407:E410)-IF(D392="сплошная",3,2)</f>
        <v>2.2699999999999996</v>
      </c>
      <c r="F411" s="25"/>
    </row>
    <row r="412" spans="2:8" x14ac:dyDescent="0.25">
      <c r="E412" s="15"/>
    </row>
    <row r="413" spans="2:8" ht="25.5" x14ac:dyDescent="0.35">
      <c r="B413" s="22"/>
      <c r="C413" s="16" t="s">
        <v>23</v>
      </c>
      <c r="D413" s="78">
        <f>E411*D388</f>
        <v>50119.329999999987</v>
      </c>
      <c r="E413" s="78"/>
    </row>
    <row r="414" spans="2:8" ht="18.75" x14ac:dyDescent="0.3">
      <c r="C414" s="17" t="s">
        <v>8</v>
      </c>
      <c r="D414" s="79">
        <f>D413/D387</f>
        <v>250.59664999999993</v>
      </c>
      <c r="E414" s="79"/>
      <c r="G414" s="7"/>
      <c r="H414" s="67"/>
    </row>
    <row r="415" spans="2:8" ht="18.75" x14ac:dyDescent="0.3">
      <c r="C415" s="17"/>
      <c r="D415" s="75"/>
      <c r="E415" s="75"/>
      <c r="G415" s="7"/>
      <c r="H415" s="70"/>
    </row>
    <row r="416" spans="2:8" ht="18.75" x14ac:dyDescent="0.3">
      <c r="C416" s="17"/>
      <c r="D416" s="75"/>
      <c r="E416" s="75"/>
      <c r="G416" s="7"/>
      <c r="H416" s="70"/>
    </row>
    <row r="417" spans="3:8" ht="18.75" x14ac:dyDescent="0.3">
      <c r="C417" s="17"/>
      <c r="D417" s="75"/>
      <c r="E417" s="75"/>
      <c r="G417" s="7"/>
      <c r="H417" s="70"/>
    </row>
    <row r="418" spans="3:8" ht="18.75" x14ac:dyDescent="0.3">
      <c r="C418" s="17"/>
      <c r="D418" s="75"/>
      <c r="E418" s="75"/>
      <c r="G418" s="7"/>
      <c r="H418" s="70"/>
    </row>
    <row r="419" spans="3:8" ht="18.75" x14ac:dyDescent="0.3">
      <c r="C419" s="17"/>
      <c r="D419" s="75"/>
      <c r="E419" s="75"/>
      <c r="G419" s="7"/>
      <c r="H419" s="70"/>
    </row>
    <row r="420" spans="3:8" ht="18.75" x14ac:dyDescent="0.3">
      <c r="C420" s="17"/>
      <c r="D420" s="75"/>
      <c r="E420" s="75"/>
      <c r="G420" s="7"/>
      <c r="H420" s="70"/>
    </row>
    <row r="421" spans="3:8" ht="18.75" x14ac:dyDescent="0.3">
      <c r="C421" s="17"/>
      <c r="D421" s="75"/>
      <c r="E421" s="75"/>
      <c r="G421" s="7"/>
      <c r="H421" s="70"/>
    </row>
    <row r="422" spans="3:8" ht="18.75" x14ac:dyDescent="0.3">
      <c r="C422" s="17"/>
      <c r="D422" s="75"/>
      <c r="E422" s="75"/>
      <c r="G422" s="7"/>
      <c r="H422" s="70"/>
    </row>
    <row r="423" spans="3:8" ht="18.75" x14ac:dyDescent="0.3">
      <c r="C423" s="17"/>
      <c r="D423" s="75"/>
      <c r="E423" s="75"/>
      <c r="G423" s="7"/>
      <c r="H423" s="70"/>
    </row>
    <row r="424" spans="3:8" ht="18.75" x14ac:dyDescent="0.3">
      <c r="C424" s="17"/>
      <c r="D424" s="75"/>
      <c r="E424" s="75"/>
      <c r="G424" s="7"/>
      <c r="H424" s="70"/>
    </row>
    <row r="425" spans="3:8" ht="18.75" x14ac:dyDescent="0.3">
      <c r="C425" s="17"/>
      <c r="D425" s="75"/>
      <c r="E425" s="75"/>
      <c r="G425" s="7"/>
      <c r="H425" s="70"/>
    </row>
    <row r="426" spans="3:8" ht="18.75" x14ac:dyDescent="0.3">
      <c r="C426" s="17"/>
      <c r="D426" s="75"/>
      <c r="E426" s="75"/>
      <c r="G426" s="7"/>
      <c r="H426" s="70"/>
    </row>
  </sheetData>
  <mergeCells count="216">
    <mergeCell ref="C218:C221"/>
    <mergeCell ref="D224:E224"/>
    <mergeCell ref="D225:E225"/>
    <mergeCell ref="B205:C205"/>
    <mergeCell ref="E205:F205"/>
    <mergeCell ref="B206:C206"/>
    <mergeCell ref="H206:H215"/>
    <mergeCell ref="B207:C207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D194:G194"/>
    <mergeCell ref="D195:G195"/>
    <mergeCell ref="D196:G196"/>
    <mergeCell ref="E198:F199"/>
    <mergeCell ref="G198:G199"/>
    <mergeCell ref="C169:C172"/>
    <mergeCell ref="D175:E175"/>
    <mergeCell ref="D176:E176"/>
    <mergeCell ref="B190:H190"/>
    <mergeCell ref="B191:G191"/>
    <mergeCell ref="B112:C112"/>
    <mergeCell ref="B113:C113"/>
    <mergeCell ref="B114:C114"/>
    <mergeCell ref="B115:C115"/>
    <mergeCell ref="B116:C116"/>
    <mergeCell ref="B117:C117"/>
    <mergeCell ref="B45:H45"/>
    <mergeCell ref="B46:G46"/>
    <mergeCell ref="E156:F156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22:C22"/>
    <mergeCell ref="B23:C23"/>
    <mergeCell ref="D35:E35"/>
    <mergeCell ref="B17:C17"/>
    <mergeCell ref="B18:C18"/>
    <mergeCell ref="B19:C19"/>
    <mergeCell ref="B20:C20"/>
    <mergeCell ref="B21:C21"/>
    <mergeCell ref="C49:C51"/>
    <mergeCell ref="D49:G49"/>
    <mergeCell ref="D50:G50"/>
    <mergeCell ref="D51:G51"/>
    <mergeCell ref="E53:F54"/>
    <mergeCell ref="G53:G54"/>
    <mergeCell ref="B60:C60"/>
    <mergeCell ref="E60:F60"/>
    <mergeCell ref="B61:C61"/>
    <mergeCell ref="H61:H70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C120:C123"/>
    <mergeCell ref="D126:E126"/>
    <mergeCell ref="D127:E127"/>
    <mergeCell ref="B141:H141"/>
    <mergeCell ref="B142:G142"/>
    <mergeCell ref="B156:C156"/>
    <mergeCell ref="C73:C76"/>
    <mergeCell ref="D79:E79"/>
    <mergeCell ref="D80:E80"/>
    <mergeCell ref="E100:F101"/>
    <mergeCell ref="G100:G101"/>
    <mergeCell ref="B107:C107"/>
    <mergeCell ref="E107:F107"/>
    <mergeCell ref="B108:C108"/>
    <mergeCell ref="B92:H92"/>
    <mergeCell ref="B93:G93"/>
    <mergeCell ref="C96:C98"/>
    <mergeCell ref="D96:G96"/>
    <mergeCell ref="D97:G97"/>
    <mergeCell ref="D98:G98"/>
    <mergeCell ref="H108:H117"/>
    <mergeCell ref="B109:C109"/>
    <mergeCell ref="B110:C110"/>
    <mergeCell ref="B111:C111"/>
    <mergeCell ref="B239:H239"/>
    <mergeCell ref="B240:G240"/>
    <mergeCell ref="C243:C245"/>
    <mergeCell ref="D243:G243"/>
    <mergeCell ref="D244:G244"/>
    <mergeCell ref="D245:G245"/>
    <mergeCell ref="C145:C147"/>
    <mergeCell ref="D145:G145"/>
    <mergeCell ref="D146:G146"/>
    <mergeCell ref="D147:G147"/>
    <mergeCell ref="E149:F150"/>
    <mergeCell ref="G149:G150"/>
    <mergeCell ref="B157:C157"/>
    <mergeCell ref="H157:H166"/>
    <mergeCell ref="B158:C158"/>
    <mergeCell ref="B159:C159"/>
    <mergeCell ref="B160:C160"/>
    <mergeCell ref="B161:C161"/>
    <mergeCell ref="B162:C162"/>
    <mergeCell ref="B163:C163"/>
    <mergeCell ref="B164:C164"/>
    <mergeCell ref="B165:C165"/>
    <mergeCell ref="B166:C166"/>
    <mergeCell ref="C194:C196"/>
    <mergeCell ref="C267:C270"/>
    <mergeCell ref="D273:E273"/>
    <mergeCell ref="D274:E274"/>
    <mergeCell ref="E247:F248"/>
    <mergeCell ref="G247:G248"/>
    <mergeCell ref="B254:C254"/>
    <mergeCell ref="E254:F254"/>
    <mergeCell ref="B255:C255"/>
    <mergeCell ref="H255:H264"/>
    <mergeCell ref="B256:C256"/>
    <mergeCell ref="B257:C257"/>
    <mergeCell ref="B258:C258"/>
    <mergeCell ref="B259:C259"/>
    <mergeCell ref="B260:C260"/>
    <mergeCell ref="B261:C261"/>
    <mergeCell ref="B262:C262"/>
    <mergeCell ref="B263:C263"/>
    <mergeCell ref="B264:C264"/>
    <mergeCell ref="E338:F339"/>
    <mergeCell ref="G338:G339"/>
    <mergeCell ref="B345:C345"/>
    <mergeCell ref="E345:F345"/>
    <mergeCell ref="B346:C346"/>
    <mergeCell ref="C311:C314"/>
    <mergeCell ref="D317:E317"/>
    <mergeCell ref="D318:E318"/>
    <mergeCell ref="B330:H330"/>
    <mergeCell ref="B331:G331"/>
    <mergeCell ref="C334:C336"/>
    <mergeCell ref="D334:G334"/>
    <mergeCell ref="D335:G335"/>
    <mergeCell ref="D336:G336"/>
    <mergeCell ref="E387:F388"/>
    <mergeCell ref="G387:G388"/>
    <mergeCell ref="B394:C394"/>
    <mergeCell ref="E394:F394"/>
    <mergeCell ref="B395:C395"/>
    <mergeCell ref="C358:C361"/>
    <mergeCell ref="D364:E364"/>
    <mergeCell ref="D365:E365"/>
    <mergeCell ref="B379:H379"/>
    <mergeCell ref="B380:G380"/>
    <mergeCell ref="C383:C385"/>
    <mergeCell ref="D383:G383"/>
    <mergeCell ref="D384:G384"/>
    <mergeCell ref="D385:G385"/>
    <mergeCell ref="B299:C299"/>
    <mergeCell ref="H299:H308"/>
    <mergeCell ref="B300:C300"/>
    <mergeCell ref="B301:C301"/>
    <mergeCell ref="B302:C302"/>
    <mergeCell ref="B303:C303"/>
    <mergeCell ref="B304:C304"/>
    <mergeCell ref="B305:C305"/>
    <mergeCell ref="B306:C306"/>
    <mergeCell ref="B307:C307"/>
    <mergeCell ref="B308:C308"/>
    <mergeCell ref="B283:H283"/>
    <mergeCell ref="B284:G284"/>
    <mergeCell ref="C287:C289"/>
    <mergeCell ref="D287:G287"/>
    <mergeCell ref="D288:G288"/>
    <mergeCell ref="D289:G289"/>
    <mergeCell ref="E291:F292"/>
    <mergeCell ref="G291:G292"/>
    <mergeCell ref="B298:C298"/>
    <mergeCell ref="E298:F298"/>
    <mergeCell ref="H346:H355"/>
    <mergeCell ref="B347:C347"/>
    <mergeCell ref="B348:C348"/>
    <mergeCell ref="B349:C349"/>
    <mergeCell ref="B350:C350"/>
    <mergeCell ref="B351:C351"/>
    <mergeCell ref="B352:C352"/>
    <mergeCell ref="B353:C353"/>
    <mergeCell ref="B354:C354"/>
    <mergeCell ref="B355:C355"/>
    <mergeCell ref="C407:C410"/>
    <mergeCell ref="D413:E413"/>
    <mergeCell ref="D414:E414"/>
    <mergeCell ref="H395:H404"/>
    <mergeCell ref="B396:C396"/>
    <mergeCell ref="B397:C397"/>
    <mergeCell ref="B398:C398"/>
    <mergeCell ref="B399:C399"/>
    <mergeCell ref="B400:C400"/>
    <mergeCell ref="B401:C401"/>
    <mergeCell ref="B402:C402"/>
    <mergeCell ref="B403:C403"/>
    <mergeCell ref="B404:C404"/>
  </mergeCells>
  <dataValidations count="2">
    <dataValidation type="list" allowBlank="1" showInputMessage="1" showErrorMessage="1" sqref="K1:K2 D14 D58 D105 D154 D203">
      <formula1>д1</formula1>
    </dataValidation>
    <dataValidation type="list" allowBlank="1" showInputMessage="1" showErrorMessage="1" sqref="D252 D296 D343 D392">
      <formula1>д2</formula1>
    </dataValidation>
  </dataValidations>
  <pageMargins left="0.25" right="0.25" top="0.54166666666666663" bottom="0.75" header="0.3" footer="0.3"/>
  <pageSetup paperSize="9" scale="65" orientation="portrait" r:id="rId1"/>
  <rowBreaks count="1" manualBreakCount="1">
    <brk id="282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2017-07-18T05:00:28Z</cp:lastPrinted>
  <dcterms:created xsi:type="dcterms:W3CDTF">2016-01-18T14:22:10Z</dcterms:created>
  <dcterms:modified xsi:type="dcterms:W3CDTF">2017-07-21T10:43:41Z</dcterms:modified>
</cp:coreProperties>
</file>