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Извещение!$A$5:$AA$5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Извещение!$A$1:$AD$102</definedName>
  </definedNames>
  <calcPr calcId="145621"/>
</workbook>
</file>

<file path=xl/calcChain.xml><?xml version="1.0" encoding="utf-8"?>
<calcChain xmlns="http://schemas.openxmlformats.org/spreadsheetml/2006/main">
  <c r="F71" i="11" l="1"/>
  <c r="Q70" i="11" l="1"/>
  <c r="Q71" i="11" s="1"/>
  <c r="Q67" i="11"/>
  <c r="Q64" i="11"/>
  <c r="Q60" i="11"/>
  <c r="Q56" i="11"/>
  <c r="Q52" i="11"/>
  <c r="Q49" i="11"/>
  <c r="Q46" i="11"/>
  <c r="Q43" i="11"/>
  <c r="Q40" i="11"/>
  <c r="Q37" i="11"/>
  <c r="Q34" i="11"/>
  <c r="Q31" i="11"/>
  <c r="Q27" i="11"/>
  <c r="Q23" i="11"/>
  <c r="Q19" i="11"/>
  <c r="Q16" i="11"/>
  <c r="Q13" i="11"/>
  <c r="Q9" i="11"/>
  <c r="P71" i="11"/>
  <c r="R71" i="11"/>
  <c r="O71" i="11"/>
  <c r="N71" i="11"/>
  <c r="M71" i="11"/>
  <c r="L71" i="11"/>
  <c r="K71" i="11"/>
  <c r="M57" i="11"/>
  <c r="O46" i="11"/>
  <c r="N46" i="11"/>
  <c r="L46" i="11"/>
  <c r="K46" i="11"/>
  <c r="J46" i="11"/>
  <c r="M45" i="11"/>
  <c r="P45" i="11" s="1"/>
  <c r="M44" i="11"/>
  <c r="P44" i="11" s="1"/>
  <c r="P46" i="11" s="1"/>
  <c r="M46" i="11" l="1"/>
  <c r="N64" i="11" l="1"/>
  <c r="N60" i="11"/>
  <c r="N56" i="11"/>
  <c r="N40" i="11"/>
  <c r="N34" i="11"/>
  <c r="N31" i="11"/>
  <c r="N27" i="11"/>
  <c r="N23" i="11"/>
  <c r="M7" i="11"/>
  <c r="N37" i="11"/>
  <c r="N16" i="11"/>
  <c r="N13" i="11"/>
  <c r="N9" i="11"/>
  <c r="O70" i="11"/>
  <c r="N70" i="11"/>
  <c r="L70" i="11"/>
  <c r="K70" i="11"/>
  <c r="J70" i="11"/>
  <c r="J71" i="11" s="1"/>
  <c r="M68" i="11"/>
  <c r="P68" i="11" s="1"/>
  <c r="P70" i="11" s="1"/>
  <c r="O67" i="11"/>
  <c r="N67" i="11"/>
  <c r="L67" i="11"/>
  <c r="K67" i="11"/>
  <c r="J67" i="11"/>
  <c r="M65" i="11"/>
  <c r="P65" i="11" s="1"/>
  <c r="P67" i="11" s="1"/>
  <c r="M70" i="11" l="1"/>
  <c r="M67" i="11"/>
  <c r="O64" i="11"/>
  <c r="L64" i="11"/>
  <c r="K64" i="11"/>
  <c r="J64" i="11"/>
  <c r="M63" i="11"/>
  <c r="P63" i="11" s="1"/>
  <c r="M62" i="11"/>
  <c r="P62" i="11" s="1"/>
  <c r="M61" i="11"/>
  <c r="P61" i="11" s="1"/>
  <c r="O60" i="11"/>
  <c r="L60" i="11"/>
  <c r="K60" i="11"/>
  <c r="J60" i="11"/>
  <c r="M59" i="11"/>
  <c r="P59" i="11" s="1"/>
  <c r="M58" i="11"/>
  <c r="P58" i="11" s="1"/>
  <c r="M55" i="11"/>
  <c r="M54" i="11"/>
  <c r="P54" i="11" s="1"/>
  <c r="J56" i="11"/>
  <c r="O56" i="11"/>
  <c r="L56" i="11"/>
  <c r="K56" i="11"/>
  <c r="M53" i="11"/>
  <c r="P53" i="11" s="1"/>
  <c r="O52" i="11"/>
  <c r="N52" i="11"/>
  <c r="L52" i="11"/>
  <c r="K52" i="11"/>
  <c r="J52" i="11"/>
  <c r="M51" i="11"/>
  <c r="P51" i="11" s="1"/>
  <c r="M50" i="11"/>
  <c r="P50" i="11" s="1"/>
  <c r="O49" i="11"/>
  <c r="N49" i="11"/>
  <c r="L49" i="11"/>
  <c r="K49" i="11"/>
  <c r="J49" i="11"/>
  <c r="M48" i="11"/>
  <c r="P48" i="11" s="1"/>
  <c r="M47" i="11"/>
  <c r="M64" i="11" l="1"/>
  <c r="P64" i="11"/>
  <c r="M60" i="11"/>
  <c r="P57" i="11"/>
  <c r="P60" i="11" s="1"/>
  <c r="M56" i="11"/>
  <c r="P55" i="11"/>
  <c r="P56" i="11" s="1"/>
  <c r="P52" i="11"/>
  <c r="M52" i="11"/>
  <c r="M49" i="11"/>
  <c r="P47" i="11"/>
  <c r="P49" i="11" s="1"/>
  <c r="O43" i="11"/>
  <c r="N43" i="11"/>
  <c r="L43" i="11"/>
  <c r="K43" i="11"/>
  <c r="J43" i="11"/>
  <c r="M42" i="11"/>
  <c r="P42" i="11" s="1"/>
  <c r="M41" i="11"/>
  <c r="P41" i="11" s="1"/>
  <c r="O40" i="11"/>
  <c r="L40" i="11"/>
  <c r="K40" i="11"/>
  <c r="J40" i="11"/>
  <c r="M38" i="11"/>
  <c r="P38" i="11" s="1"/>
  <c r="M36" i="11"/>
  <c r="P36" i="11" s="1"/>
  <c r="O37" i="11"/>
  <c r="L37" i="11"/>
  <c r="K37" i="11"/>
  <c r="J37" i="11"/>
  <c r="M35" i="11"/>
  <c r="P35" i="11" s="1"/>
  <c r="P43" i="11" l="1"/>
  <c r="M43" i="11"/>
  <c r="P40" i="11"/>
  <c r="M40" i="11"/>
  <c r="P37" i="11"/>
  <c r="M37" i="11"/>
  <c r="L23" i="11"/>
  <c r="O34" i="11"/>
  <c r="L34" i="11"/>
  <c r="K34" i="11"/>
  <c r="J34" i="11"/>
  <c r="M33" i="11"/>
  <c r="P33" i="11" s="1"/>
  <c r="M30" i="11"/>
  <c r="P30" i="11" s="1"/>
  <c r="M29" i="11"/>
  <c r="P29" i="11" s="1"/>
  <c r="M28" i="11"/>
  <c r="P28" i="11" s="1"/>
  <c r="M21" i="11"/>
  <c r="P21" i="11" s="1"/>
  <c r="M8" i="11"/>
  <c r="P8" i="11" s="1"/>
  <c r="U73" i="11" l="1"/>
  <c r="U77" i="11"/>
  <c r="U81" i="11"/>
  <c r="U85" i="11"/>
  <c r="U88" i="11"/>
  <c r="M20" i="11" l="1"/>
  <c r="K23" i="11"/>
  <c r="J23" i="11"/>
  <c r="M22" i="11"/>
  <c r="P22" i="11" s="1"/>
  <c r="O23" i="11"/>
  <c r="M23" i="11" l="1"/>
  <c r="P20" i="11"/>
  <c r="P23" i="11" s="1"/>
  <c r="V91" i="11" l="1"/>
  <c r="W23" i="11" l="1"/>
  <c r="O31" i="11"/>
  <c r="O27" i="11"/>
  <c r="O19" i="11"/>
  <c r="O16" i="11"/>
  <c r="O13" i="11"/>
  <c r="O9" i="11"/>
  <c r="L31" i="11" l="1"/>
  <c r="L16" i="11"/>
  <c r="L19" i="11"/>
  <c r="K16" i="11"/>
  <c r="K19" i="11"/>
  <c r="L27" i="11"/>
  <c r="K27" i="11"/>
  <c r="L9" i="11"/>
  <c r="K9" i="11"/>
  <c r="L13" i="11"/>
  <c r="K13" i="11"/>
  <c r="N19" i="11"/>
  <c r="K31" i="11"/>
  <c r="J31" i="11"/>
  <c r="J27" i="11"/>
  <c r="J19" i="11"/>
  <c r="J16" i="11"/>
  <c r="J13" i="11"/>
  <c r="J9" i="11"/>
  <c r="M32" i="11"/>
  <c r="M24" i="11"/>
  <c r="M25" i="11"/>
  <c r="P25" i="11" s="1"/>
  <c r="M26" i="11"/>
  <c r="P26" i="11" s="1"/>
  <c r="M17" i="11"/>
  <c r="M12" i="11"/>
  <c r="P12" i="11" s="1"/>
  <c r="M14" i="11"/>
  <c r="M10" i="11"/>
  <c r="M11" i="11"/>
  <c r="P11" i="11" s="1"/>
  <c r="M9" i="11"/>
  <c r="P17" i="11" l="1"/>
  <c r="P19" i="11" s="1"/>
  <c r="M19" i="11"/>
  <c r="P24" i="11"/>
  <c r="P27" i="11" s="1"/>
  <c r="M27" i="11"/>
  <c r="M34" i="11"/>
  <c r="P32" i="11"/>
  <c r="P34" i="11" s="1"/>
  <c r="M16" i="11"/>
  <c r="P10" i="11"/>
  <c r="P13" i="11" s="1"/>
  <c r="M13" i="11"/>
  <c r="P31" i="11"/>
  <c r="M31" i="11"/>
  <c r="P14" i="11"/>
  <c r="P16" i="11" s="1"/>
  <c r="P7" i="11"/>
  <c r="P9" i="11" s="1"/>
  <c r="U91" i="11" l="1"/>
  <c r="U27" i="11" l="1"/>
  <c r="U11" i="11" l="1"/>
  <c r="V27" i="11"/>
  <c r="U23" i="11"/>
  <c r="U19" i="11"/>
  <c r="U25" i="11"/>
  <c r="U15" i="11"/>
  <c r="V85" i="11" l="1"/>
  <c r="V73" i="11"/>
  <c r="V81" i="11"/>
  <c r="V77" i="11"/>
  <c r="V15" i="11"/>
  <c r="V25" i="11"/>
  <c r="V88" i="11"/>
  <c r="V19" i="11"/>
  <c r="V23" i="11"/>
  <c r="V11" i="11"/>
</calcChain>
</file>

<file path=xl/sharedStrings.xml><?xml version="1.0" encoding="utf-8"?>
<sst xmlns="http://schemas.openxmlformats.org/spreadsheetml/2006/main" count="265" uniqueCount="110">
  <si>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</si>
  <si>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</si>
  <si>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</si>
  <si>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</si>
  <si>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</si>
  <si>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</si>
  <si>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</si>
  <si>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</si>
  <si>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</si>
  <si>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</si>
  <si>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</si>
  <si>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</si>
  <si>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</si>
  <si>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</si>
  <si>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</si>
  <si>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</si>
  <si>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</si>
  <si>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</si>
  <si>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</si>
  <si>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</si>
  <si>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мягколиственное</t>
  </si>
  <si>
    <t/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</si>
  <si>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</si>
  <si>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</si>
  <si>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</si>
  <si>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</si>
  <si>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</si>
  <si>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</si>
  <si>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</si>
  <si>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</si>
  <si>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</si>
  <si>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</si>
  <si>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</si>
  <si>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</si>
  <si>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</si>
  <si>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</si>
  <si>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</si>
  <si>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</si>
  <si>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</si>
  <si>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</si>
  <si>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</si>
  <si>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</si>
  <si>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</si>
  <si>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</si>
  <si>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</si>
  <si>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</si>
  <si>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</si>
  <si>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</si>
  <si>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</si>
  <si>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</si>
  <si>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</si>
  <si>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</si>
  <si>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</si>
  <si>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</si>
  <si>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</si>
  <si>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</si>
  <si>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</si>
  <si>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</si>
  <si>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</si>
  <si>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</si>
  <si>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</si>
  <si>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</si>
  <si>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</si>
  <si>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</si>
  <si>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</si>
  <si>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</si>
  <si>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</si>
  <si>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</si>
  <si>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</si>
  <si>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</si>
  <si>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</si>
  <si>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</si>
  <si>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</si>
  <si>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</si>
  <si>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</si>
  <si>
    <t>Базарно- Матаковское</t>
  </si>
  <si>
    <t>65 лет</t>
  </si>
  <si>
    <t>спр</t>
  </si>
  <si>
    <t>9Ос1Б</t>
  </si>
  <si>
    <t>45 лет</t>
  </si>
  <si>
    <t>16:06:000000:304</t>
  </si>
  <si>
    <t>16:06:000000:362</t>
  </si>
  <si>
    <t>всего</t>
  </si>
  <si>
    <t>Делянки обсчитаны по ставкам 2017 года</t>
  </si>
  <si>
    <t>инженер лесопользования Гайнутдинов А.Р.</t>
  </si>
  <si>
    <t>И.Т.Зайнуллин</t>
  </si>
  <si>
    <t>5Ос3Дн2Лпн</t>
  </si>
  <si>
    <t>60 лет</t>
  </si>
  <si>
    <t>8Ос1Лпн1Дн</t>
  </si>
  <si>
    <t>75 лет</t>
  </si>
  <si>
    <t>9Ос1Лпн</t>
  </si>
  <si>
    <t>4Б4Ос2Лпн</t>
  </si>
  <si>
    <t>55 лет</t>
  </si>
  <si>
    <t>16:06:000000:395</t>
  </si>
  <si>
    <t>Чувашско Бродское</t>
  </si>
  <si>
    <t>6Ос2Б2Лпн</t>
  </si>
  <si>
    <t>8Ос2Лпн</t>
  </si>
  <si>
    <t>50 лет</t>
  </si>
  <si>
    <t>Юхмчинское</t>
  </si>
  <si>
    <t>8Ос2Б</t>
  </si>
  <si>
    <t>6Ос4Б</t>
  </si>
  <si>
    <t>7Ос2Лпн1Б</t>
  </si>
  <si>
    <t>7Ос3Лпн</t>
  </si>
  <si>
    <t>80 лет</t>
  </si>
  <si>
    <t>7Б2Ос1Лпн</t>
  </si>
  <si>
    <t>8Б1Ос1Лпн</t>
  </si>
  <si>
    <t>10Ос</t>
  </si>
  <si>
    <t>16:06:000000:302</t>
  </si>
  <si>
    <t>16:06:000000:305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</si>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</sst>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/>
      <protection hidden="1"/>
    </xf>
    <xf numFmtId="1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6" xfId="0" applyNumberFormat="1" applyFont="1" applyFill="1" applyBorder="1" applyAlignment="1" applyProtection="1">
      <alignment horizontal="center" vertical="center"/>
      <protection hidden="1"/>
    </xf>
    <xf numFmtId="165" fontId="1" fillId="2" borderId="3" xfId="0" applyNumberFormat="1" applyFont="1" applyFill="1" applyBorder="1" applyAlignment="1" applyProtection="1">
      <alignment horizontal="center" vertical="center"/>
      <protection hidden="1"/>
    </xf>
    <xf numFmtId="1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5" xfId="0" applyNumberFormat="1" applyFont="1" applyFill="1" applyBorder="1" applyAlignment="1" applyProtection="1">
      <alignment horizontal="center" vertical="center"/>
      <protection hidden="1"/>
    </xf>
    <xf numFmtId="1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2" borderId="7" xfId="0" applyNumberFormat="1" applyFont="1" applyFill="1" applyBorder="1" applyAlignment="1" applyProtection="1">
      <alignment horizontal="center" vertical="center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6" xfId="0" applyNumberFormat="1" applyFont="1" applyFill="1" applyBorder="1" applyAlignment="1" applyProtection="1">
      <alignment horizontal="center" vertical="center"/>
      <protection hidden="1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  <protection hidden="1"/>
    </xf>
    <xf numFmtId="3" fontId="2" fillId="2" borderId="5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2" borderId="10" xfId="0" applyNumberFormat="1" applyFont="1" applyFill="1" applyBorder="1" applyAlignment="1" applyProtection="1">
      <alignment horizontal="center" vertic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8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6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5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"/>
  <sheetViews>
    <sheetView tabSelected="1" view="pageBreakPreview" topLeftCell="A19" zoomScaleNormal="85" zoomScaleSheetLayoutView="100" workbookViewId="0">
      <selection activeCell="AB58" sqref="AB58"/>
    </sheetView>
  </sheetViews>
  <sheetFormatPr defaultRowHeight="12.75" x14ac:dyDescent="0.2"/>
  <cols>
    <col min="1" max="1" width="4.7109375" style="10" customWidth="1"/>
    <col min="2" max="2" width="19.140625" style="11" customWidth="1"/>
    <col min="3" max="3" width="8.7109375" style="10" customWidth="1"/>
    <col min="4" max="5" width="7.85546875" style="10" customWidth="1"/>
    <col min="6" max="6" width="23.7109375" style="11" customWidth="1"/>
    <col min="7" max="7" width="16.7109375" style="10" customWidth="1"/>
    <col min="8" max="8" width="7.5703125" style="11" customWidth="1"/>
    <col min="9" max="9" width="12.42578125" style="11" customWidth="1"/>
    <col min="10" max="10" width="12" style="12" customWidth="1"/>
    <col min="11" max="11" width="10.5703125" style="12" customWidth="1"/>
    <col min="12" max="12" width="11" style="12" customWidth="1"/>
    <col min="13" max="13" width="10.5703125" style="12" customWidth="1"/>
    <col min="14" max="14" width="11" style="12" customWidth="1"/>
    <col min="15" max="15" width="8.7109375" style="12" customWidth="1"/>
    <col min="16" max="16" width="9.42578125" style="12" customWidth="1"/>
    <col min="17" max="17" width="11.42578125" style="12" customWidth="1"/>
    <col min="18" max="18" width="12.42578125" style="12" customWidth="1"/>
    <col min="19" max="19" width="17.28515625" style="12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23" x14ac:dyDescent="0.2">
      <c r="A1" s="19"/>
      <c r="B1" s="19"/>
      <c r="C1" s="19"/>
      <c r="D1" s="19"/>
      <c r="E1" s="19"/>
      <c r="F1" s="19"/>
      <c r="G1" s="19"/>
      <c r="H1" s="19"/>
      <c r="I1" s="19"/>
      <c r="J1" s="2"/>
      <c r="K1" s="2"/>
      <c r="L1" s="2"/>
      <c r="M1" s="2"/>
      <c r="N1" s="2"/>
      <c r="O1" s="2"/>
      <c r="P1" s="2"/>
      <c r="Q1" s="3"/>
      <c r="R1" s="3"/>
      <c r="S1" s="3"/>
    </row>
    <row r="2" spans="1:23" x14ac:dyDescent="0.2">
      <c r="A2" s="118" t="s">
        <v>26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3" x14ac:dyDescent="0.2">
      <c r="A3" s="118" t="s">
        <v>27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</row>
    <row r="5" spans="1:23" ht="33" customHeight="1" x14ac:dyDescent="0.2">
      <c r="A5" s="112" t="s">
        <v>0</v>
      </c>
      <c r="B5" s="114" t="s">
        <v>1</v>
      </c>
      <c r="C5" s="112" t="s">
        <v>2</v>
      </c>
      <c r="D5" s="112" t="s">
        <v>3</v>
      </c>
      <c r="E5" s="112" t="s">
        <v>4</v>
      </c>
      <c r="F5" s="114" t="s">
        <v>5</v>
      </c>
      <c r="G5" s="112" t="s">
        <v>6</v>
      </c>
      <c r="H5" s="114" t="s">
        <v>7</v>
      </c>
      <c r="I5" s="114" t="s">
        <v>8</v>
      </c>
      <c r="J5" s="116" t="s">
        <v>9</v>
      </c>
      <c r="K5" s="116"/>
      <c r="L5" s="116"/>
      <c r="M5" s="116"/>
      <c r="N5" s="117" t="s">
        <v>10</v>
      </c>
      <c r="O5" s="117" t="s">
        <v>16</v>
      </c>
      <c r="P5" s="117" t="s">
        <v>11</v>
      </c>
      <c r="Q5" s="116" t="s">
        <v>24</v>
      </c>
      <c r="R5" s="116" t="s">
        <v>23</v>
      </c>
      <c r="S5" s="116" t="s">
        <v>25</v>
      </c>
    </row>
    <row r="6" spans="1:23" ht="24" customHeight="1" thickBot="1" x14ac:dyDescent="0.25">
      <c r="A6" s="113"/>
      <c r="B6" s="115"/>
      <c r="C6" s="113"/>
      <c r="D6" s="113"/>
      <c r="E6" s="113"/>
      <c r="F6" s="115"/>
      <c r="G6" s="113"/>
      <c r="H6" s="115"/>
      <c r="I6" s="115"/>
      <c r="J6" s="18" t="s">
        <v>12</v>
      </c>
      <c r="K6" s="18" t="s">
        <v>13</v>
      </c>
      <c r="L6" s="18" t="s">
        <v>14</v>
      </c>
      <c r="M6" s="18" t="s">
        <v>15</v>
      </c>
      <c r="N6" s="119"/>
      <c r="O6" s="119"/>
      <c r="P6" s="119"/>
      <c r="Q6" s="117"/>
      <c r="R6" s="116"/>
      <c r="S6" s="116"/>
    </row>
    <row r="7" spans="1:23" ht="16.149999999999999" customHeight="1" x14ac:dyDescent="0.2">
      <c r="A7" s="4">
        <v>1</v>
      </c>
      <c r="B7" s="5" t="s">
        <v>75</v>
      </c>
      <c r="C7" s="4">
        <v>64</v>
      </c>
      <c r="D7" s="4">
        <v>11</v>
      </c>
      <c r="E7" s="4">
        <v>1</v>
      </c>
      <c r="F7" s="88">
        <v>2.9</v>
      </c>
      <c r="G7" s="48" t="s">
        <v>22</v>
      </c>
      <c r="H7" s="5" t="s">
        <v>77</v>
      </c>
      <c r="I7" s="5" t="s">
        <v>18</v>
      </c>
      <c r="J7" s="24">
        <v>15</v>
      </c>
      <c r="K7" s="24">
        <v>63</v>
      </c>
      <c r="L7" s="24">
        <v>4</v>
      </c>
      <c r="M7" s="24">
        <f>SUBTOTAL(9,J7:L7)</f>
        <v>82</v>
      </c>
      <c r="N7" s="24">
        <v>135</v>
      </c>
      <c r="O7" s="24"/>
      <c r="P7" s="24">
        <f t="shared" ref="P7:P8" si="0">SUM(M7:O7)</f>
        <v>217</v>
      </c>
      <c r="Q7" s="97">
        <v>1468</v>
      </c>
      <c r="R7" s="100"/>
      <c r="S7" s="51" t="s">
        <v>93</v>
      </c>
      <c r="T7" t="s">
        <v>30</v>
      </c>
    </row>
    <row r="8" spans="1:23" ht="16.149999999999999" customHeight="1" x14ac:dyDescent="0.2">
      <c r="A8" s="4" t="s">
        <v>21</v>
      </c>
      <c r="B8" s="5"/>
      <c r="C8" s="4"/>
      <c r="D8" s="8"/>
      <c r="E8" s="8"/>
      <c r="F8" s="89"/>
      <c r="G8" s="48" t="s">
        <v>86</v>
      </c>
      <c r="H8" s="9"/>
      <c r="I8" s="5" t="s">
        <v>19</v>
      </c>
      <c r="J8" s="24">
        <v>1</v>
      </c>
      <c r="K8" s="24">
        <v>22</v>
      </c>
      <c r="L8" s="24">
        <v>4</v>
      </c>
      <c r="M8" s="24">
        <f t="shared" ref="M8" si="1">SUBTOTAL(9,J8:L8)</f>
        <v>27</v>
      </c>
      <c r="N8" s="24">
        <v>25</v>
      </c>
      <c r="O8" s="24"/>
      <c r="P8" s="24">
        <f t="shared" si="0"/>
        <v>52</v>
      </c>
      <c r="Q8" s="97">
        <v>1273</v>
      </c>
      <c r="R8" s="101"/>
      <c r="S8" s="51"/>
      <c r="T8" t="s">
        <v>31</v>
      </c>
    </row>
    <row r="9" spans="1:23" ht="16.149999999999999" customHeight="1" thickBot="1" x14ac:dyDescent="0.25">
      <c r="A9" s="4" t="s">
        <v>21</v>
      </c>
      <c r="B9" s="5"/>
      <c r="C9" s="4"/>
      <c r="D9" s="4"/>
      <c r="E9" s="4"/>
      <c r="F9" s="90"/>
      <c r="G9" s="48" t="s">
        <v>87</v>
      </c>
      <c r="I9" s="32" t="s">
        <v>15</v>
      </c>
      <c r="J9" s="33">
        <f t="shared" ref="J9:Q9" si="2">SUM(J7:J8)</f>
        <v>16</v>
      </c>
      <c r="K9" s="33">
        <f t="shared" si="2"/>
        <v>85</v>
      </c>
      <c r="L9" s="33">
        <f t="shared" si="2"/>
        <v>8</v>
      </c>
      <c r="M9" s="33">
        <f>SUM(M7:M8)</f>
        <v>109</v>
      </c>
      <c r="N9" s="33">
        <f>SUM(N7:N8)</f>
        <v>160</v>
      </c>
      <c r="O9" s="33">
        <f t="shared" si="2"/>
        <v>0</v>
      </c>
      <c r="P9" s="33">
        <f t="shared" si="2"/>
        <v>269</v>
      </c>
      <c r="Q9" s="98">
        <f t="shared" si="2"/>
        <v>2741</v>
      </c>
      <c r="R9" s="102">
        <v>2878</v>
      </c>
      <c r="S9" s="52"/>
      <c r="T9" t="s">
        <v>32</v>
      </c>
    </row>
    <row r="10" spans="1:23" ht="16.149999999999999" customHeight="1" x14ac:dyDescent="0.2">
      <c r="A10" s="35">
        <v>2</v>
      </c>
      <c r="B10" s="36" t="s">
        <v>75</v>
      </c>
      <c r="C10" s="35">
        <v>67</v>
      </c>
      <c r="D10" s="35">
        <v>3</v>
      </c>
      <c r="E10" s="35">
        <v>1</v>
      </c>
      <c r="F10" s="89">
        <v>5</v>
      </c>
      <c r="G10" s="49" t="s">
        <v>22</v>
      </c>
      <c r="H10" s="36" t="s">
        <v>77</v>
      </c>
      <c r="I10" s="36" t="s">
        <v>18</v>
      </c>
      <c r="J10" s="37">
        <v>61</v>
      </c>
      <c r="K10" s="37">
        <v>61</v>
      </c>
      <c r="L10" s="37">
        <v>1</v>
      </c>
      <c r="M10" s="37">
        <f t="shared" ref="M10:M12" si="3">SUBTOTAL(9,J10:L10)</f>
        <v>123</v>
      </c>
      <c r="N10" s="37">
        <v>593</v>
      </c>
      <c r="O10" s="37"/>
      <c r="P10" s="37">
        <f t="shared" ref="P10:P12" si="4">SUM(M10:O10)</f>
        <v>716</v>
      </c>
      <c r="Q10" s="89">
        <v>2671</v>
      </c>
      <c r="R10" s="83"/>
      <c r="S10" s="53" t="s">
        <v>80</v>
      </c>
      <c r="T10" t="s">
        <v>33</v>
      </c>
    </row>
    <row r="11" spans="1:23" ht="16.149999999999999" customHeight="1" x14ac:dyDescent="0.2">
      <c r="A11" s="4" t="s">
        <v>21</v>
      </c>
      <c r="B11" s="5"/>
      <c r="C11" s="4"/>
      <c r="D11" s="8"/>
      <c r="E11" s="8"/>
      <c r="F11" s="91"/>
      <c r="G11" s="48" t="s">
        <v>88</v>
      </c>
      <c r="H11" s="9"/>
      <c r="I11" s="5" t="s">
        <v>19</v>
      </c>
      <c r="J11" s="24">
        <v>36</v>
      </c>
      <c r="K11" s="24">
        <v>34</v>
      </c>
      <c r="L11" s="24">
        <v>1</v>
      </c>
      <c r="M11" s="24">
        <f t="shared" si="3"/>
        <v>71</v>
      </c>
      <c r="N11" s="24">
        <v>98</v>
      </c>
      <c r="O11" s="24"/>
      <c r="P11" s="24">
        <f t="shared" si="4"/>
        <v>169</v>
      </c>
      <c r="Q11" s="97">
        <v>4279</v>
      </c>
      <c r="R11" s="82"/>
      <c r="S11" s="6"/>
      <c r="T11" t="s">
        <v>34</v>
      </c>
      <c r="U11" s="1" t="e">
        <f ca="1">OFFSET(#REF!,W11,0,1,1)</f>
        <v>#REF!</v>
      </c>
      <c r="V11" s="1" t="e">
        <f ca="1">OFFSET(#REF!,W11,-1,1,1)</f>
        <v>#REF!</v>
      </c>
      <c r="W11" s="1">
        <v>118</v>
      </c>
    </row>
    <row r="12" spans="1:23" ht="16.149999999999999" customHeight="1" x14ac:dyDescent="0.2">
      <c r="A12" s="4"/>
      <c r="B12" s="5"/>
      <c r="C12" s="4"/>
      <c r="D12" s="8"/>
      <c r="E12" s="8"/>
      <c r="F12" s="92"/>
      <c r="G12" s="48" t="s">
        <v>89</v>
      </c>
      <c r="H12" s="46"/>
      <c r="I12" s="5"/>
      <c r="J12" s="24"/>
      <c r="K12" s="24"/>
      <c r="L12" s="24"/>
      <c r="M12" s="24">
        <f t="shared" si="3"/>
        <v>0</v>
      </c>
      <c r="N12" s="24"/>
      <c r="O12" s="24"/>
      <c r="P12" s="24">
        <f t="shared" si="4"/>
        <v>0</v>
      </c>
      <c r="Q12" s="97"/>
      <c r="R12" s="82"/>
      <c r="S12" s="6"/>
      <c r="T12" t="s">
        <v>35</v>
      </c>
    </row>
    <row r="13" spans="1:23" ht="16.149999999999999" customHeight="1" thickBot="1" x14ac:dyDescent="0.25">
      <c r="A13" s="30" t="s">
        <v>21</v>
      </c>
      <c r="B13" s="31"/>
      <c r="C13" s="30"/>
      <c r="D13" s="30"/>
      <c r="E13" s="30"/>
      <c r="F13" s="93"/>
      <c r="G13" s="30"/>
      <c r="H13" s="31"/>
      <c r="I13" s="32" t="s">
        <v>15</v>
      </c>
      <c r="J13" s="33">
        <f t="shared" ref="J13:P13" si="5">SUM(J10:J12)</f>
        <v>97</v>
      </c>
      <c r="K13" s="33">
        <f t="shared" si="5"/>
        <v>95</v>
      </c>
      <c r="L13" s="33">
        <f t="shared" si="5"/>
        <v>2</v>
      </c>
      <c r="M13" s="33">
        <f t="shared" si="5"/>
        <v>194</v>
      </c>
      <c r="N13" s="33">
        <f>SUM(N10:N12)</f>
        <v>691</v>
      </c>
      <c r="O13" s="33">
        <f t="shared" si="5"/>
        <v>0</v>
      </c>
      <c r="P13" s="33">
        <f t="shared" si="5"/>
        <v>885</v>
      </c>
      <c r="Q13" s="98">
        <f>SUM(Q10:Q12)</f>
        <v>6950</v>
      </c>
      <c r="R13" s="102">
        <v>7228</v>
      </c>
      <c r="S13" s="52"/>
      <c r="T13" t="s">
        <v>36</v>
      </c>
    </row>
    <row r="14" spans="1:23" ht="16.149999999999999" customHeight="1" x14ac:dyDescent="0.2">
      <c r="A14" s="35">
        <v>3</v>
      </c>
      <c r="B14" s="36" t="s">
        <v>75</v>
      </c>
      <c r="C14" s="35">
        <v>68</v>
      </c>
      <c r="D14" s="35">
        <v>8</v>
      </c>
      <c r="E14" s="35">
        <v>1</v>
      </c>
      <c r="F14" s="94">
        <v>5</v>
      </c>
      <c r="G14" s="49" t="s">
        <v>22</v>
      </c>
      <c r="H14" s="36" t="s">
        <v>77</v>
      </c>
      <c r="I14" s="36" t="s">
        <v>18</v>
      </c>
      <c r="J14" s="37">
        <v>72</v>
      </c>
      <c r="K14" s="37">
        <v>115</v>
      </c>
      <c r="L14" s="37">
        <v>3</v>
      </c>
      <c r="M14" s="37">
        <f t="shared" ref="M14" si="6">SUBTOTAL(9,J14:L14)</f>
        <v>190</v>
      </c>
      <c r="N14" s="37">
        <v>1000</v>
      </c>
      <c r="O14" s="37"/>
      <c r="P14" s="37">
        <f t="shared" ref="P14" si="7">SUM(M14:O14)</f>
        <v>1190</v>
      </c>
      <c r="Q14" s="104">
        <v>4036</v>
      </c>
      <c r="R14" s="103"/>
      <c r="S14" s="53" t="s">
        <v>80</v>
      </c>
      <c r="T14" t="s">
        <v>37</v>
      </c>
    </row>
    <row r="15" spans="1:23" ht="16.149999999999999" customHeight="1" x14ac:dyDescent="0.2">
      <c r="A15" s="4" t="s">
        <v>21</v>
      </c>
      <c r="B15" s="5"/>
      <c r="C15" s="4"/>
      <c r="D15" s="8"/>
      <c r="E15" s="8"/>
      <c r="F15" s="92"/>
      <c r="G15" s="48" t="s">
        <v>90</v>
      </c>
      <c r="H15" s="9"/>
      <c r="I15" s="5"/>
      <c r="J15" s="24"/>
      <c r="K15" s="24"/>
      <c r="L15" s="24"/>
      <c r="M15" s="24"/>
      <c r="N15" s="24"/>
      <c r="O15" s="24"/>
      <c r="P15" s="24"/>
      <c r="Q15" s="97"/>
      <c r="R15" s="101"/>
      <c r="S15" s="51"/>
      <c r="T15" t="s">
        <v>38</v>
      </c>
      <c r="U15" s="1" t="e">
        <f ca="1">OFFSET(#REF!,W15,0,1,1)</f>
        <v>#REF!</v>
      </c>
      <c r="V15" s="1" t="e">
        <f ca="1">OFFSET(#REF!,W15,-1,1,1)</f>
        <v>#REF!</v>
      </c>
      <c r="W15" s="1">
        <v>155</v>
      </c>
    </row>
    <row r="16" spans="1:23" ht="16.149999999999999" customHeight="1" thickBot="1" x14ac:dyDescent="0.25">
      <c r="A16" s="30" t="s">
        <v>21</v>
      </c>
      <c r="B16" s="31"/>
      <c r="C16" s="30"/>
      <c r="D16" s="30"/>
      <c r="E16" s="30"/>
      <c r="F16" s="95"/>
      <c r="G16" s="50" t="s">
        <v>76</v>
      </c>
      <c r="H16" s="31"/>
      <c r="I16" s="32" t="s">
        <v>15</v>
      </c>
      <c r="J16" s="33">
        <f t="shared" ref="J16:P16" si="8">SUM(J14:J15)</f>
        <v>72</v>
      </c>
      <c r="K16" s="33">
        <f t="shared" si="8"/>
        <v>115</v>
      </c>
      <c r="L16" s="33">
        <f t="shared" si="8"/>
        <v>3</v>
      </c>
      <c r="M16" s="33">
        <f t="shared" si="8"/>
        <v>190</v>
      </c>
      <c r="N16" s="33">
        <f>SUM(N14:N15)</f>
        <v>1000</v>
      </c>
      <c r="O16" s="33">
        <f t="shared" si="8"/>
        <v>0</v>
      </c>
      <c r="P16" s="33">
        <f t="shared" si="8"/>
        <v>1190</v>
      </c>
      <c r="Q16" s="98">
        <f>SUM(Q14:Q15)</f>
        <v>4036</v>
      </c>
      <c r="R16" s="84">
        <v>4278</v>
      </c>
      <c r="S16" s="52"/>
      <c r="T16" t="s">
        <v>39</v>
      </c>
    </row>
    <row r="17" spans="1:23" ht="16.149999999999999" customHeight="1" x14ac:dyDescent="0.2">
      <c r="A17" s="35">
        <v>4</v>
      </c>
      <c r="B17" s="36" t="s">
        <v>75</v>
      </c>
      <c r="C17" s="35">
        <v>68</v>
      </c>
      <c r="D17" s="35">
        <v>8</v>
      </c>
      <c r="E17" s="35">
        <v>2</v>
      </c>
      <c r="F17" s="94">
        <v>5</v>
      </c>
      <c r="G17" s="49" t="s">
        <v>22</v>
      </c>
      <c r="H17" s="36" t="s">
        <v>77</v>
      </c>
      <c r="I17" s="36" t="s">
        <v>18</v>
      </c>
      <c r="J17" s="37">
        <v>65</v>
      </c>
      <c r="K17" s="37">
        <v>114</v>
      </c>
      <c r="L17" s="37">
        <v>3</v>
      </c>
      <c r="M17" s="37">
        <f t="shared" ref="M17" si="9">SUBTOTAL(9,J17:L17)</f>
        <v>182</v>
      </c>
      <c r="N17" s="37">
        <v>828</v>
      </c>
      <c r="O17" s="37"/>
      <c r="P17" s="37">
        <f>SUM(M17:O17)</f>
        <v>1010</v>
      </c>
      <c r="Q17" s="104">
        <v>3778</v>
      </c>
      <c r="R17" s="103"/>
      <c r="S17" s="53" t="s">
        <v>80</v>
      </c>
      <c r="T17" t="s">
        <v>40</v>
      </c>
    </row>
    <row r="18" spans="1:23" ht="16.149999999999999" customHeight="1" x14ac:dyDescent="0.2">
      <c r="A18" s="4" t="s">
        <v>21</v>
      </c>
      <c r="B18" s="5"/>
      <c r="C18" s="4"/>
      <c r="D18" s="4"/>
      <c r="E18" s="4"/>
      <c r="F18" s="92"/>
      <c r="G18" s="48" t="s">
        <v>90</v>
      </c>
      <c r="H18" s="5"/>
      <c r="I18" s="5"/>
      <c r="J18" s="24"/>
      <c r="K18" s="24"/>
      <c r="L18" s="24"/>
      <c r="M18" s="24"/>
      <c r="N18" s="24"/>
      <c r="O18" s="24"/>
      <c r="P18" s="24"/>
      <c r="Q18" s="99"/>
      <c r="R18" s="101"/>
      <c r="S18" s="51"/>
      <c r="T18" t="s">
        <v>41</v>
      </c>
    </row>
    <row r="19" spans="1:23" ht="16.149999999999999" customHeight="1" thickBot="1" x14ac:dyDescent="0.25">
      <c r="A19" s="30" t="s">
        <v>21</v>
      </c>
      <c r="B19" s="31"/>
      <c r="C19" s="30"/>
      <c r="D19" s="39"/>
      <c r="E19" s="39"/>
      <c r="F19" s="93"/>
      <c r="G19" s="50" t="s">
        <v>76</v>
      </c>
      <c r="H19" s="32"/>
      <c r="I19" s="32" t="s">
        <v>15</v>
      </c>
      <c r="J19" s="33">
        <f>SUM(J17:J18)</f>
        <v>65</v>
      </c>
      <c r="K19" s="33">
        <f t="shared" ref="K19:P19" si="10">SUM(K17:K18)</f>
        <v>114</v>
      </c>
      <c r="L19" s="33">
        <f t="shared" si="10"/>
        <v>3</v>
      </c>
      <c r="M19" s="33">
        <f>SUM(M17:M18)</f>
        <v>182</v>
      </c>
      <c r="N19" s="33">
        <f t="shared" si="10"/>
        <v>828</v>
      </c>
      <c r="O19" s="33">
        <f t="shared" si="10"/>
        <v>0</v>
      </c>
      <c r="P19" s="33">
        <f t="shared" si="10"/>
        <v>1010</v>
      </c>
      <c r="Q19" s="98">
        <f>SUM(Q17:Q18)</f>
        <v>3778</v>
      </c>
      <c r="R19" s="84">
        <v>4042</v>
      </c>
      <c r="S19" s="52"/>
      <c r="T19" t="s">
        <v>42</v>
      </c>
      <c r="U19" s="1" t="e">
        <f ca="1">OFFSET(#REF!,W19,0,1,1)</f>
        <v>#REF!</v>
      </c>
      <c r="V19" s="1" t="e">
        <f ca="1">OFFSET(#REF!,W19,-1,1,1)</f>
        <v>#REF!</v>
      </c>
      <c r="W19" s="1">
        <v>192</v>
      </c>
    </row>
    <row r="20" spans="1:23" ht="16.149999999999999" customHeight="1" x14ac:dyDescent="0.2">
      <c r="A20" s="35">
        <v>5</v>
      </c>
      <c r="B20" s="36" t="s">
        <v>75</v>
      </c>
      <c r="C20" s="35">
        <v>69</v>
      </c>
      <c r="D20" s="35">
        <v>14</v>
      </c>
      <c r="E20" s="35">
        <v>1</v>
      </c>
      <c r="F20" s="96">
        <v>6.8</v>
      </c>
      <c r="G20" s="49" t="s">
        <v>20</v>
      </c>
      <c r="H20" s="36" t="s">
        <v>77</v>
      </c>
      <c r="I20" s="36" t="s">
        <v>18</v>
      </c>
      <c r="J20" s="37">
        <v>41</v>
      </c>
      <c r="K20" s="37">
        <v>58</v>
      </c>
      <c r="L20" s="37">
        <v>3</v>
      </c>
      <c r="M20" s="37">
        <f>SUM(J20:L20)</f>
        <v>102</v>
      </c>
      <c r="N20" s="37">
        <v>306</v>
      </c>
      <c r="O20" s="37"/>
      <c r="P20" s="37">
        <f>SUM(M20:O20)</f>
        <v>408</v>
      </c>
      <c r="Q20" s="106">
        <v>2045</v>
      </c>
      <c r="R20" s="103"/>
      <c r="S20" s="53" t="s">
        <v>80</v>
      </c>
      <c r="T20" t="s">
        <v>43</v>
      </c>
    </row>
    <row r="21" spans="1:23" ht="16.149999999999999" customHeight="1" x14ac:dyDescent="0.2">
      <c r="A21" s="42"/>
      <c r="B21" s="43"/>
      <c r="C21" s="42"/>
      <c r="D21" s="42"/>
      <c r="E21" s="42"/>
      <c r="F21" s="91"/>
      <c r="G21" s="48" t="s">
        <v>91</v>
      </c>
      <c r="H21" s="43"/>
      <c r="I21" s="43" t="s">
        <v>17</v>
      </c>
      <c r="J21" s="47">
        <v>25</v>
      </c>
      <c r="K21" s="47">
        <v>31</v>
      </c>
      <c r="L21" s="47">
        <v>2</v>
      </c>
      <c r="M21" s="47">
        <f>SUM(J21:L21)</f>
        <v>58</v>
      </c>
      <c r="N21" s="47">
        <v>242</v>
      </c>
      <c r="O21" s="47"/>
      <c r="P21" s="47">
        <f>SUM(M21:O21)</f>
        <v>300</v>
      </c>
      <c r="Q21" s="97">
        <v>7083</v>
      </c>
      <c r="R21" s="105"/>
      <c r="S21" s="54"/>
    </row>
    <row r="22" spans="1:23" ht="16.149999999999999" customHeight="1" x14ac:dyDescent="0.2">
      <c r="A22" s="4" t="s">
        <v>21</v>
      </c>
      <c r="B22" s="5"/>
      <c r="C22" s="4"/>
      <c r="D22" s="4"/>
      <c r="E22" s="4"/>
      <c r="F22" s="96"/>
      <c r="G22" s="48" t="s">
        <v>92</v>
      </c>
      <c r="H22" s="5"/>
      <c r="I22" s="11" t="s">
        <v>19</v>
      </c>
      <c r="J22" s="24">
        <v>14</v>
      </c>
      <c r="K22" s="24">
        <v>16</v>
      </c>
      <c r="L22" s="24">
        <v>0</v>
      </c>
      <c r="M22" s="24">
        <f>SUBTOTAL(9,J22:L22)</f>
        <v>30</v>
      </c>
      <c r="N22" s="24">
        <v>99</v>
      </c>
      <c r="O22" s="24"/>
      <c r="P22" s="24">
        <f>SUM(M22:O22)</f>
        <v>129</v>
      </c>
      <c r="Q22" s="107">
        <v>1834</v>
      </c>
      <c r="R22" s="101"/>
      <c r="S22" s="7"/>
      <c r="T22" t="s">
        <v>44</v>
      </c>
    </row>
    <row r="23" spans="1:23" ht="16.149999999999999" customHeight="1" thickBot="1" x14ac:dyDescent="0.25">
      <c r="A23" s="30"/>
      <c r="B23" s="31"/>
      <c r="C23" s="39"/>
      <c r="D23" s="39"/>
      <c r="E23" s="39"/>
      <c r="F23" s="93"/>
      <c r="H23" s="32"/>
      <c r="I23" s="32" t="s">
        <v>15</v>
      </c>
      <c r="J23" s="33">
        <f>SUM(J20:J22)</f>
        <v>80</v>
      </c>
      <c r="K23" s="33">
        <f>SUM(K20:K22)</f>
        <v>105</v>
      </c>
      <c r="L23" s="33">
        <f>SUM(L20:L22)</f>
        <v>5</v>
      </c>
      <c r="M23" s="33">
        <f>SUM(M20:M22)</f>
        <v>190</v>
      </c>
      <c r="N23" s="33">
        <f>SUM(N20:N22)</f>
        <v>647</v>
      </c>
      <c r="O23" s="33">
        <f t="shared" ref="O23" si="11">SUM(O22)</f>
        <v>0</v>
      </c>
      <c r="P23" s="33">
        <f>SUM(P20:P22)</f>
        <v>837</v>
      </c>
      <c r="Q23" s="98">
        <f>SUM(Q20:Q22)</f>
        <v>10962</v>
      </c>
      <c r="R23" s="84">
        <v>11291</v>
      </c>
      <c r="S23" s="34"/>
      <c r="T23" t="s">
        <v>45</v>
      </c>
      <c r="U23" s="1" t="e">
        <f ca="1">OFFSET(#REF!,W23,0,1,1)</f>
        <v>#REF!</v>
      </c>
      <c r="V23" s="1" t="e">
        <f ca="1">OFFSET(#REF!,W23,-1,1,1)</f>
        <v>#REF!</v>
      </c>
      <c r="W23" s="1">
        <f t="shared" ref="W23" si="12">W19+37</f>
        <v>229</v>
      </c>
    </row>
    <row r="24" spans="1:23" ht="16.149999999999999" customHeight="1" x14ac:dyDescent="0.2">
      <c r="A24" s="35">
        <v>6</v>
      </c>
      <c r="B24" s="36" t="s">
        <v>94</v>
      </c>
      <c r="C24" s="35">
        <v>18</v>
      </c>
      <c r="D24" s="35">
        <v>35</v>
      </c>
      <c r="E24" s="35">
        <v>1</v>
      </c>
      <c r="F24" s="96">
        <v>10</v>
      </c>
      <c r="G24" s="49" t="s">
        <v>20</v>
      </c>
      <c r="H24" s="36" t="s">
        <v>77</v>
      </c>
      <c r="I24" s="36" t="s">
        <v>18</v>
      </c>
      <c r="J24" s="37">
        <v>69</v>
      </c>
      <c r="K24" s="37">
        <v>508</v>
      </c>
      <c r="L24" s="37">
        <v>59</v>
      </c>
      <c r="M24" s="37">
        <f t="shared" ref="M24:M30" si="13">SUBTOTAL(9,J24:L24)</f>
        <v>636</v>
      </c>
      <c r="N24" s="37">
        <v>804</v>
      </c>
      <c r="O24" s="37"/>
      <c r="P24" s="37">
        <f>SUM(M24:O24)</f>
        <v>1440</v>
      </c>
      <c r="Q24" s="106">
        <v>10855</v>
      </c>
      <c r="R24" s="103"/>
      <c r="S24" s="53" t="s">
        <v>81</v>
      </c>
      <c r="T24" t="s">
        <v>46</v>
      </c>
    </row>
    <row r="25" spans="1:23" ht="16.149999999999999" customHeight="1" x14ac:dyDescent="0.2">
      <c r="A25" s="4"/>
      <c r="B25" s="5"/>
      <c r="C25" s="4"/>
      <c r="D25" s="4"/>
      <c r="E25" s="4"/>
      <c r="F25" s="91"/>
      <c r="G25" s="48" t="s">
        <v>78</v>
      </c>
      <c r="H25" s="5"/>
      <c r="I25" s="5" t="s">
        <v>17</v>
      </c>
      <c r="J25" s="24">
        <v>32</v>
      </c>
      <c r="K25" s="24">
        <v>181</v>
      </c>
      <c r="L25" s="24">
        <v>27</v>
      </c>
      <c r="M25" s="24">
        <f t="shared" si="13"/>
        <v>240</v>
      </c>
      <c r="N25" s="24">
        <v>247</v>
      </c>
      <c r="O25" s="24"/>
      <c r="P25" s="24">
        <f t="shared" ref="P25:P26" si="14">SUM(M25:O25)</f>
        <v>487</v>
      </c>
      <c r="Q25" s="97">
        <v>21122</v>
      </c>
      <c r="R25" s="101"/>
      <c r="S25" s="51"/>
      <c r="T25" t="s">
        <v>47</v>
      </c>
      <c r="U25" s="1" t="e">
        <f ca="1">OFFSET(#REF!,W25,0,1,1)</f>
        <v>#REF!</v>
      </c>
      <c r="V25" s="1" t="e">
        <f ca="1">OFFSET(#REF!,W25,-1,1,1)</f>
        <v>#REF!</v>
      </c>
      <c r="W25" s="1">
        <v>266</v>
      </c>
    </row>
    <row r="26" spans="1:23" ht="16.149999999999999" customHeight="1" x14ac:dyDescent="0.2">
      <c r="A26" s="4" t="s">
        <v>21</v>
      </c>
      <c r="B26" s="5"/>
      <c r="C26" s="4"/>
      <c r="D26" s="4"/>
      <c r="E26" s="4"/>
      <c r="F26" s="91"/>
      <c r="G26" s="48" t="s">
        <v>79</v>
      </c>
      <c r="H26" s="5"/>
      <c r="I26" s="5" t="s">
        <v>19</v>
      </c>
      <c r="J26" s="24"/>
      <c r="K26" s="24">
        <v>32</v>
      </c>
      <c r="L26" s="24">
        <v>15</v>
      </c>
      <c r="M26" s="24">
        <f t="shared" si="13"/>
        <v>47</v>
      </c>
      <c r="N26" s="24">
        <v>104</v>
      </c>
      <c r="O26" s="24"/>
      <c r="P26" s="24">
        <f t="shared" si="14"/>
        <v>151</v>
      </c>
      <c r="Q26" s="97">
        <v>2108</v>
      </c>
      <c r="R26" s="101"/>
      <c r="S26" s="51"/>
      <c r="T26" t="s">
        <v>48</v>
      </c>
    </row>
    <row r="27" spans="1:23" ht="16.149999999999999" customHeight="1" thickBot="1" x14ac:dyDescent="0.25">
      <c r="A27" s="30" t="s">
        <v>21</v>
      </c>
      <c r="B27" s="31"/>
      <c r="C27" s="30"/>
      <c r="D27" s="39"/>
      <c r="E27" s="39"/>
      <c r="F27" s="93"/>
      <c r="G27" s="30"/>
      <c r="H27" s="32"/>
      <c r="I27" s="32" t="s">
        <v>15</v>
      </c>
      <c r="J27" s="33">
        <f>SUM(J24:J26)</f>
        <v>101</v>
      </c>
      <c r="K27" s="33">
        <f t="shared" ref="K27:O27" si="15">SUM(K24:K26)</f>
        <v>721</v>
      </c>
      <c r="L27" s="33">
        <f t="shared" si="15"/>
        <v>101</v>
      </c>
      <c r="M27" s="33">
        <f>SUM(M24:M26)</f>
        <v>923</v>
      </c>
      <c r="N27" s="33">
        <f>SUM(N24:N26)</f>
        <v>1155</v>
      </c>
      <c r="O27" s="33">
        <f t="shared" si="15"/>
        <v>0</v>
      </c>
      <c r="P27" s="33">
        <f>SUM(P24:P26)</f>
        <v>2078</v>
      </c>
      <c r="Q27" s="98">
        <f t="shared" ref="Q27" si="16">SUM(Q24:Q26)</f>
        <v>34085</v>
      </c>
      <c r="R27" s="84">
        <v>34426</v>
      </c>
      <c r="S27" s="52"/>
      <c r="T27" t="s">
        <v>49</v>
      </c>
      <c r="U27" s="1" t="e">
        <f ca="1">OFFSET(#REF!,W27,0,1,1)</f>
        <v>#REF!</v>
      </c>
      <c r="V27" s="1" t="e">
        <f ca="1">OFFSET(#REF!,W27,-1,1,1)</f>
        <v>#REF!</v>
      </c>
      <c r="W27" s="1">
        <v>303</v>
      </c>
    </row>
    <row r="28" spans="1:23" ht="16.149999999999999" customHeight="1" x14ac:dyDescent="0.2">
      <c r="A28" s="27">
        <v>7</v>
      </c>
      <c r="B28" s="28" t="s">
        <v>94</v>
      </c>
      <c r="C28" s="27">
        <v>34</v>
      </c>
      <c r="D28" s="27">
        <v>13</v>
      </c>
      <c r="E28" s="27">
        <v>1</v>
      </c>
      <c r="F28" s="96">
        <v>10</v>
      </c>
      <c r="G28" s="65" t="s">
        <v>20</v>
      </c>
      <c r="H28" s="28" t="s">
        <v>77</v>
      </c>
      <c r="I28" s="11" t="s">
        <v>18</v>
      </c>
      <c r="J28" s="24">
        <v>76</v>
      </c>
      <c r="K28" s="24">
        <v>282</v>
      </c>
      <c r="L28" s="24">
        <v>27</v>
      </c>
      <c r="M28" s="24">
        <f t="shared" si="13"/>
        <v>385</v>
      </c>
      <c r="N28" s="24">
        <v>479</v>
      </c>
      <c r="O28" s="24"/>
      <c r="P28" s="24">
        <f t="shared" ref="P28:P30" si="17">SUM(M28:O28)</f>
        <v>864</v>
      </c>
      <c r="Q28" s="104">
        <v>6815</v>
      </c>
      <c r="R28" s="101"/>
      <c r="S28" s="53" t="s">
        <v>81</v>
      </c>
      <c r="T28" t="s">
        <v>50</v>
      </c>
    </row>
    <row r="29" spans="1:23" ht="16.149999999999999" customHeight="1" x14ac:dyDescent="0.2">
      <c r="A29" s="42"/>
      <c r="B29" s="43"/>
      <c r="C29" s="42"/>
      <c r="D29" s="42"/>
      <c r="E29" s="42"/>
      <c r="F29" s="91"/>
      <c r="G29" s="48" t="s">
        <v>95</v>
      </c>
      <c r="H29" s="43"/>
      <c r="I29" s="5" t="s">
        <v>17</v>
      </c>
      <c r="J29" s="24">
        <v>5</v>
      </c>
      <c r="K29" s="24">
        <v>87</v>
      </c>
      <c r="L29" s="24">
        <v>23</v>
      </c>
      <c r="M29" s="24">
        <f t="shared" si="13"/>
        <v>115</v>
      </c>
      <c r="N29" s="24">
        <v>173</v>
      </c>
      <c r="O29" s="24"/>
      <c r="P29" s="24">
        <f t="shared" si="17"/>
        <v>288</v>
      </c>
      <c r="Q29" s="97">
        <v>9753</v>
      </c>
      <c r="R29" s="82"/>
      <c r="S29" s="54"/>
    </row>
    <row r="30" spans="1:23" ht="16.149999999999999" customHeight="1" x14ac:dyDescent="0.2">
      <c r="A30" s="4"/>
      <c r="B30" s="5"/>
      <c r="C30" s="4"/>
      <c r="D30" s="4"/>
      <c r="E30" s="4"/>
      <c r="F30" s="91"/>
      <c r="G30" s="48" t="s">
        <v>92</v>
      </c>
      <c r="H30" s="5"/>
      <c r="I30" s="5" t="s">
        <v>19</v>
      </c>
      <c r="J30" s="24"/>
      <c r="K30" s="24">
        <v>76</v>
      </c>
      <c r="L30" s="24">
        <v>19</v>
      </c>
      <c r="M30" s="24">
        <f t="shared" si="13"/>
        <v>95</v>
      </c>
      <c r="N30" s="24">
        <v>193</v>
      </c>
      <c r="O30" s="24"/>
      <c r="P30" s="24">
        <f t="shared" si="17"/>
        <v>288</v>
      </c>
      <c r="Q30" s="97">
        <v>4514</v>
      </c>
      <c r="R30" s="82"/>
      <c r="S30" s="51"/>
      <c r="T30" t="s">
        <v>51</v>
      </c>
    </row>
    <row r="31" spans="1:23" ht="16.149999999999999" customHeight="1" thickBot="1" x14ac:dyDescent="0.25">
      <c r="A31" s="30" t="s">
        <v>21</v>
      </c>
      <c r="B31" s="31"/>
      <c r="C31" s="30"/>
      <c r="D31" s="30"/>
      <c r="E31" s="30"/>
      <c r="F31" s="93"/>
      <c r="G31" s="68"/>
      <c r="H31" s="31"/>
      <c r="I31" s="32" t="s">
        <v>15</v>
      </c>
      <c r="J31" s="33">
        <f t="shared" ref="J31:P31" si="18">SUM(J28:J30)</f>
        <v>81</v>
      </c>
      <c r="K31" s="33">
        <f t="shared" si="18"/>
        <v>445</v>
      </c>
      <c r="L31" s="33">
        <f t="shared" si="18"/>
        <v>69</v>
      </c>
      <c r="M31" s="33">
        <f t="shared" si="18"/>
        <v>595</v>
      </c>
      <c r="N31" s="33">
        <f>SUM(N28:N30)</f>
        <v>845</v>
      </c>
      <c r="O31" s="33">
        <f t="shared" si="18"/>
        <v>0</v>
      </c>
      <c r="P31" s="33">
        <f t="shared" si="18"/>
        <v>1440</v>
      </c>
      <c r="Q31" s="98">
        <f>SUM(Q28:Q30)</f>
        <v>21082</v>
      </c>
      <c r="R31" s="86">
        <v>21504</v>
      </c>
      <c r="S31" s="52"/>
      <c r="T31" t="s">
        <v>52</v>
      </c>
    </row>
    <row r="32" spans="1:23" ht="16.149999999999999" customHeight="1" x14ac:dyDescent="0.2">
      <c r="A32" s="42">
        <v>8</v>
      </c>
      <c r="B32" s="43" t="s">
        <v>94</v>
      </c>
      <c r="C32" s="42">
        <v>65</v>
      </c>
      <c r="D32" s="42">
        <v>7</v>
      </c>
      <c r="E32" s="42">
        <v>1</v>
      </c>
      <c r="F32" s="92">
        <v>9</v>
      </c>
      <c r="G32" s="42" t="s">
        <v>20</v>
      </c>
      <c r="H32" s="43" t="s">
        <v>77</v>
      </c>
      <c r="I32" s="43" t="s">
        <v>18</v>
      </c>
      <c r="J32" s="47">
        <v>89</v>
      </c>
      <c r="K32" s="47">
        <v>443</v>
      </c>
      <c r="L32" s="47">
        <v>45</v>
      </c>
      <c r="M32" s="47">
        <f t="shared" ref="M32" si="19">SUBTOTAL(9,J32:L32)</f>
        <v>577</v>
      </c>
      <c r="N32" s="47">
        <v>1395</v>
      </c>
      <c r="O32" s="47"/>
      <c r="P32" s="47">
        <f>SUM(M32:O32)</f>
        <v>1972</v>
      </c>
      <c r="Q32" s="99">
        <v>10410</v>
      </c>
      <c r="R32" s="85"/>
      <c r="S32" s="54" t="s">
        <v>81</v>
      </c>
    </row>
    <row r="33" spans="1:19" ht="16.149999999999999" customHeight="1" x14ac:dyDescent="0.2">
      <c r="A33" s="62"/>
      <c r="B33" s="63"/>
      <c r="C33" s="62"/>
      <c r="D33" s="62"/>
      <c r="E33" s="62"/>
      <c r="F33" s="91"/>
      <c r="G33" s="4" t="s">
        <v>96</v>
      </c>
      <c r="H33" s="63"/>
      <c r="I33" s="63" t="s">
        <v>19</v>
      </c>
      <c r="J33" s="62">
        <v>0</v>
      </c>
      <c r="K33" s="7">
        <v>37</v>
      </c>
      <c r="L33" s="7">
        <v>2</v>
      </c>
      <c r="M33" s="62">
        <f>SUBTOTAL(9,J33:L33)</f>
        <v>39</v>
      </c>
      <c r="N33" s="7">
        <v>71</v>
      </c>
      <c r="O33" s="7"/>
      <c r="P33" s="62">
        <f>SUM(M33:O33)</f>
        <v>110</v>
      </c>
      <c r="Q33" s="97">
        <v>1983</v>
      </c>
      <c r="R33" s="87"/>
      <c r="S33" s="7"/>
    </row>
    <row r="34" spans="1:19" ht="16.149999999999999" customHeight="1" thickBot="1" x14ac:dyDescent="0.25">
      <c r="A34" s="57"/>
      <c r="B34" s="58"/>
      <c r="C34" s="57"/>
      <c r="D34" s="57"/>
      <c r="E34" s="57"/>
      <c r="F34" s="93"/>
      <c r="G34" s="64" t="s">
        <v>97</v>
      </c>
      <c r="H34" s="58"/>
      <c r="I34" s="59" t="s">
        <v>15</v>
      </c>
      <c r="J34" s="60">
        <f t="shared" ref="J34:P34" si="20">SUM(J32:J33)</f>
        <v>89</v>
      </c>
      <c r="K34" s="60">
        <f t="shared" si="20"/>
        <v>480</v>
      </c>
      <c r="L34" s="60">
        <f t="shared" si="20"/>
        <v>47</v>
      </c>
      <c r="M34" s="60">
        <f t="shared" si="20"/>
        <v>616</v>
      </c>
      <c r="N34" s="60">
        <f>SUM(N32:N33)</f>
        <v>1466</v>
      </c>
      <c r="O34" s="60">
        <f t="shared" si="20"/>
        <v>0</v>
      </c>
      <c r="P34" s="60">
        <f t="shared" si="20"/>
        <v>2082</v>
      </c>
      <c r="Q34" s="98">
        <f>SUM(Q32:Q33)</f>
        <v>12393</v>
      </c>
      <c r="R34" s="84">
        <v>12889</v>
      </c>
      <c r="S34" s="61"/>
    </row>
    <row r="35" spans="1:19" ht="15.75" customHeight="1" x14ac:dyDescent="0.2">
      <c r="A35" s="42">
        <v>9</v>
      </c>
      <c r="B35" s="43" t="s">
        <v>98</v>
      </c>
      <c r="C35" s="42">
        <v>93</v>
      </c>
      <c r="D35" s="42">
        <v>6</v>
      </c>
      <c r="E35" s="42">
        <v>1</v>
      </c>
      <c r="F35" s="89">
        <v>3</v>
      </c>
      <c r="G35" s="78" t="s">
        <v>20</v>
      </c>
      <c r="H35" s="43" t="s">
        <v>77</v>
      </c>
      <c r="I35" s="71" t="s">
        <v>17</v>
      </c>
      <c r="J35" s="47">
        <v>10</v>
      </c>
      <c r="K35" s="47">
        <v>51</v>
      </c>
      <c r="L35" s="47">
        <v>4</v>
      </c>
      <c r="M35" s="47">
        <f t="shared" ref="M35" si="21">SUBTOTAL(9,J35:L35)</f>
        <v>65</v>
      </c>
      <c r="N35" s="47">
        <v>160</v>
      </c>
      <c r="O35" s="47"/>
      <c r="P35" s="47">
        <f>SUM(M35:O35)</f>
        <v>225</v>
      </c>
      <c r="Q35" s="99">
        <v>6466</v>
      </c>
      <c r="R35" s="72"/>
      <c r="S35" s="54" t="s">
        <v>107</v>
      </c>
    </row>
    <row r="36" spans="1:19" ht="16.149999999999999" customHeight="1" x14ac:dyDescent="0.2">
      <c r="A36" s="4"/>
      <c r="B36" s="5"/>
      <c r="C36" s="4"/>
      <c r="D36" s="4"/>
      <c r="E36" s="4"/>
      <c r="F36" s="91"/>
      <c r="G36" s="4" t="s">
        <v>99</v>
      </c>
      <c r="H36" s="5"/>
      <c r="I36" s="45" t="s">
        <v>18</v>
      </c>
      <c r="J36" s="24">
        <v>13</v>
      </c>
      <c r="K36" s="24">
        <v>71</v>
      </c>
      <c r="L36" s="24">
        <v>7</v>
      </c>
      <c r="M36" s="24">
        <f>SUBTOTAL(9,J36:L36)</f>
        <v>91</v>
      </c>
      <c r="N36" s="24">
        <v>264</v>
      </c>
      <c r="O36" s="24"/>
      <c r="P36" s="24">
        <f>SUM(M36:O36)</f>
        <v>355</v>
      </c>
      <c r="Q36" s="97">
        <v>1660</v>
      </c>
      <c r="R36" s="73"/>
      <c r="S36" s="66"/>
    </row>
    <row r="37" spans="1:19" ht="16.149999999999999" customHeight="1" thickBot="1" x14ac:dyDescent="0.25">
      <c r="A37" s="30"/>
      <c r="B37" s="31"/>
      <c r="C37" s="30"/>
      <c r="D37" s="30"/>
      <c r="E37" s="30"/>
      <c r="F37" s="93"/>
      <c r="G37" s="64" t="s">
        <v>97</v>
      </c>
      <c r="H37" s="31"/>
      <c r="I37" s="32" t="s">
        <v>15</v>
      </c>
      <c r="J37" s="33">
        <f t="shared" ref="J37:P37" si="22">SUM(J35:J36)</f>
        <v>23</v>
      </c>
      <c r="K37" s="33">
        <f t="shared" si="22"/>
        <v>122</v>
      </c>
      <c r="L37" s="33">
        <f t="shared" si="22"/>
        <v>11</v>
      </c>
      <c r="M37" s="33">
        <f t="shared" si="22"/>
        <v>156</v>
      </c>
      <c r="N37" s="33">
        <f>SUM(N35:N36)</f>
        <v>424</v>
      </c>
      <c r="O37" s="33">
        <f t="shared" si="22"/>
        <v>0</v>
      </c>
      <c r="P37" s="33">
        <f t="shared" si="22"/>
        <v>580</v>
      </c>
      <c r="Q37" s="98">
        <f>SUM(Q35:Q36)</f>
        <v>8126</v>
      </c>
      <c r="R37" s="76">
        <v>8289</v>
      </c>
      <c r="S37" s="52"/>
    </row>
    <row r="38" spans="1:19" ht="16.149999999999999" customHeight="1" x14ac:dyDescent="0.2">
      <c r="A38" s="44">
        <v>10</v>
      </c>
      <c r="B38" s="45" t="s">
        <v>98</v>
      </c>
      <c r="C38" s="44">
        <v>105</v>
      </c>
      <c r="D38" s="44">
        <v>8</v>
      </c>
      <c r="E38" s="44">
        <v>1</v>
      </c>
      <c r="F38" s="92">
        <v>1.7</v>
      </c>
      <c r="G38" s="78" t="s">
        <v>20</v>
      </c>
      <c r="H38" s="45" t="s">
        <v>77</v>
      </c>
      <c r="I38" s="5" t="s">
        <v>18</v>
      </c>
      <c r="J38" s="47">
        <v>12</v>
      </c>
      <c r="K38" s="47">
        <v>69</v>
      </c>
      <c r="L38" s="47">
        <v>7</v>
      </c>
      <c r="M38" s="47">
        <f t="shared" ref="M38" si="23">SUBTOTAL(9,J38:L38)</f>
        <v>88</v>
      </c>
      <c r="N38" s="47">
        <v>263</v>
      </c>
      <c r="O38" s="47"/>
      <c r="P38" s="47">
        <f>SUM(M38:O38)</f>
        <v>351</v>
      </c>
      <c r="Q38" s="99">
        <v>1611</v>
      </c>
      <c r="R38" s="72"/>
      <c r="S38" s="54" t="s">
        <v>107</v>
      </c>
    </row>
    <row r="39" spans="1:19" ht="16.149999999999999" customHeight="1" x14ac:dyDescent="0.2">
      <c r="A39" s="4"/>
      <c r="B39" s="5"/>
      <c r="C39" s="4"/>
      <c r="D39" s="4"/>
      <c r="E39" s="4"/>
      <c r="F39" s="91"/>
      <c r="G39" s="4" t="s">
        <v>90</v>
      </c>
      <c r="H39" s="5"/>
      <c r="J39" s="24"/>
      <c r="K39" s="24"/>
      <c r="L39" s="24"/>
      <c r="M39" s="24"/>
      <c r="N39" s="24"/>
      <c r="O39" s="24"/>
      <c r="P39" s="24"/>
      <c r="Q39" s="97"/>
      <c r="R39" s="73"/>
      <c r="S39" s="66"/>
    </row>
    <row r="40" spans="1:19" ht="16.149999999999999" customHeight="1" thickBot="1" x14ac:dyDescent="0.25">
      <c r="A40" s="30"/>
      <c r="B40" s="31"/>
      <c r="C40" s="30"/>
      <c r="D40" s="30"/>
      <c r="E40" s="30"/>
      <c r="F40" s="95"/>
      <c r="G40" s="64" t="s">
        <v>97</v>
      </c>
      <c r="H40" s="31"/>
      <c r="I40" s="32" t="s">
        <v>15</v>
      </c>
      <c r="J40" s="33">
        <f t="shared" ref="J40:P40" si="24">SUM(J38:J39)</f>
        <v>12</v>
      </c>
      <c r="K40" s="33">
        <f t="shared" si="24"/>
        <v>69</v>
      </c>
      <c r="L40" s="33">
        <f t="shared" si="24"/>
        <v>7</v>
      </c>
      <c r="M40" s="33">
        <f t="shared" si="24"/>
        <v>88</v>
      </c>
      <c r="N40" s="33">
        <f>SUM(N38:N39)</f>
        <v>263</v>
      </c>
      <c r="O40" s="33">
        <f t="shared" si="24"/>
        <v>0</v>
      </c>
      <c r="P40" s="33">
        <f t="shared" si="24"/>
        <v>351</v>
      </c>
      <c r="Q40" s="98">
        <f>SUM(Q38:Q39)</f>
        <v>1611</v>
      </c>
      <c r="R40" s="76">
        <v>1692</v>
      </c>
      <c r="S40" s="52"/>
    </row>
    <row r="41" spans="1:19" ht="16.149999999999999" customHeight="1" x14ac:dyDescent="0.2">
      <c r="A41" s="55">
        <v>11</v>
      </c>
      <c r="B41" s="56" t="s">
        <v>98</v>
      </c>
      <c r="C41" s="55">
        <v>105</v>
      </c>
      <c r="D41" s="55">
        <v>8</v>
      </c>
      <c r="E41" s="55">
        <v>2</v>
      </c>
      <c r="F41" s="89">
        <v>2.36</v>
      </c>
      <c r="G41" s="78" t="s">
        <v>20</v>
      </c>
      <c r="H41" s="56" t="s">
        <v>77</v>
      </c>
      <c r="I41" s="56" t="s">
        <v>18</v>
      </c>
      <c r="J41" s="77">
        <v>25</v>
      </c>
      <c r="K41" s="77">
        <v>114</v>
      </c>
      <c r="L41" s="77">
        <v>5</v>
      </c>
      <c r="M41" s="77">
        <f t="shared" ref="M41" si="25">SUBTOTAL(9,J41:L41)</f>
        <v>144</v>
      </c>
      <c r="N41" s="77">
        <v>223</v>
      </c>
      <c r="O41" s="77"/>
      <c r="P41" s="77">
        <f>SUM(M41:O41)</f>
        <v>367</v>
      </c>
      <c r="Q41" s="99">
        <v>2595</v>
      </c>
      <c r="R41" s="74"/>
      <c r="S41" s="54" t="s">
        <v>107</v>
      </c>
    </row>
    <row r="42" spans="1:19" ht="16.149999999999999" customHeight="1" x14ac:dyDescent="0.2">
      <c r="A42" s="4"/>
      <c r="B42" s="5"/>
      <c r="C42" s="4"/>
      <c r="D42" s="4"/>
      <c r="E42" s="4"/>
      <c r="F42" s="91"/>
      <c r="G42" s="4" t="s">
        <v>90</v>
      </c>
      <c r="H42" s="5"/>
      <c r="I42" s="5" t="s">
        <v>17</v>
      </c>
      <c r="J42" s="24"/>
      <c r="K42" s="24">
        <v>28</v>
      </c>
      <c r="L42" s="24">
        <v>1</v>
      </c>
      <c r="M42" s="24">
        <f>SUBTOTAL(9,J42:L42)</f>
        <v>29</v>
      </c>
      <c r="N42" s="24">
        <v>67</v>
      </c>
      <c r="O42" s="24"/>
      <c r="P42" s="24">
        <f>SUM(M42:O42)</f>
        <v>96</v>
      </c>
      <c r="Q42" s="97">
        <v>1487</v>
      </c>
      <c r="R42" s="73"/>
      <c r="S42" s="66"/>
    </row>
    <row r="43" spans="1:19" ht="16.149999999999999" customHeight="1" thickBot="1" x14ac:dyDescent="0.25">
      <c r="A43" s="30"/>
      <c r="B43" s="31"/>
      <c r="C43" s="30"/>
      <c r="D43" s="30"/>
      <c r="E43" s="30"/>
      <c r="F43" s="93"/>
      <c r="G43" s="64" t="s">
        <v>97</v>
      </c>
      <c r="H43" s="31"/>
      <c r="I43" s="32" t="s">
        <v>15</v>
      </c>
      <c r="J43" s="33">
        <f t="shared" ref="J43:P43" si="26">SUM(J41:J42)</f>
        <v>25</v>
      </c>
      <c r="K43" s="33">
        <f t="shared" si="26"/>
        <v>142</v>
      </c>
      <c r="L43" s="33">
        <f t="shared" si="26"/>
        <v>6</v>
      </c>
      <c r="M43" s="33">
        <f t="shared" si="26"/>
        <v>173</v>
      </c>
      <c r="N43" s="33">
        <f t="shared" si="26"/>
        <v>290</v>
      </c>
      <c r="O43" s="33">
        <f t="shared" si="26"/>
        <v>0</v>
      </c>
      <c r="P43" s="33">
        <f t="shared" si="26"/>
        <v>463</v>
      </c>
      <c r="Q43" s="98">
        <f>SUM(Q41:Q42)</f>
        <v>4082</v>
      </c>
      <c r="R43" s="76">
        <v>4204</v>
      </c>
      <c r="S43" s="52"/>
    </row>
    <row r="44" spans="1:19" ht="16.149999999999999" customHeight="1" x14ac:dyDescent="0.2">
      <c r="A44" s="44">
        <v>12</v>
      </c>
      <c r="B44" s="45" t="s">
        <v>98</v>
      </c>
      <c r="C44" s="44">
        <v>105</v>
      </c>
      <c r="D44" s="44">
        <v>3</v>
      </c>
      <c r="E44" s="44">
        <v>3</v>
      </c>
      <c r="F44" s="92">
        <v>2.1</v>
      </c>
      <c r="G44" s="78" t="s">
        <v>20</v>
      </c>
      <c r="H44" s="45" t="s">
        <v>77</v>
      </c>
      <c r="I44" s="5" t="s">
        <v>18</v>
      </c>
      <c r="J44" s="47">
        <v>13</v>
      </c>
      <c r="K44" s="47">
        <v>66</v>
      </c>
      <c r="L44" s="47">
        <v>7</v>
      </c>
      <c r="M44" s="47">
        <f t="shared" ref="M44" si="27">SUBTOTAL(9,J44:L44)</f>
        <v>86</v>
      </c>
      <c r="N44" s="47">
        <v>203</v>
      </c>
      <c r="O44" s="47"/>
      <c r="P44" s="47">
        <f>SUM(M44:O44)</f>
        <v>289</v>
      </c>
      <c r="Q44" s="99">
        <v>1549</v>
      </c>
      <c r="R44" s="72"/>
      <c r="S44" s="54" t="s">
        <v>107</v>
      </c>
    </row>
    <row r="45" spans="1:19" ht="16.149999999999999" customHeight="1" x14ac:dyDescent="0.2">
      <c r="A45" s="4"/>
      <c r="B45" s="5"/>
      <c r="C45" s="4"/>
      <c r="D45" s="4"/>
      <c r="E45" s="4"/>
      <c r="F45" s="91"/>
      <c r="G45" s="4" t="s">
        <v>100</v>
      </c>
      <c r="H45" s="5"/>
      <c r="I45" s="11" t="s">
        <v>17</v>
      </c>
      <c r="J45" s="24">
        <v>10</v>
      </c>
      <c r="K45" s="24">
        <v>39</v>
      </c>
      <c r="L45" s="24">
        <v>1</v>
      </c>
      <c r="M45" s="24">
        <f>SUBTOTAL(9,J45:L45)</f>
        <v>50</v>
      </c>
      <c r="N45" s="24">
        <v>146</v>
      </c>
      <c r="O45" s="24"/>
      <c r="P45" s="24">
        <f>SUM(M45:O45)</f>
        <v>196</v>
      </c>
      <c r="Q45" s="97">
        <v>5263</v>
      </c>
      <c r="R45" s="73"/>
      <c r="S45" s="66"/>
    </row>
    <row r="46" spans="1:19" ht="16.149999999999999" customHeight="1" thickBot="1" x14ac:dyDescent="0.25">
      <c r="A46" s="30"/>
      <c r="B46" s="31"/>
      <c r="C46" s="30"/>
      <c r="D46" s="30"/>
      <c r="E46" s="30"/>
      <c r="F46" s="93"/>
      <c r="G46" s="64" t="s">
        <v>79</v>
      </c>
      <c r="H46" s="31"/>
      <c r="I46" s="32" t="s">
        <v>15</v>
      </c>
      <c r="J46" s="33">
        <f t="shared" ref="J46:P46" si="28">SUM(J44:J45)</f>
        <v>23</v>
      </c>
      <c r="K46" s="33">
        <f t="shared" si="28"/>
        <v>105</v>
      </c>
      <c r="L46" s="33">
        <f t="shared" si="28"/>
        <v>8</v>
      </c>
      <c r="M46" s="33">
        <f t="shared" si="28"/>
        <v>136</v>
      </c>
      <c r="N46" s="33">
        <f t="shared" si="28"/>
        <v>349</v>
      </c>
      <c r="O46" s="33">
        <f t="shared" si="28"/>
        <v>0</v>
      </c>
      <c r="P46" s="33">
        <f t="shared" si="28"/>
        <v>485</v>
      </c>
      <c r="Q46" s="98">
        <f>SUM(Q44:Q45)</f>
        <v>6812</v>
      </c>
      <c r="R46" s="76">
        <v>6948</v>
      </c>
      <c r="S46" s="52"/>
    </row>
    <row r="47" spans="1:19" ht="16.149999999999999" customHeight="1" x14ac:dyDescent="0.2">
      <c r="A47" s="69">
        <v>13</v>
      </c>
      <c r="B47" s="70" t="s">
        <v>98</v>
      </c>
      <c r="C47" s="69">
        <v>105</v>
      </c>
      <c r="D47" s="69">
        <v>5</v>
      </c>
      <c r="E47" s="69">
        <v>4</v>
      </c>
      <c r="F47" s="92">
        <v>2.2999999999999998</v>
      </c>
      <c r="G47" s="65" t="s">
        <v>20</v>
      </c>
      <c r="H47" s="70" t="s">
        <v>77</v>
      </c>
      <c r="I47" s="70" t="s">
        <v>17</v>
      </c>
      <c r="J47" s="47">
        <v>10</v>
      </c>
      <c r="K47" s="47">
        <v>51</v>
      </c>
      <c r="L47" s="47">
        <v>4</v>
      </c>
      <c r="M47" s="47">
        <f t="shared" ref="M47" si="29">SUBTOTAL(9,J47:L47)</f>
        <v>65</v>
      </c>
      <c r="N47" s="47">
        <v>153</v>
      </c>
      <c r="O47" s="47"/>
      <c r="P47" s="47">
        <f>SUM(M47:O47)</f>
        <v>218</v>
      </c>
      <c r="Q47" s="99">
        <v>6427</v>
      </c>
      <c r="R47" s="72"/>
      <c r="S47" s="54" t="s">
        <v>107</v>
      </c>
    </row>
    <row r="48" spans="1:19" ht="16.149999999999999" customHeight="1" x14ac:dyDescent="0.2">
      <c r="A48" s="4"/>
      <c r="B48" s="5"/>
      <c r="C48" s="4"/>
      <c r="D48" s="4"/>
      <c r="E48" s="4"/>
      <c r="F48" s="91"/>
      <c r="G48" s="48" t="s">
        <v>101</v>
      </c>
      <c r="H48" s="5"/>
      <c r="I48" s="26" t="s">
        <v>18</v>
      </c>
      <c r="J48" s="24">
        <v>12</v>
      </c>
      <c r="K48" s="24">
        <v>70</v>
      </c>
      <c r="L48" s="24">
        <v>7</v>
      </c>
      <c r="M48" s="24">
        <f>SUBTOTAL(9,J48:L48)</f>
        <v>89</v>
      </c>
      <c r="N48" s="24">
        <v>223</v>
      </c>
      <c r="O48" s="24"/>
      <c r="P48" s="24">
        <f>SUM(M48:O48)</f>
        <v>312</v>
      </c>
      <c r="Q48" s="97">
        <v>1603</v>
      </c>
      <c r="R48" s="73"/>
      <c r="S48" s="66"/>
    </row>
    <row r="49" spans="1:19" ht="16.149999999999999" customHeight="1" thickBot="1" x14ac:dyDescent="0.25">
      <c r="A49" s="30"/>
      <c r="B49" s="31"/>
      <c r="C49" s="30"/>
      <c r="D49" s="30"/>
      <c r="E49" s="30"/>
      <c r="F49" s="93"/>
      <c r="G49" s="48" t="s">
        <v>97</v>
      </c>
      <c r="H49" s="31"/>
      <c r="I49" s="32" t="s">
        <v>15</v>
      </c>
      <c r="J49" s="33">
        <f t="shared" ref="J49:P49" si="30">SUM(J47:J48)</f>
        <v>22</v>
      </c>
      <c r="K49" s="33">
        <f t="shared" si="30"/>
        <v>121</v>
      </c>
      <c r="L49" s="33">
        <f t="shared" si="30"/>
        <v>11</v>
      </c>
      <c r="M49" s="33">
        <f t="shared" si="30"/>
        <v>154</v>
      </c>
      <c r="N49" s="33">
        <f t="shared" si="30"/>
        <v>376</v>
      </c>
      <c r="O49" s="33">
        <f t="shared" si="30"/>
        <v>0</v>
      </c>
      <c r="P49" s="33">
        <f t="shared" si="30"/>
        <v>530</v>
      </c>
      <c r="Q49" s="98">
        <f>SUM(Q47:Q48)</f>
        <v>8030</v>
      </c>
      <c r="R49" s="76">
        <v>8110</v>
      </c>
      <c r="S49" s="52"/>
    </row>
    <row r="50" spans="1:19" ht="16.149999999999999" customHeight="1" x14ac:dyDescent="0.2">
      <c r="A50" s="69">
        <v>14</v>
      </c>
      <c r="B50" s="70" t="s">
        <v>98</v>
      </c>
      <c r="C50" s="69">
        <v>105</v>
      </c>
      <c r="D50" s="69">
        <v>13</v>
      </c>
      <c r="E50" s="69">
        <v>5</v>
      </c>
      <c r="F50" s="92">
        <v>1.4</v>
      </c>
      <c r="G50" s="78" t="s">
        <v>20</v>
      </c>
      <c r="H50" s="70" t="s">
        <v>77</v>
      </c>
      <c r="I50" s="71" t="s">
        <v>18</v>
      </c>
      <c r="J50" s="47">
        <v>4</v>
      </c>
      <c r="K50" s="47">
        <v>75</v>
      </c>
      <c r="L50" s="47">
        <v>4</v>
      </c>
      <c r="M50" s="47">
        <f t="shared" ref="M50" si="31">SUBTOTAL(9,J50:L50)</f>
        <v>83</v>
      </c>
      <c r="N50" s="47">
        <v>161</v>
      </c>
      <c r="O50" s="47"/>
      <c r="P50" s="47">
        <f>SUM(M50:O50)</f>
        <v>244</v>
      </c>
      <c r="Q50" s="99">
        <v>1446</v>
      </c>
      <c r="R50" s="72"/>
      <c r="S50" s="54" t="s">
        <v>107</v>
      </c>
    </row>
    <row r="51" spans="1:19" ht="16.149999999999999" customHeight="1" x14ac:dyDescent="0.2">
      <c r="A51" s="4"/>
      <c r="B51" s="5"/>
      <c r="C51" s="4"/>
      <c r="D51" s="4"/>
      <c r="E51" s="4"/>
      <c r="F51" s="91"/>
      <c r="G51" s="4" t="s">
        <v>102</v>
      </c>
      <c r="H51" s="5"/>
      <c r="I51" s="26" t="s">
        <v>19</v>
      </c>
      <c r="J51" s="24">
        <v>5</v>
      </c>
      <c r="K51" s="24">
        <v>20</v>
      </c>
      <c r="L51" s="24"/>
      <c r="M51" s="24">
        <f>SUBTOTAL(9,J51:L51)</f>
        <v>25</v>
      </c>
      <c r="N51" s="24">
        <v>34</v>
      </c>
      <c r="O51" s="24"/>
      <c r="P51" s="24">
        <f>SUM(M51:O51)</f>
        <v>59</v>
      </c>
      <c r="Q51" s="97">
        <v>1374</v>
      </c>
      <c r="R51" s="73"/>
      <c r="S51" s="66"/>
    </row>
    <row r="52" spans="1:19" ht="16.149999999999999" customHeight="1" thickBot="1" x14ac:dyDescent="0.25">
      <c r="A52" s="30"/>
      <c r="B52" s="31"/>
      <c r="C52" s="30"/>
      <c r="D52" s="30"/>
      <c r="E52" s="30"/>
      <c r="F52" s="93"/>
      <c r="G52" s="64" t="s">
        <v>103</v>
      </c>
      <c r="H52" s="31"/>
      <c r="I52" s="32" t="s">
        <v>15</v>
      </c>
      <c r="J52" s="33">
        <f t="shared" ref="J52:P52" si="32">SUM(J50:J51)</f>
        <v>9</v>
      </c>
      <c r="K52" s="33">
        <f t="shared" si="32"/>
        <v>95</v>
      </c>
      <c r="L52" s="33">
        <f t="shared" si="32"/>
        <v>4</v>
      </c>
      <c r="M52" s="33">
        <f t="shared" si="32"/>
        <v>108</v>
      </c>
      <c r="N52" s="33">
        <f t="shared" si="32"/>
        <v>195</v>
      </c>
      <c r="O52" s="33">
        <f t="shared" si="32"/>
        <v>0</v>
      </c>
      <c r="P52" s="33">
        <f t="shared" si="32"/>
        <v>303</v>
      </c>
      <c r="Q52" s="98">
        <f>SUM(Q50:Q51)</f>
        <v>2820</v>
      </c>
      <c r="R52" s="76">
        <v>2876</v>
      </c>
      <c r="S52" s="52"/>
    </row>
    <row r="53" spans="1:19" ht="16.149999999999999" customHeight="1" x14ac:dyDescent="0.2">
      <c r="A53" s="69">
        <v>15</v>
      </c>
      <c r="B53" s="70" t="s">
        <v>98</v>
      </c>
      <c r="C53" s="69">
        <v>137</v>
      </c>
      <c r="D53" s="69">
        <v>7</v>
      </c>
      <c r="E53" s="69">
        <v>1</v>
      </c>
      <c r="F53" s="92">
        <v>4.2</v>
      </c>
      <c r="G53" s="78" t="s">
        <v>20</v>
      </c>
      <c r="H53" s="70" t="s">
        <v>77</v>
      </c>
      <c r="I53" s="71" t="s">
        <v>18</v>
      </c>
      <c r="J53" s="47">
        <v>24</v>
      </c>
      <c r="K53" s="47">
        <v>94</v>
      </c>
      <c r="L53" s="47">
        <v>3</v>
      </c>
      <c r="M53" s="47">
        <f t="shared" ref="M53:M54" si="33">SUBTOTAL(9,J53:L53)</f>
        <v>121</v>
      </c>
      <c r="N53" s="47">
        <v>179</v>
      </c>
      <c r="O53" s="47"/>
      <c r="P53" s="47">
        <f>SUM(M53:O53)</f>
        <v>300</v>
      </c>
      <c r="Q53" s="99">
        <v>2196</v>
      </c>
      <c r="R53" s="72"/>
      <c r="S53" s="54" t="s">
        <v>108</v>
      </c>
    </row>
    <row r="54" spans="1:19" ht="16.149999999999999" customHeight="1" x14ac:dyDescent="0.2">
      <c r="A54" s="69"/>
      <c r="B54" s="70"/>
      <c r="C54" s="69"/>
      <c r="D54" s="69"/>
      <c r="E54" s="69"/>
      <c r="F54" s="91"/>
      <c r="G54" s="4" t="s">
        <v>104</v>
      </c>
      <c r="H54" s="70"/>
      <c r="I54" s="63" t="s">
        <v>17</v>
      </c>
      <c r="J54" s="47">
        <v>6</v>
      </c>
      <c r="K54" s="47">
        <v>154</v>
      </c>
      <c r="L54" s="47">
        <v>32</v>
      </c>
      <c r="M54" s="47">
        <f t="shared" si="33"/>
        <v>192</v>
      </c>
      <c r="N54" s="47">
        <v>393</v>
      </c>
      <c r="O54" s="47"/>
      <c r="P54" s="47">
        <f>SUM(M54:O54)</f>
        <v>585</v>
      </c>
      <c r="Q54" s="97">
        <v>17113</v>
      </c>
      <c r="R54" s="72"/>
      <c r="S54" s="67"/>
    </row>
    <row r="55" spans="1:19" ht="16.149999999999999" customHeight="1" x14ac:dyDescent="0.2">
      <c r="A55" s="4"/>
      <c r="B55" s="5"/>
      <c r="C55" s="4"/>
      <c r="D55" s="4"/>
      <c r="E55" s="4"/>
      <c r="F55" s="91"/>
      <c r="G55" s="62" t="s">
        <v>92</v>
      </c>
      <c r="H55" s="5"/>
      <c r="I55" s="26" t="s">
        <v>19</v>
      </c>
      <c r="J55" s="24"/>
      <c r="K55" s="24">
        <v>28</v>
      </c>
      <c r="L55" s="24">
        <v>1</v>
      </c>
      <c r="M55" s="24">
        <f>SUBTOTAL(9,J55:L55)</f>
        <v>29</v>
      </c>
      <c r="N55" s="24">
        <v>63</v>
      </c>
      <c r="O55" s="24"/>
      <c r="P55" s="24">
        <f>SUM(M55:O55)</f>
        <v>92</v>
      </c>
      <c r="Q55" s="97">
        <v>1487</v>
      </c>
      <c r="R55" s="73"/>
      <c r="S55" s="66"/>
    </row>
    <row r="56" spans="1:19" ht="16.149999999999999" customHeight="1" thickBot="1" x14ac:dyDescent="0.25">
      <c r="A56" s="30"/>
      <c r="B56" s="31"/>
      <c r="C56" s="30"/>
      <c r="D56" s="30"/>
      <c r="E56" s="30"/>
      <c r="F56" s="93"/>
      <c r="G56" s="80"/>
      <c r="H56" s="31"/>
      <c r="I56" s="32" t="s">
        <v>15</v>
      </c>
      <c r="J56" s="33">
        <f>SUM(J53:J55)</f>
        <v>30</v>
      </c>
      <c r="K56" s="33">
        <f t="shared" ref="K56:P56" si="34">SUM(K53:K55)</f>
        <v>276</v>
      </c>
      <c r="L56" s="33">
        <f t="shared" si="34"/>
        <v>36</v>
      </c>
      <c r="M56" s="33">
        <f t="shared" si="34"/>
        <v>342</v>
      </c>
      <c r="N56" s="33">
        <f>SUM(N53:N55)</f>
        <v>635</v>
      </c>
      <c r="O56" s="33">
        <f t="shared" si="34"/>
        <v>0</v>
      </c>
      <c r="P56" s="33">
        <f t="shared" si="34"/>
        <v>977</v>
      </c>
      <c r="Q56" s="98">
        <f>SUM(Q53:Q55)</f>
        <v>20796</v>
      </c>
      <c r="R56" s="76">
        <v>51366</v>
      </c>
      <c r="S56" s="52"/>
    </row>
    <row r="57" spans="1:19" ht="16.149999999999999" customHeight="1" x14ac:dyDescent="0.2">
      <c r="A57" s="69">
        <v>16</v>
      </c>
      <c r="B57" s="70" t="s">
        <v>98</v>
      </c>
      <c r="C57" s="69">
        <v>138</v>
      </c>
      <c r="D57" s="69">
        <v>7</v>
      </c>
      <c r="E57" s="69">
        <v>1</v>
      </c>
      <c r="F57" s="89">
        <v>5.43</v>
      </c>
      <c r="G57" s="78" t="s">
        <v>20</v>
      </c>
      <c r="H57" s="70" t="s">
        <v>77</v>
      </c>
      <c r="I57" s="71" t="s">
        <v>18</v>
      </c>
      <c r="J57" s="47">
        <v>6</v>
      </c>
      <c r="K57" s="47">
        <v>81</v>
      </c>
      <c r="L57" s="47">
        <v>3</v>
      </c>
      <c r="M57" s="47">
        <f t="shared" ref="M57:M58" si="35">SUBTOTAL(9,J57:L57)</f>
        <v>90</v>
      </c>
      <c r="N57" s="47">
        <v>114</v>
      </c>
      <c r="O57" s="47"/>
      <c r="P57" s="47">
        <f>SUM(M57:O57)</f>
        <v>204</v>
      </c>
      <c r="Q57" s="99">
        <v>1557</v>
      </c>
      <c r="R57" s="72"/>
      <c r="S57" s="54" t="s">
        <v>108</v>
      </c>
    </row>
    <row r="58" spans="1:19" ht="16.149999999999999" customHeight="1" x14ac:dyDescent="0.2">
      <c r="A58" s="69"/>
      <c r="B58" s="70"/>
      <c r="C58" s="69"/>
      <c r="D58" s="69"/>
      <c r="E58" s="69"/>
      <c r="F58" s="91"/>
      <c r="G58" s="4" t="s">
        <v>105</v>
      </c>
      <c r="H58" s="70"/>
      <c r="I58" s="63" t="s">
        <v>17</v>
      </c>
      <c r="J58" s="47">
        <v>11</v>
      </c>
      <c r="K58" s="47">
        <v>247</v>
      </c>
      <c r="L58" s="47">
        <v>36</v>
      </c>
      <c r="M58" s="47">
        <f t="shared" si="35"/>
        <v>294</v>
      </c>
      <c r="N58" s="47">
        <v>675</v>
      </c>
      <c r="O58" s="47"/>
      <c r="P58" s="47">
        <f>SUM(M58:O58)</f>
        <v>969</v>
      </c>
      <c r="Q58" s="97">
        <v>27248</v>
      </c>
      <c r="R58" s="72"/>
      <c r="S58" s="67"/>
    </row>
    <row r="59" spans="1:19" ht="16.149999999999999" customHeight="1" x14ac:dyDescent="0.2">
      <c r="A59" s="4"/>
      <c r="B59" s="5"/>
      <c r="C59" s="4"/>
      <c r="D59" s="4"/>
      <c r="E59" s="4"/>
      <c r="F59" s="91"/>
      <c r="G59" s="62" t="s">
        <v>92</v>
      </c>
      <c r="H59" s="5"/>
      <c r="I59" s="26" t="s">
        <v>19</v>
      </c>
      <c r="J59" s="24"/>
      <c r="K59" s="24">
        <v>28</v>
      </c>
      <c r="L59" s="24">
        <v>1</v>
      </c>
      <c r="M59" s="24">
        <f>SUBTOTAL(9,J59:L59)</f>
        <v>29</v>
      </c>
      <c r="N59" s="24">
        <v>63</v>
      </c>
      <c r="O59" s="24"/>
      <c r="P59" s="24">
        <f>SUM(M59:O59)</f>
        <v>92</v>
      </c>
      <c r="Q59" s="97">
        <v>1487</v>
      </c>
      <c r="R59" s="73"/>
      <c r="S59" s="66"/>
    </row>
    <row r="60" spans="1:19" ht="16.149999999999999" customHeight="1" thickBot="1" x14ac:dyDescent="0.25">
      <c r="A60" s="30"/>
      <c r="B60" s="31"/>
      <c r="C60" s="30"/>
      <c r="D60" s="30"/>
      <c r="E60" s="30"/>
      <c r="F60" s="93"/>
      <c r="G60" s="75"/>
      <c r="H60" s="31"/>
      <c r="I60" s="32" t="s">
        <v>15</v>
      </c>
      <c r="J60" s="33">
        <f>SUM(J57:J59)</f>
        <v>17</v>
      </c>
      <c r="K60" s="33">
        <f t="shared" ref="K60:P60" si="36">SUM(K57:K59)</f>
        <v>356</v>
      </c>
      <c r="L60" s="33">
        <f t="shared" si="36"/>
        <v>40</v>
      </c>
      <c r="M60" s="33">
        <f t="shared" si="36"/>
        <v>413</v>
      </c>
      <c r="N60" s="33">
        <f>SUM(N57:N59)</f>
        <v>852</v>
      </c>
      <c r="O60" s="33">
        <f t="shared" si="36"/>
        <v>0</v>
      </c>
      <c r="P60" s="33">
        <f t="shared" si="36"/>
        <v>1265</v>
      </c>
      <c r="Q60" s="98">
        <f>SUM(Q57:Q59)</f>
        <v>30292</v>
      </c>
      <c r="R60" s="76">
        <v>69975</v>
      </c>
      <c r="S60" s="52"/>
    </row>
    <row r="61" spans="1:19" ht="16.149999999999999" customHeight="1" x14ac:dyDescent="0.2">
      <c r="A61" s="69">
        <v>17</v>
      </c>
      <c r="B61" s="70" t="s">
        <v>98</v>
      </c>
      <c r="C61" s="69">
        <v>138</v>
      </c>
      <c r="D61" s="69">
        <v>7</v>
      </c>
      <c r="E61" s="69">
        <v>2</v>
      </c>
      <c r="F61" s="89">
        <v>6.34</v>
      </c>
      <c r="G61" s="78" t="s">
        <v>20</v>
      </c>
      <c r="H61" s="70" t="s">
        <v>77</v>
      </c>
      <c r="I61" s="71" t="s">
        <v>18</v>
      </c>
      <c r="J61" s="47">
        <v>24</v>
      </c>
      <c r="K61" s="47">
        <v>93</v>
      </c>
      <c r="L61" s="47">
        <v>3</v>
      </c>
      <c r="M61" s="47">
        <f t="shared" ref="M61:M62" si="37">SUBTOTAL(9,J61:L61)</f>
        <v>120</v>
      </c>
      <c r="N61" s="47">
        <v>183</v>
      </c>
      <c r="O61" s="47"/>
      <c r="P61" s="47">
        <f>SUM(M61:O61)</f>
        <v>303</v>
      </c>
      <c r="Q61" s="99">
        <v>2189</v>
      </c>
      <c r="R61" s="72"/>
      <c r="S61" s="54" t="s">
        <v>108</v>
      </c>
    </row>
    <row r="62" spans="1:19" ht="16.149999999999999" customHeight="1" x14ac:dyDescent="0.2">
      <c r="A62" s="69"/>
      <c r="B62" s="70"/>
      <c r="C62" s="69"/>
      <c r="D62" s="69"/>
      <c r="E62" s="69"/>
      <c r="F62" s="91"/>
      <c r="G62" s="4" t="s">
        <v>105</v>
      </c>
      <c r="H62" s="70"/>
      <c r="I62" s="63" t="s">
        <v>17</v>
      </c>
      <c r="J62" s="47">
        <v>12</v>
      </c>
      <c r="K62" s="47">
        <v>201</v>
      </c>
      <c r="L62" s="47">
        <v>29</v>
      </c>
      <c r="M62" s="47">
        <f t="shared" si="37"/>
        <v>242</v>
      </c>
      <c r="N62" s="47">
        <v>689</v>
      </c>
      <c r="O62" s="47"/>
      <c r="P62" s="47">
        <f>SUM(M62:O62)</f>
        <v>931</v>
      </c>
      <c r="Q62" s="97">
        <v>23445</v>
      </c>
      <c r="R62" s="72"/>
      <c r="S62" s="67"/>
    </row>
    <row r="63" spans="1:19" ht="16.149999999999999" customHeight="1" x14ac:dyDescent="0.2">
      <c r="A63" s="4"/>
      <c r="B63" s="5"/>
      <c r="C63" s="4"/>
      <c r="D63" s="4"/>
      <c r="E63" s="4"/>
      <c r="F63" s="91"/>
      <c r="G63" s="62" t="s">
        <v>92</v>
      </c>
      <c r="H63" s="5"/>
      <c r="I63" s="26" t="s">
        <v>19</v>
      </c>
      <c r="J63" s="24"/>
      <c r="K63" s="24">
        <v>28</v>
      </c>
      <c r="L63" s="24">
        <v>1</v>
      </c>
      <c r="M63" s="24">
        <f>SUBTOTAL(9,J63:L63)</f>
        <v>29</v>
      </c>
      <c r="N63" s="24">
        <v>67</v>
      </c>
      <c r="O63" s="24"/>
      <c r="P63" s="24">
        <f>SUM(M63:O63)</f>
        <v>96</v>
      </c>
      <c r="Q63" s="97">
        <v>1487</v>
      </c>
      <c r="R63" s="73"/>
      <c r="S63" s="66"/>
    </row>
    <row r="64" spans="1:19" ht="16.149999999999999" customHeight="1" thickBot="1" x14ac:dyDescent="0.25">
      <c r="A64" s="30"/>
      <c r="B64" s="31"/>
      <c r="C64" s="30"/>
      <c r="D64" s="30"/>
      <c r="E64" s="30"/>
      <c r="F64" s="93"/>
      <c r="G64" s="75"/>
      <c r="H64" s="31"/>
      <c r="I64" s="32" t="s">
        <v>15</v>
      </c>
      <c r="J64" s="33">
        <f>SUM(J61:J63)</f>
        <v>36</v>
      </c>
      <c r="K64" s="33">
        <f t="shared" ref="K64:P64" si="38">SUM(K61:K63)</f>
        <v>322</v>
      </c>
      <c r="L64" s="33">
        <f t="shared" si="38"/>
        <v>33</v>
      </c>
      <c r="M64" s="33">
        <f t="shared" si="38"/>
        <v>391</v>
      </c>
      <c r="N64" s="33">
        <f>SUM(N61:N63)</f>
        <v>939</v>
      </c>
      <c r="O64" s="33">
        <f t="shared" si="38"/>
        <v>0</v>
      </c>
      <c r="P64" s="33">
        <f t="shared" si="38"/>
        <v>1330</v>
      </c>
      <c r="Q64" s="98">
        <f>SUM(Q61:Q63)</f>
        <v>27121</v>
      </c>
      <c r="R64" s="76">
        <v>73227</v>
      </c>
      <c r="S64" s="52"/>
    </row>
    <row r="65" spans="1:26" ht="16.149999999999999" customHeight="1" x14ac:dyDescent="0.2">
      <c r="A65" s="78">
        <v>18</v>
      </c>
      <c r="B65" s="79" t="s">
        <v>98</v>
      </c>
      <c r="C65" s="78">
        <v>147</v>
      </c>
      <c r="D65" s="78">
        <v>3</v>
      </c>
      <c r="E65" s="78">
        <v>1</v>
      </c>
      <c r="F65" s="89">
        <v>3.94</v>
      </c>
      <c r="G65" s="78" t="s">
        <v>20</v>
      </c>
      <c r="H65" s="79" t="s">
        <v>77</v>
      </c>
      <c r="I65" s="71" t="s">
        <v>18</v>
      </c>
      <c r="J65" s="47">
        <v>18</v>
      </c>
      <c r="K65" s="47">
        <v>260</v>
      </c>
      <c r="L65" s="47">
        <v>21</v>
      </c>
      <c r="M65" s="47">
        <f t="shared" ref="M65" si="39">SUBTOTAL(9,J65:L65)</f>
        <v>299</v>
      </c>
      <c r="N65" s="47">
        <v>621</v>
      </c>
      <c r="O65" s="47"/>
      <c r="P65" s="47">
        <f>SUM(M65:O65)</f>
        <v>920</v>
      </c>
      <c r="Q65" s="99">
        <v>5214</v>
      </c>
      <c r="R65" s="72"/>
      <c r="S65" s="54" t="s">
        <v>108</v>
      </c>
    </row>
    <row r="66" spans="1:26" ht="16.149999999999999" customHeight="1" x14ac:dyDescent="0.2">
      <c r="A66" s="4"/>
      <c r="B66" s="5"/>
      <c r="C66" s="4"/>
      <c r="D66" s="4"/>
      <c r="E66" s="4"/>
      <c r="F66" s="91"/>
      <c r="G66" s="4" t="s">
        <v>106</v>
      </c>
      <c r="H66" s="5"/>
      <c r="I66" s="26"/>
      <c r="J66" s="24"/>
      <c r="K66" s="24"/>
      <c r="L66" s="24"/>
      <c r="M66" s="24"/>
      <c r="N66" s="24"/>
      <c r="O66" s="24"/>
      <c r="P66" s="24"/>
      <c r="Q66" s="97"/>
      <c r="R66" s="73"/>
      <c r="S66" s="66"/>
    </row>
    <row r="67" spans="1:26" ht="16.149999999999999" customHeight="1" thickBot="1" x14ac:dyDescent="0.25">
      <c r="A67" s="30"/>
      <c r="B67" s="31"/>
      <c r="C67" s="30"/>
      <c r="D67" s="30"/>
      <c r="E67" s="30"/>
      <c r="F67" s="93"/>
      <c r="G67" s="64" t="s">
        <v>92</v>
      </c>
      <c r="H67" s="31"/>
      <c r="I67" s="32" t="s">
        <v>15</v>
      </c>
      <c r="J67" s="33">
        <f t="shared" ref="J67:K67" si="40">SUM(J65:J66)</f>
        <v>18</v>
      </c>
      <c r="K67" s="33">
        <f t="shared" si="40"/>
        <v>260</v>
      </c>
      <c r="L67" s="33">
        <f>SUM(L65:L66)</f>
        <v>21</v>
      </c>
      <c r="M67" s="33">
        <f t="shared" ref="M67:Q67" si="41">SUM(M65:M66)</f>
        <v>299</v>
      </c>
      <c r="N67" s="33">
        <f t="shared" si="41"/>
        <v>621</v>
      </c>
      <c r="O67" s="33">
        <f t="shared" si="41"/>
        <v>0</v>
      </c>
      <c r="P67" s="33">
        <f t="shared" si="41"/>
        <v>920</v>
      </c>
      <c r="Q67" s="98">
        <f t="shared" si="41"/>
        <v>5214</v>
      </c>
      <c r="R67" s="76">
        <v>5423</v>
      </c>
      <c r="S67" s="52"/>
    </row>
    <row r="68" spans="1:26" ht="16.149999999999999" customHeight="1" x14ac:dyDescent="0.2">
      <c r="A68" s="78">
        <v>19</v>
      </c>
      <c r="B68" s="79" t="s">
        <v>98</v>
      </c>
      <c r="C68" s="78">
        <v>147</v>
      </c>
      <c r="D68" s="78">
        <v>3</v>
      </c>
      <c r="E68" s="78">
        <v>2</v>
      </c>
      <c r="F68" s="89">
        <v>1.95</v>
      </c>
      <c r="G68" s="78" t="s">
        <v>20</v>
      </c>
      <c r="H68" s="79" t="s">
        <v>77</v>
      </c>
      <c r="I68" s="71" t="s">
        <v>18</v>
      </c>
      <c r="J68" s="47">
        <v>19</v>
      </c>
      <c r="K68" s="47">
        <v>132</v>
      </c>
      <c r="L68" s="47">
        <v>5</v>
      </c>
      <c r="M68" s="47">
        <f t="shared" ref="M68" si="42">SUBTOTAL(9,J68:L68)</f>
        <v>156</v>
      </c>
      <c r="N68" s="47">
        <v>269</v>
      </c>
      <c r="O68" s="47"/>
      <c r="P68" s="47">
        <f>SUM(M68:O68)</f>
        <v>425</v>
      </c>
      <c r="Q68" s="99">
        <v>2784</v>
      </c>
      <c r="R68" s="72"/>
      <c r="S68" s="54" t="s">
        <v>108</v>
      </c>
    </row>
    <row r="69" spans="1:26" ht="16.149999999999999" customHeight="1" x14ac:dyDescent="0.2">
      <c r="A69" s="4"/>
      <c r="B69" s="5"/>
      <c r="C69" s="4"/>
      <c r="D69" s="4"/>
      <c r="E69" s="4"/>
      <c r="F69" s="91"/>
      <c r="G69" s="4" t="s">
        <v>106</v>
      </c>
      <c r="H69" s="5"/>
      <c r="I69" s="26"/>
      <c r="J69" s="24"/>
      <c r="K69" s="24"/>
      <c r="L69" s="24"/>
      <c r="M69" s="24"/>
      <c r="N69" s="24"/>
      <c r="O69" s="24"/>
      <c r="P69" s="24"/>
      <c r="Q69" s="97"/>
      <c r="R69" s="73"/>
      <c r="S69" s="66"/>
    </row>
    <row r="70" spans="1:26" ht="16.149999999999999" customHeight="1" thickBot="1" x14ac:dyDescent="0.25">
      <c r="A70" s="30"/>
      <c r="B70" s="31"/>
      <c r="C70" s="30"/>
      <c r="D70" s="30"/>
      <c r="E70" s="30"/>
      <c r="F70" s="31"/>
      <c r="G70" s="64" t="s">
        <v>92</v>
      </c>
      <c r="H70" s="31"/>
      <c r="I70" s="32" t="s">
        <v>15</v>
      </c>
      <c r="J70" s="33">
        <f t="shared" ref="J70:K70" si="43">SUM(J68:J69)</f>
        <v>19</v>
      </c>
      <c r="K70" s="33">
        <f t="shared" si="43"/>
        <v>132</v>
      </c>
      <c r="L70" s="33">
        <f>SUM(L68:L69)</f>
        <v>5</v>
      </c>
      <c r="M70" s="33">
        <f t="shared" ref="M70:Q70" si="44">SUM(M68:M69)</f>
        <v>156</v>
      </c>
      <c r="N70" s="33">
        <f t="shared" si="44"/>
        <v>269</v>
      </c>
      <c r="O70" s="33">
        <f t="shared" si="44"/>
        <v>0</v>
      </c>
      <c r="P70" s="33">
        <f t="shared" si="44"/>
        <v>425</v>
      </c>
      <c r="Q70" s="98">
        <f t="shared" si="44"/>
        <v>2784</v>
      </c>
      <c r="R70" s="76">
        <v>2895</v>
      </c>
      <c r="S70" s="52"/>
    </row>
    <row r="71" spans="1:26" ht="16.149999999999999" customHeight="1" x14ac:dyDescent="0.2">
      <c r="A71" s="27" t="s">
        <v>21</v>
      </c>
      <c r="B71" s="28"/>
      <c r="C71" s="41" t="s">
        <v>82</v>
      </c>
      <c r="D71" s="27"/>
      <c r="E71" s="27"/>
      <c r="F71" s="81">
        <f>F68+F65+F61+F57+F53+F50+F47+F44+F41+F38+F35+F32+F28+F24+F20+F17+F14+F10+F7</f>
        <v>88.42</v>
      </c>
      <c r="G71" s="27"/>
      <c r="H71" s="28"/>
      <c r="I71" s="28"/>
      <c r="J71" s="29">
        <f>J70+J67+J64+J60+J56+J52+J49+J46+J43+J40+J37+J34+J31+J27+J23+J19+J16+J13+J9</f>
        <v>835</v>
      </c>
      <c r="K71" s="29">
        <f t="shared" ref="K71:R71" si="45">K70+K67+K64+K60+K56+K52+K49+K46+K43+K40+K37+K34+K31+K27+K23+K19+K16+K13+K9</f>
        <v>4160</v>
      </c>
      <c r="L71" s="29">
        <f t="shared" si="45"/>
        <v>420</v>
      </c>
      <c r="M71" s="29">
        <f t="shared" si="45"/>
        <v>5415</v>
      </c>
      <c r="N71" s="29">
        <f t="shared" si="45"/>
        <v>12005</v>
      </c>
      <c r="O71" s="29">
        <f t="shared" si="45"/>
        <v>0</v>
      </c>
      <c r="P71" s="29">
        <f>P70+P67+P64+P60+P56+P52+P49+P46+P43+P40+P37+P34+P31+P27+P23+P19+P16+P13+P9</f>
        <v>17420</v>
      </c>
      <c r="Q71" s="29">
        <f>Q70+Q67+Q64+Q60+Q56+Q52+Q49+Q46+Q43+Q40+Q37+Q34+Q31+Q27+Q23+Q19+Q16+Q13+Q9</f>
        <v>213715</v>
      </c>
      <c r="R71" s="29">
        <f t="shared" si="45"/>
        <v>333541</v>
      </c>
      <c r="S71" s="38"/>
      <c r="T71" t="s">
        <v>53</v>
      </c>
    </row>
    <row r="72" spans="1:26" ht="16.149999999999999" customHeight="1" x14ac:dyDescent="0.2">
      <c r="A72" s="4" t="s">
        <v>21</v>
      </c>
      <c r="B72" s="5"/>
      <c r="C72" s="4"/>
      <c r="D72" s="8"/>
      <c r="E72" s="8"/>
      <c r="F72" s="9"/>
      <c r="G72" s="4"/>
      <c r="H72" s="9"/>
      <c r="I72" s="5"/>
      <c r="J72" s="24"/>
      <c r="K72" s="24"/>
      <c r="L72" s="24"/>
      <c r="M72" s="24"/>
      <c r="N72" s="24"/>
      <c r="O72" s="24"/>
      <c r="P72" s="24"/>
      <c r="Q72" s="24"/>
      <c r="R72" s="25"/>
      <c r="S72" s="6"/>
      <c r="T72" t="s">
        <v>54</v>
      </c>
    </row>
    <row r="73" spans="1:26" ht="16.149999999999999" customHeight="1" x14ac:dyDescent="0.2">
      <c r="A73" s="40"/>
      <c r="G73" s="11"/>
      <c r="I73" s="20"/>
      <c r="T73" t="s">
        <v>55</v>
      </c>
      <c r="U73" s="1" t="e">
        <f ca="1">OFFSET(#REF!,W73,0,1,1)</f>
        <v>#REF!</v>
      </c>
      <c r="V73" s="1" t="e">
        <f ca="1">OFFSET(#REF!,W73,-1,1,1)</f>
        <v>#REF!</v>
      </c>
      <c r="W73" s="1">
        <v>562</v>
      </c>
    </row>
    <row r="74" spans="1:26" ht="16.149999999999999" customHeight="1" x14ac:dyDescent="0.2">
      <c r="A74" s="40"/>
      <c r="E74" s="10" t="s">
        <v>28</v>
      </c>
      <c r="G74" s="11"/>
      <c r="I74" s="22"/>
      <c r="J74" s="10"/>
      <c r="K74" s="10"/>
      <c r="L74" s="10"/>
      <c r="M74" s="10"/>
      <c r="N74" s="11" t="s">
        <v>83</v>
      </c>
      <c r="O74" s="10"/>
      <c r="P74" s="10"/>
      <c r="Q74" s="21"/>
      <c r="T74" t="s">
        <v>56</v>
      </c>
    </row>
    <row r="75" spans="1:26" ht="16.149999999999999" customHeight="1" x14ac:dyDescent="0.2">
      <c r="A75" s="40" t="s">
        <v>21</v>
      </c>
      <c r="G75" s="26"/>
      <c r="I75" s="20"/>
      <c r="J75" s="10"/>
      <c r="K75" s="10"/>
      <c r="L75" s="10"/>
      <c r="M75" s="10"/>
      <c r="N75" s="10"/>
      <c r="O75" s="10"/>
      <c r="P75" s="10"/>
      <c r="Q75" s="21"/>
      <c r="T75" t="s">
        <v>57</v>
      </c>
    </row>
    <row r="76" spans="1:26" ht="16.149999999999999" customHeight="1" x14ac:dyDescent="0.2">
      <c r="A76" s="40"/>
      <c r="B76" s="108" t="s">
        <v>84</v>
      </c>
      <c r="C76" s="109"/>
      <c r="D76" s="109"/>
      <c r="E76" s="109"/>
      <c r="F76" s="26" t="s">
        <v>29</v>
      </c>
      <c r="G76" s="11"/>
      <c r="H76" s="26"/>
      <c r="J76" s="23"/>
      <c r="K76" s="10"/>
      <c r="L76" s="10"/>
      <c r="M76" s="10" t="s">
        <v>85</v>
      </c>
      <c r="N76" s="10"/>
      <c r="O76" s="10"/>
      <c r="P76" s="10"/>
      <c r="Q76" s="21"/>
      <c r="S76" s="12" t="s">
        <v>109</v>
      </c>
      <c r="T76" t="s">
        <v>58</v>
      </c>
    </row>
    <row r="77" spans="1:26" ht="16.149999999999999" customHeight="1" x14ac:dyDescent="0.2">
      <c r="A77" s="40"/>
      <c r="B77" s="109"/>
      <c r="C77" s="109"/>
      <c r="D77" s="109"/>
      <c r="E77" s="109"/>
      <c r="J77" s="10"/>
      <c r="K77" s="110"/>
      <c r="L77" s="111"/>
      <c r="M77" s="111"/>
      <c r="N77" s="10"/>
      <c r="O77" s="10"/>
      <c r="P77" s="10"/>
      <c r="Q77" s="21"/>
      <c r="T77" t="s">
        <v>59</v>
      </c>
      <c r="U77" s="1" t="e">
        <f ca="1">OFFSET(#REF!,W77,0,1,1)</f>
        <v>#REF!</v>
      </c>
      <c r="V77" s="1" t="e">
        <f ca="1">OFFSET(#REF!,W77,-1,1,1)</f>
        <v>#REF!</v>
      </c>
      <c r="W77" s="1">
        <v>599</v>
      </c>
    </row>
    <row r="78" spans="1:26" ht="16.149999999999999" customHeight="1" x14ac:dyDescent="0.2">
      <c r="A78" s="40"/>
      <c r="B78" s="13"/>
      <c r="C78" s="14"/>
      <c r="D78" s="14"/>
      <c r="E78" s="14"/>
      <c r="L78" s="15"/>
      <c r="M78" s="15"/>
      <c r="T78" t="s">
        <v>60</v>
      </c>
    </row>
    <row r="79" spans="1:26" ht="16.149999999999999" customHeight="1" x14ac:dyDescent="0.2">
      <c r="A79" s="40"/>
      <c r="T79" t="s">
        <v>61</v>
      </c>
    </row>
    <row r="80" spans="1:26" ht="16.149999999999999" customHeight="1" x14ac:dyDescent="0.2">
      <c r="A80" s="40"/>
      <c r="T80" t="s">
        <v>62</v>
      </c>
      <c r="Z80" s="17"/>
    </row>
    <row r="81" spans="1:26" ht="16.149999999999999" customHeight="1" x14ac:dyDescent="0.2">
      <c r="A81" s="40"/>
      <c r="T81" t="s">
        <v>63</v>
      </c>
      <c r="U81" s="1" t="e">
        <f ca="1">OFFSET(#REF!,W81,0,1,1)</f>
        <v>#REF!</v>
      </c>
      <c r="V81" s="1" t="e">
        <f ca="1">OFFSET(#REF!,W81,-1,1,1)</f>
        <v>#REF!</v>
      </c>
      <c r="W81" s="1">
        <v>636</v>
      </c>
      <c r="Y81" s="16"/>
      <c r="Z81" s="17"/>
    </row>
    <row r="82" spans="1:26" ht="16.149999999999999" customHeight="1" x14ac:dyDescent="0.2">
      <c r="A82" s="40"/>
      <c r="T82" t="s">
        <v>64</v>
      </c>
      <c r="Y82" s="16"/>
      <c r="Z82" s="17"/>
    </row>
    <row r="83" spans="1:26" ht="16.149999999999999" customHeight="1" x14ac:dyDescent="0.2">
      <c r="A83" s="40"/>
      <c r="T83" t="s">
        <v>65</v>
      </c>
      <c r="Y83" s="16"/>
    </row>
    <row r="84" spans="1:26" ht="16.149999999999999" customHeight="1" x14ac:dyDescent="0.2">
      <c r="A84" s="40"/>
      <c r="T84" t="s">
        <v>66</v>
      </c>
      <c r="Y84" s="16"/>
      <c r="Z84" s="17"/>
    </row>
    <row r="85" spans="1:26" ht="16.149999999999999" customHeight="1" x14ac:dyDescent="0.2">
      <c r="A85" s="40"/>
      <c r="T85" t="s">
        <v>67</v>
      </c>
      <c r="U85" s="1" t="e">
        <f ca="1">OFFSET(#REF!,W85,0,1,1)</f>
        <v>#REF!</v>
      </c>
      <c r="V85" s="1" t="e">
        <f ca="1">OFFSET(#REF!,W85,-1,1,1)</f>
        <v>#REF!</v>
      </c>
      <c r="W85" s="1">
        <v>673</v>
      </c>
      <c r="Y85" s="16"/>
      <c r="Z85" s="17"/>
    </row>
    <row r="86" spans="1:26" ht="16.149999999999999" customHeight="1" x14ac:dyDescent="0.2">
      <c r="A86" s="40" t="s">
        <v>21</v>
      </c>
      <c r="T86" t="s">
        <v>68</v>
      </c>
      <c r="Y86" s="16"/>
      <c r="Z86" s="17"/>
    </row>
    <row r="87" spans="1:26" ht="16.149999999999999" customHeight="1" x14ac:dyDescent="0.2">
      <c r="A87" s="40"/>
      <c r="T87" t="s">
        <v>69</v>
      </c>
      <c r="Y87" s="16"/>
    </row>
    <row r="88" spans="1:26" ht="16.149999999999999" customHeight="1" x14ac:dyDescent="0.2">
      <c r="T88" t="s">
        <v>70</v>
      </c>
      <c r="U88" s="1" t="e">
        <f ca="1">OFFSET(#REF!,W88,0,1,1)</f>
        <v>#REF!</v>
      </c>
      <c r="V88" s="1" t="e">
        <f ca="1">OFFSET(#REF!,W88,-1,1,1)</f>
        <v>#REF!</v>
      </c>
      <c r="W88" s="1">
        <v>710</v>
      </c>
      <c r="Y88" s="16"/>
      <c r="Z88" s="17"/>
    </row>
    <row r="89" spans="1:26" ht="16.149999999999999" customHeight="1" x14ac:dyDescent="0.2">
      <c r="T89" t="s">
        <v>71</v>
      </c>
      <c r="Y89" s="16"/>
    </row>
    <row r="90" spans="1:26" ht="16.149999999999999" customHeight="1" x14ac:dyDescent="0.2">
      <c r="T90" t="s">
        <v>72</v>
      </c>
      <c r="Y90" s="16"/>
    </row>
    <row r="91" spans="1:26" ht="16.149999999999999" customHeight="1" x14ac:dyDescent="0.2">
      <c r="T91" t="s">
        <v>73</v>
      </c>
      <c r="U91" s="1" t="e">
        <f ca="1">OFFSET(#REF!,W91,0,1,1)</f>
        <v>#REF!</v>
      </c>
      <c r="V91" s="1" t="e">
        <f ca="1">OFFSET(#REF!,W91,-1,1,1)</f>
        <v>#REF!</v>
      </c>
      <c r="W91" s="1">
        <v>747</v>
      </c>
      <c r="Y91" s="16"/>
      <c r="Z91" s="17"/>
    </row>
    <row r="92" spans="1:26" ht="16.149999999999999" customHeight="1" x14ac:dyDescent="0.2">
      <c r="T92" t="s">
        <v>74</v>
      </c>
      <c r="Y92" s="16"/>
      <c r="Z92" s="17"/>
    </row>
    <row r="93" spans="1:26" ht="16.149999999999999" customHeight="1" x14ac:dyDescent="0.2">
      <c r="T93" t="s">
        <v>74</v>
      </c>
      <c r="Y93" s="16"/>
      <c r="Z93" s="17"/>
    </row>
    <row r="94" spans="1:26" x14ac:dyDescent="0.2">
      <c r="T94" t="s">
        <v>74</v>
      </c>
      <c r="Y94" s="16"/>
      <c r="Z94" s="17"/>
    </row>
    <row r="95" spans="1:26" x14ac:dyDescent="0.2">
      <c r="T95" t="s">
        <v>74</v>
      </c>
      <c r="Y95" s="16"/>
      <c r="Z95" s="17"/>
    </row>
    <row r="96" spans="1:26" x14ac:dyDescent="0.2">
      <c r="Y96" s="16"/>
      <c r="Z96" s="17"/>
    </row>
    <row r="97" spans="25:26" ht="12.75" customHeight="1" x14ac:dyDescent="0.2">
      <c r="Y97" s="16"/>
      <c r="Z97" s="17"/>
    </row>
    <row r="98" spans="25:26" x14ac:dyDescent="0.2">
      <c r="Y98" s="16"/>
      <c r="Z98" s="17"/>
    </row>
    <row r="99" spans="25:26" x14ac:dyDescent="0.2">
      <c r="Y99" s="16"/>
      <c r="Z99" s="17"/>
    </row>
    <row r="100" spans="25:26" x14ac:dyDescent="0.2">
      <c r="Y100" s="16"/>
      <c r="Z100" s="17"/>
    </row>
    <row r="101" spans="25:26" x14ac:dyDescent="0.2">
      <c r="Y101" s="16"/>
    </row>
  </sheetData>
  <sheetProtection selectLockedCells="1" autoFilter="0"/>
  <sortState ref="B10:Q385">
    <sortCondition ref="B385"/>
  </sortState>
  <mergeCells count="20">
    <mergeCell ref="Q5:Q6"/>
    <mergeCell ref="R5:R6"/>
    <mergeCell ref="S5:S6"/>
    <mergeCell ref="A3:S3"/>
    <mergeCell ref="A2:S2"/>
    <mergeCell ref="N5:N6"/>
    <mergeCell ref="O5:O6"/>
    <mergeCell ref="P5:P6"/>
    <mergeCell ref="B76:E77"/>
    <mergeCell ref="K77:M77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</mergeCells>
  <pageMargins left="0.7" right="0.7" top="0.75" bottom="0.75" header="0.3" footer="0.3"/>
  <pageSetup paperSize="9" scale="46" fitToHeight="0" orientation="landscape" r:id="rId1"/>
  <rowBreaks count="1" manualBreakCount="1">
    <brk id="79" max="29" man="1"/>
  </rowBreaks>
  <colBreaks count="1" manualBreakCount="1">
    <brk id="25" max="1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2017-07-31T10:56:58Z</cp:lastPrinted>
  <dcterms:created xsi:type="dcterms:W3CDTF">1996-10-08T23:32:33Z</dcterms:created>
  <dcterms:modified xsi:type="dcterms:W3CDTF">2017-09-07T07:16:17Z</dcterms:modified>
</cp:coreProperties>
</file>