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9440" windowHeight="1252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Методике'!$A$1:$H$647</definedName>
  </definedNames>
  <calcPr calcId="145621" iterate="1"/>
</workbook>
</file>

<file path=xl/calcChain.xml><?xml version="1.0" encoding="utf-8"?>
<calcChain xmlns="http://schemas.openxmlformats.org/spreadsheetml/2006/main">
  <c r="G629" i="4" l="1"/>
  <c r="G628" i="4"/>
  <c r="G627" i="4"/>
  <c r="G626" i="4"/>
  <c r="G625" i="4"/>
  <c r="G624" i="4"/>
  <c r="G623" i="4"/>
  <c r="E634" i="4" s="1"/>
  <c r="G622" i="4"/>
  <c r="G621" i="4"/>
  <c r="G620" i="4"/>
  <c r="E632" i="4" s="1"/>
  <c r="G612" i="4"/>
  <c r="G579" i="4"/>
  <c r="G578" i="4"/>
  <c r="G577" i="4"/>
  <c r="G576" i="4"/>
  <c r="G575" i="4"/>
  <c r="G574" i="4"/>
  <c r="G573" i="4"/>
  <c r="E584" i="4" s="1"/>
  <c r="G572" i="4"/>
  <c r="G571" i="4"/>
  <c r="G570" i="4"/>
  <c r="E582" i="4" s="1"/>
  <c r="G562" i="4"/>
  <c r="G529" i="4"/>
  <c r="G528" i="4"/>
  <c r="G527" i="4"/>
  <c r="G526" i="4"/>
  <c r="G525" i="4"/>
  <c r="G524" i="4"/>
  <c r="G523" i="4"/>
  <c r="E534" i="4" s="1"/>
  <c r="G522" i="4"/>
  <c r="G521" i="4"/>
  <c r="G520" i="4"/>
  <c r="E532" i="4" s="1"/>
  <c r="G512" i="4"/>
  <c r="E583" i="4" l="1"/>
  <c r="E633" i="4"/>
  <c r="E635" i="4"/>
  <c r="E585" i="4"/>
  <c r="E533" i="4"/>
  <c r="E535" i="4"/>
  <c r="G477" i="4"/>
  <c r="G476" i="4"/>
  <c r="G475" i="4"/>
  <c r="G474" i="4"/>
  <c r="G473" i="4"/>
  <c r="G472" i="4"/>
  <c r="G471" i="4"/>
  <c r="E482" i="4" s="1"/>
  <c r="G470" i="4"/>
  <c r="G469" i="4"/>
  <c r="G468" i="4"/>
  <c r="E480" i="4" s="1"/>
  <c r="G460" i="4"/>
  <c r="G427" i="4"/>
  <c r="G426" i="4"/>
  <c r="G425" i="4"/>
  <c r="G424" i="4"/>
  <c r="G423" i="4"/>
  <c r="G422" i="4"/>
  <c r="G421" i="4"/>
  <c r="E432" i="4" s="1"/>
  <c r="G420" i="4"/>
  <c r="G419" i="4"/>
  <c r="G418" i="4"/>
  <c r="E430" i="4" s="1"/>
  <c r="G410" i="4"/>
  <c r="G379" i="4"/>
  <c r="G378" i="4"/>
  <c r="G377" i="4"/>
  <c r="G376" i="4"/>
  <c r="G375" i="4"/>
  <c r="G374" i="4"/>
  <c r="G373" i="4"/>
  <c r="E384" i="4" s="1"/>
  <c r="G372" i="4"/>
  <c r="G371" i="4"/>
  <c r="G370" i="4"/>
  <c r="E382" i="4" s="1"/>
  <c r="G362" i="4"/>
  <c r="G327" i="4"/>
  <c r="G326" i="4"/>
  <c r="G325" i="4"/>
  <c r="G324" i="4"/>
  <c r="G323" i="4"/>
  <c r="G322" i="4"/>
  <c r="G321" i="4"/>
  <c r="E332" i="4" s="1"/>
  <c r="G320" i="4"/>
  <c r="G319" i="4"/>
  <c r="G318" i="4"/>
  <c r="E330" i="4" s="1"/>
  <c r="G310" i="4"/>
  <c r="G277" i="4"/>
  <c r="G276" i="4"/>
  <c r="G275" i="4"/>
  <c r="G274" i="4"/>
  <c r="G273" i="4"/>
  <c r="G272" i="4"/>
  <c r="G271" i="4"/>
  <c r="E282" i="4" s="1"/>
  <c r="G270" i="4"/>
  <c r="G269" i="4"/>
  <c r="G268" i="4"/>
  <c r="E280" i="4" s="1"/>
  <c r="G260" i="4"/>
  <c r="G227" i="4"/>
  <c r="G226" i="4"/>
  <c r="G225" i="4"/>
  <c r="G224" i="4"/>
  <c r="G223" i="4"/>
  <c r="G222" i="4"/>
  <c r="G221" i="4"/>
  <c r="E232" i="4" s="1"/>
  <c r="G220" i="4"/>
  <c r="G219" i="4"/>
  <c r="G218" i="4"/>
  <c r="E230" i="4" s="1"/>
  <c r="G210" i="4"/>
  <c r="G177" i="4"/>
  <c r="G176" i="4"/>
  <c r="G175" i="4"/>
  <c r="G174" i="4"/>
  <c r="G173" i="4"/>
  <c r="G172" i="4"/>
  <c r="G171" i="4"/>
  <c r="E182" i="4" s="1"/>
  <c r="G170" i="4"/>
  <c r="G169" i="4"/>
  <c r="G168" i="4"/>
  <c r="E180" i="4" s="1"/>
  <c r="G160" i="4"/>
  <c r="G127" i="4"/>
  <c r="G126" i="4"/>
  <c r="G125" i="4"/>
  <c r="G124" i="4"/>
  <c r="G123" i="4"/>
  <c r="G122" i="4"/>
  <c r="G121" i="4"/>
  <c r="E132" i="4" s="1"/>
  <c r="G120" i="4"/>
  <c r="G119" i="4"/>
  <c r="G118" i="4"/>
  <c r="E130" i="4" s="1"/>
  <c r="G110" i="4"/>
  <c r="G77" i="4"/>
  <c r="G76" i="4"/>
  <c r="G75" i="4"/>
  <c r="G74" i="4"/>
  <c r="G73" i="4"/>
  <c r="G72" i="4"/>
  <c r="G71" i="4"/>
  <c r="E82" i="4" s="1"/>
  <c r="G70" i="4"/>
  <c r="G69" i="4"/>
  <c r="G68" i="4"/>
  <c r="E80" i="4" s="1"/>
  <c r="G60" i="4"/>
  <c r="E281" i="4" l="1"/>
  <c r="E586" i="4"/>
  <c r="D588" i="4" s="1"/>
  <c r="D589" i="4" s="1"/>
  <c r="E181" i="4"/>
  <c r="E81" i="4"/>
  <c r="E283" i="4"/>
  <c r="E284" i="4" s="1"/>
  <c r="D286" i="4" s="1"/>
  <c r="D287" i="4" s="1"/>
  <c r="E233" i="4"/>
  <c r="E231" i="4"/>
  <c r="E481" i="4"/>
  <c r="E431" i="4"/>
  <c r="E636" i="4"/>
  <c r="D638" i="4" s="1"/>
  <c r="D639" i="4" s="1"/>
  <c r="E536" i="4"/>
  <c r="D538" i="4" s="1"/>
  <c r="D539" i="4" s="1"/>
  <c r="E483" i="4"/>
  <c r="E433" i="4"/>
  <c r="E383" i="4"/>
  <c r="E385" i="4"/>
  <c r="E331" i="4"/>
  <c r="E333" i="4"/>
  <c r="E183" i="4"/>
  <c r="E131" i="4"/>
  <c r="E133" i="4"/>
  <c r="E83" i="4"/>
  <c r="E84" i="4" s="1"/>
  <c r="D86" i="4" s="1"/>
  <c r="D87" i="4" s="1"/>
  <c r="G26" i="4"/>
  <c r="G25" i="4"/>
  <c r="G24" i="4"/>
  <c r="G23" i="4"/>
  <c r="G22" i="4"/>
  <c r="G21" i="4"/>
  <c r="G20" i="4"/>
  <c r="E31" i="4" s="1"/>
  <c r="G19" i="4"/>
  <c r="G18" i="4"/>
  <c r="G17" i="4"/>
  <c r="E29" i="4" s="1"/>
  <c r="G9" i="4"/>
  <c r="E184" i="4" l="1"/>
  <c r="D186" i="4" s="1"/>
  <c r="D187" i="4" s="1"/>
  <c r="E234" i="4"/>
  <c r="D236" i="4" s="1"/>
  <c r="D237" i="4" s="1"/>
  <c r="E484" i="4"/>
  <c r="D486" i="4" s="1"/>
  <c r="D487" i="4" s="1"/>
  <c r="E434" i="4"/>
  <c r="D436" i="4" s="1"/>
  <c r="D437" i="4" s="1"/>
  <c r="E334" i="4"/>
  <c r="D336" i="4" s="1"/>
  <c r="D337" i="4" s="1"/>
  <c r="E386" i="4"/>
  <c r="D388" i="4" s="1"/>
  <c r="D389" i="4" s="1"/>
  <c r="E134" i="4"/>
  <c r="D136" i="4" s="1"/>
  <c r="D137" i="4" s="1"/>
  <c r="E30" i="4"/>
  <c r="E32" i="4"/>
  <c r="E33" i="4" l="1"/>
  <c r="D35" i="4" s="1"/>
  <c r="D36" i="4" s="1"/>
</calcChain>
</file>

<file path=xl/sharedStrings.xml><?xml version="1.0" encoding="utf-8"?>
<sst xmlns="http://schemas.openxmlformats.org/spreadsheetml/2006/main" count="650" uniqueCount="81">
  <si>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</si>
  <si>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</si>
  <si>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</si>
  <si>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</si>
  <si>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</si>
  <si>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</si>
  <si>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</si>
  <si>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</si>
  <si>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</si>
  <si>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</si>
  <si>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</si>
  <si>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</si>
  <si>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</si>
  <si>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</si>
  <si>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</si>
  <si>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</si>
  <si>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</si>
  <si>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</si>
  <si>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</si>
  <si>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</si>
  <si>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</si>
  <si>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</si>
  <si>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</si>
  <si>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</si>
  <si>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</si>
  <si>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</si>
  <si>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</si>
  <si>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</si>
  <si>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</si>
  <si>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</si>
  <si>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</si>
  <si>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</si>
  <si>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</si>
  <si>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</si>
  <si>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</si>
  <si>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</si>
  <si>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ГКУ "Мензелинское лесничество"</t>
  </si>
  <si>
    <t>10Ос</t>
  </si>
  <si>
    <t>Юртовское участковое лесничество</t>
  </si>
  <si>
    <t>66 лет</t>
  </si>
  <si>
    <t>кв.122, выд. 24 делянка 1</t>
  </si>
  <si>
    <t>56 лет</t>
  </si>
  <si>
    <t>Усинское участковое лесничество</t>
  </si>
  <si>
    <t>кв.1, выд. 40 делянка 1</t>
  </si>
  <si>
    <t>8Лпн1Дн+Ил+Б</t>
  </si>
  <si>
    <t>75 лет</t>
  </si>
  <si>
    <t>кв.1, выд. 40 делянка 3</t>
  </si>
  <si>
    <t>кв.1, выд. 40 делянка 5</t>
  </si>
  <si>
    <t>4Ос1Б5Лпн</t>
  </si>
  <si>
    <t>6Лпн2Ос1Б1Дн</t>
  </si>
  <si>
    <t>80 лет</t>
  </si>
  <si>
    <t>кв.18, выд. 2 делянка 2</t>
  </si>
  <si>
    <t>кв.19, выд. 12 делянка 1</t>
  </si>
  <si>
    <t>5Ос3Лпн1Б1Ил</t>
  </si>
  <si>
    <t>кв.86, выд. 20 делянка 1</t>
  </si>
  <si>
    <t>6Лпн3Дн1Ил</t>
  </si>
  <si>
    <t>90 лет</t>
  </si>
  <si>
    <t>Муслюмовское участковое лесничество</t>
  </si>
  <si>
    <t>кв.18, выд.21 делянка 2</t>
  </si>
  <si>
    <t>5Б3Ос2Лпн</t>
  </si>
  <si>
    <t>85 лет</t>
  </si>
  <si>
    <t>5Б2Ос2Лпн</t>
  </si>
  <si>
    <t>кв.26, выд.24 делянка 2</t>
  </si>
  <si>
    <t>9Б1Ос+Дн</t>
  </si>
  <si>
    <t>кв.7, выд. 10 делянка 3</t>
  </si>
  <si>
    <t>кв.7, выд. 10 делянка 1</t>
  </si>
  <si>
    <t>кв.86, выд. 20 делянка 2</t>
  </si>
  <si>
    <t>кв.18, выд.21 делянка 3</t>
  </si>
  <si>
    <t>ЛОТ № 67</t>
  </si>
  <si>
    <t>ЛОТ № 68</t>
  </si>
  <si>
    <t>ЛОТ № 69</t>
  </si>
  <si>
    <t>ЛОТ № 70</t>
  </si>
  <si>
    <t>ЛОТ № 71</t>
  </si>
  <si>
    <t>ЛОТ № 72</t>
  </si>
  <si>
    <t>ЛОТ № 73</t>
  </si>
  <si>
    <t>ЛОТ № 74</t>
  </si>
  <si>
    <t>ЛОТ № 75</t>
  </si>
  <si>
    <t>ЛОТ № 76</t>
  </si>
  <si>
    <t>ЛОТ № 77</t>
  </si>
  <si>
    <t>ЛОТ № 78</t>
  </si>
  <si>
    <t>ЛОТ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</si>
</sst>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39"/>
  <sheetViews>
    <sheetView tabSelected="1" view="pageLayout" topLeftCell="A595" zoomScale="70" zoomScaleNormal="110" zoomScaleSheetLayoutView="85" zoomScalePageLayoutView="70" workbookViewId="0">
      <selection activeCell="B604" sqref="B604:H604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8" ht="60.75" x14ac:dyDescent="0.8">
      <c r="B1" s="92" t="s">
        <v>80</v>
      </c>
      <c r="C1" s="92"/>
      <c r="D1" s="92"/>
      <c r="E1" s="92"/>
      <c r="F1" s="92"/>
      <c r="G1" s="92"/>
      <c r="H1" s="92"/>
    </row>
    <row r="2" spans="2:8" ht="46.5" customHeight="1" x14ac:dyDescent="0.25">
      <c r="B2" s="93" t="s">
        <v>35</v>
      </c>
      <c r="C2" s="93"/>
      <c r="D2" s="93"/>
      <c r="E2" s="93"/>
      <c r="F2" s="93"/>
      <c r="G2" s="93"/>
    </row>
    <row r="3" spans="2:8" x14ac:dyDescent="0.25">
      <c r="C3" s="63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94" t="s">
        <v>15</v>
      </c>
      <c r="D5" s="97" t="s">
        <v>36</v>
      </c>
      <c r="E5" s="97"/>
      <c r="F5" s="97"/>
      <c r="G5" s="97"/>
      <c r="H5" s="56"/>
    </row>
    <row r="6" spans="2:8" ht="20.25" customHeight="1" x14ac:dyDescent="0.25">
      <c r="B6" s="9"/>
      <c r="C6" s="95"/>
      <c r="D6" s="97" t="s">
        <v>38</v>
      </c>
      <c r="E6" s="97"/>
      <c r="F6" s="97"/>
      <c r="G6" s="97"/>
      <c r="H6" s="56"/>
    </row>
    <row r="7" spans="2:8" ht="20.25" customHeight="1" x14ac:dyDescent="0.25">
      <c r="B7" s="9"/>
      <c r="C7" s="96"/>
      <c r="D7" s="97" t="s">
        <v>40</v>
      </c>
      <c r="E7" s="97"/>
      <c r="F7" s="97"/>
      <c r="G7" s="97"/>
      <c r="H7" s="56"/>
    </row>
    <row r="8" spans="2:8" x14ac:dyDescent="0.25">
      <c r="C8" s="47" t="s">
        <v>12</v>
      </c>
      <c r="D8" s="48">
        <v>7.9</v>
      </c>
      <c r="E8" s="49"/>
      <c r="F8" s="9"/>
    </row>
    <row r="9" spans="2:8" x14ac:dyDescent="0.25">
      <c r="C9" s="1" t="s">
        <v>9</v>
      </c>
      <c r="D9" s="43">
        <v>1672</v>
      </c>
      <c r="E9" s="71" t="s">
        <v>16</v>
      </c>
      <c r="F9" s="72"/>
      <c r="G9" s="75">
        <f>D10/D9</f>
        <v>7.2508133971291873</v>
      </c>
    </row>
    <row r="10" spans="2:8" x14ac:dyDescent="0.25">
      <c r="C10" s="1" t="s">
        <v>10</v>
      </c>
      <c r="D10" s="43">
        <v>12123.36</v>
      </c>
      <c r="E10" s="73"/>
      <c r="F10" s="74"/>
      <c r="G10" s="76"/>
    </row>
    <row r="11" spans="2:8" x14ac:dyDescent="0.25">
      <c r="C11" s="53"/>
      <c r="D11" s="54"/>
      <c r="E11" s="55"/>
    </row>
    <row r="12" spans="2:8" x14ac:dyDescent="0.3">
      <c r="C12" s="52" t="s">
        <v>7</v>
      </c>
      <c r="D12" s="50" t="s">
        <v>37</v>
      </c>
      <c r="E12" s="57"/>
    </row>
    <row r="13" spans="2:8" x14ac:dyDescent="0.3">
      <c r="C13" s="52" t="s">
        <v>11</v>
      </c>
      <c r="D13" s="50" t="s">
        <v>39</v>
      </c>
      <c r="E13" s="57"/>
    </row>
    <row r="14" spans="2:8" x14ac:dyDescent="0.3">
      <c r="C14" s="52" t="s">
        <v>13</v>
      </c>
      <c r="D14" s="51" t="s">
        <v>33</v>
      </c>
      <c r="E14" s="57"/>
    </row>
    <row r="15" spans="2:8" ht="24" thickBot="1" x14ac:dyDescent="0.3">
      <c r="C15" s="58"/>
      <c r="D15" s="58"/>
    </row>
    <row r="16" spans="2:8" ht="48" thickBot="1" x14ac:dyDescent="0.3">
      <c r="B16" s="77" t="s">
        <v>17</v>
      </c>
      <c r="C16" s="78"/>
      <c r="D16" s="22" t="s">
        <v>20</v>
      </c>
      <c r="E16" s="79" t="s">
        <v>22</v>
      </c>
      <c r="F16" s="80"/>
      <c r="G16" s="2" t="s">
        <v>21</v>
      </c>
    </row>
    <row r="17" spans="2:8" ht="24" thickBot="1" x14ac:dyDescent="0.3">
      <c r="B17" s="81" t="s">
        <v>34</v>
      </c>
      <c r="C17" s="82"/>
      <c r="D17" s="31">
        <v>59</v>
      </c>
      <c r="E17" s="32">
        <v>7.9</v>
      </c>
      <c r="F17" s="17" t="s">
        <v>24</v>
      </c>
      <c r="G17" s="25">
        <f t="shared" ref="G17:G24" si="0">D17*E17</f>
        <v>466.1</v>
      </c>
      <c r="H17" s="83"/>
    </row>
    <row r="18" spans="2:8" x14ac:dyDescent="0.25">
      <c r="B18" s="84" t="s">
        <v>18</v>
      </c>
      <c r="C18" s="85"/>
      <c r="D18" s="33">
        <v>70.41</v>
      </c>
      <c r="E18" s="34">
        <v>1.9</v>
      </c>
      <c r="F18" s="18" t="s">
        <v>25</v>
      </c>
      <c r="G18" s="26">
        <f t="shared" si="0"/>
        <v>133.779</v>
      </c>
      <c r="H18" s="83"/>
    </row>
    <row r="19" spans="2:8" ht="24" thickBot="1" x14ac:dyDescent="0.3">
      <c r="B19" s="86" t="s">
        <v>19</v>
      </c>
      <c r="C19" s="87"/>
      <c r="D19" s="35">
        <v>222.31</v>
      </c>
      <c r="E19" s="36">
        <v>1.9</v>
      </c>
      <c r="F19" s="19" t="s">
        <v>25</v>
      </c>
      <c r="G19" s="27">
        <f t="shared" si="0"/>
        <v>422.38900000000001</v>
      </c>
      <c r="H19" s="83"/>
    </row>
    <row r="20" spans="2:8" ht="24" thickBot="1" x14ac:dyDescent="0.3">
      <c r="B20" s="88" t="s">
        <v>27</v>
      </c>
      <c r="C20" s="89"/>
      <c r="D20" s="37">
        <v>696.9</v>
      </c>
      <c r="E20" s="38">
        <v>7.9</v>
      </c>
      <c r="F20" s="23" t="s">
        <v>24</v>
      </c>
      <c r="G20" s="28">
        <f t="shared" si="0"/>
        <v>5505.51</v>
      </c>
      <c r="H20" s="83"/>
    </row>
    <row r="21" spans="2:8" x14ac:dyDescent="0.25">
      <c r="B21" s="84" t="s">
        <v>32</v>
      </c>
      <c r="C21" s="85"/>
      <c r="D21" s="33"/>
      <c r="E21" s="34"/>
      <c r="F21" s="18" t="s">
        <v>24</v>
      </c>
      <c r="G21" s="26">
        <f t="shared" si="0"/>
        <v>0</v>
      </c>
      <c r="H21" s="83"/>
    </row>
    <row r="22" spans="2:8" x14ac:dyDescent="0.25">
      <c r="B22" s="90" t="s">
        <v>26</v>
      </c>
      <c r="C22" s="91"/>
      <c r="D22" s="39">
        <v>1300.21</v>
      </c>
      <c r="E22" s="40">
        <v>7.9</v>
      </c>
      <c r="F22" s="20" t="s">
        <v>24</v>
      </c>
      <c r="G22" s="29">
        <f t="shared" si="0"/>
        <v>10271.659000000001</v>
      </c>
      <c r="H22" s="83"/>
    </row>
    <row r="23" spans="2:8" x14ac:dyDescent="0.25">
      <c r="B23" s="90" t="s">
        <v>28</v>
      </c>
      <c r="C23" s="91"/>
      <c r="D23" s="41"/>
      <c r="E23" s="42"/>
      <c r="F23" s="20" t="s">
        <v>24</v>
      </c>
      <c r="G23" s="29">
        <f t="shared" si="0"/>
        <v>0</v>
      </c>
      <c r="H23" s="83"/>
    </row>
    <row r="24" spans="2:8" x14ac:dyDescent="0.25">
      <c r="B24" s="90" t="s">
        <v>29</v>
      </c>
      <c r="C24" s="91"/>
      <c r="D24" s="41"/>
      <c r="E24" s="42"/>
      <c r="F24" s="20" t="s">
        <v>24</v>
      </c>
      <c r="G24" s="29">
        <f t="shared" si="0"/>
        <v>0</v>
      </c>
      <c r="H24" s="83"/>
    </row>
    <row r="25" spans="2:8" x14ac:dyDescent="0.25">
      <c r="B25" s="90" t="s">
        <v>31</v>
      </c>
      <c r="C25" s="91"/>
      <c r="D25" s="41"/>
      <c r="E25" s="42"/>
      <c r="F25" s="20" t="s">
        <v>24</v>
      </c>
      <c r="G25" s="29">
        <f>D25*E25</f>
        <v>0</v>
      </c>
      <c r="H25" s="83"/>
    </row>
    <row r="26" spans="2:8" ht="24" thickBot="1" x14ac:dyDescent="0.3">
      <c r="B26" s="86" t="s">
        <v>30</v>
      </c>
      <c r="C26" s="87"/>
      <c r="D26" s="35"/>
      <c r="E26" s="36"/>
      <c r="F26" s="19" t="s">
        <v>24</v>
      </c>
      <c r="G26" s="30">
        <f>D26*E26</f>
        <v>0</v>
      </c>
      <c r="H26" s="83"/>
    </row>
    <row r="27" spans="2:8" x14ac:dyDescent="0.25">
      <c r="C27" s="3"/>
      <c r="D27" s="3"/>
      <c r="E27" s="4"/>
      <c r="F27" s="4"/>
      <c r="H27" s="59"/>
    </row>
    <row r="28" spans="2:8" ht="25.5" x14ac:dyDescent="0.25">
      <c r="C28" s="13" t="s">
        <v>14</v>
      </c>
      <c r="D28" s="6"/>
    </row>
    <row r="29" spans="2:8" ht="18.75" x14ac:dyDescent="0.25">
      <c r="C29" s="68" t="s">
        <v>6</v>
      </c>
      <c r="D29" s="62" t="s">
        <v>0</v>
      </c>
      <c r="E29" s="8">
        <f>ROUND((G17+D10)/D10,2)</f>
        <v>1.04</v>
      </c>
      <c r="F29" s="8"/>
      <c r="G29" s="9"/>
      <c r="H29" s="7"/>
    </row>
    <row r="30" spans="2:8" x14ac:dyDescent="0.25">
      <c r="C30" s="68"/>
      <c r="D30" s="62" t="s">
        <v>1</v>
      </c>
      <c r="E30" s="8">
        <f>ROUND(((G18+G19)+D10)/D10,2)</f>
        <v>1.05</v>
      </c>
      <c r="F30" s="8"/>
      <c r="G30" s="10"/>
      <c r="H30" s="60"/>
    </row>
    <row r="31" spans="2:8" x14ac:dyDescent="0.25">
      <c r="C31" s="68"/>
      <c r="D31" s="62" t="s">
        <v>2</v>
      </c>
      <c r="E31" s="8">
        <f>ROUND((G20+D10)/D10,2)</f>
        <v>1.45</v>
      </c>
      <c r="F31" s="11"/>
      <c r="G31" s="10"/>
    </row>
    <row r="32" spans="2:8" x14ac:dyDescent="0.25">
      <c r="C32" s="68"/>
      <c r="D32" s="12" t="s">
        <v>3</v>
      </c>
      <c r="E32" s="44">
        <f>ROUND((SUM(G21:G26)+D10)/D10,2)</f>
        <v>1.85</v>
      </c>
      <c r="F32" s="9"/>
      <c r="G32" s="10"/>
    </row>
    <row r="33" spans="2:8" ht="25.5" x14ac:dyDescent="0.25">
      <c r="D33" s="45" t="s">
        <v>4</v>
      </c>
      <c r="E33" s="46">
        <f>SUM(E29:E32)-IF(D14="сплошная",3,2)</f>
        <v>2.3900000000000006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69">
        <f>E33*D10</f>
        <v>28974.83040000001</v>
      </c>
      <c r="E35" s="69"/>
    </row>
    <row r="36" spans="2:8" ht="18.75" x14ac:dyDescent="0.3">
      <c r="C36" s="16" t="s">
        <v>8</v>
      </c>
      <c r="D36" s="70">
        <f>D35/D9</f>
        <v>17.329444019138762</v>
      </c>
      <c r="E36" s="70"/>
      <c r="G36" s="7"/>
      <c r="H36" s="61"/>
    </row>
    <row r="49" spans="2:8" ht="14.25" customHeight="1" x14ac:dyDescent="0.25"/>
    <row r="50" spans="2:8" hidden="1" x14ac:dyDescent="0.25"/>
    <row r="51" spans="2:8" hidden="1" x14ac:dyDescent="0.25"/>
    <row r="52" spans="2:8" ht="60.75" x14ac:dyDescent="0.8">
      <c r="B52" s="92" t="s">
        <v>68</v>
      </c>
      <c r="C52" s="92"/>
      <c r="D52" s="92"/>
      <c r="E52" s="92"/>
      <c r="F52" s="92"/>
      <c r="G52" s="92"/>
      <c r="H52" s="92"/>
    </row>
    <row r="53" spans="2:8" ht="46.5" customHeight="1" x14ac:dyDescent="0.25">
      <c r="B53" s="93" t="s">
        <v>35</v>
      </c>
      <c r="C53" s="93"/>
      <c r="D53" s="93"/>
      <c r="E53" s="93"/>
      <c r="F53" s="93"/>
      <c r="G53" s="93"/>
    </row>
    <row r="54" spans="2:8" x14ac:dyDescent="0.25">
      <c r="C54" s="65"/>
      <c r="G54" s="7"/>
    </row>
    <row r="55" spans="2:8" ht="25.5" x14ac:dyDescent="0.25">
      <c r="C55" s="13" t="s">
        <v>5</v>
      </c>
      <c r="D55" s="6"/>
    </row>
    <row r="56" spans="2:8" ht="20.25" x14ac:dyDescent="0.25">
      <c r="B56" s="9"/>
      <c r="C56" s="94" t="s">
        <v>15</v>
      </c>
      <c r="D56" s="97" t="s">
        <v>36</v>
      </c>
      <c r="E56" s="97"/>
      <c r="F56" s="97"/>
      <c r="G56" s="97"/>
      <c r="H56" s="56"/>
    </row>
    <row r="57" spans="2:8" ht="20.25" customHeight="1" x14ac:dyDescent="0.25">
      <c r="B57" s="9"/>
      <c r="C57" s="95"/>
      <c r="D57" s="97" t="s">
        <v>42</v>
      </c>
      <c r="E57" s="97"/>
      <c r="F57" s="97"/>
      <c r="G57" s="97"/>
      <c r="H57" s="56"/>
    </row>
    <row r="58" spans="2:8" ht="20.25" customHeight="1" x14ac:dyDescent="0.25">
      <c r="B58" s="9"/>
      <c r="C58" s="96"/>
      <c r="D58" s="97" t="s">
        <v>43</v>
      </c>
      <c r="E58" s="97"/>
      <c r="F58" s="97"/>
      <c r="G58" s="97"/>
      <c r="H58" s="56"/>
    </row>
    <row r="59" spans="2:8" x14ac:dyDescent="0.25">
      <c r="C59" s="47" t="s">
        <v>12</v>
      </c>
      <c r="D59" s="48">
        <v>1.2</v>
      </c>
      <c r="E59" s="49"/>
      <c r="F59" s="9"/>
    </row>
    <row r="60" spans="2:8" x14ac:dyDescent="0.25">
      <c r="C60" s="1" t="s">
        <v>9</v>
      </c>
      <c r="D60" s="43">
        <v>160</v>
      </c>
      <c r="E60" s="71" t="s">
        <v>16</v>
      </c>
      <c r="F60" s="72"/>
      <c r="G60" s="75">
        <f>D61/D60</f>
        <v>34.713437499999998</v>
      </c>
    </row>
    <row r="61" spans="2:8" x14ac:dyDescent="0.25">
      <c r="C61" s="1" t="s">
        <v>10</v>
      </c>
      <c r="D61" s="43">
        <v>5554.15</v>
      </c>
      <c r="E61" s="73"/>
      <c r="F61" s="74"/>
      <c r="G61" s="76"/>
    </row>
    <row r="62" spans="2:8" x14ac:dyDescent="0.25">
      <c r="C62" s="53"/>
      <c r="D62" s="54"/>
      <c r="E62" s="55"/>
    </row>
    <row r="63" spans="2:8" x14ac:dyDescent="0.3">
      <c r="C63" s="52" t="s">
        <v>7</v>
      </c>
      <c r="D63" s="50" t="s">
        <v>44</v>
      </c>
      <c r="E63" s="57"/>
    </row>
    <row r="64" spans="2:8" x14ac:dyDescent="0.3">
      <c r="C64" s="52" t="s">
        <v>11</v>
      </c>
      <c r="D64" s="50" t="s">
        <v>45</v>
      </c>
      <c r="E64" s="57"/>
    </row>
    <row r="65" spans="2:8" x14ac:dyDescent="0.3">
      <c r="C65" s="52" t="s">
        <v>13</v>
      </c>
      <c r="D65" s="51" t="s">
        <v>33</v>
      </c>
      <c r="E65" s="57"/>
    </row>
    <row r="66" spans="2:8" ht="24" thickBot="1" x14ac:dyDescent="0.3">
      <c r="C66" s="58"/>
      <c r="D66" s="58"/>
    </row>
    <row r="67" spans="2:8" ht="48" thickBot="1" x14ac:dyDescent="0.3">
      <c r="B67" s="77" t="s">
        <v>17</v>
      </c>
      <c r="C67" s="78"/>
      <c r="D67" s="22" t="s">
        <v>20</v>
      </c>
      <c r="E67" s="79" t="s">
        <v>22</v>
      </c>
      <c r="F67" s="80"/>
      <c r="G67" s="2" t="s">
        <v>21</v>
      </c>
    </row>
    <row r="68" spans="2:8" ht="24" thickBot="1" x14ac:dyDescent="0.3">
      <c r="B68" s="81" t="s">
        <v>34</v>
      </c>
      <c r="C68" s="82"/>
      <c r="D68" s="31">
        <v>59</v>
      </c>
      <c r="E68" s="32">
        <v>1.2</v>
      </c>
      <c r="F68" s="17" t="s">
        <v>24</v>
      </c>
      <c r="G68" s="25">
        <f t="shared" ref="G68:G75" si="1">D68*E68</f>
        <v>70.8</v>
      </c>
      <c r="H68" s="83"/>
    </row>
    <row r="69" spans="2:8" x14ac:dyDescent="0.25">
      <c r="B69" s="84" t="s">
        <v>18</v>
      </c>
      <c r="C69" s="85"/>
      <c r="D69" s="33">
        <v>70.41</v>
      </c>
      <c r="E69" s="34">
        <v>0.4</v>
      </c>
      <c r="F69" s="18" t="s">
        <v>25</v>
      </c>
      <c r="G69" s="26">
        <f t="shared" si="1"/>
        <v>28.164000000000001</v>
      </c>
      <c r="H69" s="83"/>
    </row>
    <row r="70" spans="2:8" ht="24" thickBot="1" x14ac:dyDescent="0.3">
      <c r="B70" s="86" t="s">
        <v>19</v>
      </c>
      <c r="C70" s="87"/>
      <c r="D70" s="35">
        <v>222.31</v>
      </c>
      <c r="E70" s="36">
        <v>0.4</v>
      </c>
      <c r="F70" s="19" t="s">
        <v>25</v>
      </c>
      <c r="G70" s="27">
        <f t="shared" si="1"/>
        <v>88.924000000000007</v>
      </c>
      <c r="H70" s="83"/>
    </row>
    <row r="71" spans="2:8" ht="24" thickBot="1" x14ac:dyDescent="0.3">
      <c r="B71" s="88" t="s">
        <v>27</v>
      </c>
      <c r="C71" s="89"/>
      <c r="D71" s="37">
        <v>696.9</v>
      </c>
      <c r="E71" s="38">
        <v>1.2</v>
      </c>
      <c r="F71" s="23" t="s">
        <v>24</v>
      </c>
      <c r="G71" s="28">
        <f t="shared" si="1"/>
        <v>836.28</v>
      </c>
      <c r="H71" s="83"/>
    </row>
    <row r="72" spans="2:8" x14ac:dyDescent="0.25">
      <c r="B72" s="84" t="s">
        <v>32</v>
      </c>
      <c r="C72" s="85"/>
      <c r="D72" s="33">
        <v>665.33</v>
      </c>
      <c r="E72" s="34">
        <v>1.2</v>
      </c>
      <c r="F72" s="18" t="s">
        <v>24</v>
      </c>
      <c r="G72" s="26">
        <f t="shared" si="1"/>
        <v>798.39600000000007</v>
      </c>
      <c r="H72" s="83"/>
    </row>
    <row r="73" spans="2:8" x14ac:dyDescent="0.25">
      <c r="B73" s="90" t="s">
        <v>26</v>
      </c>
      <c r="C73" s="91"/>
      <c r="D73" s="39"/>
      <c r="E73" s="40"/>
      <c r="F73" s="20" t="s">
        <v>24</v>
      </c>
      <c r="G73" s="29">
        <f t="shared" si="1"/>
        <v>0</v>
      </c>
      <c r="H73" s="83"/>
    </row>
    <row r="74" spans="2:8" x14ac:dyDescent="0.25">
      <c r="B74" s="90" t="s">
        <v>28</v>
      </c>
      <c r="C74" s="91"/>
      <c r="D74" s="41">
        <v>2425.11</v>
      </c>
      <c r="E74" s="42">
        <v>1.2</v>
      </c>
      <c r="F74" s="20" t="s">
        <v>24</v>
      </c>
      <c r="G74" s="29">
        <f t="shared" si="1"/>
        <v>2910.1320000000001</v>
      </c>
      <c r="H74" s="83"/>
    </row>
    <row r="75" spans="2:8" x14ac:dyDescent="0.25">
      <c r="B75" s="90" t="s">
        <v>29</v>
      </c>
      <c r="C75" s="91"/>
      <c r="D75" s="41">
        <v>1718.79</v>
      </c>
      <c r="E75" s="42">
        <v>1.2</v>
      </c>
      <c r="F75" s="20" t="s">
        <v>24</v>
      </c>
      <c r="G75" s="29">
        <f t="shared" si="1"/>
        <v>2062.5479999999998</v>
      </c>
      <c r="H75" s="83"/>
    </row>
    <row r="76" spans="2:8" x14ac:dyDescent="0.25">
      <c r="B76" s="90" t="s">
        <v>31</v>
      </c>
      <c r="C76" s="91"/>
      <c r="D76" s="41">
        <v>473.91</v>
      </c>
      <c r="E76" s="42">
        <v>1.2</v>
      </c>
      <c r="F76" s="20" t="s">
        <v>24</v>
      </c>
      <c r="G76" s="29">
        <f>D76*E76</f>
        <v>568.69200000000001</v>
      </c>
      <c r="H76" s="83"/>
    </row>
    <row r="77" spans="2:8" ht="24" thickBot="1" x14ac:dyDescent="0.3">
      <c r="B77" s="86" t="s">
        <v>30</v>
      </c>
      <c r="C77" s="87"/>
      <c r="D77" s="35">
        <v>320.5</v>
      </c>
      <c r="E77" s="36">
        <v>4.8</v>
      </c>
      <c r="F77" s="19" t="s">
        <v>24</v>
      </c>
      <c r="G77" s="30">
        <f>D77*E77</f>
        <v>1538.3999999999999</v>
      </c>
      <c r="H77" s="83"/>
    </row>
    <row r="78" spans="2:8" x14ac:dyDescent="0.25">
      <c r="C78" s="3"/>
      <c r="D78" s="3"/>
      <c r="E78" s="4"/>
      <c r="F78" s="4"/>
      <c r="H78" s="59"/>
    </row>
    <row r="79" spans="2:8" ht="25.5" x14ac:dyDescent="0.25">
      <c r="C79" s="13" t="s">
        <v>14</v>
      </c>
      <c r="D79" s="6"/>
    </row>
    <row r="80" spans="2:8" ht="18.75" x14ac:dyDescent="0.25">
      <c r="C80" s="68" t="s">
        <v>6</v>
      </c>
      <c r="D80" s="64" t="s">
        <v>0</v>
      </c>
      <c r="E80" s="8">
        <f>ROUND((G68+D61)/D61,2)</f>
        <v>1.01</v>
      </c>
      <c r="F80" s="8"/>
      <c r="G80" s="9"/>
      <c r="H80" s="7"/>
    </row>
    <row r="81" spans="2:8" x14ac:dyDescent="0.25">
      <c r="C81" s="68"/>
      <c r="D81" s="64" t="s">
        <v>1</v>
      </c>
      <c r="E81" s="8">
        <f>ROUND(((G69+G70)+D61)/D61,2)</f>
        <v>1.02</v>
      </c>
      <c r="F81" s="8"/>
      <c r="G81" s="10"/>
      <c r="H81" s="60"/>
    </row>
    <row r="82" spans="2:8" x14ac:dyDescent="0.25">
      <c r="C82" s="68"/>
      <c r="D82" s="64" t="s">
        <v>2</v>
      </c>
      <c r="E82" s="8">
        <f>ROUND((G71+D61)/D61,2)</f>
        <v>1.1499999999999999</v>
      </c>
      <c r="F82" s="11"/>
      <c r="G82" s="10"/>
    </row>
    <row r="83" spans="2:8" x14ac:dyDescent="0.25">
      <c r="C83" s="68"/>
      <c r="D83" s="12" t="s">
        <v>3</v>
      </c>
      <c r="E83" s="44">
        <f>ROUND((SUM(G72:G77)+D61)/D61,2)</f>
        <v>2.42</v>
      </c>
      <c r="F83" s="9"/>
      <c r="G83" s="10"/>
    </row>
    <row r="84" spans="2:8" ht="25.5" x14ac:dyDescent="0.25">
      <c r="D84" s="45" t="s">
        <v>4</v>
      </c>
      <c r="E84" s="46">
        <f>SUM(E80:E83)-IF(D65="сплошная",3,2)</f>
        <v>2.5999999999999996</v>
      </c>
      <c r="F84" s="24"/>
    </row>
    <row r="85" spans="2:8" x14ac:dyDescent="0.25">
      <c r="E85" s="14"/>
    </row>
    <row r="86" spans="2:8" ht="25.5" x14ac:dyDescent="0.35">
      <c r="B86" s="21"/>
      <c r="C86" s="15" t="s">
        <v>23</v>
      </c>
      <c r="D86" s="69">
        <f>E84*D61</f>
        <v>14440.789999999997</v>
      </c>
      <c r="E86" s="69"/>
    </row>
    <row r="87" spans="2:8" ht="18.75" x14ac:dyDescent="0.3">
      <c r="C87" s="16" t="s">
        <v>8</v>
      </c>
      <c r="D87" s="70">
        <f>D86/D60</f>
        <v>90.254937499999983</v>
      </c>
      <c r="E87" s="70"/>
      <c r="G87" s="7"/>
      <c r="H87" s="61"/>
    </row>
    <row r="99" spans="2:8" ht="14.25" customHeight="1" x14ac:dyDescent="0.25"/>
    <row r="100" spans="2:8" hidden="1" x14ac:dyDescent="0.25"/>
    <row r="101" spans="2:8" hidden="1" x14ac:dyDescent="0.25"/>
    <row r="102" spans="2:8" ht="60.75" x14ac:dyDescent="0.8">
      <c r="B102" s="92" t="s">
        <v>69</v>
      </c>
      <c r="C102" s="92"/>
      <c r="D102" s="92"/>
      <c r="E102" s="92"/>
      <c r="F102" s="92"/>
      <c r="G102" s="92"/>
      <c r="H102" s="92"/>
    </row>
    <row r="103" spans="2:8" ht="46.5" customHeight="1" x14ac:dyDescent="0.25">
      <c r="B103" s="93" t="s">
        <v>35</v>
      </c>
      <c r="C103" s="93"/>
      <c r="D103" s="93"/>
      <c r="E103" s="93"/>
      <c r="F103" s="93"/>
      <c r="G103" s="93"/>
    </row>
    <row r="104" spans="2:8" x14ac:dyDescent="0.25">
      <c r="C104" s="65"/>
      <c r="G104" s="7"/>
    </row>
    <row r="105" spans="2:8" ht="25.5" x14ac:dyDescent="0.25">
      <c r="C105" s="13" t="s">
        <v>5</v>
      </c>
      <c r="D105" s="6"/>
    </row>
    <row r="106" spans="2:8" ht="20.25" x14ac:dyDescent="0.25">
      <c r="B106" s="9"/>
      <c r="C106" s="94" t="s">
        <v>15</v>
      </c>
      <c r="D106" s="97" t="s">
        <v>36</v>
      </c>
      <c r="E106" s="97"/>
      <c r="F106" s="97"/>
      <c r="G106" s="97"/>
      <c r="H106" s="56"/>
    </row>
    <row r="107" spans="2:8" ht="20.25" customHeight="1" x14ac:dyDescent="0.25">
      <c r="B107" s="9"/>
      <c r="C107" s="95"/>
      <c r="D107" s="97" t="s">
        <v>42</v>
      </c>
      <c r="E107" s="97"/>
      <c r="F107" s="97"/>
      <c r="G107" s="97"/>
      <c r="H107" s="56"/>
    </row>
    <row r="108" spans="2:8" ht="20.25" customHeight="1" x14ac:dyDescent="0.25">
      <c r="B108" s="9"/>
      <c r="C108" s="96"/>
      <c r="D108" s="97" t="s">
        <v>46</v>
      </c>
      <c r="E108" s="97"/>
      <c r="F108" s="97"/>
      <c r="G108" s="97"/>
      <c r="H108" s="56"/>
    </row>
    <row r="109" spans="2:8" x14ac:dyDescent="0.25">
      <c r="C109" s="47" t="s">
        <v>12</v>
      </c>
      <c r="D109" s="48">
        <v>1.2</v>
      </c>
      <c r="E109" s="49"/>
      <c r="F109" s="9"/>
    </row>
    <row r="110" spans="2:8" x14ac:dyDescent="0.25">
      <c r="C110" s="1" t="s">
        <v>9</v>
      </c>
      <c r="D110" s="43">
        <v>133</v>
      </c>
      <c r="E110" s="71" t="s">
        <v>16</v>
      </c>
      <c r="F110" s="72"/>
      <c r="G110" s="75">
        <f>D111/D110</f>
        <v>45.128120300751881</v>
      </c>
    </row>
    <row r="111" spans="2:8" x14ac:dyDescent="0.25">
      <c r="C111" s="1" t="s">
        <v>10</v>
      </c>
      <c r="D111" s="43">
        <v>6002.04</v>
      </c>
      <c r="E111" s="73"/>
      <c r="F111" s="74"/>
      <c r="G111" s="76"/>
    </row>
    <row r="112" spans="2:8" x14ac:dyDescent="0.25">
      <c r="C112" s="53"/>
      <c r="D112" s="54"/>
      <c r="E112" s="55"/>
    </row>
    <row r="113" spans="2:8" x14ac:dyDescent="0.3">
      <c r="C113" s="52" t="s">
        <v>7</v>
      </c>
      <c r="D113" s="50" t="s">
        <v>44</v>
      </c>
      <c r="E113" s="57"/>
    </row>
    <row r="114" spans="2:8" x14ac:dyDescent="0.3">
      <c r="C114" s="52" t="s">
        <v>11</v>
      </c>
      <c r="D114" s="50" t="s">
        <v>45</v>
      </c>
      <c r="E114" s="57"/>
    </row>
    <row r="115" spans="2:8" x14ac:dyDescent="0.3">
      <c r="C115" s="52" t="s">
        <v>13</v>
      </c>
      <c r="D115" s="51" t="s">
        <v>33</v>
      </c>
      <c r="E115" s="57"/>
    </row>
    <row r="116" spans="2:8" ht="24" thickBot="1" x14ac:dyDescent="0.3">
      <c r="C116" s="58"/>
      <c r="D116" s="58"/>
    </row>
    <row r="117" spans="2:8" ht="48" thickBot="1" x14ac:dyDescent="0.3">
      <c r="B117" s="77" t="s">
        <v>17</v>
      </c>
      <c r="C117" s="78"/>
      <c r="D117" s="22" t="s">
        <v>20</v>
      </c>
      <c r="E117" s="79" t="s">
        <v>22</v>
      </c>
      <c r="F117" s="80"/>
      <c r="G117" s="2" t="s">
        <v>21</v>
      </c>
    </row>
    <row r="118" spans="2:8" ht="24" thickBot="1" x14ac:dyDescent="0.3">
      <c r="B118" s="81" t="s">
        <v>34</v>
      </c>
      <c r="C118" s="82"/>
      <c r="D118" s="31">
        <v>59</v>
      </c>
      <c r="E118" s="32">
        <v>1.2</v>
      </c>
      <c r="F118" s="17" t="s">
        <v>24</v>
      </c>
      <c r="G118" s="25">
        <f t="shared" ref="G118:G125" si="2">D118*E118</f>
        <v>70.8</v>
      </c>
      <c r="H118" s="83"/>
    </row>
    <row r="119" spans="2:8" x14ac:dyDescent="0.25">
      <c r="B119" s="84" t="s">
        <v>18</v>
      </c>
      <c r="C119" s="85"/>
      <c r="D119" s="33">
        <v>70.41</v>
      </c>
      <c r="E119" s="34">
        <v>0.4</v>
      </c>
      <c r="F119" s="18" t="s">
        <v>25</v>
      </c>
      <c r="G119" s="26">
        <f t="shared" si="2"/>
        <v>28.164000000000001</v>
      </c>
      <c r="H119" s="83"/>
    </row>
    <row r="120" spans="2:8" ht="24" thickBot="1" x14ac:dyDescent="0.3">
      <c r="B120" s="86" t="s">
        <v>19</v>
      </c>
      <c r="C120" s="87"/>
      <c r="D120" s="35">
        <v>222.31</v>
      </c>
      <c r="E120" s="36">
        <v>0.4</v>
      </c>
      <c r="F120" s="19" t="s">
        <v>25</v>
      </c>
      <c r="G120" s="27">
        <f t="shared" si="2"/>
        <v>88.924000000000007</v>
      </c>
      <c r="H120" s="83"/>
    </row>
    <row r="121" spans="2:8" ht="24" thickBot="1" x14ac:dyDescent="0.3">
      <c r="B121" s="88" t="s">
        <v>27</v>
      </c>
      <c r="C121" s="89"/>
      <c r="D121" s="37">
        <v>696.9</v>
      </c>
      <c r="E121" s="38">
        <v>1.2</v>
      </c>
      <c r="F121" s="23" t="s">
        <v>24</v>
      </c>
      <c r="G121" s="28">
        <f t="shared" si="2"/>
        <v>836.28</v>
      </c>
      <c r="H121" s="83"/>
    </row>
    <row r="122" spans="2:8" x14ac:dyDescent="0.25">
      <c r="B122" s="84" t="s">
        <v>32</v>
      </c>
      <c r="C122" s="85"/>
      <c r="D122" s="33">
        <v>665.33</v>
      </c>
      <c r="E122" s="34">
        <v>1.2</v>
      </c>
      <c r="F122" s="18" t="s">
        <v>24</v>
      </c>
      <c r="G122" s="26">
        <f t="shared" si="2"/>
        <v>798.39600000000007</v>
      </c>
      <c r="H122" s="83"/>
    </row>
    <row r="123" spans="2:8" x14ac:dyDescent="0.25">
      <c r="B123" s="90" t="s">
        <v>26</v>
      </c>
      <c r="C123" s="91"/>
      <c r="D123" s="39"/>
      <c r="E123" s="40"/>
      <c r="F123" s="20" t="s">
        <v>24</v>
      </c>
      <c r="G123" s="29">
        <f t="shared" si="2"/>
        <v>0</v>
      </c>
      <c r="H123" s="83"/>
    </row>
    <row r="124" spans="2:8" x14ac:dyDescent="0.25">
      <c r="B124" s="90" t="s">
        <v>28</v>
      </c>
      <c r="C124" s="91"/>
      <c r="D124" s="41">
        <v>2425.11</v>
      </c>
      <c r="E124" s="42">
        <v>1.2</v>
      </c>
      <c r="F124" s="20" t="s">
        <v>24</v>
      </c>
      <c r="G124" s="29">
        <f t="shared" si="2"/>
        <v>2910.1320000000001</v>
      </c>
      <c r="H124" s="83"/>
    </row>
    <row r="125" spans="2:8" x14ac:dyDescent="0.25">
      <c r="B125" s="90" t="s">
        <v>29</v>
      </c>
      <c r="C125" s="91"/>
      <c r="D125" s="41">
        <v>1718.79</v>
      </c>
      <c r="E125" s="42">
        <v>1.2</v>
      </c>
      <c r="F125" s="20" t="s">
        <v>24</v>
      </c>
      <c r="G125" s="29">
        <f t="shared" si="2"/>
        <v>2062.5479999999998</v>
      </c>
      <c r="H125" s="83"/>
    </row>
    <row r="126" spans="2:8" x14ac:dyDescent="0.25">
      <c r="B126" s="90" t="s">
        <v>31</v>
      </c>
      <c r="C126" s="91"/>
      <c r="D126" s="41">
        <v>473.91</v>
      </c>
      <c r="E126" s="42">
        <v>1.2</v>
      </c>
      <c r="F126" s="20" t="s">
        <v>24</v>
      </c>
      <c r="G126" s="29">
        <f>D126*E126</f>
        <v>568.69200000000001</v>
      </c>
      <c r="H126" s="83"/>
    </row>
    <row r="127" spans="2:8" ht="24" thickBot="1" x14ac:dyDescent="0.3">
      <c r="B127" s="86" t="s">
        <v>30</v>
      </c>
      <c r="C127" s="87"/>
      <c r="D127" s="35">
        <v>320.5</v>
      </c>
      <c r="E127" s="36">
        <v>4.8</v>
      </c>
      <c r="F127" s="19" t="s">
        <v>24</v>
      </c>
      <c r="G127" s="30">
        <f>D127*E127</f>
        <v>1538.3999999999999</v>
      </c>
      <c r="H127" s="83"/>
    </row>
    <row r="128" spans="2:8" x14ac:dyDescent="0.25">
      <c r="C128" s="3"/>
      <c r="D128" s="3"/>
      <c r="E128" s="4"/>
      <c r="F128" s="4"/>
      <c r="H128" s="59"/>
    </row>
    <row r="129" spans="2:8" ht="25.5" x14ac:dyDescent="0.25">
      <c r="C129" s="13" t="s">
        <v>14</v>
      </c>
      <c r="D129" s="6"/>
    </row>
    <row r="130" spans="2:8" ht="18.75" x14ac:dyDescent="0.25">
      <c r="C130" s="68" t="s">
        <v>6</v>
      </c>
      <c r="D130" s="64" t="s">
        <v>0</v>
      </c>
      <c r="E130" s="8">
        <f>ROUND((G118+D111)/D111,2)</f>
        <v>1.01</v>
      </c>
      <c r="F130" s="8"/>
      <c r="G130" s="9"/>
      <c r="H130" s="7"/>
    </row>
    <row r="131" spans="2:8" x14ac:dyDescent="0.25">
      <c r="C131" s="68"/>
      <c r="D131" s="64" t="s">
        <v>1</v>
      </c>
      <c r="E131" s="8">
        <f>ROUND(((G119+G120)+D111)/D111,2)</f>
        <v>1.02</v>
      </c>
      <c r="F131" s="8"/>
      <c r="G131" s="10"/>
      <c r="H131" s="60"/>
    </row>
    <row r="132" spans="2:8" x14ac:dyDescent="0.25">
      <c r="C132" s="68"/>
      <c r="D132" s="64" t="s">
        <v>2</v>
      </c>
      <c r="E132" s="8">
        <f>ROUND((G121+D111)/D111,2)</f>
        <v>1.1399999999999999</v>
      </c>
      <c r="F132" s="11"/>
      <c r="G132" s="10"/>
    </row>
    <row r="133" spans="2:8" x14ac:dyDescent="0.25">
      <c r="C133" s="68"/>
      <c r="D133" s="12" t="s">
        <v>3</v>
      </c>
      <c r="E133" s="44">
        <f>ROUND((SUM(G122:G127)+D111)/D111,2)</f>
        <v>2.31</v>
      </c>
      <c r="F133" s="9"/>
      <c r="G133" s="10"/>
    </row>
    <row r="134" spans="2:8" ht="25.5" x14ac:dyDescent="0.25">
      <c r="D134" s="45" t="s">
        <v>4</v>
      </c>
      <c r="E134" s="46">
        <f>SUM(E130:E133)-IF(D115="сплошная",3,2)</f>
        <v>2.4800000000000004</v>
      </c>
      <c r="F134" s="24"/>
    </row>
    <row r="135" spans="2:8" x14ac:dyDescent="0.25">
      <c r="E135" s="14"/>
    </row>
    <row r="136" spans="2:8" ht="25.5" x14ac:dyDescent="0.35">
      <c r="B136" s="21"/>
      <c r="C136" s="15" t="s">
        <v>23</v>
      </c>
      <c r="D136" s="69">
        <f>E134*D111</f>
        <v>14885.059200000003</v>
      </c>
      <c r="E136" s="69"/>
    </row>
    <row r="137" spans="2:8" ht="18.75" x14ac:dyDescent="0.3">
      <c r="C137" s="16" t="s">
        <v>8</v>
      </c>
      <c r="D137" s="70">
        <f>D136/D110</f>
        <v>111.91773834586469</v>
      </c>
      <c r="E137" s="70"/>
      <c r="G137" s="7"/>
      <c r="H137" s="61"/>
    </row>
    <row r="149" spans="2:8" ht="14.25" customHeight="1" x14ac:dyDescent="0.25"/>
    <row r="150" spans="2:8" hidden="1" x14ac:dyDescent="0.25"/>
    <row r="151" spans="2:8" hidden="1" x14ac:dyDescent="0.25"/>
    <row r="152" spans="2:8" ht="60.75" x14ac:dyDescent="0.8">
      <c r="B152" s="92" t="s">
        <v>70</v>
      </c>
      <c r="C152" s="92"/>
      <c r="D152" s="92"/>
      <c r="E152" s="92"/>
      <c r="F152" s="92"/>
      <c r="G152" s="92"/>
      <c r="H152" s="92"/>
    </row>
    <row r="153" spans="2:8" ht="46.5" customHeight="1" x14ac:dyDescent="0.25">
      <c r="B153" s="93" t="s">
        <v>35</v>
      </c>
      <c r="C153" s="93"/>
      <c r="D153" s="93"/>
      <c r="E153" s="93"/>
      <c r="F153" s="93"/>
      <c r="G153" s="93"/>
    </row>
    <row r="154" spans="2:8" x14ac:dyDescent="0.25">
      <c r="C154" s="65"/>
      <c r="G154" s="7"/>
    </row>
    <row r="155" spans="2:8" ht="25.5" x14ac:dyDescent="0.25">
      <c r="C155" s="13" t="s">
        <v>5</v>
      </c>
      <c r="D155" s="6"/>
    </row>
    <row r="156" spans="2:8" ht="20.25" x14ac:dyDescent="0.25">
      <c r="B156" s="9"/>
      <c r="C156" s="94" t="s">
        <v>15</v>
      </c>
      <c r="D156" s="97" t="s">
        <v>36</v>
      </c>
      <c r="E156" s="97"/>
      <c r="F156" s="97"/>
      <c r="G156" s="97"/>
      <c r="H156" s="56"/>
    </row>
    <row r="157" spans="2:8" ht="20.25" customHeight="1" x14ac:dyDescent="0.25">
      <c r="B157" s="9"/>
      <c r="C157" s="95"/>
      <c r="D157" s="97" t="s">
        <v>42</v>
      </c>
      <c r="E157" s="97"/>
      <c r="F157" s="97"/>
      <c r="G157" s="97"/>
      <c r="H157" s="56"/>
    </row>
    <row r="158" spans="2:8" ht="20.25" customHeight="1" x14ac:dyDescent="0.25">
      <c r="B158" s="9"/>
      <c r="C158" s="96"/>
      <c r="D158" s="97" t="s">
        <v>47</v>
      </c>
      <c r="E158" s="97"/>
      <c r="F158" s="97"/>
      <c r="G158" s="97"/>
      <c r="H158" s="56"/>
    </row>
    <row r="159" spans="2:8" x14ac:dyDescent="0.25">
      <c r="C159" s="47" t="s">
        <v>12</v>
      </c>
      <c r="D159" s="48">
        <v>1</v>
      </c>
      <c r="E159" s="49"/>
      <c r="F159" s="9"/>
    </row>
    <row r="160" spans="2:8" x14ac:dyDescent="0.25">
      <c r="C160" s="1" t="s">
        <v>9</v>
      </c>
      <c r="D160" s="43">
        <v>177</v>
      </c>
      <c r="E160" s="71" t="s">
        <v>16</v>
      </c>
      <c r="F160" s="72"/>
      <c r="G160" s="75">
        <f>D161/D160</f>
        <v>23.437740112994348</v>
      </c>
    </row>
    <row r="161" spans="2:8" x14ac:dyDescent="0.25">
      <c r="C161" s="1" t="s">
        <v>10</v>
      </c>
      <c r="D161" s="43">
        <v>4148.4799999999996</v>
      </c>
      <c r="E161" s="73"/>
      <c r="F161" s="74"/>
      <c r="G161" s="76"/>
    </row>
    <row r="162" spans="2:8" x14ac:dyDescent="0.25">
      <c r="C162" s="53"/>
      <c r="D162" s="54"/>
      <c r="E162" s="55"/>
    </row>
    <row r="163" spans="2:8" x14ac:dyDescent="0.3">
      <c r="C163" s="52" t="s">
        <v>7</v>
      </c>
      <c r="D163" s="50" t="s">
        <v>44</v>
      </c>
      <c r="E163" s="57"/>
    </row>
    <row r="164" spans="2:8" x14ac:dyDescent="0.3">
      <c r="C164" s="52" t="s">
        <v>11</v>
      </c>
      <c r="D164" s="50" t="s">
        <v>45</v>
      </c>
      <c r="E164" s="57"/>
    </row>
    <row r="165" spans="2:8" x14ac:dyDescent="0.3">
      <c r="C165" s="52" t="s">
        <v>13</v>
      </c>
      <c r="D165" s="51" t="s">
        <v>33</v>
      </c>
      <c r="E165" s="57"/>
    </row>
    <row r="166" spans="2:8" ht="24" thickBot="1" x14ac:dyDescent="0.3">
      <c r="C166" s="58"/>
      <c r="D166" s="58"/>
    </row>
    <row r="167" spans="2:8" ht="48" thickBot="1" x14ac:dyDescent="0.3">
      <c r="B167" s="77" t="s">
        <v>17</v>
      </c>
      <c r="C167" s="78"/>
      <c r="D167" s="22" t="s">
        <v>20</v>
      </c>
      <c r="E167" s="79" t="s">
        <v>22</v>
      </c>
      <c r="F167" s="80"/>
      <c r="G167" s="2" t="s">
        <v>21</v>
      </c>
    </row>
    <row r="168" spans="2:8" ht="24" thickBot="1" x14ac:dyDescent="0.3">
      <c r="B168" s="81" t="s">
        <v>34</v>
      </c>
      <c r="C168" s="82"/>
      <c r="D168" s="31">
        <v>59</v>
      </c>
      <c r="E168" s="32">
        <v>1</v>
      </c>
      <c r="F168" s="17" t="s">
        <v>24</v>
      </c>
      <c r="G168" s="25">
        <f t="shared" ref="G168:G175" si="3">D168*E168</f>
        <v>59</v>
      </c>
      <c r="H168" s="83"/>
    </row>
    <row r="169" spans="2:8" x14ac:dyDescent="0.25">
      <c r="B169" s="84" t="s">
        <v>18</v>
      </c>
      <c r="C169" s="85"/>
      <c r="D169" s="33">
        <v>70.41</v>
      </c>
      <c r="E169" s="34">
        <v>0.4</v>
      </c>
      <c r="F169" s="18" t="s">
        <v>25</v>
      </c>
      <c r="G169" s="26">
        <f t="shared" si="3"/>
        <v>28.164000000000001</v>
      </c>
      <c r="H169" s="83"/>
    </row>
    <row r="170" spans="2:8" ht="24" thickBot="1" x14ac:dyDescent="0.3">
      <c r="B170" s="86" t="s">
        <v>19</v>
      </c>
      <c r="C170" s="87"/>
      <c r="D170" s="35">
        <v>222.31</v>
      </c>
      <c r="E170" s="36">
        <v>0.4</v>
      </c>
      <c r="F170" s="19" t="s">
        <v>25</v>
      </c>
      <c r="G170" s="27">
        <f t="shared" si="3"/>
        <v>88.924000000000007</v>
      </c>
      <c r="H170" s="83"/>
    </row>
    <row r="171" spans="2:8" ht="24" thickBot="1" x14ac:dyDescent="0.3">
      <c r="B171" s="88" t="s">
        <v>27</v>
      </c>
      <c r="C171" s="89"/>
      <c r="D171" s="37">
        <v>696.9</v>
      </c>
      <c r="E171" s="38">
        <v>1</v>
      </c>
      <c r="F171" s="23" t="s">
        <v>24</v>
      </c>
      <c r="G171" s="28">
        <f t="shared" si="3"/>
        <v>696.9</v>
      </c>
      <c r="H171" s="83"/>
    </row>
    <row r="172" spans="2:8" x14ac:dyDescent="0.25">
      <c r="B172" s="84" t="s">
        <v>32</v>
      </c>
      <c r="C172" s="85"/>
      <c r="D172" s="33">
        <v>665.33</v>
      </c>
      <c r="E172" s="34">
        <v>1</v>
      </c>
      <c r="F172" s="18" t="s">
        <v>24</v>
      </c>
      <c r="G172" s="26">
        <f t="shared" si="3"/>
        <v>665.33</v>
      </c>
      <c r="H172" s="83"/>
    </row>
    <row r="173" spans="2:8" x14ac:dyDescent="0.25">
      <c r="B173" s="90" t="s">
        <v>26</v>
      </c>
      <c r="C173" s="91"/>
      <c r="D173" s="39"/>
      <c r="E173" s="40"/>
      <c r="F173" s="20" t="s">
        <v>24</v>
      </c>
      <c r="G173" s="29">
        <f t="shared" si="3"/>
        <v>0</v>
      </c>
      <c r="H173" s="83"/>
    </row>
    <row r="174" spans="2:8" x14ac:dyDescent="0.25">
      <c r="B174" s="90" t="s">
        <v>28</v>
      </c>
      <c r="C174" s="91"/>
      <c r="D174" s="41">
        <v>2425.11</v>
      </c>
      <c r="E174" s="42">
        <v>1</v>
      </c>
      <c r="F174" s="20" t="s">
        <v>24</v>
      </c>
      <c r="G174" s="29">
        <f t="shared" si="3"/>
        <v>2425.11</v>
      </c>
      <c r="H174" s="83"/>
    </row>
    <row r="175" spans="2:8" x14ac:dyDescent="0.25">
      <c r="B175" s="90" t="s">
        <v>29</v>
      </c>
      <c r="C175" s="91"/>
      <c r="D175" s="41">
        <v>1718.79</v>
      </c>
      <c r="E175" s="42">
        <v>1</v>
      </c>
      <c r="F175" s="20" t="s">
        <v>24</v>
      </c>
      <c r="G175" s="29">
        <f t="shared" si="3"/>
        <v>1718.79</v>
      </c>
      <c r="H175" s="83"/>
    </row>
    <row r="176" spans="2:8" x14ac:dyDescent="0.25">
      <c r="B176" s="90" t="s">
        <v>31</v>
      </c>
      <c r="C176" s="91"/>
      <c r="D176" s="41">
        <v>473.91</v>
      </c>
      <c r="E176" s="42">
        <v>1</v>
      </c>
      <c r="F176" s="20" t="s">
        <v>24</v>
      </c>
      <c r="G176" s="29">
        <f>D176*E176</f>
        <v>473.91</v>
      </c>
      <c r="H176" s="83"/>
    </row>
    <row r="177" spans="2:8" ht="24" thickBot="1" x14ac:dyDescent="0.3">
      <c r="B177" s="86" t="s">
        <v>30</v>
      </c>
      <c r="C177" s="87"/>
      <c r="D177" s="35">
        <v>320.5</v>
      </c>
      <c r="E177" s="36">
        <v>4</v>
      </c>
      <c r="F177" s="19" t="s">
        <v>24</v>
      </c>
      <c r="G177" s="30">
        <f>D177*E177</f>
        <v>1282</v>
      </c>
      <c r="H177" s="83"/>
    </row>
    <row r="178" spans="2:8" x14ac:dyDescent="0.25">
      <c r="C178" s="3"/>
      <c r="D178" s="3"/>
      <c r="E178" s="4"/>
      <c r="F178" s="4"/>
      <c r="H178" s="59"/>
    </row>
    <row r="179" spans="2:8" ht="25.5" x14ac:dyDescent="0.25">
      <c r="C179" s="13" t="s">
        <v>14</v>
      </c>
      <c r="D179" s="6"/>
    </row>
    <row r="180" spans="2:8" ht="18.75" x14ac:dyDescent="0.25">
      <c r="C180" s="68" t="s">
        <v>6</v>
      </c>
      <c r="D180" s="64" t="s">
        <v>0</v>
      </c>
      <c r="E180" s="8">
        <f>ROUND((G168+D161)/D161,2)</f>
        <v>1.01</v>
      </c>
      <c r="F180" s="8"/>
      <c r="G180" s="9"/>
      <c r="H180" s="7"/>
    </row>
    <row r="181" spans="2:8" x14ac:dyDescent="0.25">
      <c r="C181" s="68"/>
      <c r="D181" s="64" t="s">
        <v>1</v>
      </c>
      <c r="E181" s="8">
        <f>ROUND(((G169+G170)+D161)/D161,2)</f>
        <v>1.03</v>
      </c>
      <c r="F181" s="8"/>
      <c r="G181" s="10"/>
      <c r="H181" s="60"/>
    </row>
    <row r="182" spans="2:8" x14ac:dyDescent="0.25">
      <c r="C182" s="68"/>
      <c r="D182" s="64" t="s">
        <v>2</v>
      </c>
      <c r="E182" s="8">
        <f>ROUND((G171+D161)/D161,2)</f>
        <v>1.17</v>
      </c>
      <c r="F182" s="11"/>
      <c r="G182" s="10"/>
    </row>
    <row r="183" spans="2:8" x14ac:dyDescent="0.25">
      <c r="C183" s="68"/>
      <c r="D183" s="12" t="s">
        <v>3</v>
      </c>
      <c r="E183" s="44">
        <f>ROUND((SUM(G172:G177)+D161)/D161,2)</f>
        <v>2.58</v>
      </c>
      <c r="F183" s="9"/>
      <c r="G183" s="10"/>
    </row>
    <row r="184" spans="2:8" ht="25.5" x14ac:dyDescent="0.25">
      <c r="D184" s="45" t="s">
        <v>4</v>
      </c>
      <c r="E184" s="46">
        <f>SUM(E180:E183)-IF(D165="сплошная",3,2)</f>
        <v>2.79</v>
      </c>
      <c r="F184" s="24"/>
    </row>
    <row r="185" spans="2:8" x14ac:dyDescent="0.25">
      <c r="E185" s="14"/>
    </row>
    <row r="186" spans="2:8" ht="25.5" x14ac:dyDescent="0.35">
      <c r="B186" s="21"/>
      <c r="C186" s="15" t="s">
        <v>23</v>
      </c>
      <c r="D186" s="69">
        <f>E184*D161</f>
        <v>11574.259199999999</v>
      </c>
      <c r="E186" s="69"/>
    </row>
    <row r="187" spans="2:8" ht="18.75" x14ac:dyDescent="0.3">
      <c r="C187" s="16" t="s">
        <v>8</v>
      </c>
      <c r="D187" s="70">
        <f>D186/D160</f>
        <v>65.391294915254235</v>
      </c>
      <c r="E187" s="70"/>
      <c r="G187" s="7"/>
      <c r="H187" s="61"/>
    </row>
    <row r="199" spans="2:8" ht="14.25" customHeight="1" x14ac:dyDescent="0.25"/>
    <row r="200" spans="2:8" hidden="1" x14ac:dyDescent="0.25"/>
    <row r="201" spans="2:8" hidden="1" x14ac:dyDescent="0.25"/>
    <row r="202" spans="2:8" ht="60.75" x14ac:dyDescent="0.8">
      <c r="B202" s="92" t="s">
        <v>71</v>
      </c>
      <c r="C202" s="92"/>
      <c r="D202" s="92"/>
      <c r="E202" s="92"/>
      <c r="F202" s="92"/>
      <c r="G202" s="92"/>
      <c r="H202" s="92"/>
    </row>
    <row r="203" spans="2:8" ht="46.5" customHeight="1" x14ac:dyDescent="0.25">
      <c r="B203" s="93" t="s">
        <v>35</v>
      </c>
      <c r="C203" s="93"/>
      <c r="D203" s="93"/>
      <c r="E203" s="93"/>
      <c r="F203" s="93"/>
      <c r="G203" s="93"/>
    </row>
    <row r="204" spans="2:8" x14ac:dyDescent="0.25">
      <c r="C204" s="65"/>
      <c r="G204" s="7"/>
    </row>
    <row r="205" spans="2:8" ht="25.5" x14ac:dyDescent="0.25">
      <c r="C205" s="13" t="s">
        <v>5</v>
      </c>
      <c r="D205" s="6"/>
    </row>
    <row r="206" spans="2:8" ht="20.25" x14ac:dyDescent="0.25">
      <c r="B206" s="9"/>
      <c r="C206" s="94" t="s">
        <v>15</v>
      </c>
      <c r="D206" s="97" t="s">
        <v>36</v>
      </c>
      <c r="E206" s="97"/>
      <c r="F206" s="97"/>
      <c r="G206" s="97"/>
      <c r="H206" s="56"/>
    </row>
    <row r="207" spans="2:8" ht="20.25" customHeight="1" x14ac:dyDescent="0.25">
      <c r="B207" s="9"/>
      <c r="C207" s="95"/>
      <c r="D207" s="97" t="s">
        <v>42</v>
      </c>
      <c r="E207" s="97"/>
      <c r="F207" s="97"/>
      <c r="G207" s="97"/>
      <c r="H207" s="56"/>
    </row>
    <row r="208" spans="2:8" ht="20.25" customHeight="1" x14ac:dyDescent="0.25">
      <c r="B208" s="9"/>
      <c r="C208" s="96"/>
      <c r="D208" s="97" t="s">
        <v>65</v>
      </c>
      <c r="E208" s="97"/>
      <c r="F208" s="97"/>
      <c r="G208" s="97"/>
      <c r="H208" s="56"/>
    </row>
    <row r="209" spans="2:8" x14ac:dyDescent="0.25">
      <c r="C209" s="47" t="s">
        <v>12</v>
      </c>
      <c r="D209" s="48">
        <v>1</v>
      </c>
      <c r="E209" s="49"/>
      <c r="F209" s="9"/>
    </row>
    <row r="210" spans="2:8" x14ac:dyDescent="0.25">
      <c r="C210" s="1" t="s">
        <v>9</v>
      </c>
      <c r="D210" s="43">
        <v>311</v>
      </c>
      <c r="E210" s="71" t="s">
        <v>16</v>
      </c>
      <c r="F210" s="72"/>
      <c r="G210" s="75">
        <f>D211/D210</f>
        <v>20.832668810289388</v>
      </c>
    </row>
    <row r="211" spans="2:8" x14ac:dyDescent="0.25">
      <c r="C211" s="1" t="s">
        <v>10</v>
      </c>
      <c r="D211" s="43">
        <v>6478.96</v>
      </c>
      <c r="E211" s="73"/>
      <c r="F211" s="74"/>
      <c r="G211" s="76"/>
    </row>
    <row r="212" spans="2:8" x14ac:dyDescent="0.25">
      <c r="C212" s="53"/>
      <c r="D212" s="54"/>
      <c r="E212" s="55"/>
    </row>
    <row r="213" spans="2:8" x14ac:dyDescent="0.3">
      <c r="C213" s="52" t="s">
        <v>7</v>
      </c>
      <c r="D213" s="50" t="s">
        <v>48</v>
      </c>
      <c r="E213" s="57"/>
    </row>
    <row r="214" spans="2:8" x14ac:dyDescent="0.3">
      <c r="C214" s="52" t="s">
        <v>11</v>
      </c>
      <c r="D214" s="50" t="s">
        <v>41</v>
      </c>
      <c r="E214" s="57"/>
    </row>
    <row r="215" spans="2:8" x14ac:dyDescent="0.3">
      <c r="C215" s="52" t="s">
        <v>13</v>
      </c>
      <c r="D215" s="51" t="s">
        <v>33</v>
      </c>
      <c r="E215" s="57"/>
    </row>
    <row r="216" spans="2:8" ht="24" thickBot="1" x14ac:dyDescent="0.3">
      <c r="C216" s="58"/>
      <c r="D216" s="58"/>
    </row>
    <row r="217" spans="2:8" ht="48" thickBot="1" x14ac:dyDescent="0.3">
      <c r="B217" s="77" t="s">
        <v>17</v>
      </c>
      <c r="C217" s="78"/>
      <c r="D217" s="22" t="s">
        <v>20</v>
      </c>
      <c r="E217" s="79" t="s">
        <v>22</v>
      </c>
      <c r="F217" s="80"/>
      <c r="G217" s="2" t="s">
        <v>21</v>
      </c>
    </row>
    <row r="218" spans="2:8" ht="24" thickBot="1" x14ac:dyDescent="0.3">
      <c r="B218" s="81" t="s">
        <v>34</v>
      </c>
      <c r="C218" s="82"/>
      <c r="D218" s="31">
        <v>59</v>
      </c>
      <c r="E218" s="32">
        <v>1</v>
      </c>
      <c r="F218" s="17" t="s">
        <v>24</v>
      </c>
      <c r="G218" s="25">
        <f t="shared" ref="G218:G225" si="4">D218*E218</f>
        <v>59</v>
      </c>
      <c r="H218" s="83"/>
    </row>
    <row r="219" spans="2:8" x14ac:dyDescent="0.25">
      <c r="B219" s="84" t="s">
        <v>18</v>
      </c>
      <c r="C219" s="85"/>
      <c r="D219" s="33">
        <v>70.41</v>
      </c>
      <c r="E219" s="34">
        <v>0.4</v>
      </c>
      <c r="F219" s="18" t="s">
        <v>25</v>
      </c>
      <c r="G219" s="26">
        <f t="shared" si="4"/>
        <v>28.164000000000001</v>
      </c>
      <c r="H219" s="83"/>
    </row>
    <row r="220" spans="2:8" ht="24" thickBot="1" x14ac:dyDescent="0.3">
      <c r="B220" s="86" t="s">
        <v>19</v>
      </c>
      <c r="C220" s="87"/>
      <c r="D220" s="35">
        <v>222.31</v>
      </c>
      <c r="E220" s="36">
        <v>0.4</v>
      </c>
      <c r="F220" s="19" t="s">
        <v>25</v>
      </c>
      <c r="G220" s="27">
        <f t="shared" si="4"/>
        <v>88.924000000000007</v>
      </c>
      <c r="H220" s="83"/>
    </row>
    <row r="221" spans="2:8" ht="24" thickBot="1" x14ac:dyDescent="0.3">
      <c r="B221" s="88" t="s">
        <v>27</v>
      </c>
      <c r="C221" s="89"/>
      <c r="D221" s="37">
        <v>696.9</v>
      </c>
      <c r="E221" s="38">
        <v>1</v>
      </c>
      <c r="F221" s="23" t="s">
        <v>24</v>
      </c>
      <c r="G221" s="28">
        <f t="shared" si="4"/>
        <v>696.9</v>
      </c>
      <c r="H221" s="83"/>
    </row>
    <row r="222" spans="2:8" x14ac:dyDescent="0.25">
      <c r="B222" s="84" t="s">
        <v>32</v>
      </c>
      <c r="C222" s="85"/>
      <c r="D222" s="33"/>
      <c r="E222" s="34"/>
      <c r="F222" s="18" t="s">
        <v>24</v>
      </c>
      <c r="G222" s="26">
        <f t="shared" si="4"/>
        <v>0</v>
      </c>
      <c r="H222" s="83"/>
    </row>
    <row r="223" spans="2:8" x14ac:dyDescent="0.25">
      <c r="B223" s="90" t="s">
        <v>26</v>
      </c>
      <c r="C223" s="91"/>
      <c r="D223" s="39">
        <v>1300.21</v>
      </c>
      <c r="E223" s="40">
        <v>1</v>
      </c>
      <c r="F223" s="20" t="s">
        <v>24</v>
      </c>
      <c r="G223" s="29">
        <f t="shared" si="4"/>
        <v>1300.21</v>
      </c>
      <c r="H223" s="83"/>
    </row>
    <row r="224" spans="2:8" x14ac:dyDescent="0.25">
      <c r="B224" s="90" t="s">
        <v>28</v>
      </c>
      <c r="C224" s="91"/>
      <c r="D224" s="41"/>
      <c r="E224" s="42"/>
      <c r="F224" s="20" t="s">
        <v>24</v>
      </c>
      <c r="G224" s="29">
        <f t="shared" si="4"/>
        <v>0</v>
      </c>
      <c r="H224" s="83"/>
    </row>
    <row r="225" spans="2:8" x14ac:dyDescent="0.25">
      <c r="B225" s="90" t="s">
        <v>29</v>
      </c>
      <c r="C225" s="91"/>
      <c r="D225" s="41"/>
      <c r="E225" s="42"/>
      <c r="F225" s="20" t="s">
        <v>24</v>
      </c>
      <c r="G225" s="29">
        <f t="shared" si="4"/>
        <v>0</v>
      </c>
      <c r="H225" s="83"/>
    </row>
    <row r="226" spans="2:8" x14ac:dyDescent="0.25">
      <c r="B226" s="90" t="s">
        <v>31</v>
      </c>
      <c r="C226" s="91"/>
      <c r="D226" s="41"/>
      <c r="E226" s="42"/>
      <c r="F226" s="20" t="s">
        <v>24</v>
      </c>
      <c r="G226" s="29">
        <f>D226*E226</f>
        <v>0</v>
      </c>
      <c r="H226" s="83"/>
    </row>
    <row r="227" spans="2:8" ht="24" thickBot="1" x14ac:dyDescent="0.3">
      <c r="B227" s="86" t="s">
        <v>30</v>
      </c>
      <c r="C227" s="87"/>
      <c r="D227" s="35"/>
      <c r="E227" s="36"/>
      <c r="F227" s="19" t="s">
        <v>24</v>
      </c>
      <c r="G227" s="30">
        <f>D227*E227</f>
        <v>0</v>
      </c>
      <c r="H227" s="83"/>
    </row>
    <row r="228" spans="2:8" x14ac:dyDescent="0.25">
      <c r="C228" s="3"/>
      <c r="D228" s="3"/>
      <c r="E228" s="4"/>
      <c r="F228" s="4"/>
      <c r="H228" s="59"/>
    </row>
    <row r="229" spans="2:8" ht="25.5" x14ac:dyDescent="0.25">
      <c r="C229" s="13" t="s">
        <v>14</v>
      </c>
      <c r="D229" s="6"/>
    </row>
    <row r="230" spans="2:8" ht="18.75" x14ac:dyDescent="0.25">
      <c r="C230" s="68" t="s">
        <v>6</v>
      </c>
      <c r="D230" s="64" t="s">
        <v>0</v>
      </c>
      <c r="E230" s="8">
        <f>ROUND((G218+D211)/D211,2)</f>
        <v>1.01</v>
      </c>
      <c r="F230" s="8"/>
      <c r="G230" s="9"/>
      <c r="H230" s="7"/>
    </row>
    <row r="231" spans="2:8" x14ac:dyDescent="0.25">
      <c r="C231" s="68"/>
      <c r="D231" s="64" t="s">
        <v>1</v>
      </c>
      <c r="E231" s="8">
        <f>ROUND(((G219+G220)+D211)/D211,2)</f>
        <v>1.02</v>
      </c>
      <c r="F231" s="8"/>
      <c r="G231" s="10"/>
      <c r="H231" s="60"/>
    </row>
    <row r="232" spans="2:8" x14ac:dyDescent="0.25">
      <c r="C232" s="68"/>
      <c r="D232" s="64" t="s">
        <v>2</v>
      </c>
      <c r="E232" s="8">
        <f>ROUND((G221+D211)/D211,2)</f>
        <v>1.1100000000000001</v>
      </c>
      <c r="F232" s="11"/>
      <c r="G232" s="10"/>
    </row>
    <row r="233" spans="2:8" x14ac:dyDescent="0.25">
      <c r="C233" s="68"/>
      <c r="D233" s="12" t="s">
        <v>3</v>
      </c>
      <c r="E233" s="44">
        <f>ROUND((SUM(G222:G227)+D211)/D211,2)</f>
        <v>1.2</v>
      </c>
      <c r="F233" s="9"/>
      <c r="G233" s="10"/>
    </row>
    <row r="234" spans="2:8" ht="25.5" x14ac:dyDescent="0.25">
      <c r="D234" s="45" t="s">
        <v>4</v>
      </c>
      <c r="E234" s="46">
        <f>SUM(E230:E233)-IF(D215="сплошная",3,2)</f>
        <v>1.3400000000000007</v>
      </c>
      <c r="F234" s="24"/>
    </row>
    <row r="235" spans="2:8" x14ac:dyDescent="0.25">
      <c r="E235" s="14"/>
    </row>
    <row r="236" spans="2:8" ht="25.5" x14ac:dyDescent="0.35">
      <c r="B236" s="21"/>
      <c r="C236" s="15" t="s">
        <v>23</v>
      </c>
      <c r="D236" s="69">
        <f>E234*D211</f>
        <v>8681.8064000000049</v>
      </c>
      <c r="E236" s="69"/>
    </row>
    <row r="237" spans="2:8" ht="18.75" x14ac:dyDescent="0.3">
      <c r="C237" s="16" t="s">
        <v>8</v>
      </c>
      <c r="D237" s="70">
        <f>D236/D210</f>
        <v>27.915776205787797</v>
      </c>
      <c r="E237" s="70"/>
      <c r="G237" s="7"/>
      <c r="H237" s="61"/>
    </row>
    <row r="249" spans="2:8" ht="14.25" customHeight="1" x14ac:dyDescent="0.25"/>
    <row r="250" spans="2:8" hidden="1" x14ac:dyDescent="0.25"/>
    <row r="251" spans="2:8" hidden="1" x14ac:dyDescent="0.25"/>
    <row r="252" spans="2:8" ht="60.75" x14ac:dyDescent="0.8">
      <c r="B252" s="92" t="s">
        <v>72</v>
      </c>
      <c r="C252" s="92"/>
      <c r="D252" s="92"/>
      <c r="E252" s="92"/>
      <c r="F252" s="92"/>
      <c r="G252" s="92"/>
      <c r="H252" s="92"/>
    </row>
    <row r="253" spans="2:8" ht="46.5" customHeight="1" x14ac:dyDescent="0.25">
      <c r="B253" s="93" t="s">
        <v>35</v>
      </c>
      <c r="C253" s="93"/>
      <c r="D253" s="93"/>
      <c r="E253" s="93"/>
      <c r="F253" s="93"/>
      <c r="G253" s="93"/>
    </row>
    <row r="254" spans="2:8" x14ac:dyDescent="0.25">
      <c r="C254" s="65"/>
      <c r="G254" s="7"/>
    </row>
    <row r="255" spans="2:8" ht="25.5" x14ac:dyDescent="0.25">
      <c r="C255" s="13" t="s">
        <v>5</v>
      </c>
      <c r="D255" s="6"/>
    </row>
    <row r="256" spans="2:8" ht="20.25" x14ac:dyDescent="0.25">
      <c r="B256" s="9"/>
      <c r="C256" s="94" t="s">
        <v>15</v>
      </c>
      <c r="D256" s="97" t="s">
        <v>36</v>
      </c>
      <c r="E256" s="97"/>
      <c r="F256" s="97"/>
      <c r="G256" s="97"/>
      <c r="H256" s="56"/>
    </row>
    <row r="257" spans="2:8" ht="20.25" customHeight="1" x14ac:dyDescent="0.25">
      <c r="B257" s="9"/>
      <c r="C257" s="95"/>
      <c r="D257" s="97" t="s">
        <v>42</v>
      </c>
      <c r="E257" s="97"/>
      <c r="F257" s="97"/>
      <c r="G257" s="97"/>
      <c r="H257" s="56"/>
    </row>
    <row r="258" spans="2:8" ht="20.25" customHeight="1" x14ac:dyDescent="0.25">
      <c r="B258" s="9"/>
      <c r="C258" s="96"/>
      <c r="D258" s="97" t="s">
        <v>64</v>
      </c>
      <c r="E258" s="97"/>
      <c r="F258" s="97"/>
      <c r="G258" s="97"/>
      <c r="H258" s="56"/>
    </row>
    <row r="259" spans="2:8" x14ac:dyDescent="0.25">
      <c r="C259" s="47" t="s">
        <v>12</v>
      </c>
      <c r="D259" s="48">
        <v>1</v>
      </c>
      <c r="E259" s="49"/>
      <c r="F259" s="9"/>
    </row>
    <row r="260" spans="2:8" x14ac:dyDescent="0.25">
      <c r="C260" s="1" t="s">
        <v>9</v>
      </c>
      <c r="D260" s="43">
        <v>185</v>
      </c>
      <c r="E260" s="71" t="s">
        <v>16</v>
      </c>
      <c r="F260" s="72"/>
      <c r="G260" s="75">
        <f>D261/D260</f>
        <v>27.962810810810812</v>
      </c>
    </row>
    <row r="261" spans="2:8" x14ac:dyDescent="0.25">
      <c r="C261" s="1" t="s">
        <v>10</v>
      </c>
      <c r="D261" s="43">
        <v>5173.12</v>
      </c>
      <c r="E261" s="73"/>
      <c r="F261" s="74"/>
      <c r="G261" s="76"/>
    </row>
    <row r="262" spans="2:8" x14ac:dyDescent="0.25">
      <c r="C262" s="53"/>
      <c r="D262" s="54"/>
      <c r="E262" s="55"/>
    </row>
    <row r="263" spans="2:8" x14ac:dyDescent="0.3">
      <c r="C263" s="52" t="s">
        <v>7</v>
      </c>
      <c r="D263" s="50" t="s">
        <v>48</v>
      </c>
      <c r="E263" s="57"/>
    </row>
    <row r="264" spans="2:8" x14ac:dyDescent="0.3">
      <c r="C264" s="52" t="s">
        <v>11</v>
      </c>
      <c r="D264" s="50" t="s">
        <v>41</v>
      </c>
      <c r="E264" s="57"/>
    </row>
    <row r="265" spans="2:8" x14ac:dyDescent="0.3">
      <c r="C265" s="52" t="s">
        <v>13</v>
      </c>
      <c r="D265" s="51" t="s">
        <v>33</v>
      </c>
      <c r="E265" s="57"/>
    </row>
    <row r="266" spans="2:8" ht="24" thickBot="1" x14ac:dyDescent="0.3">
      <c r="C266" s="58"/>
      <c r="D266" s="58"/>
    </row>
    <row r="267" spans="2:8" ht="48" thickBot="1" x14ac:dyDescent="0.3">
      <c r="B267" s="77" t="s">
        <v>17</v>
      </c>
      <c r="C267" s="78"/>
      <c r="D267" s="22" t="s">
        <v>20</v>
      </c>
      <c r="E267" s="79" t="s">
        <v>22</v>
      </c>
      <c r="F267" s="80"/>
      <c r="G267" s="2" t="s">
        <v>21</v>
      </c>
    </row>
    <row r="268" spans="2:8" ht="24" thickBot="1" x14ac:dyDescent="0.3">
      <c r="B268" s="81" t="s">
        <v>34</v>
      </c>
      <c r="C268" s="82"/>
      <c r="D268" s="31">
        <v>59</v>
      </c>
      <c r="E268" s="32">
        <v>1</v>
      </c>
      <c r="F268" s="17" t="s">
        <v>24</v>
      </c>
      <c r="G268" s="25">
        <f t="shared" ref="G268:G275" si="5">D268*E268</f>
        <v>59</v>
      </c>
      <c r="H268" s="83"/>
    </row>
    <row r="269" spans="2:8" x14ac:dyDescent="0.25">
      <c r="B269" s="84" t="s">
        <v>18</v>
      </c>
      <c r="C269" s="85"/>
      <c r="D269" s="33">
        <v>70.41</v>
      </c>
      <c r="E269" s="34">
        <v>0.4</v>
      </c>
      <c r="F269" s="18" t="s">
        <v>25</v>
      </c>
      <c r="G269" s="26">
        <f t="shared" si="5"/>
        <v>28.164000000000001</v>
      </c>
      <c r="H269" s="83"/>
    </row>
    <row r="270" spans="2:8" ht="24" thickBot="1" x14ac:dyDescent="0.3">
      <c r="B270" s="86" t="s">
        <v>19</v>
      </c>
      <c r="C270" s="87"/>
      <c r="D270" s="35">
        <v>222.31</v>
      </c>
      <c r="E270" s="36">
        <v>0.4</v>
      </c>
      <c r="F270" s="19" t="s">
        <v>25</v>
      </c>
      <c r="G270" s="27">
        <f t="shared" si="5"/>
        <v>88.924000000000007</v>
      </c>
      <c r="H270" s="83"/>
    </row>
    <row r="271" spans="2:8" ht="24" thickBot="1" x14ac:dyDescent="0.3">
      <c r="B271" s="88" t="s">
        <v>27</v>
      </c>
      <c r="C271" s="89"/>
      <c r="D271" s="37">
        <v>696.9</v>
      </c>
      <c r="E271" s="38">
        <v>1</v>
      </c>
      <c r="F271" s="23" t="s">
        <v>24</v>
      </c>
      <c r="G271" s="28">
        <f t="shared" si="5"/>
        <v>696.9</v>
      </c>
      <c r="H271" s="83"/>
    </row>
    <row r="272" spans="2:8" x14ac:dyDescent="0.25">
      <c r="B272" s="84" t="s">
        <v>32</v>
      </c>
      <c r="C272" s="85"/>
      <c r="D272" s="33"/>
      <c r="E272" s="34"/>
      <c r="F272" s="18" t="s">
        <v>24</v>
      </c>
      <c r="G272" s="26">
        <f t="shared" si="5"/>
        <v>0</v>
      </c>
      <c r="H272" s="83"/>
    </row>
    <row r="273" spans="2:8" x14ac:dyDescent="0.25">
      <c r="B273" s="90" t="s">
        <v>26</v>
      </c>
      <c r="C273" s="91"/>
      <c r="D273" s="39">
        <v>1300.21</v>
      </c>
      <c r="E273" s="40">
        <v>1</v>
      </c>
      <c r="F273" s="20" t="s">
        <v>24</v>
      </c>
      <c r="G273" s="29">
        <f t="shared" si="5"/>
        <v>1300.21</v>
      </c>
      <c r="H273" s="83"/>
    </row>
    <row r="274" spans="2:8" x14ac:dyDescent="0.25">
      <c r="B274" s="90" t="s">
        <v>28</v>
      </c>
      <c r="C274" s="91"/>
      <c r="D274" s="41"/>
      <c r="E274" s="42"/>
      <c r="F274" s="20" t="s">
        <v>24</v>
      </c>
      <c r="G274" s="29">
        <f t="shared" si="5"/>
        <v>0</v>
      </c>
      <c r="H274" s="83"/>
    </row>
    <row r="275" spans="2:8" x14ac:dyDescent="0.25">
      <c r="B275" s="90" t="s">
        <v>29</v>
      </c>
      <c r="C275" s="91"/>
      <c r="D275" s="41"/>
      <c r="E275" s="42"/>
      <c r="F275" s="20" t="s">
        <v>24</v>
      </c>
      <c r="G275" s="29">
        <f t="shared" si="5"/>
        <v>0</v>
      </c>
      <c r="H275" s="83"/>
    </row>
    <row r="276" spans="2:8" x14ac:dyDescent="0.25">
      <c r="B276" s="90" t="s">
        <v>31</v>
      </c>
      <c r="C276" s="91"/>
      <c r="D276" s="41"/>
      <c r="E276" s="42"/>
      <c r="F276" s="20" t="s">
        <v>24</v>
      </c>
      <c r="G276" s="29">
        <f>D276*E276</f>
        <v>0</v>
      </c>
      <c r="H276" s="83"/>
    </row>
    <row r="277" spans="2:8" ht="24" thickBot="1" x14ac:dyDescent="0.3">
      <c r="B277" s="86" t="s">
        <v>30</v>
      </c>
      <c r="C277" s="87"/>
      <c r="D277" s="35"/>
      <c r="E277" s="36"/>
      <c r="F277" s="19" t="s">
        <v>24</v>
      </c>
      <c r="G277" s="30">
        <f>D277*E277</f>
        <v>0</v>
      </c>
      <c r="H277" s="83"/>
    </row>
    <row r="278" spans="2:8" x14ac:dyDescent="0.25">
      <c r="C278" s="3"/>
      <c r="D278" s="3"/>
      <c r="E278" s="4"/>
      <c r="F278" s="4"/>
      <c r="H278" s="59"/>
    </row>
    <row r="279" spans="2:8" ht="25.5" x14ac:dyDescent="0.25">
      <c r="C279" s="13" t="s">
        <v>14</v>
      </c>
      <c r="D279" s="6"/>
    </row>
    <row r="280" spans="2:8" ht="18.75" x14ac:dyDescent="0.25">
      <c r="C280" s="68" t="s">
        <v>6</v>
      </c>
      <c r="D280" s="64" t="s">
        <v>0</v>
      </c>
      <c r="E280" s="8">
        <f>ROUND((G268+D261)/D261,2)</f>
        <v>1.01</v>
      </c>
      <c r="F280" s="8"/>
      <c r="G280" s="9"/>
      <c r="H280" s="7"/>
    </row>
    <row r="281" spans="2:8" x14ac:dyDescent="0.25">
      <c r="C281" s="68"/>
      <c r="D281" s="64" t="s">
        <v>1</v>
      </c>
      <c r="E281" s="8">
        <f>ROUND(((G269+G270)+D261)/D261,2)</f>
        <v>1.02</v>
      </c>
      <c r="F281" s="8"/>
      <c r="G281" s="10"/>
      <c r="H281" s="60"/>
    </row>
    <row r="282" spans="2:8" x14ac:dyDescent="0.25">
      <c r="C282" s="68"/>
      <c r="D282" s="64" t="s">
        <v>2</v>
      </c>
      <c r="E282" s="8">
        <f>ROUND((G271+D261)/D261,2)</f>
        <v>1.1299999999999999</v>
      </c>
      <c r="F282" s="11"/>
      <c r="G282" s="10"/>
    </row>
    <row r="283" spans="2:8" x14ac:dyDescent="0.25">
      <c r="C283" s="68"/>
      <c r="D283" s="12" t="s">
        <v>3</v>
      </c>
      <c r="E283" s="44">
        <f>ROUND((SUM(G272:G277)+D261)/D261,2)</f>
        <v>1.25</v>
      </c>
      <c r="F283" s="9"/>
      <c r="G283" s="10"/>
    </row>
    <row r="284" spans="2:8" ht="25.5" x14ac:dyDescent="0.25">
      <c r="D284" s="45" t="s">
        <v>4</v>
      </c>
      <c r="E284" s="46">
        <f>SUM(E280:E283)-IF(D265="сплошная",3,2)</f>
        <v>1.4100000000000001</v>
      </c>
      <c r="F284" s="24"/>
    </row>
    <row r="285" spans="2:8" x14ac:dyDescent="0.25">
      <c r="E285" s="14"/>
    </row>
    <row r="286" spans="2:8" ht="25.5" x14ac:dyDescent="0.35">
      <c r="B286" s="21"/>
      <c r="C286" s="15" t="s">
        <v>23</v>
      </c>
      <c r="D286" s="69">
        <f>E284*D261</f>
        <v>7294.0992000000006</v>
      </c>
      <c r="E286" s="69"/>
    </row>
    <row r="287" spans="2:8" ht="18.75" x14ac:dyDescent="0.3">
      <c r="C287" s="16" t="s">
        <v>8</v>
      </c>
      <c r="D287" s="70">
        <f>D286/D260</f>
        <v>39.427563243243249</v>
      </c>
      <c r="E287" s="70"/>
      <c r="G287" s="7"/>
      <c r="H287" s="61"/>
    </row>
    <row r="299" spans="2:8" ht="14.25" customHeight="1" x14ac:dyDescent="0.25"/>
    <row r="300" spans="2:8" hidden="1" x14ac:dyDescent="0.25"/>
    <row r="301" spans="2:8" hidden="1" x14ac:dyDescent="0.25"/>
    <row r="302" spans="2:8" ht="60.75" x14ac:dyDescent="0.8">
      <c r="B302" s="92" t="s">
        <v>73</v>
      </c>
      <c r="C302" s="92"/>
      <c r="D302" s="92"/>
      <c r="E302" s="92"/>
      <c r="F302" s="92"/>
      <c r="G302" s="92"/>
      <c r="H302" s="92"/>
    </row>
    <row r="303" spans="2:8" ht="46.5" customHeight="1" x14ac:dyDescent="0.25">
      <c r="B303" s="93" t="s">
        <v>35</v>
      </c>
      <c r="C303" s="93"/>
      <c r="D303" s="93"/>
      <c r="E303" s="93"/>
      <c r="F303" s="93"/>
      <c r="G303" s="93"/>
    </row>
    <row r="304" spans="2:8" x14ac:dyDescent="0.25">
      <c r="C304" s="65"/>
      <c r="G304" s="7"/>
    </row>
    <row r="305" spans="2:8" ht="25.5" x14ac:dyDescent="0.25">
      <c r="C305" s="13" t="s">
        <v>5</v>
      </c>
      <c r="D305" s="6"/>
    </row>
    <row r="306" spans="2:8" ht="20.25" x14ac:dyDescent="0.25">
      <c r="B306" s="9"/>
      <c r="C306" s="94" t="s">
        <v>15</v>
      </c>
      <c r="D306" s="97" t="s">
        <v>36</v>
      </c>
      <c r="E306" s="97"/>
      <c r="F306" s="97"/>
      <c r="G306" s="97"/>
      <c r="H306" s="56"/>
    </row>
    <row r="307" spans="2:8" ht="20.25" customHeight="1" x14ac:dyDescent="0.25">
      <c r="B307" s="9"/>
      <c r="C307" s="95"/>
      <c r="D307" s="97" t="s">
        <v>42</v>
      </c>
      <c r="E307" s="97"/>
      <c r="F307" s="97"/>
      <c r="G307" s="97"/>
      <c r="H307" s="56"/>
    </row>
    <row r="308" spans="2:8" ht="20.25" customHeight="1" x14ac:dyDescent="0.25">
      <c r="B308" s="9"/>
      <c r="C308" s="96"/>
      <c r="D308" s="97" t="s">
        <v>51</v>
      </c>
      <c r="E308" s="97"/>
      <c r="F308" s="97"/>
      <c r="G308" s="97"/>
      <c r="H308" s="56"/>
    </row>
    <row r="309" spans="2:8" x14ac:dyDescent="0.25">
      <c r="C309" s="47" t="s">
        <v>12</v>
      </c>
      <c r="D309" s="48">
        <v>1.7</v>
      </c>
      <c r="E309" s="49"/>
      <c r="F309" s="9"/>
    </row>
    <row r="310" spans="2:8" x14ac:dyDescent="0.25">
      <c r="C310" s="1" t="s">
        <v>9</v>
      </c>
      <c r="D310" s="43">
        <v>376</v>
      </c>
      <c r="E310" s="71" t="s">
        <v>16</v>
      </c>
      <c r="F310" s="72"/>
      <c r="G310" s="75">
        <f>D311/D310</f>
        <v>30.866648936170215</v>
      </c>
    </row>
    <row r="311" spans="2:8" x14ac:dyDescent="0.25">
      <c r="C311" s="1" t="s">
        <v>10</v>
      </c>
      <c r="D311" s="43">
        <v>11605.86</v>
      </c>
      <c r="E311" s="73"/>
      <c r="F311" s="74"/>
      <c r="G311" s="76"/>
    </row>
    <row r="312" spans="2:8" x14ac:dyDescent="0.25">
      <c r="C312" s="53"/>
      <c r="D312" s="54"/>
      <c r="E312" s="55"/>
    </row>
    <row r="313" spans="2:8" x14ac:dyDescent="0.3">
      <c r="C313" s="52" t="s">
        <v>7</v>
      </c>
      <c r="D313" s="50" t="s">
        <v>49</v>
      </c>
      <c r="E313" s="57"/>
    </row>
    <row r="314" spans="2:8" x14ac:dyDescent="0.3">
      <c r="C314" s="52" t="s">
        <v>11</v>
      </c>
      <c r="D314" s="50" t="s">
        <v>50</v>
      </c>
      <c r="E314" s="57"/>
    </row>
    <row r="315" spans="2:8" x14ac:dyDescent="0.3">
      <c r="C315" s="52" t="s">
        <v>13</v>
      </c>
      <c r="D315" s="51" t="s">
        <v>33</v>
      </c>
      <c r="E315" s="57"/>
    </row>
    <row r="316" spans="2:8" ht="24" thickBot="1" x14ac:dyDescent="0.3">
      <c r="C316" s="58"/>
      <c r="D316" s="58"/>
    </row>
    <row r="317" spans="2:8" ht="48" thickBot="1" x14ac:dyDescent="0.3">
      <c r="B317" s="77" t="s">
        <v>17</v>
      </c>
      <c r="C317" s="78"/>
      <c r="D317" s="22" t="s">
        <v>20</v>
      </c>
      <c r="E317" s="79" t="s">
        <v>22</v>
      </c>
      <c r="F317" s="80"/>
      <c r="G317" s="2" t="s">
        <v>21</v>
      </c>
    </row>
    <row r="318" spans="2:8" ht="24" thickBot="1" x14ac:dyDescent="0.3">
      <c r="B318" s="81" t="s">
        <v>34</v>
      </c>
      <c r="C318" s="82"/>
      <c r="D318" s="31">
        <v>59</v>
      </c>
      <c r="E318" s="32">
        <v>1.7</v>
      </c>
      <c r="F318" s="17" t="s">
        <v>24</v>
      </c>
      <c r="G318" s="25">
        <f t="shared" ref="G318:G325" si="6">D318*E318</f>
        <v>100.3</v>
      </c>
      <c r="H318" s="83"/>
    </row>
    <row r="319" spans="2:8" x14ac:dyDescent="0.25">
      <c r="B319" s="84" t="s">
        <v>18</v>
      </c>
      <c r="C319" s="85"/>
      <c r="D319" s="33">
        <v>70.41</v>
      </c>
      <c r="E319" s="34">
        <v>0.5</v>
      </c>
      <c r="F319" s="18" t="s">
        <v>25</v>
      </c>
      <c r="G319" s="26">
        <f t="shared" si="6"/>
        <v>35.204999999999998</v>
      </c>
      <c r="H319" s="83"/>
    </row>
    <row r="320" spans="2:8" ht="24" thickBot="1" x14ac:dyDescent="0.3">
      <c r="B320" s="86" t="s">
        <v>19</v>
      </c>
      <c r="C320" s="87"/>
      <c r="D320" s="35">
        <v>222.31</v>
      </c>
      <c r="E320" s="36">
        <v>0.5</v>
      </c>
      <c r="F320" s="19" t="s">
        <v>25</v>
      </c>
      <c r="G320" s="27">
        <f t="shared" si="6"/>
        <v>111.155</v>
      </c>
      <c r="H320" s="83"/>
    </row>
    <row r="321" spans="2:8" ht="24" thickBot="1" x14ac:dyDescent="0.3">
      <c r="B321" s="88" t="s">
        <v>27</v>
      </c>
      <c r="C321" s="89"/>
      <c r="D321" s="37">
        <v>696.9</v>
      </c>
      <c r="E321" s="38">
        <v>1.7</v>
      </c>
      <c r="F321" s="23" t="s">
        <v>24</v>
      </c>
      <c r="G321" s="28">
        <f t="shared" si="6"/>
        <v>1184.73</v>
      </c>
      <c r="H321" s="83"/>
    </row>
    <row r="322" spans="2:8" x14ac:dyDescent="0.25">
      <c r="B322" s="84" t="s">
        <v>32</v>
      </c>
      <c r="C322" s="85"/>
      <c r="D322" s="33">
        <v>665.33</v>
      </c>
      <c r="E322" s="34">
        <v>1.7</v>
      </c>
      <c r="F322" s="18" t="s">
        <v>24</v>
      </c>
      <c r="G322" s="26">
        <f t="shared" si="6"/>
        <v>1131.0610000000001</v>
      </c>
      <c r="H322" s="83"/>
    </row>
    <row r="323" spans="2:8" x14ac:dyDescent="0.25">
      <c r="B323" s="90" t="s">
        <v>26</v>
      </c>
      <c r="C323" s="91"/>
      <c r="D323" s="39"/>
      <c r="E323" s="40"/>
      <c r="F323" s="20" t="s">
        <v>24</v>
      </c>
      <c r="G323" s="29">
        <f t="shared" si="6"/>
        <v>0</v>
      </c>
      <c r="H323" s="83"/>
    </row>
    <row r="324" spans="2:8" x14ac:dyDescent="0.25">
      <c r="B324" s="90" t="s">
        <v>28</v>
      </c>
      <c r="C324" s="91"/>
      <c r="D324" s="41">
        <v>2425.11</v>
      </c>
      <c r="E324" s="42">
        <v>1.7</v>
      </c>
      <c r="F324" s="20" t="s">
        <v>24</v>
      </c>
      <c r="G324" s="29">
        <f t="shared" si="6"/>
        <v>4122.6869999999999</v>
      </c>
      <c r="H324" s="83"/>
    </row>
    <row r="325" spans="2:8" x14ac:dyDescent="0.25">
      <c r="B325" s="90" t="s">
        <v>29</v>
      </c>
      <c r="C325" s="91"/>
      <c r="D325" s="41">
        <v>1718.79</v>
      </c>
      <c r="E325" s="42">
        <v>1.7</v>
      </c>
      <c r="F325" s="20" t="s">
        <v>24</v>
      </c>
      <c r="G325" s="29">
        <f t="shared" si="6"/>
        <v>2921.9429999999998</v>
      </c>
      <c r="H325" s="83"/>
    </row>
    <row r="326" spans="2:8" x14ac:dyDescent="0.25">
      <c r="B326" s="90" t="s">
        <v>31</v>
      </c>
      <c r="C326" s="91"/>
      <c r="D326" s="41">
        <v>473.91</v>
      </c>
      <c r="E326" s="42">
        <v>1.7</v>
      </c>
      <c r="F326" s="20" t="s">
        <v>24</v>
      </c>
      <c r="G326" s="29">
        <f>D326*E326</f>
        <v>805.64700000000005</v>
      </c>
      <c r="H326" s="83"/>
    </row>
    <row r="327" spans="2:8" ht="24" thickBot="1" x14ac:dyDescent="0.3">
      <c r="B327" s="86" t="s">
        <v>30</v>
      </c>
      <c r="C327" s="87"/>
      <c r="D327" s="35">
        <v>320.5</v>
      </c>
      <c r="E327" s="36">
        <v>6.8</v>
      </c>
      <c r="F327" s="19" t="s">
        <v>24</v>
      </c>
      <c r="G327" s="30">
        <f>D327*E327</f>
        <v>2179.4</v>
      </c>
      <c r="H327" s="83"/>
    </row>
    <row r="328" spans="2:8" x14ac:dyDescent="0.25">
      <c r="C328" s="3"/>
      <c r="D328" s="3"/>
      <c r="E328" s="4"/>
      <c r="F328" s="4"/>
      <c r="H328" s="59"/>
    </row>
    <row r="329" spans="2:8" ht="25.5" x14ac:dyDescent="0.25">
      <c r="C329" s="13" t="s">
        <v>14</v>
      </c>
      <c r="D329" s="6"/>
    </row>
    <row r="330" spans="2:8" ht="18.75" x14ac:dyDescent="0.25">
      <c r="C330" s="68" t="s">
        <v>6</v>
      </c>
      <c r="D330" s="64" t="s">
        <v>0</v>
      </c>
      <c r="E330" s="8">
        <f>ROUND((G318+D311)/D311,2)</f>
        <v>1.01</v>
      </c>
      <c r="F330" s="8"/>
      <c r="G330" s="9"/>
      <c r="H330" s="7"/>
    </row>
    <row r="331" spans="2:8" x14ac:dyDescent="0.25">
      <c r="C331" s="68"/>
      <c r="D331" s="64" t="s">
        <v>1</v>
      </c>
      <c r="E331" s="8">
        <f>ROUND(((G319+G320)+D311)/D311,2)</f>
        <v>1.01</v>
      </c>
      <c r="F331" s="8"/>
      <c r="G331" s="10"/>
      <c r="H331" s="60"/>
    </row>
    <row r="332" spans="2:8" x14ac:dyDescent="0.25">
      <c r="C332" s="68"/>
      <c r="D332" s="64" t="s">
        <v>2</v>
      </c>
      <c r="E332" s="8">
        <f>ROUND((G321+D311)/D311,2)</f>
        <v>1.1000000000000001</v>
      </c>
      <c r="F332" s="11"/>
      <c r="G332" s="10"/>
    </row>
    <row r="333" spans="2:8" x14ac:dyDescent="0.25">
      <c r="C333" s="68"/>
      <c r="D333" s="12" t="s">
        <v>3</v>
      </c>
      <c r="E333" s="44">
        <f>ROUND((SUM(G322:G327)+D311)/D311,2)</f>
        <v>1.96</v>
      </c>
      <c r="F333" s="9"/>
      <c r="G333" s="10"/>
    </row>
    <row r="334" spans="2:8" ht="25.5" x14ac:dyDescent="0.25">
      <c r="D334" s="45" t="s">
        <v>4</v>
      </c>
      <c r="E334" s="46">
        <f>SUM(E330:E333)-IF(D315="сплошная",3,2)</f>
        <v>2.08</v>
      </c>
      <c r="F334" s="24"/>
    </row>
    <row r="335" spans="2:8" x14ac:dyDescent="0.25">
      <c r="E335" s="14"/>
    </row>
    <row r="336" spans="2:8" ht="25.5" x14ac:dyDescent="0.35">
      <c r="B336" s="21"/>
      <c r="C336" s="15" t="s">
        <v>23</v>
      </c>
      <c r="D336" s="69">
        <f>E334*D311</f>
        <v>24140.188800000004</v>
      </c>
      <c r="E336" s="69"/>
    </row>
    <row r="337" spans="3:8" ht="18.75" x14ac:dyDescent="0.3">
      <c r="C337" s="16" t="s">
        <v>8</v>
      </c>
      <c r="D337" s="70">
        <f>D336/D310</f>
        <v>64.202629787234045</v>
      </c>
      <c r="E337" s="70"/>
      <c r="G337" s="7"/>
      <c r="H337" s="61"/>
    </row>
    <row r="351" spans="3:8" ht="14.25" customHeight="1" x14ac:dyDescent="0.25"/>
    <row r="352" spans="3:8" hidden="1" x14ac:dyDescent="0.25"/>
    <row r="353" spans="2:8" hidden="1" x14ac:dyDescent="0.25"/>
    <row r="354" spans="2:8" ht="60.75" x14ac:dyDescent="0.8">
      <c r="B354" s="92" t="s">
        <v>74</v>
      </c>
      <c r="C354" s="92"/>
      <c r="D354" s="92"/>
      <c r="E354" s="92"/>
      <c r="F354" s="92"/>
      <c r="G354" s="92"/>
      <c r="H354" s="92"/>
    </row>
    <row r="355" spans="2:8" ht="46.5" customHeight="1" x14ac:dyDescent="0.25">
      <c r="B355" s="93" t="s">
        <v>35</v>
      </c>
      <c r="C355" s="93"/>
      <c r="D355" s="93"/>
      <c r="E355" s="93"/>
      <c r="F355" s="93"/>
      <c r="G355" s="93"/>
    </row>
    <row r="356" spans="2:8" x14ac:dyDescent="0.25">
      <c r="C356" s="65"/>
      <c r="G356" s="7"/>
    </row>
    <row r="357" spans="2:8" ht="25.5" x14ac:dyDescent="0.25">
      <c r="C357" s="13" t="s">
        <v>5</v>
      </c>
      <c r="D357" s="6"/>
    </row>
    <row r="358" spans="2:8" ht="20.25" x14ac:dyDescent="0.25">
      <c r="B358" s="9"/>
      <c r="C358" s="94" t="s">
        <v>15</v>
      </c>
      <c r="D358" s="97" t="s">
        <v>36</v>
      </c>
      <c r="E358" s="97"/>
      <c r="F358" s="97"/>
      <c r="G358" s="97"/>
      <c r="H358" s="56"/>
    </row>
    <row r="359" spans="2:8" ht="20.25" customHeight="1" x14ac:dyDescent="0.25">
      <c r="B359" s="9"/>
      <c r="C359" s="95"/>
      <c r="D359" s="97" t="s">
        <v>42</v>
      </c>
      <c r="E359" s="97"/>
      <c r="F359" s="97"/>
      <c r="G359" s="97"/>
      <c r="H359" s="56"/>
    </row>
    <row r="360" spans="2:8" ht="20.25" customHeight="1" x14ac:dyDescent="0.25">
      <c r="B360" s="9"/>
      <c r="C360" s="96"/>
      <c r="D360" s="97" t="s">
        <v>52</v>
      </c>
      <c r="E360" s="97"/>
      <c r="F360" s="97"/>
      <c r="G360" s="97"/>
      <c r="H360" s="56"/>
    </row>
    <row r="361" spans="2:8" x14ac:dyDescent="0.25">
      <c r="C361" s="47" t="s">
        <v>12</v>
      </c>
      <c r="D361" s="48">
        <v>1</v>
      </c>
      <c r="E361" s="49"/>
      <c r="F361" s="9"/>
    </row>
    <row r="362" spans="2:8" x14ac:dyDescent="0.25">
      <c r="C362" s="1" t="s">
        <v>9</v>
      </c>
      <c r="D362" s="43">
        <v>138</v>
      </c>
      <c r="E362" s="71" t="s">
        <v>16</v>
      </c>
      <c r="F362" s="72"/>
      <c r="G362" s="75">
        <f>D363/D362</f>
        <v>38.954347826086952</v>
      </c>
    </row>
    <row r="363" spans="2:8" x14ac:dyDescent="0.25">
      <c r="C363" s="1" t="s">
        <v>10</v>
      </c>
      <c r="D363" s="43">
        <v>5375.7</v>
      </c>
      <c r="E363" s="73"/>
      <c r="F363" s="74"/>
      <c r="G363" s="76"/>
    </row>
    <row r="364" spans="2:8" x14ac:dyDescent="0.25">
      <c r="C364" s="53"/>
      <c r="D364" s="54"/>
      <c r="E364" s="55"/>
    </row>
    <row r="365" spans="2:8" x14ac:dyDescent="0.3">
      <c r="C365" s="52" t="s">
        <v>7</v>
      </c>
      <c r="D365" s="50" t="s">
        <v>53</v>
      </c>
      <c r="E365" s="57"/>
    </row>
    <row r="366" spans="2:8" x14ac:dyDescent="0.3">
      <c r="C366" s="52" t="s">
        <v>11</v>
      </c>
      <c r="D366" s="50" t="s">
        <v>41</v>
      </c>
      <c r="E366" s="57"/>
    </row>
    <row r="367" spans="2:8" x14ac:dyDescent="0.3">
      <c r="C367" s="52" t="s">
        <v>13</v>
      </c>
      <c r="D367" s="51" t="s">
        <v>33</v>
      </c>
      <c r="E367" s="57"/>
    </row>
    <row r="368" spans="2:8" ht="24" thickBot="1" x14ac:dyDescent="0.3">
      <c r="C368" s="58"/>
      <c r="D368" s="58"/>
    </row>
    <row r="369" spans="2:8" ht="48" thickBot="1" x14ac:dyDescent="0.3">
      <c r="B369" s="77" t="s">
        <v>17</v>
      </c>
      <c r="C369" s="78"/>
      <c r="D369" s="22" t="s">
        <v>20</v>
      </c>
      <c r="E369" s="79" t="s">
        <v>22</v>
      </c>
      <c r="F369" s="80"/>
      <c r="G369" s="2" t="s">
        <v>21</v>
      </c>
    </row>
    <row r="370" spans="2:8" ht="24" thickBot="1" x14ac:dyDescent="0.3">
      <c r="B370" s="81" t="s">
        <v>34</v>
      </c>
      <c r="C370" s="82"/>
      <c r="D370" s="31">
        <v>59</v>
      </c>
      <c r="E370" s="32">
        <v>1</v>
      </c>
      <c r="F370" s="17" t="s">
        <v>24</v>
      </c>
      <c r="G370" s="25">
        <f t="shared" ref="G370:G377" si="7">D370*E370</f>
        <v>59</v>
      </c>
      <c r="H370" s="83"/>
    </row>
    <row r="371" spans="2:8" x14ac:dyDescent="0.25">
      <c r="B371" s="84" t="s">
        <v>18</v>
      </c>
      <c r="C371" s="85"/>
      <c r="D371" s="33">
        <v>70.41</v>
      </c>
      <c r="E371" s="34">
        <v>0.4</v>
      </c>
      <c r="F371" s="18" t="s">
        <v>25</v>
      </c>
      <c r="G371" s="26">
        <f t="shared" si="7"/>
        <v>28.164000000000001</v>
      </c>
      <c r="H371" s="83"/>
    </row>
    <row r="372" spans="2:8" ht="24" thickBot="1" x14ac:dyDescent="0.3">
      <c r="B372" s="86" t="s">
        <v>19</v>
      </c>
      <c r="C372" s="87"/>
      <c r="D372" s="35">
        <v>222.31</v>
      </c>
      <c r="E372" s="36">
        <v>0.4</v>
      </c>
      <c r="F372" s="19" t="s">
        <v>25</v>
      </c>
      <c r="G372" s="27">
        <f t="shared" si="7"/>
        <v>88.924000000000007</v>
      </c>
      <c r="H372" s="83"/>
    </row>
    <row r="373" spans="2:8" ht="24" thickBot="1" x14ac:dyDescent="0.3">
      <c r="B373" s="88" t="s">
        <v>27</v>
      </c>
      <c r="C373" s="89"/>
      <c r="D373" s="37">
        <v>696.9</v>
      </c>
      <c r="E373" s="38">
        <v>1</v>
      </c>
      <c r="F373" s="23" t="s">
        <v>24</v>
      </c>
      <c r="G373" s="28">
        <f t="shared" si="7"/>
        <v>696.9</v>
      </c>
      <c r="H373" s="83"/>
    </row>
    <row r="374" spans="2:8" x14ac:dyDescent="0.25">
      <c r="B374" s="84" t="s">
        <v>32</v>
      </c>
      <c r="C374" s="85"/>
      <c r="D374" s="33"/>
      <c r="E374" s="34"/>
      <c r="F374" s="18" t="s">
        <v>24</v>
      </c>
      <c r="G374" s="26">
        <f t="shared" si="7"/>
        <v>0</v>
      </c>
      <c r="H374" s="83"/>
    </row>
    <row r="375" spans="2:8" x14ac:dyDescent="0.25">
      <c r="B375" s="90" t="s">
        <v>26</v>
      </c>
      <c r="C375" s="91"/>
      <c r="D375" s="39">
        <v>1300.21</v>
      </c>
      <c r="E375" s="40">
        <v>1</v>
      </c>
      <c r="F375" s="20" t="s">
        <v>24</v>
      </c>
      <c r="G375" s="29">
        <f t="shared" si="7"/>
        <v>1300.21</v>
      </c>
      <c r="H375" s="83"/>
    </row>
    <row r="376" spans="2:8" x14ac:dyDescent="0.25">
      <c r="B376" s="90" t="s">
        <v>28</v>
      </c>
      <c r="C376" s="91"/>
      <c r="D376" s="41"/>
      <c r="E376" s="42"/>
      <c r="F376" s="20" t="s">
        <v>24</v>
      </c>
      <c r="G376" s="29">
        <f t="shared" si="7"/>
        <v>0</v>
      </c>
      <c r="H376" s="83"/>
    </row>
    <row r="377" spans="2:8" x14ac:dyDescent="0.25">
      <c r="B377" s="90" t="s">
        <v>29</v>
      </c>
      <c r="C377" s="91"/>
      <c r="D377" s="41"/>
      <c r="E377" s="42"/>
      <c r="F377" s="20" t="s">
        <v>24</v>
      </c>
      <c r="G377" s="29">
        <f t="shared" si="7"/>
        <v>0</v>
      </c>
      <c r="H377" s="83"/>
    </row>
    <row r="378" spans="2:8" x14ac:dyDescent="0.25">
      <c r="B378" s="90" t="s">
        <v>31</v>
      </c>
      <c r="C378" s="91"/>
      <c r="D378" s="41"/>
      <c r="E378" s="42"/>
      <c r="F378" s="20" t="s">
        <v>24</v>
      </c>
      <c r="G378" s="29">
        <f>D378*E378</f>
        <v>0</v>
      </c>
      <c r="H378" s="83"/>
    </row>
    <row r="379" spans="2:8" ht="24" thickBot="1" x14ac:dyDescent="0.3">
      <c r="B379" s="86" t="s">
        <v>30</v>
      </c>
      <c r="C379" s="87"/>
      <c r="D379" s="35"/>
      <c r="E379" s="36"/>
      <c r="F379" s="19" t="s">
        <v>24</v>
      </c>
      <c r="G379" s="30">
        <f>D379*E379</f>
        <v>0</v>
      </c>
      <c r="H379" s="83"/>
    </row>
    <row r="380" spans="2:8" x14ac:dyDescent="0.25">
      <c r="C380" s="3"/>
      <c r="D380" s="3"/>
      <c r="E380" s="4"/>
      <c r="F380" s="4"/>
      <c r="H380" s="59"/>
    </row>
    <row r="381" spans="2:8" ht="25.5" x14ac:dyDescent="0.25">
      <c r="C381" s="13" t="s">
        <v>14</v>
      </c>
      <c r="D381" s="6"/>
    </row>
    <row r="382" spans="2:8" ht="18.75" x14ac:dyDescent="0.25">
      <c r="C382" s="68" t="s">
        <v>6</v>
      </c>
      <c r="D382" s="64" t="s">
        <v>0</v>
      </c>
      <c r="E382" s="8">
        <f>ROUND((G370+D363)/D363,2)</f>
        <v>1.01</v>
      </c>
      <c r="F382" s="8"/>
      <c r="G382" s="9"/>
      <c r="H382" s="7"/>
    </row>
    <row r="383" spans="2:8" x14ac:dyDescent="0.25">
      <c r="C383" s="68"/>
      <c r="D383" s="64" t="s">
        <v>1</v>
      </c>
      <c r="E383" s="8">
        <f>ROUND(((G371+G372)+D363)/D363,2)</f>
        <v>1.02</v>
      </c>
      <c r="F383" s="8"/>
      <c r="G383" s="10"/>
      <c r="H383" s="60"/>
    </row>
    <row r="384" spans="2:8" x14ac:dyDescent="0.25">
      <c r="C384" s="68"/>
      <c r="D384" s="64" t="s">
        <v>2</v>
      </c>
      <c r="E384" s="8">
        <f>ROUND((G373+D363)/D363,2)</f>
        <v>1.1299999999999999</v>
      </c>
      <c r="F384" s="11"/>
      <c r="G384" s="10"/>
    </row>
    <row r="385" spans="2:8" x14ac:dyDescent="0.25">
      <c r="C385" s="68"/>
      <c r="D385" s="12" t="s">
        <v>3</v>
      </c>
      <c r="E385" s="44">
        <f>ROUND((SUM(G374:G379)+D363)/D363,2)</f>
        <v>1.24</v>
      </c>
      <c r="F385" s="9"/>
      <c r="G385" s="10"/>
    </row>
    <row r="386" spans="2:8" ht="25.5" x14ac:dyDescent="0.25">
      <c r="D386" s="45" t="s">
        <v>4</v>
      </c>
      <c r="E386" s="46">
        <f>SUM(E382:E385)-IF(D367="сплошная",3,2)</f>
        <v>1.4000000000000004</v>
      </c>
      <c r="F386" s="24"/>
    </row>
    <row r="387" spans="2:8" x14ac:dyDescent="0.25">
      <c r="E387" s="14"/>
    </row>
    <row r="388" spans="2:8" ht="25.5" x14ac:dyDescent="0.35">
      <c r="B388" s="21"/>
      <c r="C388" s="15" t="s">
        <v>23</v>
      </c>
      <c r="D388" s="69">
        <f>E386*D363</f>
        <v>7525.9800000000014</v>
      </c>
      <c r="E388" s="69"/>
    </row>
    <row r="389" spans="2:8" ht="18.75" x14ac:dyDescent="0.3">
      <c r="C389" s="16" t="s">
        <v>8</v>
      </c>
      <c r="D389" s="70">
        <f>D388/D362</f>
        <v>54.53608695652175</v>
      </c>
      <c r="E389" s="70"/>
      <c r="G389" s="7"/>
      <c r="H389" s="61"/>
    </row>
    <row r="399" spans="2:8" ht="14.25" customHeight="1" x14ac:dyDescent="0.25"/>
    <row r="400" spans="2:8" hidden="1" x14ac:dyDescent="0.25"/>
    <row r="401" spans="2:8" hidden="1" x14ac:dyDescent="0.25"/>
    <row r="402" spans="2:8" ht="60.75" x14ac:dyDescent="0.8">
      <c r="B402" s="92" t="s">
        <v>75</v>
      </c>
      <c r="C402" s="92"/>
      <c r="D402" s="92"/>
      <c r="E402" s="92"/>
      <c r="F402" s="92"/>
      <c r="G402" s="92"/>
      <c r="H402" s="92"/>
    </row>
    <row r="403" spans="2:8" ht="46.5" customHeight="1" x14ac:dyDescent="0.25">
      <c r="B403" s="93" t="s">
        <v>35</v>
      </c>
      <c r="C403" s="93"/>
      <c r="D403" s="93"/>
      <c r="E403" s="93"/>
      <c r="F403" s="93"/>
      <c r="G403" s="93"/>
    </row>
    <row r="404" spans="2:8" x14ac:dyDescent="0.25">
      <c r="C404" s="65"/>
      <c r="G404" s="7"/>
    </row>
    <row r="405" spans="2:8" ht="25.5" x14ac:dyDescent="0.25">
      <c r="C405" s="13" t="s">
        <v>5</v>
      </c>
      <c r="D405" s="6"/>
    </row>
    <row r="406" spans="2:8" ht="20.25" x14ac:dyDescent="0.25">
      <c r="B406" s="9"/>
      <c r="C406" s="94" t="s">
        <v>15</v>
      </c>
      <c r="D406" s="97" t="s">
        <v>36</v>
      </c>
      <c r="E406" s="97"/>
      <c r="F406" s="97"/>
      <c r="G406" s="97"/>
      <c r="H406" s="56"/>
    </row>
    <row r="407" spans="2:8" ht="20.25" customHeight="1" x14ac:dyDescent="0.25">
      <c r="B407" s="9"/>
      <c r="C407" s="95"/>
      <c r="D407" s="97" t="s">
        <v>42</v>
      </c>
      <c r="E407" s="97"/>
      <c r="F407" s="97"/>
      <c r="G407" s="97"/>
      <c r="H407" s="56"/>
    </row>
    <row r="408" spans="2:8" ht="20.25" customHeight="1" x14ac:dyDescent="0.25">
      <c r="B408" s="9"/>
      <c r="C408" s="96"/>
      <c r="D408" s="97" t="s">
        <v>54</v>
      </c>
      <c r="E408" s="97"/>
      <c r="F408" s="97"/>
      <c r="G408" s="97"/>
      <c r="H408" s="56"/>
    </row>
    <row r="409" spans="2:8" x14ac:dyDescent="0.25">
      <c r="C409" s="47" t="s">
        <v>12</v>
      </c>
      <c r="D409" s="48">
        <v>1</v>
      </c>
      <c r="E409" s="49"/>
      <c r="F409" s="9"/>
    </row>
    <row r="410" spans="2:8" x14ac:dyDescent="0.25">
      <c r="C410" s="1" t="s">
        <v>9</v>
      </c>
      <c r="D410" s="43">
        <v>155</v>
      </c>
      <c r="E410" s="71" t="s">
        <v>16</v>
      </c>
      <c r="F410" s="72"/>
      <c r="G410" s="75">
        <f>D411/D410</f>
        <v>52.365483870967736</v>
      </c>
    </row>
    <row r="411" spans="2:8" x14ac:dyDescent="0.25">
      <c r="C411" s="1" t="s">
        <v>10</v>
      </c>
      <c r="D411" s="43">
        <v>8116.65</v>
      </c>
      <c r="E411" s="73"/>
      <c r="F411" s="74"/>
      <c r="G411" s="76"/>
    </row>
    <row r="412" spans="2:8" x14ac:dyDescent="0.25">
      <c r="C412" s="53"/>
      <c r="D412" s="54"/>
      <c r="E412" s="55"/>
    </row>
    <row r="413" spans="2:8" x14ac:dyDescent="0.3">
      <c r="C413" s="52" t="s">
        <v>7</v>
      </c>
      <c r="D413" s="50" t="s">
        <v>55</v>
      </c>
      <c r="E413" s="57"/>
    </row>
    <row r="414" spans="2:8" x14ac:dyDescent="0.3">
      <c r="C414" s="52" t="s">
        <v>11</v>
      </c>
      <c r="D414" s="50" t="s">
        <v>56</v>
      </c>
      <c r="E414" s="57"/>
    </row>
    <row r="415" spans="2:8" x14ac:dyDescent="0.3">
      <c r="C415" s="52" t="s">
        <v>13</v>
      </c>
      <c r="D415" s="51" t="s">
        <v>33</v>
      </c>
      <c r="E415" s="57"/>
    </row>
    <row r="416" spans="2:8" ht="24" thickBot="1" x14ac:dyDescent="0.3">
      <c r="C416" s="58"/>
      <c r="D416" s="58"/>
    </row>
    <row r="417" spans="2:8" ht="48" thickBot="1" x14ac:dyDescent="0.3">
      <c r="B417" s="77" t="s">
        <v>17</v>
      </c>
      <c r="C417" s="78"/>
      <c r="D417" s="22" t="s">
        <v>20</v>
      </c>
      <c r="E417" s="79" t="s">
        <v>22</v>
      </c>
      <c r="F417" s="80"/>
      <c r="G417" s="2" t="s">
        <v>21</v>
      </c>
    </row>
    <row r="418" spans="2:8" ht="24" thickBot="1" x14ac:dyDescent="0.3">
      <c r="B418" s="81" t="s">
        <v>34</v>
      </c>
      <c r="C418" s="82"/>
      <c r="D418" s="31">
        <v>59</v>
      </c>
      <c r="E418" s="32">
        <v>1</v>
      </c>
      <c r="F418" s="17" t="s">
        <v>24</v>
      </c>
      <c r="G418" s="25">
        <f t="shared" ref="G418:G425" si="8">D418*E418</f>
        <v>59</v>
      </c>
      <c r="H418" s="83"/>
    </row>
    <row r="419" spans="2:8" x14ac:dyDescent="0.25">
      <c r="B419" s="84" t="s">
        <v>18</v>
      </c>
      <c r="C419" s="85"/>
      <c r="D419" s="33">
        <v>70.41</v>
      </c>
      <c r="E419" s="34">
        <v>0.4</v>
      </c>
      <c r="F419" s="18" t="s">
        <v>25</v>
      </c>
      <c r="G419" s="26">
        <f t="shared" si="8"/>
        <v>28.164000000000001</v>
      </c>
      <c r="H419" s="83"/>
    </row>
    <row r="420" spans="2:8" ht="24" thickBot="1" x14ac:dyDescent="0.3">
      <c r="B420" s="86" t="s">
        <v>19</v>
      </c>
      <c r="C420" s="87"/>
      <c r="D420" s="35">
        <v>222.31</v>
      </c>
      <c r="E420" s="36">
        <v>0.4</v>
      </c>
      <c r="F420" s="19" t="s">
        <v>25</v>
      </c>
      <c r="G420" s="27">
        <f t="shared" si="8"/>
        <v>88.924000000000007</v>
      </c>
      <c r="H420" s="83"/>
    </row>
    <row r="421" spans="2:8" ht="24" thickBot="1" x14ac:dyDescent="0.3">
      <c r="B421" s="88" t="s">
        <v>27</v>
      </c>
      <c r="C421" s="89"/>
      <c r="D421" s="37">
        <v>696.9</v>
      </c>
      <c r="E421" s="38">
        <v>1</v>
      </c>
      <c r="F421" s="23" t="s">
        <v>24</v>
      </c>
      <c r="G421" s="28">
        <f t="shared" si="8"/>
        <v>696.9</v>
      </c>
      <c r="H421" s="83"/>
    </row>
    <row r="422" spans="2:8" x14ac:dyDescent="0.25">
      <c r="B422" s="84" t="s">
        <v>32</v>
      </c>
      <c r="C422" s="85"/>
      <c r="D422" s="33">
        <v>665.33</v>
      </c>
      <c r="E422" s="34">
        <v>1</v>
      </c>
      <c r="F422" s="18" t="s">
        <v>24</v>
      </c>
      <c r="G422" s="26">
        <f t="shared" si="8"/>
        <v>665.33</v>
      </c>
      <c r="H422" s="83"/>
    </row>
    <row r="423" spans="2:8" x14ac:dyDescent="0.25">
      <c r="B423" s="90" t="s">
        <v>26</v>
      </c>
      <c r="C423" s="91"/>
      <c r="D423" s="39"/>
      <c r="E423" s="40"/>
      <c r="F423" s="20" t="s">
        <v>24</v>
      </c>
      <c r="G423" s="29">
        <f t="shared" si="8"/>
        <v>0</v>
      </c>
      <c r="H423" s="83"/>
    </row>
    <row r="424" spans="2:8" x14ac:dyDescent="0.25">
      <c r="B424" s="90" t="s">
        <v>28</v>
      </c>
      <c r="C424" s="91"/>
      <c r="D424" s="41">
        <v>2425.11</v>
      </c>
      <c r="E424" s="42">
        <v>1</v>
      </c>
      <c r="F424" s="20" t="s">
        <v>24</v>
      </c>
      <c r="G424" s="29">
        <f t="shared" si="8"/>
        <v>2425.11</v>
      </c>
      <c r="H424" s="83"/>
    </row>
    <row r="425" spans="2:8" x14ac:dyDescent="0.25">
      <c r="B425" s="90" t="s">
        <v>29</v>
      </c>
      <c r="C425" s="91"/>
      <c r="D425" s="41">
        <v>1718.79</v>
      </c>
      <c r="E425" s="42">
        <v>1</v>
      </c>
      <c r="F425" s="20" t="s">
        <v>24</v>
      </c>
      <c r="G425" s="29">
        <f t="shared" si="8"/>
        <v>1718.79</v>
      </c>
      <c r="H425" s="83"/>
    </row>
    <row r="426" spans="2:8" x14ac:dyDescent="0.25">
      <c r="B426" s="90" t="s">
        <v>31</v>
      </c>
      <c r="C426" s="91"/>
      <c r="D426" s="41">
        <v>473.91</v>
      </c>
      <c r="E426" s="42">
        <v>1</v>
      </c>
      <c r="F426" s="20" t="s">
        <v>24</v>
      </c>
      <c r="G426" s="29">
        <f>D426*E426</f>
        <v>473.91</v>
      </c>
      <c r="H426" s="83"/>
    </row>
    <row r="427" spans="2:8" ht="24" thickBot="1" x14ac:dyDescent="0.3">
      <c r="B427" s="86" t="s">
        <v>30</v>
      </c>
      <c r="C427" s="87"/>
      <c r="D427" s="35">
        <v>320.5</v>
      </c>
      <c r="E427" s="36">
        <v>4</v>
      </c>
      <c r="F427" s="19" t="s">
        <v>24</v>
      </c>
      <c r="G427" s="30">
        <f>D427*E427</f>
        <v>1282</v>
      </c>
      <c r="H427" s="83"/>
    </row>
    <row r="428" spans="2:8" x14ac:dyDescent="0.25">
      <c r="C428" s="3"/>
      <c r="D428" s="3"/>
      <c r="E428" s="4"/>
      <c r="F428" s="4"/>
      <c r="H428" s="59"/>
    </row>
    <row r="429" spans="2:8" ht="25.5" x14ac:dyDescent="0.25">
      <c r="C429" s="13" t="s">
        <v>14</v>
      </c>
      <c r="D429" s="6"/>
    </row>
    <row r="430" spans="2:8" ht="18.75" x14ac:dyDescent="0.25">
      <c r="C430" s="68" t="s">
        <v>6</v>
      </c>
      <c r="D430" s="64" t="s">
        <v>0</v>
      </c>
      <c r="E430" s="8">
        <f>ROUND((G418+D411)/D411,2)</f>
        <v>1.01</v>
      </c>
      <c r="F430" s="8"/>
      <c r="G430" s="9"/>
      <c r="H430" s="7"/>
    </row>
    <row r="431" spans="2:8" x14ac:dyDescent="0.25">
      <c r="C431" s="68"/>
      <c r="D431" s="64" t="s">
        <v>1</v>
      </c>
      <c r="E431" s="8">
        <f>ROUND(((G419+G420)+D411)/D411,2)</f>
        <v>1.01</v>
      </c>
      <c r="F431" s="8"/>
      <c r="G431" s="10"/>
      <c r="H431" s="60"/>
    </row>
    <row r="432" spans="2:8" x14ac:dyDescent="0.25">
      <c r="C432" s="68"/>
      <c r="D432" s="64" t="s">
        <v>2</v>
      </c>
      <c r="E432" s="8">
        <f>ROUND((G421+D411)/D411,2)</f>
        <v>1.0900000000000001</v>
      </c>
      <c r="F432" s="11"/>
      <c r="G432" s="10"/>
    </row>
    <row r="433" spans="2:8" x14ac:dyDescent="0.25">
      <c r="C433" s="68"/>
      <c r="D433" s="12" t="s">
        <v>3</v>
      </c>
      <c r="E433" s="44">
        <f>ROUND((SUM(G422:G427)+D411)/D411,2)</f>
        <v>1.81</v>
      </c>
      <c r="F433" s="9"/>
      <c r="G433" s="10"/>
    </row>
    <row r="434" spans="2:8" ht="25.5" x14ac:dyDescent="0.25">
      <c r="D434" s="45" t="s">
        <v>4</v>
      </c>
      <c r="E434" s="46">
        <f>SUM(E430:E433)-IF(D415="сплошная",3,2)</f>
        <v>1.92</v>
      </c>
      <c r="F434" s="24"/>
    </row>
    <row r="435" spans="2:8" x14ac:dyDescent="0.25">
      <c r="E435" s="14"/>
    </row>
    <row r="436" spans="2:8" ht="25.5" x14ac:dyDescent="0.35">
      <c r="B436" s="21"/>
      <c r="C436" s="15" t="s">
        <v>23</v>
      </c>
      <c r="D436" s="69">
        <f>E434*D411</f>
        <v>15583.967999999999</v>
      </c>
      <c r="E436" s="69"/>
    </row>
    <row r="437" spans="2:8" ht="18.75" x14ac:dyDescent="0.3">
      <c r="C437" s="16" t="s">
        <v>8</v>
      </c>
      <c r="D437" s="70">
        <f>D436/D410</f>
        <v>100.54172903225806</v>
      </c>
      <c r="E437" s="70"/>
      <c r="G437" s="7"/>
      <c r="H437" s="61"/>
    </row>
    <row r="449" spans="2:8" ht="14.25" customHeight="1" x14ac:dyDescent="0.25"/>
    <row r="450" spans="2:8" hidden="1" x14ac:dyDescent="0.25"/>
    <row r="451" spans="2:8" hidden="1" x14ac:dyDescent="0.25"/>
    <row r="452" spans="2:8" ht="60.75" x14ac:dyDescent="0.8">
      <c r="B452" s="92" t="s">
        <v>76</v>
      </c>
      <c r="C452" s="92"/>
      <c r="D452" s="92"/>
      <c r="E452" s="92"/>
      <c r="F452" s="92"/>
      <c r="G452" s="92"/>
      <c r="H452" s="92"/>
    </row>
    <row r="453" spans="2:8" ht="46.5" customHeight="1" x14ac:dyDescent="0.25">
      <c r="B453" s="93" t="s">
        <v>35</v>
      </c>
      <c r="C453" s="93"/>
      <c r="D453" s="93"/>
      <c r="E453" s="93"/>
      <c r="F453" s="93"/>
      <c r="G453" s="93"/>
    </row>
    <row r="454" spans="2:8" x14ac:dyDescent="0.25">
      <c r="C454" s="65"/>
      <c r="G454" s="7"/>
    </row>
    <row r="455" spans="2:8" ht="25.5" x14ac:dyDescent="0.25">
      <c r="C455" s="13" t="s">
        <v>5</v>
      </c>
      <c r="D455" s="6"/>
    </row>
    <row r="456" spans="2:8" ht="20.25" x14ac:dyDescent="0.25">
      <c r="B456" s="9"/>
      <c r="C456" s="94" t="s">
        <v>15</v>
      </c>
      <c r="D456" s="97" t="s">
        <v>36</v>
      </c>
      <c r="E456" s="97"/>
      <c r="F456" s="97"/>
      <c r="G456" s="97"/>
      <c r="H456" s="56"/>
    </row>
    <row r="457" spans="2:8" ht="20.25" customHeight="1" x14ac:dyDescent="0.25">
      <c r="B457" s="9"/>
      <c r="C457" s="95"/>
      <c r="D457" s="97" t="s">
        <v>42</v>
      </c>
      <c r="E457" s="97"/>
      <c r="F457" s="97"/>
      <c r="G457" s="97"/>
      <c r="H457" s="56"/>
    </row>
    <row r="458" spans="2:8" ht="20.25" customHeight="1" x14ac:dyDescent="0.25">
      <c r="B458" s="9"/>
      <c r="C458" s="96"/>
      <c r="D458" s="97" t="s">
        <v>66</v>
      </c>
      <c r="E458" s="97"/>
      <c r="F458" s="97"/>
      <c r="G458" s="97"/>
      <c r="H458" s="56"/>
    </row>
    <row r="459" spans="2:8" x14ac:dyDescent="0.25">
      <c r="C459" s="47" t="s">
        <v>12</v>
      </c>
      <c r="D459" s="48">
        <v>1.2</v>
      </c>
      <c r="E459" s="49"/>
      <c r="F459" s="9"/>
    </row>
    <row r="460" spans="2:8" x14ac:dyDescent="0.25">
      <c r="C460" s="1" t="s">
        <v>9</v>
      </c>
      <c r="D460" s="43">
        <v>263</v>
      </c>
      <c r="E460" s="71" t="s">
        <v>16</v>
      </c>
      <c r="F460" s="72"/>
      <c r="G460" s="75">
        <f>D461/D460</f>
        <v>34.908288973384025</v>
      </c>
    </row>
    <row r="461" spans="2:8" x14ac:dyDescent="0.25">
      <c r="C461" s="1" t="s">
        <v>10</v>
      </c>
      <c r="D461" s="43">
        <v>9180.8799999999992</v>
      </c>
      <c r="E461" s="73"/>
      <c r="F461" s="74"/>
      <c r="G461" s="76"/>
    </row>
    <row r="462" spans="2:8" x14ac:dyDescent="0.25">
      <c r="C462" s="53"/>
      <c r="D462" s="54"/>
      <c r="E462" s="55"/>
    </row>
    <row r="463" spans="2:8" x14ac:dyDescent="0.3">
      <c r="C463" s="52" t="s">
        <v>7</v>
      </c>
      <c r="D463" s="50" t="s">
        <v>55</v>
      </c>
      <c r="E463" s="57"/>
    </row>
    <row r="464" spans="2:8" x14ac:dyDescent="0.3">
      <c r="C464" s="52" t="s">
        <v>11</v>
      </c>
      <c r="D464" s="50" t="s">
        <v>56</v>
      </c>
      <c r="E464" s="57"/>
    </row>
    <row r="465" spans="2:8" x14ac:dyDescent="0.3">
      <c r="C465" s="52" t="s">
        <v>13</v>
      </c>
      <c r="D465" s="51" t="s">
        <v>33</v>
      </c>
      <c r="E465" s="57"/>
    </row>
    <row r="466" spans="2:8" ht="24" thickBot="1" x14ac:dyDescent="0.3">
      <c r="C466" s="58"/>
      <c r="D466" s="58"/>
    </row>
    <row r="467" spans="2:8" ht="48" thickBot="1" x14ac:dyDescent="0.3">
      <c r="B467" s="77" t="s">
        <v>17</v>
      </c>
      <c r="C467" s="78"/>
      <c r="D467" s="22" t="s">
        <v>20</v>
      </c>
      <c r="E467" s="79" t="s">
        <v>22</v>
      </c>
      <c r="F467" s="80"/>
      <c r="G467" s="2" t="s">
        <v>21</v>
      </c>
    </row>
    <row r="468" spans="2:8" ht="24" thickBot="1" x14ac:dyDescent="0.3">
      <c r="B468" s="81" t="s">
        <v>34</v>
      </c>
      <c r="C468" s="82"/>
      <c r="D468" s="31">
        <v>59</v>
      </c>
      <c r="E468" s="32">
        <v>1.2</v>
      </c>
      <c r="F468" s="17" t="s">
        <v>24</v>
      </c>
      <c r="G468" s="25">
        <f t="shared" ref="G468:G475" si="9">D468*E468</f>
        <v>70.8</v>
      </c>
      <c r="H468" s="83"/>
    </row>
    <row r="469" spans="2:8" x14ac:dyDescent="0.25">
      <c r="B469" s="84" t="s">
        <v>18</v>
      </c>
      <c r="C469" s="85"/>
      <c r="D469" s="33">
        <v>70.41</v>
      </c>
      <c r="E469" s="34">
        <v>0.4</v>
      </c>
      <c r="F469" s="18" t="s">
        <v>25</v>
      </c>
      <c r="G469" s="26">
        <f t="shared" si="9"/>
        <v>28.164000000000001</v>
      </c>
      <c r="H469" s="83"/>
    </row>
    <row r="470" spans="2:8" ht="24" thickBot="1" x14ac:dyDescent="0.3">
      <c r="B470" s="86" t="s">
        <v>19</v>
      </c>
      <c r="C470" s="87"/>
      <c r="D470" s="35">
        <v>222.31</v>
      </c>
      <c r="E470" s="36">
        <v>0.4</v>
      </c>
      <c r="F470" s="19" t="s">
        <v>25</v>
      </c>
      <c r="G470" s="27">
        <f t="shared" si="9"/>
        <v>88.924000000000007</v>
      </c>
      <c r="H470" s="83"/>
    </row>
    <row r="471" spans="2:8" ht="24" thickBot="1" x14ac:dyDescent="0.3">
      <c r="B471" s="88" t="s">
        <v>27</v>
      </c>
      <c r="C471" s="89"/>
      <c r="D471" s="37">
        <v>696.9</v>
      </c>
      <c r="E471" s="38">
        <v>1.2</v>
      </c>
      <c r="F471" s="23" t="s">
        <v>24</v>
      </c>
      <c r="G471" s="28">
        <f t="shared" si="9"/>
        <v>836.28</v>
      </c>
      <c r="H471" s="83"/>
    </row>
    <row r="472" spans="2:8" x14ac:dyDescent="0.25">
      <c r="B472" s="84" t="s">
        <v>32</v>
      </c>
      <c r="C472" s="85"/>
      <c r="D472" s="33">
        <v>665.33</v>
      </c>
      <c r="E472" s="34">
        <v>1.2</v>
      </c>
      <c r="F472" s="18" t="s">
        <v>24</v>
      </c>
      <c r="G472" s="26">
        <f t="shared" si="9"/>
        <v>798.39600000000007</v>
      </c>
      <c r="H472" s="83"/>
    </row>
    <row r="473" spans="2:8" x14ac:dyDescent="0.25">
      <c r="B473" s="90" t="s">
        <v>26</v>
      </c>
      <c r="C473" s="91"/>
      <c r="D473" s="39"/>
      <c r="E473" s="40"/>
      <c r="F473" s="20" t="s">
        <v>24</v>
      </c>
      <c r="G473" s="29">
        <f t="shared" si="9"/>
        <v>0</v>
      </c>
      <c r="H473" s="83"/>
    </row>
    <row r="474" spans="2:8" x14ac:dyDescent="0.25">
      <c r="B474" s="90" t="s">
        <v>28</v>
      </c>
      <c r="C474" s="91"/>
      <c r="D474" s="41">
        <v>2425.11</v>
      </c>
      <c r="E474" s="42">
        <v>1.2</v>
      </c>
      <c r="F474" s="20" t="s">
        <v>24</v>
      </c>
      <c r="G474" s="29">
        <f t="shared" si="9"/>
        <v>2910.1320000000001</v>
      </c>
      <c r="H474" s="83"/>
    </row>
    <row r="475" spans="2:8" x14ac:dyDescent="0.25">
      <c r="B475" s="90" t="s">
        <v>29</v>
      </c>
      <c r="C475" s="91"/>
      <c r="D475" s="41">
        <v>1718.79</v>
      </c>
      <c r="E475" s="42">
        <v>1.2</v>
      </c>
      <c r="F475" s="20" t="s">
        <v>24</v>
      </c>
      <c r="G475" s="29">
        <f t="shared" si="9"/>
        <v>2062.5479999999998</v>
      </c>
      <c r="H475" s="83"/>
    </row>
    <row r="476" spans="2:8" x14ac:dyDescent="0.25">
      <c r="B476" s="90" t="s">
        <v>31</v>
      </c>
      <c r="C476" s="91"/>
      <c r="D476" s="41">
        <v>473.91</v>
      </c>
      <c r="E476" s="42">
        <v>1.2</v>
      </c>
      <c r="F476" s="20" t="s">
        <v>24</v>
      </c>
      <c r="G476" s="29">
        <f>D476*E476</f>
        <v>568.69200000000001</v>
      </c>
      <c r="H476" s="83"/>
    </row>
    <row r="477" spans="2:8" ht="24" thickBot="1" x14ac:dyDescent="0.3">
      <c r="B477" s="86" t="s">
        <v>30</v>
      </c>
      <c r="C477" s="87"/>
      <c r="D477" s="35">
        <v>320.5</v>
      </c>
      <c r="E477" s="36">
        <v>4.8</v>
      </c>
      <c r="F477" s="19" t="s">
        <v>24</v>
      </c>
      <c r="G477" s="30">
        <f>D477*E477</f>
        <v>1538.3999999999999</v>
      </c>
      <c r="H477" s="83"/>
    </row>
    <row r="478" spans="2:8" x14ac:dyDescent="0.25">
      <c r="C478" s="3"/>
      <c r="D478" s="3"/>
      <c r="E478" s="4"/>
      <c r="F478" s="4"/>
      <c r="H478" s="59"/>
    </row>
    <row r="479" spans="2:8" ht="25.5" x14ac:dyDescent="0.25">
      <c r="C479" s="13" t="s">
        <v>14</v>
      </c>
      <c r="D479" s="6"/>
    </row>
    <row r="480" spans="2:8" ht="18.75" x14ac:dyDescent="0.25">
      <c r="C480" s="68" t="s">
        <v>6</v>
      </c>
      <c r="D480" s="64" t="s">
        <v>0</v>
      </c>
      <c r="E480" s="8">
        <f>ROUND((G468+D461)/D461,2)</f>
        <v>1.01</v>
      </c>
      <c r="F480" s="8"/>
      <c r="G480" s="9"/>
      <c r="H480" s="7"/>
    </row>
    <row r="481" spans="2:8" x14ac:dyDescent="0.25">
      <c r="C481" s="68"/>
      <c r="D481" s="64" t="s">
        <v>1</v>
      </c>
      <c r="E481" s="8">
        <f>ROUND(((G469+G470)+D461)/D461,2)</f>
        <v>1.01</v>
      </c>
      <c r="F481" s="8"/>
      <c r="G481" s="10"/>
      <c r="H481" s="60"/>
    </row>
    <row r="482" spans="2:8" x14ac:dyDescent="0.25">
      <c r="C482" s="68"/>
      <c r="D482" s="64" t="s">
        <v>2</v>
      </c>
      <c r="E482" s="8">
        <f>ROUND((G471+D461)/D461,2)</f>
        <v>1.0900000000000001</v>
      </c>
      <c r="F482" s="11"/>
      <c r="G482" s="10"/>
    </row>
    <row r="483" spans="2:8" x14ac:dyDescent="0.25">
      <c r="C483" s="68"/>
      <c r="D483" s="12" t="s">
        <v>3</v>
      </c>
      <c r="E483" s="44">
        <f>ROUND((SUM(G472:G477)+D461)/D461,2)</f>
        <v>1.86</v>
      </c>
      <c r="F483" s="9"/>
      <c r="G483" s="10"/>
    </row>
    <row r="484" spans="2:8" ht="25.5" x14ac:dyDescent="0.25">
      <c r="D484" s="45" t="s">
        <v>4</v>
      </c>
      <c r="E484" s="46">
        <f>SUM(E480:E483)-IF(D465="сплошная",3,2)</f>
        <v>1.9700000000000006</v>
      </c>
      <c r="F484" s="24"/>
    </row>
    <row r="485" spans="2:8" x14ac:dyDescent="0.25">
      <c r="E485" s="14"/>
    </row>
    <row r="486" spans="2:8" ht="25.5" x14ac:dyDescent="0.35">
      <c r="B486" s="21"/>
      <c r="C486" s="15" t="s">
        <v>23</v>
      </c>
      <c r="D486" s="69">
        <f>E484*D461</f>
        <v>18086.333600000005</v>
      </c>
      <c r="E486" s="69"/>
    </row>
    <row r="487" spans="2:8" ht="18.75" x14ac:dyDescent="0.3">
      <c r="C487" s="16" t="s">
        <v>8</v>
      </c>
      <c r="D487" s="70">
        <f>D486/D460</f>
        <v>68.769329277566555</v>
      </c>
      <c r="E487" s="70"/>
      <c r="G487" s="7"/>
      <c r="H487" s="61"/>
    </row>
    <row r="501" spans="2:8" ht="14.25" customHeight="1" x14ac:dyDescent="0.25"/>
    <row r="502" spans="2:8" hidden="1" x14ac:dyDescent="0.25"/>
    <row r="503" spans="2:8" hidden="1" x14ac:dyDescent="0.25"/>
    <row r="504" spans="2:8" ht="60.75" x14ac:dyDescent="0.8">
      <c r="B504" s="92" t="s">
        <v>77</v>
      </c>
      <c r="C504" s="92"/>
      <c r="D504" s="92"/>
      <c r="E504" s="92"/>
      <c r="F504" s="92"/>
      <c r="G504" s="92"/>
      <c r="H504" s="92"/>
    </row>
    <row r="505" spans="2:8" ht="46.5" customHeight="1" x14ac:dyDescent="0.25">
      <c r="B505" s="93" t="s">
        <v>35</v>
      </c>
      <c r="C505" s="93"/>
      <c r="D505" s="93"/>
      <c r="E505" s="93"/>
      <c r="F505" s="93"/>
      <c r="G505" s="93"/>
    </row>
    <row r="506" spans="2:8" x14ac:dyDescent="0.25">
      <c r="C506" s="67"/>
      <c r="G506" s="7"/>
    </row>
    <row r="507" spans="2:8" ht="25.5" x14ac:dyDescent="0.25">
      <c r="C507" s="13" t="s">
        <v>5</v>
      </c>
      <c r="D507" s="6"/>
    </row>
    <row r="508" spans="2:8" ht="20.25" x14ac:dyDescent="0.25">
      <c r="B508" s="9"/>
      <c r="C508" s="94" t="s">
        <v>15</v>
      </c>
      <c r="D508" s="97" t="s">
        <v>36</v>
      </c>
      <c r="E508" s="97"/>
      <c r="F508" s="97"/>
      <c r="G508" s="97"/>
      <c r="H508" s="56"/>
    </row>
    <row r="509" spans="2:8" ht="20.25" customHeight="1" x14ac:dyDescent="0.25">
      <c r="B509" s="9"/>
      <c r="C509" s="95"/>
      <c r="D509" s="97" t="s">
        <v>57</v>
      </c>
      <c r="E509" s="97"/>
      <c r="F509" s="97"/>
      <c r="G509" s="97"/>
      <c r="H509" s="56"/>
    </row>
    <row r="510" spans="2:8" ht="20.25" customHeight="1" x14ac:dyDescent="0.25">
      <c r="B510" s="9"/>
      <c r="C510" s="96"/>
      <c r="D510" s="97" t="s">
        <v>58</v>
      </c>
      <c r="E510" s="97"/>
      <c r="F510" s="97"/>
      <c r="G510" s="97"/>
      <c r="H510" s="56"/>
    </row>
    <row r="511" spans="2:8" x14ac:dyDescent="0.25">
      <c r="C511" s="47" t="s">
        <v>12</v>
      </c>
      <c r="D511" s="48">
        <v>1</v>
      </c>
      <c r="E511" s="49"/>
      <c r="F511" s="9"/>
    </row>
    <row r="512" spans="2:8" x14ac:dyDescent="0.25">
      <c r="C512" s="1" t="s">
        <v>9</v>
      </c>
      <c r="D512" s="43">
        <v>225</v>
      </c>
      <c r="E512" s="71" t="s">
        <v>16</v>
      </c>
      <c r="F512" s="72"/>
      <c r="G512" s="75">
        <f>D513/D512</f>
        <v>24.177555555555553</v>
      </c>
    </row>
    <row r="513" spans="2:8" x14ac:dyDescent="0.25">
      <c r="C513" s="1" t="s">
        <v>10</v>
      </c>
      <c r="D513" s="43">
        <v>5439.95</v>
      </c>
      <c r="E513" s="73"/>
      <c r="F513" s="74"/>
      <c r="G513" s="76"/>
    </row>
    <row r="514" spans="2:8" x14ac:dyDescent="0.25">
      <c r="C514" s="53"/>
      <c r="D514" s="54"/>
      <c r="E514" s="55"/>
    </row>
    <row r="515" spans="2:8" x14ac:dyDescent="0.3">
      <c r="C515" s="52" t="s">
        <v>7</v>
      </c>
      <c r="D515" s="50" t="s">
        <v>59</v>
      </c>
      <c r="E515" s="57"/>
    </row>
    <row r="516" spans="2:8" x14ac:dyDescent="0.3">
      <c r="C516" s="52" t="s">
        <v>11</v>
      </c>
      <c r="D516" s="50" t="s">
        <v>60</v>
      </c>
      <c r="E516" s="57"/>
    </row>
    <row r="517" spans="2:8" x14ac:dyDescent="0.3">
      <c r="C517" s="52" t="s">
        <v>13</v>
      </c>
      <c r="D517" s="51" t="s">
        <v>33</v>
      </c>
      <c r="E517" s="57"/>
    </row>
    <row r="518" spans="2:8" ht="24" thickBot="1" x14ac:dyDescent="0.3">
      <c r="C518" s="58"/>
      <c r="D518" s="58"/>
    </row>
    <row r="519" spans="2:8" ht="48" thickBot="1" x14ac:dyDescent="0.3">
      <c r="B519" s="77" t="s">
        <v>17</v>
      </c>
      <c r="C519" s="78"/>
      <c r="D519" s="22" t="s">
        <v>20</v>
      </c>
      <c r="E519" s="79" t="s">
        <v>22</v>
      </c>
      <c r="F519" s="80"/>
      <c r="G519" s="2" t="s">
        <v>21</v>
      </c>
    </row>
    <row r="520" spans="2:8" ht="24" thickBot="1" x14ac:dyDescent="0.3">
      <c r="B520" s="81" t="s">
        <v>34</v>
      </c>
      <c r="C520" s="82"/>
      <c r="D520" s="31">
        <v>59</v>
      </c>
      <c r="E520" s="32">
        <v>1</v>
      </c>
      <c r="F520" s="17" t="s">
        <v>24</v>
      </c>
      <c r="G520" s="25">
        <f t="shared" ref="G520:G527" si="10">D520*E520</f>
        <v>59</v>
      </c>
      <c r="H520" s="83"/>
    </row>
    <row r="521" spans="2:8" x14ac:dyDescent="0.25">
      <c r="B521" s="84" t="s">
        <v>18</v>
      </c>
      <c r="C521" s="85"/>
      <c r="D521" s="33">
        <v>70.41</v>
      </c>
      <c r="E521" s="34">
        <v>0.4</v>
      </c>
      <c r="F521" s="18" t="s">
        <v>25</v>
      </c>
      <c r="G521" s="26">
        <f t="shared" si="10"/>
        <v>28.164000000000001</v>
      </c>
      <c r="H521" s="83"/>
    </row>
    <row r="522" spans="2:8" ht="24" thickBot="1" x14ac:dyDescent="0.3">
      <c r="B522" s="86" t="s">
        <v>19</v>
      </c>
      <c r="C522" s="87"/>
      <c r="D522" s="35">
        <v>222.31</v>
      </c>
      <c r="E522" s="36">
        <v>0.4</v>
      </c>
      <c r="F522" s="19" t="s">
        <v>25</v>
      </c>
      <c r="G522" s="27">
        <f t="shared" si="10"/>
        <v>88.924000000000007</v>
      </c>
      <c r="H522" s="83"/>
    </row>
    <row r="523" spans="2:8" ht="24" thickBot="1" x14ac:dyDescent="0.3">
      <c r="B523" s="88" t="s">
        <v>27</v>
      </c>
      <c r="C523" s="89"/>
      <c r="D523" s="37">
        <v>696.9</v>
      </c>
      <c r="E523" s="38">
        <v>1</v>
      </c>
      <c r="F523" s="23" t="s">
        <v>24</v>
      </c>
      <c r="G523" s="28">
        <f t="shared" si="10"/>
        <v>696.9</v>
      </c>
      <c r="H523" s="83"/>
    </row>
    <row r="524" spans="2:8" x14ac:dyDescent="0.25">
      <c r="B524" s="84" t="s">
        <v>32</v>
      </c>
      <c r="C524" s="85"/>
      <c r="D524" s="33">
        <v>665.33</v>
      </c>
      <c r="E524" s="34">
        <v>1</v>
      </c>
      <c r="F524" s="18" t="s">
        <v>24</v>
      </c>
      <c r="G524" s="26">
        <f t="shared" si="10"/>
        <v>665.33</v>
      </c>
      <c r="H524" s="83"/>
    </row>
    <row r="525" spans="2:8" x14ac:dyDescent="0.25">
      <c r="B525" s="90" t="s">
        <v>26</v>
      </c>
      <c r="C525" s="91"/>
      <c r="D525" s="39"/>
      <c r="E525" s="40"/>
      <c r="F525" s="20" t="s">
        <v>24</v>
      </c>
      <c r="G525" s="29">
        <f t="shared" si="10"/>
        <v>0</v>
      </c>
      <c r="H525" s="83"/>
    </row>
    <row r="526" spans="2:8" x14ac:dyDescent="0.25">
      <c r="B526" s="90" t="s">
        <v>28</v>
      </c>
      <c r="C526" s="91"/>
      <c r="D526" s="41">
        <v>2425.11</v>
      </c>
      <c r="E526" s="42">
        <v>1</v>
      </c>
      <c r="F526" s="20" t="s">
        <v>24</v>
      </c>
      <c r="G526" s="29">
        <f t="shared" si="10"/>
        <v>2425.11</v>
      </c>
      <c r="H526" s="83"/>
    </row>
    <row r="527" spans="2:8" x14ac:dyDescent="0.25">
      <c r="B527" s="90" t="s">
        <v>29</v>
      </c>
      <c r="C527" s="91"/>
      <c r="D527" s="41">
        <v>1718.79</v>
      </c>
      <c r="E527" s="42">
        <v>1</v>
      </c>
      <c r="F527" s="20" t="s">
        <v>24</v>
      </c>
      <c r="G527" s="29">
        <f t="shared" si="10"/>
        <v>1718.79</v>
      </c>
      <c r="H527" s="83"/>
    </row>
    <row r="528" spans="2:8" x14ac:dyDescent="0.25">
      <c r="B528" s="90" t="s">
        <v>31</v>
      </c>
      <c r="C528" s="91"/>
      <c r="D528" s="41">
        <v>473.91</v>
      </c>
      <c r="E528" s="42">
        <v>1</v>
      </c>
      <c r="F528" s="20" t="s">
        <v>24</v>
      </c>
      <c r="G528" s="29">
        <f>D528*E528</f>
        <v>473.91</v>
      </c>
      <c r="H528" s="83"/>
    </row>
    <row r="529" spans="2:8" ht="24" thickBot="1" x14ac:dyDescent="0.3">
      <c r="B529" s="86" t="s">
        <v>30</v>
      </c>
      <c r="C529" s="87"/>
      <c r="D529" s="35">
        <v>320.5</v>
      </c>
      <c r="E529" s="36">
        <v>4</v>
      </c>
      <c r="F529" s="19" t="s">
        <v>24</v>
      </c>
      <c r="G529" s="30">
        <f>D529*E529</f>
        <v>1282</v>
      </c>
      <c r="H529" s="83"/>
    </row>
    <row r="530" spans="2:8" x14ac:dyDescent="0.25">
      <c r="C530" s="3"/>
      <c r="D530" s="3"/>
      <c r="E530" s="4"/>
      <c r="F530" s="4"/>
      <c r="H530" s="59"/>
    </row>
    <row r="531" spans="2:8" ht="25.5" x14ac:dyDescent="0.25">
      <c r="C531" s="13" t="s">
        <v>14</v>
      </c>
      <c r="D531" s="6"/>
    </row>
    <row r="532" spans="2:8" ht="18.75" x14ac:dyDescent="0.25">
      <c r="C532" s="68" t="s">
        <v>6</v>
      </c>
      <c r="D532" s="66" t="s">
        <v>0</v>
      </c>
      <c r="E532" s="8">
        <f>ROUND((G520+D513)/D513,2)</f>
        <v>1.01</v>
      </c>
      <c r="F532" s="8"/>
      <c r="G532" s="9"/>
      <c r="H532" s="7"/>
    </row>
    <row r="533" spans="2:8" x14ac:dyDescent="0.25">
      <c r="C533" s="68"/>
      <c r="D533" s="66" t="s">
        <v>1</v>
      </c>
      <c r="E533" s="8">
        <f>ROUND(((G521+G522)+D513)/D513,2)</f>
        <v>1.02</v>
      </c>
      <c r="F533" s="8"/>
      <c r="G533" s="10"/>
      <c r="H533" s="60"/>
    </row>
    <row r="534" spans="2:8" x14ac:dyDescent="0.25">
      <c r="C534" s="68"/>
      <c r="D534" s="66" t="s">
        <v>2</v>
      </c>
      <c r="E534" s="8">
        <f>ROUND((G523+D513)/D513,2)</f>
        <v>1.1299999999999999</v>
      </c>
      <c r="F534" s="11"/>
      <c r="G534" s="10"/>
    </row>
    <row r="535" spans="2:8" x14ac:dyDescent="0.25">
      <c r="C535" s="68"/>
      <c r="D535" s="12" t="s">
        <v>3</v>
      </c>
      <c r="E535" s="44">
        <f>ROUND((SUM(G524:G529)+D513)/D513,2)</f>
        <v>2.21</v>
      </c>
      <c r="F535" s="9"/>
      <c r="G535" s="10"/>
    </row>
    <row r="536" spans="2:8" ht="25.5" x14ac:dyDescent="0.25">
      <c r="D536" s="45" t="s">
        <v>4</v>
      </c>
      <c r="E536" s="46">
        <f>SUM(E532:E535)-IF(D517="сплошная",3,2)</f>
        <v>2.37</v>
      </c>
      <c r="F536" s="24"/>
    </row>
    <row r="537" spans="2:8" x14ac:dyDescent="0.25">
      <c r="E537" s="14"/>
    </row>
    <row r="538" spans="2:8" ht="25.5" x14ac:dyDescent="0.35">
      <c r="B538" s="21"/>
      <c r="C538" s="15" t="s">
        <v>23</v>
      </c>
      <c r="D538" s="69">
        <f>E536*D513</f>
        <v>12892.681500000001</v>
      </c>
      <c r="E538" s="69"/>
    </row>
    <row r="539" spans="2:8" ht="18.75" x14ac:dyDescent="0.3">
      <c r="C539" s="16" t="s">
        <v>8</v>
      </c>
      <c r="D539" s="70">
        <f>D538/D512</f>
        <v>57.300806666666666</v>
      </c>
      <c r="E539" s="70"/>
      <c r="G539" s="7"/>
      <c r="H539" s="61"/>
    </row>
    <row r="551" spans="2:8" ht="14.25" customHeight="1" x14ac:dyDescent="0.25"/>
    <row r="552" spans="2:8" hidden="1" x14ac:dyDescent="0.25"/>
    <row r="553" spans="2:8" hidden="1" x14ac:dyDescent="0.25"/>
    <row r="554" spans="2:8" ht="60.75" x14ac:dyDescent="0.8">
      <c r="B554" s="92" t="s">
        <v>78</v>
      </c>
      <c r="C554" s="92"/>
      <c r="D554" s="92"/>
      <c r="E554" s="92"/>
      <c r="F554" s="92"/>
      <c r="G554" s="92"/>
      <c r="H554" s="92"/>
    </row>
    <row r="555" spans="2:8" ht="46.5" customHeight="1" x14ac:dyDescent="0.25">
      <c r="B555" s="93" t="s">
        <v>35</v>
      </c>
      <c r="C555" s="93"/>
      <c r="D555" s="93"/>
      <c r="E555" s="93"/>
      <c r="F555" s="93"/>
      <c r="G555" s="93"/>
    </row>
    <row r="556" spans="2:8" x14ac:dyDescent="0.25">
      <c r="C556" s="67"/>
      <c r="G556" s="7"/>
    </row>
    <row r="557" spans="2:8" ht="25.5" x14ac:dyDescent="0.25">
      <c r="C557" s="13" t="s">
        <v>5</v>
      </c>
      <c r="D557" s="6"/>
    </row>
    <row r="558" spans="2:8" ht="20.25" x14ac:dyDescent="0.25">
      <c r="B558" s="9"/>
      <c r="C558" s="94" t="s">
        <v>15</v>
      </c>
      <c r="D558" s="97" t="s">
        <v>36</v>
      </c>
      <c r="E558" s="97"/>
      <c r="F558" s="97"/>
      <c r="G558" s="97"/>
      <c r="H558" s="56"/>
    </row>
    <row r="559" spans="2:8" ht="20.25" customHeight="1" x14ac:dyDescent="0.25">
      <c r="B559" s="9"/>
      <c r="C559" s="95"/>
      <c r="D559" s="97" t="s">
        <v>57</v>
      </c>
      <c r="E559" s="97"/>
      <c r="F559" s="97"/>
      <c r="G559" s="97"/>
      <c r="H559" s="56"/>
    </row>
    <row r="560" spans="2:8" ht="20.25" customHeight="1" x14ac:dyDescent="0.25">
      <c r="B560" s="9"/>
      <c r="C560" s="96"/>
      <c r="D560" s="97" t="s">
        <v>67</v>
      </c>
      <c r="E560" s="97"/>
      <c r="F560" s="97"/>
      <c r="G560" s="97"/>
      <c r="H560" s="56"/>
    </row>
    <row r="561" spans="2:8" x14ac:dyDescent="0.25">
      <c r="C561" s="47" t="s">
        <v>12</v>
      </c>
      <c r="D561" s="48">
        <v>1</v>
      </c>
      <c r="E561" s="49"/>
      <c r="F561" s="9"/>
    </row>
    <row r="562" spans="2:8" x14ac:dyDescent="0.25">
      <c r="C562" s="1" t="s">
        <v>9</v>
      </c>
      <c r="D562" s="43">
        <v>174</v>
      </c>
      <c r="E562" s="71" t="s">
        <v>16</v>
      </c>
      <c r="F562" s="72"/>
      <c r="G562" s="75">
        <f>D563/D562</f>
        <v>30.016724137931032</v>
      </c>
    </row>
    <row r="563" spans="2:8" x14ac:dyDescent="0.25">
      <c r="C563" s="1" t="s">
        <v>10</v>
      </c>
      <c r="D563" s="43">
        <v>5222.91</v>
      </c>
      <c r="E563" s="73"/>
      <c r="F563" s="74"/>
      <c r="G563" s="76"/>
    </row>
    <row r="564" spans="2:8" x14ac:dyDescent="0.25">
      <c r="C564" s="53"/>
      <c r="D564" s="54"/>
      <c r="E564" s="55"/>
    </row>
    <row r="565" spans="2:8" x14ac:dyDescent="0.3">
      <c r="C565" s="52" t="s">
        <v>7</v>
      </c>
      <c r="D565" s="50" t="s">
        <v>61</v>
      </c>
      <c r="E565" s="57"/>
    </row>
    <row r="566" spans="2:8" x14ac:dyDescent="0.3">
      <c r="C566" s="52" t="s">
        <v>11</v>
      </c>
      <c r="D566" s="50" t="s">
        <v>60</v>
      </c>
      <c r="E566" s="57"/>
    </row>
    <row r="567" spans="2:8" x14ac:dyDescent="0.3">
      <c r="C567" s="52" t="s">
        <v>13</v>
      </c>
      <c r="D567" s="51" t="s">
        <v>33</v>
      </c>
      <c r="E567" s="57"/>
    </row>
    <row r="568" spans="2:8" ht="24" thickBot="1" x14ac:dyDescent="0.3">
      <c r="C568" s="58"/>
      <c r="D568" s="58"/>
    </row>
    <row r="569" spans="2:8" ht="48" thickBot="1" x14ac:dyDescent="0.3">
      <c r="B569" s="77" t="s">
        <v>17</v>
      </c>
      <c r="C569" s="78"/>
      <c r="D569" s="22" t="s">
        <v>20</v>
      </c>
      <c r="E569" s="79" t="s">
        <v>22</v>
      </c>
      <c r="F569" s="80"/>
      <c r="G569" s="2" t="s">
        <v>21</v>
      </c>
    </row>
    <row r="570" spans="2:8" ht="24" thickBot="1" x14ac:dyDescent="0.3">
      <c r="B570" s="81" t="s">
        <v>34</v>
      </c>
      <c r="C570" s="82"/>
      <c r="D570" s="31">
        <v>59</v>
      </c>
      <c r="E570" s="32">
        <v>1</v>
      </c>
      <c r="F570" s="17" t="s">
        <v>24</v>
      </c>
      <c r="G570" s="25">
        <f t="shared" ref="G570:G577" si="11">D570*E570</f>
        <v>59</v>
      </c>
      <c r="H570" s="83"/>
    </row>
    <row r="571" spans="2:8" x14ac:dyDescent="0.25">
      <c r="B571" s="84" t="s">
        <v>18</v>
      </c>
      <c r="C571" s="85"/>
      <c r="D571" s="33">
        <v>70.41</v>
      </c>
      <c r="E571" s="34">
        <v>0.4</v>
      </c>
      <c r="F571" s="18" t="s">
        <v>25</v>
      </c>
      <c r="G571" s="26">
        <f t="shared" si="11"/>
        <v>28.164000000000001</v>
      </c>
      <c r="H571" s="83"/>
    </row>
    <row r="572" spans="2:8" ht="24" thickBot="1" x14ac:dyDescent="0.3">
      <c r="B572" s="86" t="s">
        <v>19</v>
      </c>
      <c r="C572" s="87"/>
      <c r="D572" s="35">
        <v>222.31</v>
      </c>
      <c r="E572" s="36">
        <v>0.4</v>
      </c>
      <c r="F572" s="19" t="s">
        <v>25</v>
      </c>
      <c r="G572" s="27">
        <f t="shared" si="11"/>
        <v>88.924000000000007</v>
      </c>
      <c r="H572" s="83"/>
    </row>
    <row r="573" spans="2:8" ht="24" thickBot="1" x14ac:dyDescent="0.3">
      <c r="B573" s="88" t="s">
        <v>27</v>
      </c>
      <c r="C573" s="89"/>
      <c r="D573" s="37">
        <v>696.9</v>
      </c>
      <c r="E573" s="38">
        <v>1</v>
      </c>
      <c r="F573" s="23" t="s">
        <v>24</v>
      </c>
      <c r="G573" s="28">
        <f t="shared" si="11"/>
        <v>696.9</v>
      </c>
      <c r="H573" s="83"/>
    </row>
    <row r="574" spans="2:8" x14ac:dyDescent="0.25">
      <c r="B574" s="84" t="s">
        <v>32</v>
      </c>
      <c r="C574" s="85"/>
      <c r="D574" s="33">
        <v>665.33</v>
      </c>
      <c r="E574" s="34">
        <v>1</v>
      </c>
      <c r="F574" s="18" t="s">
        <v>24</v>
      </c>
      <c r="G574" s="26">
        <f t="shared" si="11"/>
        <v>665.33</v>
      </c>
      <c r="H574" s="83"/>
    </row>
    <row r="575" spans="2:8" x14ac:dyDescent="0.25">
      <c r="B575" s="90" t="s">
        <v>26</v>
      </c>
      <c r="C575" s="91"/>
      <c r="D575" s="39"/>
      <c r="E575" s="40"/>
      <c r="F575" s="20" t="s">
        <v>24</v>
      </c>
      <c r="G575" s="29">
        <f t="shared" si="11"/>
        <v>0</v>
      </c>
      <c r="H575" s="83"/>
    </row>
    <row r="576" spans="2:8" x14ac:dyDescent="0.25">
      <c r="B576" s="90" t="s">
        <v>28</v>
      </c>
      <c r="C576" s="91"/>
      <c r="D576" s="41">
        <v>2425.11</v>
      </c>
      <c r="E576" s="42">
        <v>1</v>
      </c>
      <c r="F576" s="20" t="s">
        <v>24</v>
      </c>
      <c r="G576" s="29">
        <f t="shared" si="11"/>
        <v>2425.11</v>
      </c>
      <c r="H576" s="83"/>
    </row>
    <row r="577" spans="2:8" x14ac:dyDescent="0.25">
      <c r="B577" s="90" t="s">
        <v>29</v>
      </c>
      <c r="C577" s="91"/>
      <c r="D577" s="41">
        <v>1718.79</v>
      </c>
      <c r="E577" s="42">
        <v>1</v>
      </c>
      <c r="F577" s="20" t="s">
        <v>24</v>
      </c>
      <c r="G577" s="29">
        <f t="shared" si="11"/>
        <v>1718.79</v>
      </c>
      <c r="H577" s="83"/>
    </row>
    <row r="578" spans="2:8" x14ac:dyDescent="0.25">
      <c r="B578" s="90" t="s">
        <v>31</v>
      </c>
      <c r="C578" s="91"/>
      <c r="D578" s="41">
        <v>473.91</v>
      </c>
      <c r="E578" s="42">
        <v>1</v>
      </c>
      <c r="F578" s="20" t="s">
        <v>24</v>
      </c>
      <c r="G578" s="29">
        <f>D578*E578</f>
        <v>473.91</v>
      </c>
      <c r="H578" s="83"/>
    </row>
    <row r="579" spans="2:8" ht="24" thickBot="1" x14ac:dyDescent="0.3">
      <c r="B579" s="86" t="s">
        <v>30</v>
      </c>
      <c r="C579" s="87"/>
      <c r="D579" s="35">
        <v>320.5</v>
      </c>
      <c r="E579" s="36">
        <v>4</v>
      </c>
      <c r="F579" s="19" t="s">
        <v>24</v>
      </c>
      <c r="G579" s="30">
        <f>D579*E579</f>
        <v>1282</v>
      </c>
      <c r="H579" s="83"/>
    </row>
    <row r="580" spans="2:8" x14ac:dyDescent="0.25">
      <c r="C580" s="3"/>
      <c r="D580" s="3"/>
      <c r="E580" s="4"/>
      <c r="F580" s="4"/>
      <c r="H580" s="59"/>
    </row>
    <row r="581" spans="2:8" ht="25.5" x14ac:dyDescent="0.25">
      <c r="C581" s="13" t="s">
        <v>14</v>
      </c>
      <c r="D581" s="6"/>
    </row>
    <row r="582" spans="2:8" ht="18.75" x14ac:dyDescent="0.25">
      <c r="C582" s="68" t="s">
        <v>6</v>
      </c>
      <c r="D582" s="66" t="s">
        <v>0</v>
      </c>
      <c r="E582" s="8">
        <f>ROUND((G570+D563)/D563,2)</f>
        <v>1.01</v>
      </c>
      <c r="F582" s="8"/>
      <c r="G582" s="9"/>
      <c r="H582" s="7"/>
    </row>
    <row r="583" spans="2:8" x14ac:dyDescent="0.25">
      <c r="C583" s="68"/>
      <c r="D583" s="66" t="s">
        <v>1</v>
      </c>
      <c r="E583" s="8">
        <f>ROUND(((G571+G572)+D563)/D563,2)</f>
        <v>1.02</v>
      </c>
      <c r="F583" s="8"/>
      <c r="G583" s="10"/>
      <c r="H583" s="60"/>
    </row>
    <row r="584" spans="2:8" x14ac:dyDescent="0.25">
      <c r="C584" s="68"/>
      <c r="D584" s="66" t="s">
        <v>2</v>
      </c>
      <c r="E584" s="8">
        <f>ROUND((G573+D563)/D563,2)</f>
        <v>1.1299999999999999</v>
      </c>
      <c r="F584" s="11"/>
      <c r="G584" s="10"/>
    </row>
    <row r="585" spans="2:8" x14ac:dyDescent="0.25">
      <c r="C585" s="68"/>
      <c r="D585" s="12" t="s">
        <v>3</v>
      </c>
      <c r="E585" s="44">
        <f>ROUND((SUM(G574:G579)+D563)/D563,2)</f>
        <v>2.2599999999999998</v>
      </c>
      <c r="F585" s="9"/>
      <c r="G585" s="10"/>
    </row>
    <row r="586" spans="2:8" ht="25.5" x14ac:dyDescent="0.25">
      <c r="D586" s="45" t="s">
        <v>4</v>
      </c>
      <c r="E586" s="46">
        <f>SUM(E582:E585)-IF(D567="сплошная",3,2)</f>
        <v>2.42</v>
      </c>
      <c r="F586" s="24"/>
    </row>
    <row r="587" spans="2:8" x14ac:dyDescent="0.25">
      <c r="E587" s="14"/>
    </row>
    <row r="588" spans="2:8" ht="25.5" x14ac:dyDescent="0.35">
      <c r="B588" s="21"/>
      <c r="C588" s="15" t="s">
        <v>23</v>
      </c>
      <c r="D588" s="69">
        <f>E586*D563</f>
        <v>12639.4422</v>
      </c>
      <c r="E588" s="69"/>
    </row>
    <row r="589" spans="2:8" ht="18.75" x14ac:dyDescent="0.3">
      <c r="C589" s="16" t="s">
        <v>8</v>
      </c>
      <c r="D589" s="70">
        <f>D588/D562</f>
        <v>72.640472413793105</v>
      </c>
      <c r="E589" s="70"/>
      <c r="G589" s="7"/>
      <c r="H589" s="61"/>
    </row>
    <row r="601" spans="2:8" ht="14.25" customHeight="1" x14ac:dyDescent="0.25"/>
    <row r="602" spans="2:8" hidden="1" x14ac:dyDescent="0.25"/>
    <row r="603" spans="2:8" hidden="1" x14ac:dyDescent="0.25"/>
    <row r="604" spans="2:8" ht="60.75" x14ac:dyDescent="0.8">
      <c r="B604" s="92" t="s">
        <v>79</v>
      </c>
      <c r="C604" s="92"/>
      <c r="D604" s="92"/>
      <c r="E604" s="92"/>
      <c r="F604" s="92"/>
      <c r="G604" s="92"/>
      <c r="H604" s="92"/>
    </row>
    <row r="605" spans="2:8" ht="46.5" customHeight="1" x14ac:dyDescent="0.25">
      <c r="B605" s="93" t="s">
        <v>35</v>
      </c>
      <c r="C605" s="93"/>
      <c r="D605" s="93"/>
      <c r="E605" s="93"/>
      <c r="F605" s="93"/>
      <c r="G605" s="93"/>
    </row>
    <row r="606" spans="2:8" x14ac:dyDescent="0.25">
      <c r="C606" s="67"/>
      <c r="G606" s="7"/>
    </row>
    <row r="607" spans="2:8" ht="25.5" x14ac:dyDescent="0.25">
      <c r="C607" s="13" t="s">
        <v>5</v>
      </c>
      <c r="D607" s="6"/>
    </row>
    <row r="608" spans="2:8" ht="20.25" x14ac:dyDescent="0.25">
      <c r="B608" s="9"/>
      <c r="C608" s="94" t="s">
        <v>15</v>
      </c>
      <c r="D608" s="97" t="s">
        <v>36</v>
      </c>
      <c r="E608" s="97"/>
      <c r="F608" s="97"/>
      <c r="G608" s="97"/>
      <c r="H608" s="56"/>
    </row>
    <row r="609" spans="2:8" ht="20.25" customHeight="1" x14ac:dyDescent="0.25">
      <c r="B609" s="9"/>
      <c r="C609" s="95"/>
      <c r="D609" s="97" t="s">
        <v>57</v>
      </c>
      <c r="E609" s="97"/>
      <c r="F609" s="97"/>
      <c r="G609" s="97"/>
      <c r="H609" s="56"/>
    </row>
    <row r="610" spans="2:8" ht="20.25" customHeight="1" x14ac:dyDescent="0.25">
      <c r="B610" s="9"/>
      <c r="C610" s="96"/>
      <c r="D610" s="97" t="s">
        <v>62</v>
      </c>
      <c r="E610" s="97"/>
      <c r="F610" s="97"/>
      <c r="G610" s="97"/>
      <c r="H610" s="56"/>
    </row>
    <row r="611" spans="2:8" x14ac:dyDescent="0.25">
      <c r="C611" s="47" t="s">
        <v>12</v>
      </c>
      <c r="D611" s="48">
        <v>1.5</v>
      </c>
      <c r="E611" s="49"/>
      <c r="F611" s="9"/>
    </row>
    <row r="612" spans="2:8" x14ac:dyDescent="0.25">
      <c r="C612" s="1" t="s">
        <v>9</v>
      </c>
      <c r="D612" s="43">
        <v>307</v>
      </c>
      <c r="E612" s="71" t="s">
        <v>16</v>
      </c>
      <c r="F612" s="72"/>
      <c r="G612" s="75">
        <f>D613/D612</f>
        <v>62.984397394136806</v>
      </c>
    </row>
    <row r="613" spans="2:8" x14ac:dyDescent="0.25">
      <c r="C613" s="1" t="s">
        <v>10</v>
      </c>
      <c r="D613" s="43">
        <v>19336.21</v>
      </c>
      <c r="E613" s="73"/>
      <c r="F613" s="74"/>
      <c r="G613" s="76"/>
    </row>
    <row r="614" spans="2:8" x14ac:dyDescent="0.25">
      <c r="C614" s="53"/>
      <c r="D614" s="54"/>
      <c r="E614" s="55"/>
    </row>
    <row r="615" spans="2:8" x14ac:dyDescent="0.3">
      <c r="C615" s="52" t="s">
        <v>7</v>
      </c>
      <c r="D615" s="50" t="s">
        <v>63</v>
      </c>
      <c r="E615" s="57"/>
    </row>
    <row r="616" spans="2:8" x14ac:dyDescent="0.3">
      <c r="C616" s="52" t="s">
        <v>11</v>
      </c>
      <c r="D616" s="50" t="s">
        <v>45</v>
      </c>
      <c r="E616" s="57"/>
    </row>
    <row r="617" spans="2:8" x14ac:dyDescent="0.3">
      <c r="C617" s="52" t="s">
        <v>13</v>
      </c>
      <c r="D617" s="51" t="s">
        <v>33</v>
      </c>
      <c r="E617" s="57"/>
    </row>
    <row r="618" spans="2:8" ht="24" thickBot="1" x14ac:dyDescent="0.3">
      <c r="C618" s="58"/>
      <c r="D618" s="58"/>
    </row>
    <row r="619" spans="2:8" ht="48" thickBot="1" x14ac:dyDescent="0.3">
      <c r="B619" s="77" t="s">
        <v>17</v>
      </c>
      <c r="C619" s="78"/>
      <c r="D619" s="22" t="s">
        <v>20</v>
      </c>
      <c r="E619" s="79" t="s">
        <v>22</v>
      </c>
      <c r="F619" s="80"/>
      <c r="G619" s="2" t="s">
        <v>21</v>
      </c>
    </row>
    <row r="620" spans="2:8" ht="24" thickBot="1" x14ac:dyDescent="0.3">
      <c r="B620" s="81" t="s">
        <v>34</v>
      </c>
      <c r="C620" s="82"/>
      <c r="D620" s="31">
        <v>59</v>
      </c>
      <c r="E620" s="32">
        <v>1.5</v>
      </c>
      <c r="F620" s="17" t="s">
        <v>24</v>
      </c>
      <c r="G620" s="25">
        <f t="shared" ref="G620:G627" si="12">D620*E620</f>
        <v>88.5</v>
      </c>
      <c r="H620" s="83"/>
    </row>
    <row r="621" spans="2:8" x14ac:dyDescent="0.25">
      <c r="B621" s="84" t="s">
        <v>18</v>
      </c>
      <c r="C621" s="85"/>
      <c r="D621" s="33">
        <v>70.41</v>
      </c>
      <c r="E621" s="34">
        <v>0.7</v>
      </c>
      <c r="F621" s="18" t="s">
        <v>25</v>
      </c>
      <c r="G621" s="26">
        <f t="shared" si="12"/>
        <v>49.286999999999992</v>
      </c>
      <c r="H621" s="83"/>
    </row>
    <row r="622" spans="2:8" ht="24" thickBot="1" x14ac:dyDescent="0.3">
      <c r="B622" s="86" t="s">
        <v>19</v>
      </c>
      <c r="C622" s="87"/>
      <c r="D622" s="35">
        <v>222.31</v>
      </c>
      <c r="E622" s="36">
        <v>0.7</v>
      </c>
      <c r="F622" s="19" t="s">
        <v>25</v>
      </c>
      <c r="G622" s="27">
        <f t="shared" si="12"/>
        <v>155.61699999999999</v>
      </c>
      <c r="H622" s="83"/>
    </row>
    <row r="623" spans="2:8" ht="24" thickBot="1" x14ac:dyDescent="0.3">
      <c r="B623" s="88" t="s">
        <v>27</v>
      </c>
      <c r="C623" s="89"/>
      <c r="D623" s="37">
        <v>696.9</v>
      </c>
      <c r="E623" s="38">
        <v>1.5</v>
      </c>
      <c r="F623" s="23" t="s">
        <v>24</v>
      </c>
      <c r="G623" s="28">
        <f t="shared" si="12"/>
        <v>1045.3499999999999</v>
      </c>
      <c r="H623" s="83"/>
    </row>
    <row r="624" spans="2:8" x14ac:dyDescent="0.25">
      <c r="B624" s="84" t="s">
        <v>32</v>
      </c>
      <c r="C624" s="85"/>
      <c r="D624" s="33">
        <v>665.33</v>
      </c>
      <c r="E624" s="34">
        <v>1.5</v>
      </c>
      <c r="F624" s="18" t="s">
        <v>24</v>
      </c>
      <c r="G624" s="26">
        <f t="shared" si="12"/>
        <v>997.99500000000012</v>
      </c>
      <c r="H624" s="83"/>
    </row>
    <row r="625" spans="2:8" x14ac:dyDescent="0.25">
      <c r="B625" s="90" t="s">
        <v>26</v>
      </c>
      <c r="C625" s="91"/>
      <c r="D625" s="39"/>
      <c r="E625" s="40"/>
      <c r="F625" s="20" t="s">
        <v>24</v>
      </c>
      <c r="G625" s="29">
        <f t="shared" si="12"/>
        <v>0</v>
      </c>
      <c r="H625" s="83"/>
    </row>
    <row r="626" spans="2:8" x14ac:dyDescent="0.25">
      <c r="B626" s="90" t="s">
        <v>28</v>
      </c>
      <c r="C626" s="91"/>
      <c r="D626" s="41">
        <v>2425.11</v>
      </c>
      <c r="E626" s="42">
        <v>1.5</v>
      </c>
      <c r="F626" s="20" t="s">
        <v>24</v>
      </c>
      <c r="G626" s="29">
        <f t="shared" si="12"/>
        <v>3637.665</v>
      </c>
      <c r="H626" s="83"/>
    </row>
    <row r="627" spans="2:8" x14ac:dyDescent="0.25">
      <c r="B627" s="90" t="s">
        <v>29</v>
      </c>
      <c r="C627" s="91"/>
      <c r="D627" s="41">
        <v>1718.79</v>
      </c>
      <c r="E627" s="42">
        <v>1.5</v>
      </c>
      <c r="F627" s="20" t="s">
        <v>24</v>
      </c>
      <c r="G627" s="29">
        <f t="shared" si="12"/>
        <v>2578.1849999999999</v>
      </c>
      <c r="H627" s="83"/>
    </row>
    <row r="628" spans="2:8" x14ac:dyDescent="0.25">
      <c r="B628" s="90" t="s">
        <v>31</v>
      </c>
      <c r="C628" s="91"/>
      <c r="D628" s="41">
        <v>473.91</v>
      </c>
      <c r="E628" s="42">
        <v>1.5</v>
      </c>
      <c r="F628" s="20" t="s">
        <v>24</v>
      </c>
      <c r="G628" s="29">
        <f>D628*E628</f>
        <v>710.86500000000001</v>
      </c>
      <c r="H628" s="83"/>
    </row>
    <row r="629" spans="2:8" ht="24" thickBot="1" x14ac:dyDescent="0.3">
      <c r="B629" s="86" t="s">
        <v>30</v>
      </c>
      <c r="C629" s="87"/>
      <c r="D629" s="35">
        <v>320.5</v>
      </c>
      <c r="E629" s="36">
        <v>6</v>
      </c>
      <c r="F629" s="19" t="s">
        <v>24</v>
      </c>
      <c r="G629" s="30">
        <f>D629*E629</f>
        <v>1923</v>
      </c>
      <c r="H629" s="83"/>
    </row>
    <row r="630" spans="2:8" x14ac:dyDescent="0.25">
      <c r="C630" s="3"/>
      <c r="D630" s="3"/>
      <c r="E630" s="4"/>
      <c r="F630" s="4"/>
      <c r="H630" s="59"/>
    </row>
    <row r="631" spans="2:8" ht="25.5" x14ac:dyDescent="0.25">
      <c r="C631" s="13" t="s">
        <v>14</v>
      </c>
      <c r="D631" s="6"/>
    </row>
    <row r="632" spans="2:8" ht="18.75" x14ac:dyDescent="0.25">
      <c r="C632" s="68" t="s">
        <v>6</v>
      </c>
      <c r="D632" s="66" t="s">
        <v>0</v>
      </c>
      <c r="E632" s="8">
        <f>ROUND((G620+D613)/D613,2)</f>
        <v>1</v>
      </c>
      <c r="F632" s="8"/>
      <c r="G632" s="9"/>
      <c r="H632" s="7"/>
    </row>
    <row r="633" spans="2:8" x14ac:dyDescent="0.25">
      <c r="C633" s="68"/>
      <c r="D633" s="66" t="s">
        <v>1</v>
      </c>
      <c r="E633" s="8">
        <f>ROUND(((G621+G622)+D613)/D613,2)</f>
        <v>1.01</v>
      </c>
      <c r="F633" s="8"/>
      <c r="G633" s="10"/>
      <c r="H633" s="60"/>
    </row>
    <row r="634" spans="2:8" x14ac:dyDescent="0.25">
      <c r="C634" s="68"/>
      <c r="D634" s="66" t="s">
        <v>2</v>
      </c>
      <c r="E634" s="8">
        <f>ROUND((G623+D613)/D613,2)</f>
        <v>1.05</v>
      </c>
      <c r="F634" s="11"/>
      <c r="G634" s="10"/>
    </row>
    <row r="635" spans="2:8" x14ac:dyDescent="0.25">
      <c r="C635" s="68"/>
      <c r="D635" s="12" t="s">
        <v>3</v>
      </c>
      <c r="E635" s="44">
        <f>ROUND((SUM(G624:G629)+D613)/D613,2)</f>
        <v>1.51</v>
      </c>
      <c r="F635" s="9"/>
      <c r="G635" s="10"/>
    </row>
    <row r="636" spans="2:8" ht="25.5" x14ac:dyDescent="0.25">
      <c r="D636" s="45" t="s">
        <v>4</v>
      </c>
      <c r="E636" s="46">
        <f>SUM(E632:E635)-IF(D617="сплошная",3,2)</f>
        <v>1.5699999999999994</v>
      </c>
      <c r="F636" s="24"/>
    </row>
    <row r="637" spans="2:8" x14ac:dyDescent="0.25">
      <c r="E637" s="14"/>
    </row>
    <row r="638" spans="2:8" ht="25.5" x14ac:dyDescent="0.35">
      <c r="B638" s="21"/>
      <c r="C638" s="15" t="s">
        <v>23</v>
      </c>
      <c r="D638" s="69">
        <f>E636*D613</f>
        <v>30357.849699999988</v>
      </c>
      <c r="E638" s="69"/>
    </row>
    <row r="639" spans="2:8" ht="18.75" x14ac:dyDescent="0.3">
      <c r="C639" s="16" t="s">
        <v>8</v>
      </c>
      <c r="D639" s="70">
        <f>D638/D612</f>
        <v>98.885503908794746</v>
      </c>
      <c r="E639" s="70"/>
      <c r="G639" s="7"/>
      <c r="H639" s="61"/>
    </row>
  </sheetData>
  <mergeCells count="312">
    <mergeCell ref="B1:H1"/>
    <mergeCell ref="B2:G2"/>
    <mergeCell ref="C5:C7"/>
    <mergeCell ref="D5:G5"/>
    <mergeCell ref="D6:G6"/>
    <mergeCell ref="D7:G7"/>
    <mergeCell ref="E9:F10"/>
    <mergeCell ref="G9:G10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52:H52"/>
    <mergeCell ref="B53:G53"/>
    <mergeCell ref="C56:C58"/>
    <mergeCell ref="D56:G56"/>
    <mergeCell ref="D57:G57"/>
    <mergeCell ref="D58:G58"/>
    <mergeCell ref="C29:C32"/>
    <mergeCell ref="D35:E35"/>
    <mergeCell ref="D36:E36"/>
    <mergeCell ref="E60:F61"/>
    <mergeCell ref="G60:G61"/>
    <mergeCell ref="B67:C67"/>
    <mergeCell ref="E67:F67"/>
    <mergeCell ref="B68:C68"/>
    <mergeCell ref="H68:H77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C80:C83"/>
    <mergeCell ref="D86:E86"/>
    <mergeCell ref="D87:E87"/>
    <mergeCell ref="B102:H102"/>
    <mergeCell ref="B103:G103"/>
    <mergeCell ref="C106:C108"/>
    <mergeCell ref="D106:G106"/>
    <mergeCell ref="D107:G107"/>
    <mergeCell ref="D108:G108"/>
    <mergeCell ref="E110:F111"/>
    <mergeCell ref="G110:G111"/>
    <mergeCell ref="B117:C117"/>
    <mergeCell ref="E117:F117"/>
    <mergeCell ref="B118:C118"/>
    <mergeCell ref="H118:H127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C130:C133"/>
    <mergeCell ref="D136:E136"/>
    <mergeCell ref="D137:E137"/>
    <mergeCell ref="B152:H152"/>
    <mergeCell ref="B153:G153"/>
    <mergeCell ref="C156:C158"/>
    <mergeCell ref="D156:G156"/>
    <mergeCell ref="D157:G157"/>
    <mergeCell ref="D158:G158"/>
    <mergeCell ref="E160:F161"/>
    <mergeCell ref="G160:G161"/>
    <mergeCell ref="B167:C167"/>
    <mergeCell ref="E167:F167"/>
    <mergeCell ref="B168:C168"/>
    <mergeCell ref="H168:H177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C180:C183"/>
    <mergeCell ref="D186:E186"/>
    <mergeCell ref="D187:E187"/>
    <mergeCell ref="B202:H202"/>
    <mergeCell ref="B203:G203"/>
    <mergeCell ref="C206:C208"/>
    <mergeCell ref="D206:G206"/>
    <mergeCell ref="D207:G207"/>
    <mergeCell ref="D208:G208"/>
    <mergeCell ref="E210:F211"/>
    <mergeCell ref="G210:G211"/>
    <mergeCell ref="B217:C217"/>
    <mergeCell ref="E217:F217"/>
    <mergeCell ref="B218:C218"/>
    <mergeCell ref="H218:H227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C230:C233"/>
    <mergeCell ref="D236:E236"/>
    <mergeCell ref="D237:E237"/>
    <mergeCell ref="B252:H252"/>
    <mergeCell ref="B253:G253"/>
    <mergeCell ref="C256:C258"/>
    <mergeCell ref="D256:G256"/>
    <mergeCell ref="D257:G257"/>
    <mergeCell ref="D258:G258"/>
    <mergeCell ref="E260:F261"/>
    <mergeCell ref="G260:G261"/>
    <mergeCell ref="B267:C267"/>
    <mergeCell ref="E267:F267"/>
    <mergeCell ref="B268:C268"/>
    <mergeCell ref="H268:H277"/>
    <mergeCell ref="B269:C269"/>
    <mergeCell ref="B270:C270"/>
    <mergeCell ref="B271:C271"/>
    <mergeCell ref="B272:C272"/>
    <mergeCell ref="B273:C273"/>
    <mergeCell ref="B274:C274"/>
    <mergeCell ref="B275:C275"/>
    <mergeCell ref="B276:C276"/>
    <mergeCell ref="B277:C277"/>
    <mergeCell ref="B302:H302"/>
    <mergeCell ref="B303:G303"/>
    <mergeCell ref="C306:C308"/>
    <mergeCell ref="D306:G306"/>
    <mergeCell ref="D307:G307"/>
    <mergeCell ref="D308:G308"/>
    <mergeCell ref="C280:C283"/>
    <mergeCell ref="D286:E286"/>
    <mergeCell ref="D287:E287"/>
    <mergeCell ref="E310:F311"/>
    <mergeCell ref="G310:G311"/>
    <mergeCell ref="B317:C317"/>
    <mergeCell ref="E317:F317"/>
    <mergeCell ref="B318:C318"/>
    <mergeCell ref="H318:H327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B327:C327"/>
    <mergeCell ref="C330:C333"/>
    <mergeCell ref="D336:E336"/>
    <mergeCell ref="D337:E337"/>
    <mergeCell ref="B354:H354"/>
    <mergeCell ref="B355:G355"/>
    <mergeCell ref="C358:C360"/>
    <mergeCell ref="D358:G358"/>
    <mergeCell ref="D359:G359"/>
    <mergeCell ref="D360:G360"/>
    <mergeCell ref="E362:F363"/>
    <mergeCell ref="G362:G363"/>
    <mergeCell ref="B369:C369"/>
    <mergeCell ref="E369:F369"/>
    <mergeCell ref="B370:C370"/>
    <mergeCell ref="H370:H379"/>
    <mergeCell ref="B371:C371"/>
    <mergeCell ref="B372:C372"/>
    <mergeCell ref="B373:C373"/>
    <mergeCell ref="B374:C374"/>
    <mergeCell ref="B375:C375"/>
    <mergeCell ref="B376:C376"/>
    <mergeCell ref="B377:C377"/>
    <mergeCell ref="B378:C378"/>
    <mergeCell ref="B379:C379"/>
    <mergeCell ref="B402:H402"/>
    <mergeCell ref="B403:G403"/>
    <mergeCell ref="C406:C408"/>
    <mergeCell ref="D406:G406"/>
    <mergeCell ref="D407:G407"/>
    <mergeCell ref="D408:G408"/>
    <mergeCell ref="C382:C385"/>
    <mergeCell ref="D388:E388"/>
    <mergeCell ref="D389:E389"/>
    <mergeCell ref="E410:F411"/>
    <mergeCell ref="G410:G411"/>
    <mergeCell ref="B417:C417"/>
    <mergeCell ref="E417:F417"/>
    <mergeCell ref="B418:C418"/>
    <mergeCell ref="H418:H427"/>
    <mergeCell ref="B419:C419"/>
    <mergeCell ref="B420:C420"/>
    <mergeCell ref="B421:C421"/>
    <mergeCell ref="B422:C422"/>
    <mergeCell ref="B423:C423"/>
    <mergeCell ref="B424:C424"/>
    <mergeCell ref="B425:C425"/>
    <mergeCell ref="B426:C426"/>
    <mergeCell ref="B427:C427"/>
    <mergeCell ref="C430:C433"/>
    <mergeCell ref="D436:E436"/>
    <mergeCell ref="D437:E437"/>
    <mergeCell ref="B452:H452"/>
    <mergeCell ref="B453:G453"/>
    <mergeCell ref="C456:C458"/>
    <mergeCell ref="D456:G456"/>
    <mergeCell ref="D457:G457"/>
    <mergeCell ref="D458:G458"/>
    <mergeCell ref="E460:F461"/>
    <mergeCell ref="G460:G461"/>
    <mergeCell ref="B467:C467"/>
    <mergeCell ref="E467:F467"/>
    <mergeCell ref="B468:C468"/>
    <mergeCell ref="H468:H477"/>
    <mergeCell ref="B469:C469"/>
    <mergeCell ref="B470:C470"/>
    <mergeCell ref="B471:C471"/>
    <mergeCell ref="B472:C472"/>
    <mergeCell ref="B473:C473"/>
    <mergeCell ref="B474:C474"/>
    <mergeCell ref="B475:C475"/>
    <mergeCell ref="B476:C476"/>
    <mergeCell ref="B477:C477"/>
    <mergeCell ref="B504:H504"/>
    <mergeCell ref="B505:G505"/>
    <mergeCell ref="C508:C510"/>
    <mergeCell ref="D508:G508"/>
    <mergeCell ref="D509:G509"/>
    <mergeCell ref="D510:G510"/>
    <mergeCell ref="C480:C483"/>
    <mergeCell ref="D486:E486"/>
    <mergeCell ref="D487:E487"/>
    <mergeCell ref="E512:F513"/>
    <mergeCell ref="G512:G513"/>
    <mergeCell ref="B519:C519"/>
    <mergeCell ref="E519:F519"/>
    <mergeCell ref="B520:C520"/>
    <mergeCell ref="H520:H529"/>
    <mergeCell ref="B521:C521"/>
    <mergeCell ref="B522:C522"/>
    <mergeCell ref="B523:C523"/>
    <mergeCell ref="B524:C524"/>
    <mergeCell ref="B525:C525"/>
    <mergeCell ref="B526:C526"/>
    <mergeCell ref="B527:C527"/>
    <mergeCell ref="B528:C528"/>
    <mergeCell ref="B529:C529"/>
    <mergeCell ref="C532:C535"/>
    <mergeCell ref="D538:E538"/>
    <mergeCell ref="D539:E539"/>
    <mergeCell ref="B554:H554"/>
    <mergeCell ref="B555:G555"/>
    <mergeCell ref="C558:C560"/>
    <mergeCell ref="D558:G558"/>
    <mergeCell ref="D559:G559"/>
    <mergeCell ref="D560:G560"/>
    <mergeCell ref="E562:F563"/>
    <mergeCell ref="G562:G563"/>
    <mergeCell ref="B569:C569"/>
    <mergeCell ref="E569:F569"/>
    <mergeCell ref="B570:C570"/>
    <mergeCell ref="H570:H579"/>
    <mergeCell ref="B571:C571"/>
    <mergeCell ref="B572:C572"/>
    <mergeCell ref="B573:C573"/>
    <mergeCell ref="B574:C574"/>
    <mergeCell ref="B575:C575"/>
    <mergeCell ref="B576:C576"/>
    <mergeCell ref="B577:C577"/>
    <mergeCell ref="B578:C578"/>
    <mergeCell ref="B579:C579"/>
    <mergeCell ref="C582:C585"/>
    <mergeCell ref="D588:E588"/>
    <mergeCell ref="D589:E589"/>
    <mergeCell ref="B604:H604"/>
    <mergeCell ref="B605:G605"/>
    <mergeCell ref="C608:C610"/>
    <mergeCell ref="D608:G608"/>
    <mergeCell ref="D609:G609"/>
    <mergeCell ref="D610:G610"/>
    <mergeCell ref="C632:C635"/>
    <mergeCell ref="D638:E638"/>
    <mergeCell ref="D639:E639"/>
    <mergeCell ref="E612:F613"/>
    <mergeCell ref="G612:G613"/>
    <mergeCell ref="B619:C619"/>
    <mergeCell ref="E619:F619"/>
    <mergeCell ref="B620:C620"/>
    <mergeCell ref="H620:H629"/>
    <mergeCell ref="B621:C621"/>
    <mergeCell ref="B622:C622"/>
    <mergeCell ref="B623:C623"/>
    <mergeCell ref="B624:C624"/>
    <mergeCell ref="B625:C625"/>
    <mergeCell ref="B626:C626"/>
    <mergeCell ref="B627:C627"/>
    <mergeCell ref="B628:C628"/>
    <mergeCell ref="B629:C629"/>
  </mergeCells>
  <dataValidations count="1">
    <dataValidation type="list" allowBlank="1" showInputMessage="1" showErrorMessage="1" sqref="D14 D65 D115 D165 D215 D265 D315 D367 D415 D465 D517 D567 D617">
      <formula1>д1</formula1>
    </dataValidation>
  </dataValidations>
  <pageMargins left="0.25" right="0.25" top="0.54166666666666663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Гельшат Р. Салихова</cp:lastModifiedBy>
  <cp:lastPrinted>2017-07-19T08:02:59Z</cp:lastPrinted>
  <dcterms:created xsi:type="dcterms:W3CDTF">2016-01-18T14:22:10Z</dcterms:created>
  <dcterms:modified xsi:type="dcterms:W3CDTF">2017-09-28T06:57:26Z</dcterms:modified>
</cp:coreProperties>
</file>