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0" yWindow="0" windowWidth="19200" windowHeight="11595"/>
  </bookViews>
  <sheets>
    <sheet name="Извещение" sheetId="11" r:id="rId1"/>
  </sheets>
  <definedNames>
    <definedName name="_xlnm._FilterDatabase" localSheetId="0" hidden="1">Извещение!$A$5:$Z$5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Извещение!$A$1:$AC$161</definedName>
  </definedNames>
  <calcPr calcId="144525"/>
</workbook>
</file>

<file path=xl/calcChain.xml><?xml version="1.0" encoding="utf-8"?>
<calcChain xmlns="http://schemas.openxmlformats.org/spreadsheetml/2006/main">
  <c r="K155" i="11" l="1"/>
  <c r="J155" i="11"/>
  <c r="N155" i="11"/>
  <c r="O155" i="11"/>
  <c r="Q155" i="11" l="1"/>
  <c r="F155" i="11"/>
  <c r="N129" i="11" l="1"/>
  <c r="P154" i="11"/>
  <c r="O154" i="11"/>
  <c r="N154" i="11"/>
  <c r="M154" i="11"/>
  <c r="L154" i="11"/>
  <c r="K154" i="11"/>
  <c r="J154" i="11"/>
  <c r="P149" i="11"/>
  <c r="O149" i="11"/>
  <c r="N149" i="11"/>
  <c r="M149" i="11"/>
  <c r="L149" i="11"/>
  <c r="K149" i="11"/>
  <c r="J149" i="11"/>
  <c r="P144" i="11"/>
  <c r="O144" i="11"/>
  <c r="N144" i="11"/>
  <c r="M144" i="11"/>
  <c r="L144" i="11"/>
  <c r="K144" i="11"/>
  <c r="J144" i="11"/>
  <c r="P139" i="11"/>
  <c r="O139" i="11"/>
  <c r="N139" i="11"/>
  <c r="M139" i="11"/>
  <c r="L139" i="11"/>
  <c r="K139" i="11"/>
  <c r="J139" i="11"/>
  <c r="P134" i="11"/>
  <c r="N134" i="11"/>
  <c r="M134" i="11"/>
  <c r="L134" i="11"/>
  <c r="K134" i="11"/>
  <c r="J134" i="11"/>
  <c r="L129" i="11"/>
  <c r="J129" i="11"/>
  <c r="P124" i="11"/>
  <c r="O124" i="11"/>
  <c r="N124" i="11"/>
  <c r="M124" i="11"/>
  <c r="L124" i="11"/>
  <c r="K124" i="11"/>
  <c r="J124" i="11"/>
  <c r="P119" i="11"/>
  <c r="O119" i="11"/>
  <c r="N119" i="11"/>
  <c r="M119" i="11"/>
  <c r="L119" i="11"/>
  <c r="K119" i="11"/>
  <c r="J119" i="11"/>
  <c r="O114" i="11"/>
  <c r="N114" i="11"/>
  <c r="M114" i="11"/>
  <c r="L114" i="11"/>
  <c r="K114" i="11"/>
  <c r="J114" i="11"/>
  <c r="P109" i="11"/>
  <c r="O109" i="11"/>
  <c r="N109" i="11"/>
  <c r="M109" i="11"/>
  <c r="L109" i="11"/>
  <c r="K109" i="11"/>
  <c r="J109" i="11"/>
  <c r="P104" i="11"/>
  <c r="O104" i="11"/>
  <c r="N104" i="11"/>
  <c r="M104" i="11"/>
  <c r="L104" i="11"/>
  <c r="K104" i="11"/>
  <c r="J104" i="11"/>
  <c r="P99" i="11"/>
  <c r="O99" i="11"/>
  <c r="N99" i="11"/>
  <c r="M99" i="11"/>
  <c r="L99" i="11"/>
  <c r="K99" i="11"/>
  <c r="J99" i="11"/>
  <c r="O81" i="11"/>
  <c r="M77" i="11"/>
  <c r="N80" i="11"/>
  <c r="N94" i="11"/>
  <c r="M94" i="11"/>
  <c r="L94" i="11"/>
  <c r="K94" i="11"/>
  <c r="J94" i="11"/>
  <c r="O94" i="11"/>
  <c r="P89" i="11"/>
  <c r="N89" i="11"/>
  <c r="M89" i="11"/>
  <c r="L89" i="11"/>
  <c r="K89" i="11"/>
  <c r="J89" i="11"/>
  <c r="O89" i="11"/>
  <c r="P85" i="11"/>
  <c r="N85" i="11"/>
  <c r="M85" i="11"/>
  <c r="L85" i="11"/>
  <c r="K85" i="11"/>
  <c r="J85" i="11"/>
  <c r="P80" i="11"/>
  <c r="L80" i="11"/>
  <c r="K80" i="11"/>
  <c r="J80" i="11"/>
  <c r="O76" i="11"/>
  <c r="O80" i="11" s="1"/>
  <c r="P75" i="11"/>
  <c r="N75" i="11"/>
  <c r="M75" i="11"/>
  <c r="L75" i="11"/>
  <c r="K75" i="11"/>
  <c r="J75" i="11"/>
  <c r="O72" i="11"/>
  <c r="P71" i="11"/>
  <c r="N71" i="11"/>
  <c r="P18" i="11"/>
  <c r="N18" i="11"/>
  <c r="M80" i="11" l="1"/>
  <c r="P66" i="11" l="1"/>
  <c r="P63" i="11"/>
  <c r="P59" i="11"/>
  <c r="P55" i="11"/>
  <c r="P45" i="11"/>
  <c r="P51" i="11"/>
  <c r="P48" i="11"/>
  <c r="P42" i="11"/>
  <c r="P39" i="11"/>
  <c r="P36" i="11"/>
  <c r="P33" i="11"/>
  <c r="P30" i="11"/>
  <c r="P27" i="11"/>
  <c r="P24" i="11"/>
  <c r="P21" i="11"/>
  <c r="P14" i="11"/>
  <c r="M56" i="11"/>
  <c r="N48" i="11"/>
  <c r="L48" i="11"/>
  <c r="K48" i="11"/>
  <c r="J48" i="11"/>
  <c r="M46" i="11"/>
  <c r="O46" i="11" s="1"/>
  <c r="O48" i="11" l="1"/>
  <c r="M48" i="11"/>
  <c r="N63" i="11" l="1"/>
  <c r="N59" i="11"/>
  <c r="N55" i="11"/>
  <c r="N39" i="11"/>
  <c r="N33" i="11"/>
  <c r="N30" i="11"/>
  <c r="N27" i="11"/>
  <c r="N24" i="11"/>
  <c r="M7" i="11"/>
  <c r="N36" i="11"/>
  <c r="N14" i="11"/>
  <c r="L71" i="11"/>
  <c r="K71" i="11"/>
  <c r="J71" i="11"/>
  <c r="O67" i="11"/>
  <c r="N66" i="11"/>
  <c r="L66" i="11"/>
  <c r="K66" i="11"/>
  <c r="J66" i="11"/>
  <c r="M64" i="11"/>
  <c r="O64" i="11" s="1"/>
  <c r="O66" i="11" s="1"/>
  <c r="M71" i="11" l="1"/>
  <c r="M66" i="11"/>
  <c r="L63" i="11"/>
  <c r="K63" i="11"/>
  <c r="J63" i="11"/>
  <c r="M60" i="11"/>
  <c r="O60" i="11" s="1"/>
  <c r="L59" i="11"/>
  <c r="K59" i="11"/>
  <c r="J59" i="11"/>
  <c r="J55" i="11"/>
  <c r="L55" i="11"/>
  <c r="K55" i="11"/>
  <c r="M52" i="11"/>
  <c r="O52" i="11" s="1"/>
  <c r="N45" i="11"/>
  <c r="L45" i="11"/>
  <c r="K45" i="11"/>
  <c r="J45" i="11"/>
  <c r="M43" i="11"/>
  <c r="O43" i="11" s="1"/>
  <c r="N51" i="11"/>
  <c r="L51" i="11"/>
  <c r="K51" i="11"/>
  <c r="J51" i="11"/>
  <c r="M49" i="11"/>
  <c r="M63" i="11" l="1"/>
  <c r="O63" i="11"/>
  <c r="M59" i="11"/>
  <c r="O56" i="11"/>
  <c r="O59" i="11" s="1"/>
  <c r="M55" i="11"/>
  <c r="O55" i="11"/>
  <c r="O45" i="11"/>
  <c r="M45" i="11"/>
  <c r="M51" i="11"/>
  <c r="O49" i="11"/>
  <c r="O51" i="11" s="1"/>
  <c r="N42" i="11"/>
  <c r="L42" i="11"/>
  <c r="K42" i="11"/>
  <c r="J42" i="11"/>
  <c r="M40" i="11"/>
  <c r="O40" i="11" s="1"/>
  <c r="L39" i="11"/>
  <c r="K39" i="11"/>
  <c r="J39" i="11"/>
  <c r="M37" i="11"/>
  <c r="O37" i="11" s="1"/>
  <c r="L36" i="11"/>
  <c r="K36" i="11"/>
  <c r="J36" i="11"/>
  <c r="M34" i="11"/>
  <c r="O34" i="11" s="1"/>
  <c r="O42" i="11" l="1"/>
  <c r="M42" i="11"/>
  <c r="O39" i="11"/>
  <c r="M39" i="11"/>
  <c r="O36" i="11"/>
  <c r="M36" i="11"/>
  <c r="L24" i="11"/>
  <c r="L33" i="11"/>
  <c r="K33" i="11"/>
  <c r="J33" i="11"/>
  <c r="M28" i="11"/>
  <c r="O28" i="11" s="1"/>
  <c r="T74" i="11" l="1"/>
  <c r="T77" i="11"/>
  <c r="T81" i="11"/>
  <c r="T85" i="11"/>
  <c r="T88" i="11"/>
  <c r="M22" i="11" l="1"/>
  <c r="K24" i="11"/>
  <c r="J24" i="11"/>
  <c r="M24" i="11" l="1"/>
  <c r="O22" i="11"/>
  <c r="O24" i="11" s="1"/>
  <c r="U90" i="11" l="1"/>
  <c r="V24" i="11" l="1"/>
  <c r="L30" i="11" l="1"/>
  <c r="L18" i="11"/>
  <c r="L21" i="11"/>
  <c r="K18" i="11"/>
  <c r="K21" i="11"/>
  <c r="L27" i="11"/>
  <c r="K27" i="11"/>
  <c r="L14" i="11"/>
  <c r="K14" i="11"/>
  <c r="N21" i="11"/>
  <c r="K30" i="11"/>
  <c r="J30" i="11"/>
  <c r="J27" i="11"/>
  <c r="J21" i="11"/>
  <c r="J18" i="11"/>
  <c r="J14" i="11"/>
  <c r="M31" i="11"/>
  <c r="M25" i="11"/>
  <c r="M19" i="11"/>
  <c r="O19" i="11" s="1"/>
  <c r="M12" i="11"/>
  <c r="O12" i="11" s="1"/>
  <c r="M15" i="11"/>
  <c r="M10" i="11"/>
  <c r="O21" i="11" l="1"/>
  <c r="M21" i="11"/>
  <c r="O25" i="11"/>
  <c r="O27" i="11" s="1"/>
  <c r="M27" i="11"/>
  <c r="M33" i="11"/>
  <c r="O31" i="11"/>
  <c r="O33" i="11" s="1"/>
  <c r="M18" i="11"/>
  <c r="O10" i="11"/>
  <c r="O14" i="11" s="1"/>
  <c r="M14" i="11"/>
  <c r="O30" i="11"/>
  <c r="M30" i="11"/>
  <c r="O15" i="11"/>
  <c r="T90" i="11" l="1"/>
  <c r="T27" i="11" l="1"/>
  <c r="T11" i="11" l="1"/>
  <c r="U27" i="11"/>
  <c r="T24" i="11"/>
  <c r="T21" i="11"/>
  <c r="T26" i="11"/>
  <c r="T16" i="11"/>
  <c r="U85" i="11" l="1"/>
  <c r="U74" i="11"/>
  <c r="U81" i="11"/>
  <c r="U77" i="11"/>
  <c r="U16" i="11"/>
  <c r="U26" i="11"/>
  <c r="U88" i="11"/>
  <c r="U21" i="11"/>
  <c r="U24" i="11"/>
  <c r="U11" i="11"/>
  <c r="P9" i="11"/>
  <c r="N9" i="11"/>
  <c r="K9" i="11"/>
  <c r="L9" i="11"/>
  <c r="L155" i="11" s="1"/>
  <c r="J9" i="11"/>
  <c r="M9" i="11"/>
  <c r="M155" i="11" l="1"/>
</calcChain>
</file>

<file path=xl/sharedStrings.xml><?xml version="1.0" encoding="utf-8"?>
<sst xmlns="http://schemas.openxmlformats.org/spreadsheetml/2006/main" count="365" uniqueCount="142">
  <si>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</si>
  <si>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</si>
  <si>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</si>
  <si>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</si>
  <si>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</si>
  <si>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</si>
  <si>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</si>
  <si>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</si>
  <si>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</si>
  <si>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</si>
  <si>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</si>
  <si>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</si>
  <si>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</si>
  <si>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</si>
  <si>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</si>
  <si>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</si>
  <si>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Береза</t>
  </si>
  <si>
    <t>Осина</t>
  </si>
  <si>
    <t>Липа</t>
  </si>
  <si>
    <t>мягколиственное</t>
  </si>
  <si>
    <t/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</si>
  <si>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</si>
  <si>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</si>
  <si>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</si>
  <si>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</si>
  <si>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</si>
  <si>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</si>
  <si>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</si>
  <si>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</si>
  <si>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</si>
  <si>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</si>
  <si>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</si>
  <si>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</si>
  <si>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</si>
  <si>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</si>
  <si>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</si>
  <si>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</si>
  <si>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</si>
  <si>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</si>
  <si>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Восходское/86/10/Итого</t>
  </si>
  <si>
    <t>Мамыковское/3/10/Осина</t>
  </si>
  <si>
    <t>Мамыковское/3/10/Итого</t>
  </si>
  <si>
    <t>Мамыковское/9/6/Осина</t>
  </si>
  <si>
    <t>Мамыковское/9/6/Итого</t>
  </si>
  <si>
    <t>Мамыковское/10/7/Итого</t>
  </si>
  <si>
    <t>Тумбинское/6/4/Осина</t>
  </si>
  <si>
    <t>Тумбинское/6/4/Липа</t>
  </si>
  <si>
    <t>Тумбинское/6/6/Береза</t>
  </si>
  <si>
    <t>Тумбинское/6/6/Липа</t>
  </si>
  <si>
    <t>Тумбинское/6/6/Итого</t>
  </si>
  <si>
    <t>Тумбинское/45/7/Береза</t>
  </si>
  <si>
    <t>Тумбинское/45/7/Липа</t>
  </si>
  <si>
    <t>Тумбинское/45/7/Итого</t>
  </si>
  <si>
    <t>Тумбинское/68/4/Осина</t>
  </si>
  <si>
    <t>Тумбинское/68/4/Береза</t>
  </si>
  <si>
    <t>Тумбинское/68/4/Липа</t>
  </si>
  <si>
    <t>Тумбинское/68/4/Итого</t>
  </si>
  <si>
    <t>Тумбинское/73/16/Осина</t>
  </si>
  <si>
    <t>Тумбинское/73/16/Береза</t>
  </si>
  <si>
    <t>Тумбинское/73/16/Липа</t>
  </si>
  <si>
    <t>Тумбинское/73/16/Итого</t>
  </si>
  <si>
    <t>Чулпановское/71/24/Береза</t>
  </si>
  <si>
    <t>Чулпановское/71/24/Ольха черная</t>
  </si>
  <si>
    <t>Чулпановское/71/24/Итого</t>
  </si>
  <si>
    <t>Чулпановское/76/3/Ольха черная</t>
  </si>
  <si>
    <t>Чулпановское/76/3/Итого</t>
  </si>
  <si>
    <t>/</t>
  </si>
  <si>
    <t>спр</t>
  </si>
  <si>
    <t>всего</t>
  </si>
  <si>
    <t>Делянки обсчитаны по ставкам 2017 года</t>
  </si>
  <si>
    <t>8Ос2Лпн</t>
  </si>
  <si>
    <t>50 лет</t>
  </si>
  <si>
    <t>8Ос2Б</t>
  </si>
  <si>
    <t>10Ос</t>
  </si>
  <si>
    <t xml:space="preserve"> </t>
  </si>
  <si>
    <t>аукционных единиц купли-продажи лесонасаждений  для аукциона (бизнес)Тетюшское лесничество</t>
  </si>
  <si>
    <t>Кляринское</t>
  </si>
  <si>
    <t>тв\лиственное</t>
  </si>
  <si>
    <t>выбор</t>
  </si>
  <si>
    <t>Дуб</t>
  </si>
  <si>
    <t>5Д1Кл4Лп+В</t>
  </si>
  <si>
    <t>90 лет</t>
  </si>
  <si>
    <t>6Лп2Кл2Д+В</t>
  </si>
  <si>
    <t>100 лет</t>
  </si>
  <si>
    <t>хвойная</t>
  </si>
  <si>
    <t>сплош</t>
  </si>
  <si>
    <t>Сосна</t>
  </si>
  <si>
    <t>1С1Д2Лп+Кл</t>
  </si>
  <si>
    <t>Тарханское</t>
  </si>
  <si>
    <t>3Д5Лп2Кл</t>
  </si>
  <si>
    <t>120 лет</t>
  </si>
  <si>
    <t>4Д1Кл5Лп</t>
  </si>
  <si>
    <t>70 лет</t>
  </si>
  <si>
    <t>4Дн1Кл5Лп</t>
  </si>
  <si>
    <t>5Дн1Кл5Лп+В</t>
  </si>
  <si>
    <t>9Лп1Д+В</t>
  </si>
  <si>
    <t>85 лет</t>
  </si>
  <si>
    <t>9Лп+Кл</t>
  </si>
  <si>
    <t>Урюмское</t>
  </si>
  <si>
    <t>10Лп+Ос+Д</t>
  </si>
  <si>
    <t>8Лп2Д+В+Кл</t>
  </si>
  <si>
    <t>6Лп2Лп2Д+Кл</t>
  </si>
  <si>
    <t>Клен</t>
  </si>
  <si>
    <t>Тетюшское</t>
  </si>
  <si>
    <t>10Ос+Д</t>
  </si>
  <si>
    <t>10Ос+Лп+Д</t>
  </si>
  <si>
    <t>2Лп2Лп2Кл+Д</t>
  </si>
  <si>
    <t>8Лп2Д+Ос</t>
  </si>
  <si>
    <t>7Лп2Д1В+Ос</t>
  </si>
  <si>
    <t>8Ос1Б1Лп</t>
  </si>
  <si>
    <t>9Ос1Д+Б+Лп</t>
  </si>
  <si>
    <t>7Ос2Лп1Д</t>
  </si>
  <si>
    <t xml:space="preserve">10 Ос </t>
  </si>
  <si>
    <t>10Ос+Кл+Д</t>
  </si>
  <si>
    <t>спрр</t>
  </si>
  <si>
    <t>10Ос+Лп+Кл</t>
  </si>
  <si>
    <t>5Ос2Лп2Кл1Б+Д</t>
  </si>
  <si>
    <t>КИВ</t>
  </si>
  <si>
    <t>46Ос2Лп1Д1Б+Кл</t>
  </si>
  <si>
    <t>9Ос1Б+Лп+Д</t>
  </si>
  <si>
    <t>тв\листв</t>
  </si>
  <si>
    <t>3Д7Лп+Ос</t>
  </si>
  <si>
    <t>4Д5Лп1Ос+Кл</t>
  </si>
  <si>
    <t>4Б2Ос11Лп1Ос</t>
  </si>
  <si>
    <t>8Ос2Лп</t>
  </si>
  <si>
    <t>инженер лесопользования Панягина Л.С.</t>
  </si>
  <si>
    <t>Р.И.Исмагилов</t>
  </si>
  <si>
    <t>16:22:000000:524</t>
  </si>
  <si>
    <t>16:22:000000:523</t>
  </si>
  <si>
    <t>16:22:000000:567</t>
  </si>
  <si>
    <t>16:38:000000:401</t>
  </si>
  <si>
    <t>16:22:000000:531</t>
  </si>
  <si>
    <t>16:22:000000:500</t>
  </si>
  <si>
    <t>16-16-12/005/2008-557</t>
  </si>
  <si>
    <t>16-16-41/002/2010-331</t>
  </si>
  <si>
    <t>16-16-41/002/2010-329</t>
  </si>
  <si>
    <t>16:38:000000:442</t>
  </si>
  <si>
    <t>16:38:000000:440</t>
  </si>
  <si>
    <t>16:22:000000:492</t>
  </si>
  <si>
    <t>16:22:000000:495</t>
  </si>
  <si>
    <t>16:22:000000:563</t>
  </si>
  <si>
    <t>16:22:000000:522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</si>
</sst>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р_."/>
    <numFmt numFmtId="166" formatCode="#,##0;[Red]#,##0"/>
  </numFmts>
  <fonts count="7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3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 applyProtection="1">
      <alignment horizontal="center" vertical="center"/>
      <protection hidden="1"/>
    </xf>
    <xf numFmtId="2" fontId="5" fillId="0" borderId="0" xfId="0" applyNumberFormat="1" applyFont="1" applyFill="1" applyBorder="1" applyAlignment="1" applyProtection="1">
      <alignment horizontal="center" vertical="center"/>
      <protection hidden="1"/>
    </xf>
    <xf numFmtId="164" fontId="5" fillId="0" borderId="0" xfId="0" applyNumberFormat="1" applyFont="1" applyFill="1" applyBorder="1" applyAlignment="1" applyProtection="1">
      <alignment horizontal="center" vertical="center"/>
      <protection hidden="1"/>
    </xf>
    <xf numFmtId="1" fontId="6" fillId="0" borderId="0" xfId="0" applyNumberFormat="1" applyFont="1" applyFill="1" applyBorder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center" vertical="center"/>
      <protection hidden="1"/>
    </xf>
    <xf numFmtId="164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 applyProtection="1">
      <alignment horizontal="center" vertical="center" wrapText="1"/>
      <protection hidden="1"/>
    </xf>
    <xf numFmtId="4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16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5" xfId="0" applyNumberFormat="1" applyFont="1" applyFill="1" applyBorder="1" applyAlignment="1">
      <alignment horizontal="center" vertical="center" wrapText="1"/>
    </xf>
    <xf numFmtId="2" fontId="4" fillId="2" borderId="17" xfId="0" applyNumberFormat="1" applyFont="1" applyFill="1" applyBorder="1" applyAlignment="1" applyProtection="1">
      <alignment horizontal="center" vertical="center" wrapText="1"/>
      <protection hidden="1"/>
    </xf>
    <xf numFmtId="4" fontId="4" fillId="2" borderId="5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6" fillId="2" borderId="6" xfId="0" applyNumberFormat="1" applyFont="1" applyFill="1" applyBorder="1" applyAlignment="1" applyProtection="1">
      <alignment horizontal="center" vertical="center" wrapText="1"/>
      <protection hidden="1"/>
    </xf>
    <xf numFmtId="3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6" xfId="0" applyNumberFormat="1" applyFont="1" applyFill="1" applyBorder="1" applyAlignment="1" applyProtection="1">
      <alignment horizontal="center" vertical="center" wrapText="1"/>
      <protection hidden="1"/>
    </xf>
    <xf numFmtId="165" fontId="6" fillId="2" borderId="6" xfId="0" applyNumberFormat="1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1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6" fillId="0" borderId="9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3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14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6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6" fillId="0" borderId="6" xfId="0" applyNumberFormat="1" applyFont="1" applyFill="1" applyBorder="1" applyAlignment="1">
      <alignment horizontal="center" vertical="center" wrapText="1"/>
    </xf>
    <xf numFmtId="165" fontId="6" fillId="0" borderId="1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0" applyNumberFormat="1" applyFont="1" applyFill="1" applyBorder="1" applyAlignment="1">
      <alignment horizontal="center" vertical="center" wrapText="1"/>
    </xf>
    <xf numFmtId="1" fontId="6" fillId="2" borderId="5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7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3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15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 applyProtection="1">
      <alignment horizontal="center" vertical="center" wrapText="1"/>
      <protection hidden="1"/>
    </xf>
    <xf numFmtId="165" fontId="6" fillId="2" borderId="3" xfId="0" applyNumberFormat="1" applyFont="1" applyFill="1" applyBorder="1" applyAlignment="1" applyProtection="1">
      <alignment horizontal="center" vertical="center"/>
      <protection hidden="1"/>
    </xf>
    <xf numFmtId="4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6" fillId="2" borderId="3" xfId="0" applyNumberFormat="1" applyFont="1" applyFill="1" applyBorder="1" applyAlignment="1" applyProtection="1">
      <alignment horizontal="center" vertical="center" wrapText="1"/>
      <protection hidden="1"/>
    </xf>
    <xf numFmtId="1" fontId="6" fillId="2" borderId="7" xfId="0" applyNumberFormat="1" applyFont="1" applyFill="1" applyBorder="1" applyAlignment="1" applyProtection="1">
      <alignment horizontal="center" vertical="center"/>
      <protection hidden="1"/>
    </xf>
    <xf numFmtId="2" fontId="4" fillId="2" borderId="8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 applyProtection="1">
      <alignment horizontal="center" vertical="center"/>
      <protection hidden="1"/>
    </xf>
    <xf numFmtId="2" fontId="6" fillId="0" borderId="1" xfId="0" applyNumberFormat="1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 applyProtection="1">
      <alignment horizontal="center" vertical="center"/>
      <protection hidden="1"/>
    </xf>
    <xf numFmtId="2" fontId="6" fillId="2" borderId="1" xfId="0" applyNumberFormat="1" applyFont="1" applyFill="1" applyBorder="1" applyAlignment="1" applyProtection="1">
      <alignment horizontal="center" vertical="center"/>
      <protection hidden="1"/>
    </xf>
    <xf numFmtId="1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5" xfId="0" applyNumberFormat="1" applyFont="1" applyFill="1" applyBorder="1" applyAlignment="1" applyProtection="1">
      <alignment horizontal="center" vertical="center"/>
      <protection hidden="1"/>
    </xf>
    <xf numFmtId="2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6" xfId="0" applyNumberFormat="1" applyFont="1" applyFill="1" applyBorder="1" applyAlignment="1" applyProtection="1">
      <alignment horizontal="center" vertical="center"/>
      <protection hidden="1"/>
    </xf>
    <xf numFmtId="2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5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3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0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center" vertical="center" wrapText="1"/>
      <protection hidden="1"/>
    </xf>
    <xf numFmtId="1" fontId="6" fillId="2" borderId="10" xfId="0" applyNumberFormat="1" applyFont="1" applyFill="1" applyBorder="1" applyAlignment="1" applyProtection="1">
      <alignment horizontal="center" vertical="center"/>
      <protection hidden="1"/>
    </xf>
    <xf numFmtId="1" fontId="6" fillId="2" borderId="5" xfId="0" applyNumberFormat="1" applyFont="1" applyFill="1" applyBorder="1" applyAlignment="1" applyProtection="1">
      <alignment horizontal="center" vertical="center"/>
      <protection hidden="1"/>
    </xf>
    <xf numFmtId="164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4" fontId="4" fillId="2" borderId="5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0" applyNumberFormat="1" applyFont="1" applyFill="1" applyBorder="1" applyAlignment="1" applyProtection="1">
      <alignment horizontal="center" vertical="center"/>
      <protection hidden="1"/>
    </xf>
    <xf numFmtId="1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0" applyNumberFormat="1" applyFont="1" applyFill="1" applyBorder="1" applyAlignment="1" applyProtection="1">
      <alignment horizontal="center" vertical="center"/>
      <protection hidden="1"/>
    </xf>
    <xf numFmtId="164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1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1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9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1"/>
  <sheetViews>
    <sheetView tabSelected="1" view="pageBreakPreview" topLeftCell="A117" zoomScale="130" zoomScaleNormal="73" zoomScaleSheetLayoutView="130" workbookViewId="0">
      <selection activeCell="A158" sqref="A158"/>
    </sheetView>
  </sheetViews>
  <sheetFormatPr defaultRowHeight="12.75" x14ac:dyDescent="0.2"/>
  <cols>
    <col min="1" max="1" width="4.7109375" style="9" customWidth="1"/>
    <col min="2" max="2" width="19.140625" style="10" customWidth="1"/>
    <col min="3" max="3" width="8.7109375" style="9" customWidth="1"/>
    <col min="4" max="5" width="7.85546875" style="9" customWidth="1"/>
    <col min="6" max="6" width="23.7109375" style="10" customWidth="1"/>
    <col min="7" max="7" width="16.7109375" style="9" customWidth="1"/>
    <col min="8" max="8" width="7.5703125" style="10" customWidth="1"/>
    <col min="9" max="9" width="12.42578125" style="10" customWidth="1"/>
    <col min="10" max="10" width="12" style="11" customWidth="1"/>
    <col min="11" max="11" width="11.28515625" style="11" customWidth="1"/>
    <col min="12" max="12" width="11" style="11" customWidth="1"/>
    <col min="13" max="13" width="10.5703125" style="11" customWidth="1"/>
    <col min="14" max="14" width="11" style="11" customWidth="1"/>
    <col min="15" max="15" width="23" style="11" customWidth="1"/>
    <col min="16" max="16" width="22" style="11" customWidth="1"/>
    <col min="17" max="17" width="22.28515625" style="11" customWidth="1"/>
    <col min="18" max="18" width="29.42578125" style="11" customWidth="1"/>
    <col min="19" max="19" width="35.28515625" hidden="1" customWidth="1"/>
    <col min="20" max="20" width="9.140625" style="1" hidden="1" customWidth="1"/>
    <col min="21" max="21" width="12.7109375" style="1" hidden="1" customWidth="1"/>
    <col min="22" max="22" width="9.140625" style="1" hidden="1" customWidth="1"/>
  </cols>
  <sheetData>
    <row r="1" spans="1:22" x14ac:dyDescent="0.2">
      <c r="A1" s="14"/>
      <c r="B1" s="14"/>
      <c r="C1" s="14"/>
      <c r="D1" s="14"/>
      <c r="E1" s="14"/>
      <c r="F1" s="14"/>
      <c r="G1" s="14"/>
      <c r="H1" s="14"/>
      <c r="I1" s="14"/>
      <c r="J1" s="2"/>
      <c r="K1" s="2"/>
      <c r="L1" s="2"/>
      <c r="M1" s="2"/>
      <c r="N1" s="2"/>
      <c r="O1" s="2"/>
      <c r="P1" s="3"/>
      <c r="Q1" s="3"/>
      <c r="R1" s="3"/>
    </row>
    <row r="2" spans="1:22" ht="14.25" x14ac:dyDescent="0.2">
      <c r="A2" s="127" t="s">
        <v>24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</row>
    <row r="3" spans="1:22" ht="14.25" x14ac:dyDescent="0.2">
      <c r="A3" s="127" t="s">
        <v>75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</row>
    <row r="4" spans="1:22" ht="15" x14ac:dyDescent="0.2">
      <c r="A4" s="24"/>
      <c r="B4" s="25"/>
      <c r="C4" s="24"/>
      <c r="D4" s="24"/>
      <c r="E4" s="24"/>
      <c r="F4" s="25"/>
      <c r="G4" s="24"/>
      <c r="H4" s="25"/>
      <c r="I4" s="25"/>
      <c r="J4" s="26"/>
      <c r="K4" s="26"/>
      <c r="L4" s="26"/>
      <c r="M4" s="26"/>
      <c r="N4" s="26"/>
      <c r="O4" s="26"/>
      <c r="P4" s="26"/>
      <c r="Q4" s="26"/>
      <c r="R4" s="26"/>
    </row>
    <row r="5" spans="1:22" ht="33" customHeight="1" x14ac:dyDescent="0.2">
      <c r="A5" s="133" t="s">
        <v>0</v>
      </c>
      <c r="B5" s="135" t="s">
        <v>1</v>
      </c>
      <c r="C5" s="133" t="s">
        <v>2</v>
      </c>
      <c r="D5" s="133" t="s">
        <v>3</v>
      </c>
      <c r="E5" s="133" t="s">
        <v>4</v>
      </c>
      <c r="F5" s="135" t="s">
        <v>5</v>
      </c>
      <c r="G5" s="133" t="s">
        <v>6</v>
      </c>
      <c r="H5" s="135" t="s">
        <v>7</v>
      </c>
      <c r="I5" s="135" t="s">
        <v>8</v>
      </c>
      <c r="J5" s="125" t="s">
        <v>9</v>
      </c>
      <c r="K5" s="125"/>
      <c r="L5" s="125"/>
      <c r="M5" s="125"/>
      <c r="N5" s="126" t="s">
        <v>10</v>
      </c>
      <c r="O5" s="126" t="s">
        <v>11</v>
      </c>
      <c r="P5" s="125" t="s">
        <v>22</v>
      </c>
      <c r="Q5" s="125" t="s">
        <v>21</v>
      </c>
      <c r="R5" s="125" t="s">
        <v>23</v>
      </c>
    </row>
    <row r="6" spans="1:22" ht="24" customHeight="1" x14ac:dyDescent="0.2">
      <c r="A6" s="134"/>
      <c r="B6" s="136"/>
      <c r="C6" s="134"/>
      <c r="D6" s="134"/>
      <c r="E6" s="134"/>
      <c r="F6" s="136"/>
      <c r="G6" s="134"/>
      <c r="H6" s="136"/>
      <c r="I6" s="136"/>
      <c r="J6" s="29" t="s">
        <v>12</v>
      </c>
      <c r="K6" s="29" t="s">
        <v>13</v>
      </c>
      <c r="L6" s="29" t="s">
        <v>14</v>
      </c>
      <c r="M6" s="29" t="s">
        <v>15</v>
      </c>
      <c r="N6" s="128"/>
      <c r="O6" s="128"/>
      <c r="P6" s="126"/>
      <c r="Q6" s="126"/>
      <c r="R6" s="126"/>
    </row>
    <row r="7" spans="1:22" ht="16.149999999999999" customHeight="1" x14ac:dyDescent="0.2">
      <c r="A7" s="30">
        <v>67</v>
      </c>
      <c r="B7" s="31" t="s">
        <v>76</v>
      </c>
      <c r="C7" s="30">
        <v>58</v>
      </c>
      <c r="D7" s="30">
        <v>2</v>
      </c>
      <c r="E7" s="30">
        <v>1</v>
      </c>
      <c r="F7" s="32">
        <v>12.4</v>
      </c>
      <c r="G7" s="33" t="s">
        <v>77</v>
      </c>
      <c r="H7" s="31" t="s">
        <v>78</v>
      </c>
      <c r="I7" s="31" t="s">
        <v>79</v>
      </c>
      <c r="J7" s="34">
        <v>9</v>
      </c>
      <c r="K7" s="34">
        <v>140</v>
      </c>
      <c r="L7" s="34">
        <v>0</v>
      </c>
      <c r="M7" s="34">
        <f>SUBTOTAL(9,J7:L7)</f>
        <v>149</v>
      </c>
      <c r="N7" s="34">
        <v>153</v>
      </c>
      <c r="O7" s="34">
        <v>302</v>
      </c>
      <c r="P7" s="35">
        <v>97377</v>
      </c>
      <c r="Q7" s="36"/>
      <c r="R7" s="37" t="s">
        <v>127</v>
      </c>
      <c r="S7" t="s">
        <v>27</v>
      </c>
    </row>
    <row r="8" spans="1:22" ht="16.149999999999999" customHeight="1" x14ac:dyDescent="0.2">
      <c r="A8" s="30" t="s">
        <v>20</v>
      </c>
      <c r="B8" s="31"/>
      <c r="C8" s="30"/>
      <c r="D8" s="38"/>
      <c r="E8" s="38"/>
      <c r="F8" s="39"/>
      <c r="G8" s="33" t="s">
        <v>80</v>
      </c>
      <c r="H8" s="40"/>
      <c r="I8" s="31"/>
      <c r="J8" s="34"/>
      <c r="K8" s="34"/>
      <c r="L8" s="34"/>
      <c r="M8" s="34"/>
      <c r="N8" s="34"/>
      <c r="O8" s="34"/>
      <c r="P8" s="35"/>
      <c r="Q8" s="41"/>
      <c r="R8" s="37"/>
      <c r="S8" t="s">
        <v>28</v>
      </c>
    </row>
    <row r="9" spans="1:22" ht="16.149999999999999" customHeight="1" thickBot="1" x14ac:dyDescent="0.25">
      <c r="A9" s="30" t="s">
        <v>20</v>
      </c>
      <c r="B9" s="31"/>
      <c r="C9" s="30"/>
      <c r="D9" s="30"/>
      <c r="E9" s="30"/>
      <c r="F9" s="42"/>
      <c r="G9" s="33" t="s">
        <v>81</v>
      </c>
      <c r="H9" s="28"/>
      <c r="I9" s="43" t="s">
        <v>15</v>
      </c>
      <c r="J9" s="44">
        <f t="shared" ref="J9:P9" si="0">SUM(J7:J8)</f>
        <v>9</v>
      </c>
      <c r="K9" s="44">
        <f t="shared" si="0"/>
        <v>140</v>
      </c>
      <c r="L9" s="44">
        <f t="shared" si="0"/>
        <v>0</v>
      </c>
      <c r="M9" s="44">
        <f t="shared" si="0"/>
        <v>149</v>
      </c>
      <c r="N9" s="44">
        <f t="shared" si="0"/>
        <v>153</v>
      </c>
      <c r="O9" s="44">
        <v>302</v>
      </c>
      <c r="P9" s="45">
        <f t="shared" si="0"/>
        <v>97377</v>
      </c>
      <c r="Q9" s="46">
        <v>197675.31</v>
      </c>
      <c r="R9" s="47"/>
      <c r="S9" t="s">
        <v>29</v>
      </c>
    </row>
    <row r="10" spans="1:22" ht="16.149999999999999" customHeight="1" x14ac:dyDescent="0.2">
      <c r="A10" s="48">
        <v>68</v>
      </c>
      <c r="B10" s="49" t="s">
        <v>76</v>
      </c>
      <c r="C10" s="48">
        <v>5</v>
      </c>
      <c r="D10" s="48">
        <v>4</v>
      </c>
      <c r="E10" s="48">
        <v>1</v>
      </c>
      <c r="F10" s="39">
        <v>13.9</v>
      </c>
      <c r="G10" s="50" t="s">
        <v>19</v>
      </c>
      <c r="H10" s="49" t="s">
        <v>78</v>
      </c>
      <c r="I10" s="49" t="s">
        <v>79</v>
      </c>
      <c r="J10" s="51">
        <v>48</v>
      </c>
      <c r="K10" s="51">
        <v>19</v>
      </c>
      <c r="L10" s="51">
        <v>0</v>
      </c>
      <c r="M10" s="51">
        <f t="shared" ref="M10:M12" si="1">SUBTOTAL(9,J10:L10)</f>
        <v>67</v>
      </c>
      <c r="N10" s="51">
        <v>23</v>
      </c>
      <c r="O10" s="51">
        <f>SUM(M10:N10)</f>
        <v>90</v>
      </c>
      <c r="P10" s="39">
        <v>53308</v>
      </c>
      <c r="Q10" s="52"/>
      <c r="R10" s="53" t="s">
        <v>128</v>
      </c>
      <c r="S10" t="s">
        <v>30</v>
      </c>
    </row>
    <row r="11" spans="1:22" ht="16.149999999999999" customHeight="1" x14ac:dyDescent="0.2">
      <c r="A11" s="30" t="s">
        <v>20</v>
      </c>
      <c r="B11" s="31"/>
      <c r="C11" s="30"/>
      <c r="D11" s="38"/>
      <c r="E11" s="38"/>
      <c r="F11" s="54"/>
      <c r="G11" s="33" t="s">
        <v>82</v>
      </c>
      <c r="H11" s="40"/>
      <c r="I11" s="31" t="s">
        <v>102</v>
      </c>
      <c r="J11" s="34"/>
      <c r="K11" s="34"/>
      <c r="L11" s="34"/>
      <c r="M11" s="34"/>
      <c r="N11" s="34">
        <v>100</v>
      </c>
      <c r="O11" s="34">
        <v>100</v>
      </c>
      <c r="P11" s="35">
        <v>2657</v>
      </c>
      <c r="Q11" s="55"/>
      <c r="R11" s="56"/>
      <c r="S11" t="s">
        <v>31</v>
      </c>
      <c r="T11" s="1" t="e">
        <f ca="1">OFFSET(#REF!,V11,0,1,1)</f>
        <v>#REF!</v>
      </c>
      <c r="U11" s="1" t="e">
        <f ca="1">OFFSET(#REF!,V11,-1,1,1)</f>
        <v>#REF!</v>
      </c>
      <c r="V11" s="1">
        <v>118</v>
      </c>
    </row>
    <row r="12" spans="1:22" ht="16.149999999999999" customHeight="1" x14ac:dyDescent="0.2">
      <c r="A12" s="30"/>
      <c r="B12" s="31"/>
      <c r="C12" s="30"/>
      <c r="D12" s="38"/>
      <c r="E12" s="38"/>
      <c r="F12" s="57"/>
      <c r="G12" s="33" t="s">
        <v>83</v>
      </c>
      <c r="H12" s="58"/>
      <c r="I12" s="31"/>
      <c r="J12" s="34"/>
      <c r="K12" s="34"/>
      <c r="L12" s="34"/>
      <c r="M12" s="34">
        <f t="shared" si="1"/>
        <v>0</v>
      </c>
      <c r="N12" s="34"/>
      <c r="O12" s="34">
        <f>SUM(M12:N12)</f>
        <v>0</v>
      </c>
      <c r="P12" s="59"/>
      <c r="Q12" s="55"/>
      <c r="R12" s="56"/>
      <c r="S12" t="s">
        <v>32</v>
      </c>
    </row>
    <row r="13" spans="1:22" ht="16.149999999999999" customHeight="1" x14ac:dyDescent="0.2">
      <c r="A13" s="60"/>
      <c r="B13" s="61"/>
      <c r="C13" s="60"/>
      <c r="D13" s="62"/>
      <c r="E13" s="62"/>
      <c r="F13" s="63"/>
      <c r="G13" s="64"/>
      <c r="H13" s="58"/>
      <c r="I13" s="61"/>
      <c r="J13" s="65"/>
      <c r="K13" s="65"/>
      <c r="L13" s="65"/>
      <c r="M13" s="65"/>
      <c r="N13" s="65"/>
      <c r="O13" s="65"/>
      <c r="P13" s="66"/>
      <c r="Q13" s="67"/>
      <c r="R13" s="68"/>
    </row>
    <row r="14" spans="1:22" ht="16.149999999999999" customHeight="1" thickBot="1" x14ac:dyDescent="0.25">
      <c r="A14" s="69" t="s">
        <v>20</v>
      </c>
      <c r="B14" s="70"/>
      <c r="C14" s="69"/>
      <c r="D14" s="69"/>
      <c r="E14" s="69"/>
      <c r="F14" s="71"/>
      <c r="G14" s="69"/>
      <c r="H14" s="70"/>
      <c r="I14" s="43" t="s">
        <v>15</v>
      </c>
      <c r="J14" s="44">
        <f t="shared" ref="J14:O14" si="2">SUM(J10:J12)</f>
        <v>48</v>
      </c>
      <c r="K14" s="44">
        <f t="shared" si="2"/>
        <v>19</v>
      </c>
      <c r="L14" s="44">
        <f t="shared" si="2"/>
        <v>0</v>
      </c>
      <c r="M14" s="44">
        <f t="shared" si="2"/>
        <v>67</v>
      </c>
      <c r="N14" s="44">
        <f>SUM(N10:N12)</f>
        <v>123</v>
      </c>
      <c r="O14" s="44">
        <f t="shared" si="2"/>
        <v>190</v>
      </c>
      <c r="P14" s="72">
        <f>SUM(P10:P12)</f>
        <v>55965</v>
      </c>
      <c r="Q14" s="73">
        <v>114728.25</v>
      </c>
      <c r="R14" s="47"/>
      <c r="S14" t="s">
        <v>33</v>
      </c>
    </row>
    <row r="15" spans="1:22" ht="16.149999999999999" customHeight="1" x14ac:dyDescent="0.2">
      <c r="A15" s="48">
        <v>69</v>
      </c>
      <c r="B15" s="49" t="s">
        <v>76</v>
      </c>
      <c r="C15" s="48">
        <v>35</v>
      </c>
      <c r="D15" s="48">
        <v>7</v>
      </c>
      <c r="E15" s="48">
        <v>1</v>
      </c>
      <c r="F15" s="74">
        <v>1</v>
      </c>
      <c r="G15" s="50" t="s">
        <v>84</v>
      </c>
      <c r="H15" s="49" t="s">
        <v>85</v>
      </c>
      <c r="I15" s="49" t="s">
        <v>86</v>
      </c>
      <c r="J15" s="51">
        <v>45</v>
      </c>
      <c r="K15" s="51">
        <v>20</v>
      </c>
      <c r="L15" s="51">
        <v>1</v>
      </c>
      <c r="M15" s="51">
        <f t="shared" ref="M15" si="3">SUBTOTAL(9,J15:L15)</f>
        <v>66</v>
      </c>
      <c r="N15" s="51">
        <v>34</v>
      </c>
      <c r="O15" s="51">
        <f>SUM(M15:N15)</f>
        <v>100</v>
      </c>
      <c r="P15" s="75">
        <v>14834.77</v>
      </c>
      <c r="Q15" s="52"/>
      <c r="R15" s="53" t="s">
        <v>129</v>
      </c>
      <c r="S15" t="s">
        <v>34</v>
      </c>
    </row>
    <row r="16" spans="1:22" ht="16.149999999999999" customHeight="1" x14ac:dyDescent="0.2">
      <c r="A16" s="30" t="s">
        <v>20</v>
      </c>
      <c r="B16" s="31"/>
      <c r="C16" s="30"/>
      <c r="D16" s="38"/>
      <c r="E16" s="38"/>
      <c r="F16" s="57"/>
      <c r="G16" s="33" t="s">
        <v>87</v>
      </c>
      <c r="H16" s="40"/>
      <c r="I16" s="31" t="s">
        <v>18</v>
      </c>
      <c r="J16" s="34">
        <v>10</v>
      </c>
      <c r="K16" s="34">
        <v>15</v>
      </c>
      <c r="L16" s="34"/>
      <c r="M16" s="34">
        <v>25</v>
      </c>
      <c r="N16" s="34">
        <v>25</v>
      </c>
      <c r="O16" s="34">
        <v>50</v>
      </c>
      <c r="P16" s="59">
        <v>1455.55</v>
      </c>
      <c r="Q16" s="55"/>
      <c r="R16" s="37"/>
      <c r="S16" t="s">
        <v>35</v>
      </c>
      <c r="T16" s="1" t="e">
        <f ca="1">OFFSET(#REF!,V16,0,1,1)</f>
        <v>#REF!</v>
      </c>
      <c r="U16" s="1" t="e">
        <f ca="1">OFFSET(#REF!,V16,-1,1,1)</f>
        <v>#REF!</v>
      </c>
      <c r="V16" s="1">
        <v>155</v>
      </c>
    </row>
    <row r="17" spans="1:22" ht="16.149999999999999" customHeight="1" x14ac:dyDescent="0.2">
      <c r="A17" s="60"/>
      <c r="B17" s="61"/>
      <c r="C17" s="60"/>
      <c r="D17" s="62"/>
      <c r="E17" s="62"/>
      <c r="F17" s="63"/>
      <c r="G17" s="64"/>
      <c r="H17" s="58"/>
      <c r="I17" s="61" t="s">
        <v>79</v>
      </c>
      <c r="J17" s="65"/>
      <c r="K17" s="65"/>
      <c r="L17" s="65"/>
      <c r="M17" s="65"/>
      <c r="N17" s="65">
        <v>24</v>
      </c>
      <c r="O17" s="65">
        <v>24</v>
      </c>
      <c r="P17" s="66">
        <v>637.67999999999995</v>
      </c>
      <c r="Q17" s="76"/>
      <c r="R17" s="77"/>
    </row>
    <row r="18" spans="1:22" ht="16.149999999999999" customHeight="1" thickBot="1" x14ac:dyDescent="0.25">
      <c r="A18" s="69" t="s">
        <v>20</v>
      </c>
      <c r="B18" s="70"/>
      <c r="C18" s="69"/>
      <c r="D18" s="69"/>
      <c r="E18" s="69"/>
      <c r="F18" s="78"/>
      <c r="G18" s="79">
        <v>95</v>
      </c>
      <c r="H18" s="70"/>
      <c r="I18" s="43" t="s">
        <v>15</v>
      </c>
      <c r="J18" s="44">
        <f>SUM(J15:J16)</f>
        <v>55</v>
      </c>
      <c r="K18" s="44">
        <f>SUM(K15:K16)</f>
        <v>35</v>
      </c>
      <c r="L18" s="44">
        <f>SUM(L15:L16)</f>
        <v>1</v>
      </c>
      <c r="M18" s="44">
        <f>SUM(M15:M16)</f>
        <v>91</v>
      </c>
      <c r="N18" s="44">
        <f>SUM(N15:N17)</f>
        <v>83</v>
      </c>
      <c r="O18" s="44">
        <v>174</v>
      </c>
      <c r="P18" s="72">
        <f>SUM(P15:P17)</f>
        <v>16928</v>
      </c>
      <c r="Q18" s="80">
        <v>25730.560000000001</v>
      </c>
      <c r="R18" s="47"/>
      <c r="S18" t="s">
        <v>36</v>
      </c>
    </row>
    <row r="19" spans="1:22" ht="16.149999999999999" customHeight="1" x14ac:dyDescent="0.2">
      <c r="A19" s="48">
        <v>70</v>
      </c>
      <c r="B19" s="49" t="s">
        <v>88</v>
      </c>
      <c r="C19" s="48">
        <v>18</v>
      </c>
      <c r="D19" s="48">
        <v>26</v>
      </c>
      <c r="E19" s="48">
        <v>1</v>
      </c>
      <c r="F19" s="74">
        <v>5.0999999999999996</v>
      </c>
      <c r="G19" s="50" t="s">
        <v>77</v>
      </c>
      <c r="H19" s="49" t="s">
        <v>78</v>
      </c>
      <c r="I19" s="49" t="s">
        <v>79</v>
      </c>
      <c r="J19" s="51">
        <v>71</v>
      </c>
      <c r="K19" s="51">
        <v>139</v>
      </c>
      <c r="L19" s="51">
        <v>2</v>
      </c>
      <c r="M19" s="51">
        <f t="shared" ref="M19" si="4">SUBTOTAL(9,J19:L19)</f>
        <v>212</v>
      </c>
      <c r="N19" s="51">
        <v>88</v>
      </c>
      <c r="O19" s="51">
        <f>SUM(M19:N19)</f>
        <v>300</v>
      </c>
      <c r="P19" s="75">
        <v>148102</v>
      </c>
      <c r="Q19" s="52"/>
      <c r="R19" s="53" t="s">
        <v>130</v>
      </c>
      <c r="S19" t="s">
        <v>37</v>
      </c>
    </row>
    <row r="20" spans="1:22" ht="16.149999999999999" customHeight="1" x14ac:dyDescent="0.2">
      <c r="A20" s="30" t="s">
        <v>20</v>
      </c>
      <c r="B20" s="31"/>
      <c r="C20" s="30"/>
      <c r="D20" s="30"/>
      <c r="E20" s="30"/>
      <c r="F20" s="57"/>
      <c r="G20" s="33" t="s">
        <v>89</v>
      </c>
      <c r="H20" s="31"/>
      <c r="I20" s="31" t="s">
        <v>18</v>
      </c>
      <c r="J20" s="34">
        <v>39</v>
      </c>
      <c r="K20" s="34">
        <v>35</v>
      </c>
      <c r="L20" s="34"/>
      <c r="M20" s="34">
        <v>74</v>
      </c>
      <c r="N20" s="34">
        <v>32</v>
      </c>
      <c r="O20" s="34">
        <v>106</v>
      </c>
      <c r="P20" s="59">
        <v>4428</v>
      </c>
      <c r="Q20" s="55"/>
      <c r="R20" s="37"/>
      <c r="S20" t="s">
        <v>38</v>
      </c>
    </row>
    <row r="21" spans="1:22" ht="16.149999999999999" customHeight="1" thickBot="1" x14ac:dyDescent="0.25">
      <c r="A21" s="69" t="s">
        <v>20</v>
      </c>
      <c r="B21" s="70"/>
      <c r="C21" s="69"/>
      <c r="D21" s="81"/>
      <c r="E21" s="81"/>
      <c r="F21" s="71"/>
      <c r="G21" s="79" t="s">
        <v>90</v>
      </c>
      <c r="H21" s="43"/>
      <c r="I21" s="43" t="s">
        <v>15</v>
      </c>
      <c r="J21" s="44">
        <f>SUM(J19:J20)</f>
        <v>110</v>
      </c>
      <c r="K21" s="44">
        <f t="shared" ref="K21:O21" si="5">SUM(K19:K20)</f>
        <v>174</v>
      </c>
      <c r="L21" s="44">
        <f t="shared" si="5"/>
        <v>2</v>
      </c>
      <c r="M21" s="44">
        <f>SUM(M19:M20)</f>
        <v>286</v>
      </c>
      <c r="N21" s="44">
        <f t="shared" si="5"/>
        <v>120</v>
      </c>
      <c r="O21" s="44">
        <f t="shared" si="5"/>
        <v>406</v>
      </c>
      <c r="P21" s="72">
        <f>SUM(P19:P20)</f>
        <v>152530</v>
      </c>
      <c r="Q21" s="80">
        <v>306585.3</v>
      </c>
      <c r="R21" s="47"/>
      <c r="S21" t="s">
        <v>39</v>
      </c>
      <c r="T21" s="1" t="e">
        <f ca="1">OFFSET(#REF!,V21,0,1,1)</f>
        <v>#REF!</v>
      </c>
      <c r="U21" s="1" t="e">
        <f ca="1">OFFSET(#REF!,V21,-1,1,1)</f>
        <v>#REF!</v>
      </c>
      <c r="V21" s="1">
        <v>192</v>
      </c>
    </row>
    <row r="22" spans="1:22" ht="16.149999999999999" customHeight="1" x14ac:dyDescent="0.2">
      <c r="A22" s="48">
        <v>71</v>
      </c>
      <c r="B22" s="49" t="s">
        <v>76</v>
      </c>
      <c r="C22" s="48">
        <v>2</v>
      </c>
      <c r="D22" s="48">
        <v>1</v>
      </c>
      <c r="E22" s="48">
        <v>1</v>
      </c>
      <c r="F22" s="63">
        <v>13.4</v>
      </c>
      <c r="G22" s="50" t="s">
        <v>77</v>
      </c>
      <c r="H22" s="49" t="s">
        <v>78</v>
      </c>
      <c r="I22" s="49" t="s">
        <v>18</v>
      </c>
      <c r="J22" s="51">
        <v>42</v>
      </c>
      <c r="K22" s="51">
        <v>35</v>
      </c>
      <c r="L22" s="51">
        <v>0</v>
      </c>
      <c r="M22" s="51">
        <f>SUM(J22:L22)</f>
        <v>77</v>
      </c>
      <c r="N22" s="51">
        <v>250</v>
      </c>
      <c r="O22" s="51">
        <f>SUM(M22:N22)</f>
        <v>327</v>
      </c>
      <c r="P22" s="66">
        <v>4871</v>
      </c>
      <c r="Q22" s="52"/>
      <c r="R22" s="53" t="s">
        <v>131</v>
      </c>
      <c r="S22" t="s">
        <v>40</v>
      </c>
    </row>
    <row r="23" spans="1:22" ht="16.149999999999999" customHeight="1" x14ac:dyDescent="0.2">
      <c r="A23" s="82"/>
      <c r="B23" s="83"/>
      <c r="C23" s="82"/>
      <c r="D23" s="82"/>
      <c r="E23" s="82"/>
      <c r="F23" s="54"/>
      <c r="G23" s="33" t="s">
        <v>91</v>
      </c>
      <c r="H23" s="83"/>
      <c r="I23" s="83"/>
      <c r="J23" s="84"/>
      <c r="K23" s="84"/>
      <c r="L23" s="84"/>
      <c r="M23" s="84"/>
      <c r="N23" s="84"/>
      <c r="O23" s="84"/>
      <c r="P23" s="85"/>
      <c r="Q23" s="86"/>
      <c r="R23" s="87"/>
    </row>
    <row r="24" spans="1:22" ht="16.149999999999999" customHeight="1" thickBot="1" x14ac:dyDescent="0.25">
      <c r="A24" s="69"/>
      <c r="B24" s="70"/>
      <c r="C24" s="81"/>
      <c r="D24" s="81"/>
      <c r="E24" s="81"/>
      <c r="F24" s="71"/>
      <c r="G24" s="27" t="s">
        <v>92</v>
      </c>
      <c r="H24" s="43"/>
      <c r="I24" s="43" t="s">
        <v>15</v>
      </c>
      <c r="J24" s="44">
        <f t="shared" ref="J24:P24" si="6">SUM(J22:J23)</f>
        <v>42</v>
      </c>
      <c r="K24" s="44">
        <f t="shared" si="6"/>
        <v>35</v>
      </c>
      <c r="L24" s="44">
        <f t="shared" si="6"/>
        <v>0</v>
      </c>
      <c r="M24" s="44">
        <f t="shared" si="6"/>
        <v>77</v>
      </c>
      <c r="N24" s="44">
        <f t="shared" si="6"/>
        <v>250</v>
      </c>
      <c r="O24" s="44">
        <f t="shared" si="6"/>
        <v>327</v>
      </c>
      <c r="P24" s="72">
        <f t="shared" si="6"/>
        <v>4871</v>
      </c>
      <c r="Q24" s="80">
        <v>12372.34</v>
      </c>
      <c r="R24" s="88"/>
      <c r="S24" t="s">
        <v>41</v>
      </c>
      <c r="T24" s="1" t="e">
        <f ca="1">OFFSET(#REF!,V24,0,1,1)</f>
        <v>#REF!</v>
      </c>
      <c r="U24" s="1" t="e">
        <f ca="1">OFFSET(#REF!,V24,-1,1,1)</f>
        <v>#REF!</v>
      </c>
      <c r="V24" s="1">
        <f>V21+37</f>
        <v>229</v>
      </c>
    </row>
    <row r="25" spans="1:22" ht="16.149999999999999" customHeight="1" x14ac:dyDescent="0.2">
      <c r="A25" s="48">
        <v>72</v>
      </c>
      <c r="B25" s="49" t="s">
        <v>76</v>
      </c>
      <c r="C25" s="48">
        <v>2</v>
      </c>
      <c r="D25" s="48">
        <v>6</v>
      </c>
      <c r="E25" s="48">
        <v>1</v>
      </c>
      <c r="F25" s="63">
        <v>6.2</v>
      </c>
      <c r="G25" s="50" t="s">
        <v>77</v>
      </c>
      <c r="H25" s="49" t="s">
        <v>78</v>
      </c>
      <c r="I25" s="49" t="s">
        <v>18</v>
      </c>
      <c r="J25" s="51">
        <v>20</v>
      </c>
      <c r="K25" s="51">
        <v>16</v>
      </c>
      <c r="L25" s="51">
        <v>0</v>
      </c>
      <c r="M25" s="51">
        <f t="shared" ref="M25:M28" si="7">SUBTOTAL(9,J25:L25)</f>
        <v>36</v>
      </c>
      <c r="N25" s="51">
        <v>108</v>
      </c>
      <c r="O25" s="51">
        <f>SUM(M25:N25)</f>
        <v>144</v>
      </c>
      <c r="P25" s="66">
        <v>2296</v>
      </c>
      <c r="Q25" s="52"/>
      <c r="R25" s="53" t="s">
        <v>131</v>
      </c>
      <c r="S25" t="s">
        <v>42</v>
      </c>
    </row>
    <row r="26" spans="1:22" ht="16.149999999999999" customHeight="1" x14ac:dyDescent="0.2">
      <c r="A26" s="30"/>
      <c r="B26" s="31"/>
      <c r="C26" s="30"/>
      <c r="D26" s="30"/>
      <c r="E26" s="30"/>
      <c r="F26" s="54"/>
      <c r="G26" s="33" t="s">
        <v>93</v>
      </c>
      <c r="H26" s="31"/>
      <c r="I26" s="31"/>
      <c r="J26" s="34"/>
      <c r="K26" s="34"/>
      <c r="L26" s="34"/>
      <c r="M26" s="34"/>
      <c r="N26" s="34"/>
      <c r="O26" s="34"/>
      <c r="P26" s="35"/>
      <c r="Q26" s="55"/>
      <c r="R26" s="37"/>
      <c r="S26" t="s">
        <v>43</v>
      </c>
      <c r="T26" s="1" t="e">
        <f ca="1">OFFSET(#REF!,V26,0,1,1)</f>
        <v>#REF!</v>
      </c>
      <c r="U26" s="1" t="e">
        <f ca="1">OFFSET(#REF!,V26,-1,1,1)</f>
        <v>#REF!</v>
      </c>
      <c r="V26" s="1">
        <v>266</v>
      </c>
    </row>
    <row r="27" spans="1:22" ht="16.149999999999999" customHeight="1" thickBot="1" x14ac:dyDescent="0.25">
      <c r="A27" s="69" t="s">
        <v>20</v>
      </c>
      <c r="B27" s="70"/>
      <c r="C27" s="69"/>
      <c r="D27" s="81"/>
      <c r="E27" s="81"/>
      <c r="F27" s="71"/>
      <c r="G27" s="69">
        <v>70</v>
      </c>
      <c r="H27" s="43"/>
      <c r="I27" s="43" t="s">
        <v>15</v>
      </c>
      <c r="J27" s="44">
        <f t="shared" ref="J27:P27" si="8">SUM(J25:J26)</f>
        <v>20</v>
      </c>
      <c r="K27" s="44">
        <f t="shared" si="8"/>
        <v>16</v>
      </c>
      <c r="L27" s="44">
        <f t="shared" si="8"/>
        <v>0</v>
      </c>
      <c r="M27" s="44">
        <f t="shared" si="8"/>
        <v>36</v>
      </c>
      <c r="N27" s="44">
        <f t="shared" si="8"/>
        <v>108</v>
      </c>
      <c r="O27" s="44">
        <f t="shared" si="8"/>
        <v>144</v>
      </c>
      <c r="P27" s="72">
        <f t="shared" si="8"/>
        <v>2296</v>
      </c>
      <c r="Q27" s="80">
        <v>5808.88</v>
      </c>
      <c r="R27" s="47"/>
      <c r="S27" t="s">
        <v>44</v>
      </c>
      <c r="T27" s="1" t="e">
        <f ca="1">OFFSET(#REF!,V27,0,1,1)</f>
        <v>#REF!</v>
      </c>
      <c r="U27" s="1" t="e">
        <f ca="1">OFFSET(#REF!,V27,-1,1,1)</f>
        <v>#REF!</v>
      </c>
      <c r="V27" s="1">
        <v>303</v>
      </c>
    </row>
    <row r="28" spans="1:22" ht="16.149999999999999" customHeight="1" x14ac:dyDescent="0.2">
      <c r="A28" s="82">
        <v>73</v>
      </c>
      <c r="B28" s="83" t="s">
        <v>76</v>
      </c>
      <c r="C28" s="82">
        <v>2</v>
      </c>
      <c r="D28" s="82">
        <v>10</v>
      </c>
      <c r="E28" s="82">
        <v>1</v>
      </c>
      <c r="F28" s="63">
        <v>18</v>
      </c>
      <c r="G28" s="89" t="s">
        <v>77</v>
      </c>
      <c r="H28" s="83" t="s">
        <v>78</v>
      </c>
      <c r="I28" s="28" t="s">
        <v>18</v>
      </c>
      <c r="J28" s="34">
        <v>59</v>
      </c>
      <c r="K28" s="34">
        <v>46</v>
      </c>
      <c r="L28" s="34">
        <v>0</v>
      </c>
      <c r="M28" s="34">
        <f t="shared" si="7"/>
        <v>105</v>
      </c>
      <c r="N28" s="34">
        <v>330</v>
      </c>
      <c r="O28" s="34">
        <f>SUM(M28:N28)</f>
        <v>435</v>
      </c>
      <c r="P28" s="66">
        <v>6728</v>
      </c>
      <c r="Q28" s="55"/>
      <c r="R28" s="53" t="s">
        <v>131</v>
      </c>
      <c r="S28" t="s">
        <v>45</v>
      </c>
    </row>
    <row r="29" spans="1:22" ht="16.149999999999999" customHeight="1" x14ac:dyDescent="0.2">
      <c r="A29" s="82"/>
      <c r="B29" s="83"/>
      <c r="C29" s="82"/>
      <c r="D29" s="82"/>
      <c r="E29" s="82"/>
      <c r="F29" s="54"/>
      <c r="G29" s="33" t="s">
        <v>94</v>
      </c>
      <c r="H29" s="83"/>
      <c r="I29" s="31"/>
      <c r="J29" s="34"/>
      <c r="K29" s="34"/>
      <c r="L29" s="34"/>
      <c r="M29" s="34"/>
      <c r="N29" s="34"/>
      <c r="O29" s="34"/>
      <c r="P29" s="35"/>
      <c r="Q29" s="55"/>
      <c r="R29" s="87"/>
    </row>
    <row r="30" spans="1:22" ht="16.149999999999999" customHeight="1" thickBot="1" x14ac:dyDescent="0.25">
      <c r="A30" s="69" t="s">
        <v>20</v>
      </c>
      <c r="B30" s="70"/>
      <c r="C30" s="69"/>
      <c r="D30" s="69"/>
      <c r="E30" s="69"/>
      <c r="F30" s="71"/>
      <c r="G30" s="90">
        <v>70</v>
      </c>
      <c r="H30" s="70"/>
      <c r="I30" s="43" t="s">
        <v>15</v>
      </c>
      <c r="J30" s="44">
        <f t="shared" ref="J30:P30" si="9">SUM(J28:J29)</f>
        <v>59</v>
      </c>
      <c r="K30" s="44">
        <f t="shared" si="9"/>
        <v>46</v>
      </c>
      <c r="L30" s="44">
        <f t="shared" si="9"/>
        <v>0</v>
      </c>
      <c r="M30" s="44">
        <f t="shared" si="9"/>
        <v>105</v>
      </c>
      <c r="N30" s="44">
        <f t="shared" si="9"/>
        <v>330</v>
      </c>
      <c r="O30" s="44">
        <f t="shared" si="9"/>
        <v>435</v>
      </c>
      <c r="P30" s="45">
        <f t="shared" si="9"/>
        <v>6728</v>
      </c>
      <c r="Q30" s="91">
        <v>17021.84</v>
      </c>
      <c r="R30" s="47"/>
      <c r="S30" t="s">
        <v>46</v>
      </c>
    </row>
    <row r="31" spans="1:22" ht="16.149999999999999" customHeight="1" x14ac:dyDescent="0.2">
      <c r="A31" s="82">
        <v>74</v>
      </c>
      <c r="B31" s="83" t="s">
        <v>76</v>
      </c>
      <c r="C31" s="82">
        <v>2</v>
      </c>
      <c r="D31" s="82">
        <v>11</v>
      </c>
      <c r="E31" s="82">
        <v>1</v>
      </c>
      <c r="F31" s="57">
        <v>6.4</v>
      </c>
      <c r="G31" s="82" t="s">
        <v>77</v>
      </c>
      <c r="H31" s="83" t="s">
        <v>78</v>
      </c>
      <c r="I31" s="83" t="s">
        <v>18</v>
      </c>
      <c r="J31" s="84">
        <v>17</v>
      </c>
      <c r="K31" s="84">
        <v>20</v>
      </c>
      <c r="L31" s="84">
        <v>0</v>
      </c>
      <c r="M31" s="84">
        <f t="shared" ref="M31" si="10">SUBTOTAL(9,J31:L31)</f>
        <v>37</v>
      </c>
      <c r="N31" s="84">
        <v>122</v>
      </c>
      <c r="O31" s="84">
        <f>SUM(M31:N31)</f>
        <v>159</v>
      </c>
      <c r="P31" s="92">
        <v>2305</v>
      </c>
      <c r="Q31" s="86"/>
      <c r="R31" s="87" t="s">
        <v>131</v>
      </c>
    </row>
    <row r="32" spans="1:22" ht="16.149999999999999" customHeight="1" x14ac:dyDescent="0.2">
      <c r="A32" s="93"/>
      <c r="B32" s="94"/>
      <c r="C32" s="93"/>
      <c r="D32" s="93"/>
      <c r="E32" s="93"/>
      <c r="F32" s="54"/>
      <c r="G32" s="30" t="s">
        <v>70</v>
      </c>
      <c r="H32" s="94"/>
      <c r="I32" s="94"/>
      <c r="J32" s="93"/>
      <c r="K32" s="95"/>
      <c r="L32" s="95"/>
      <c r="M32" s="93"/>
      <c r="N32" s="95"/>
      <c r="O32" s="93"/>
      <c r="P32" s="35"/>
      <c r="Q32" s="96"/>
      <c r="R32" s="95"/>
    </row>
    <row r="33" spans="1:18" ht="16.149999999999999" customHeight="1" thickBot="1" x14ac:dyDescent="0.25">
      <c r="A33" s="97"/>
      <c r="B33" s="98"/>
      <c r="C33" s="97"/>
      <c r="D33" s="97"/>
      <c r="E33" s="97"/>
      <c r="F33" s="71"/>
      <c r="G33" s="99" t="s">
        <v>71</v>
      </c>
      <c r="H33" s="98"/>
      <c r="I33" s="100" t="s">
        <v>15</v>
      </c>
      <c r="J33" s="101">
        <f t="shared" ref="J33:O33" si="11">SUM(J31:J32)</f>
        <v>17</v>
      </c>
      <c r="K33" s="101">
        <f t="shared" si="11"/>
        <v>20</v>
      </c>
      <c r="L33" s="101">
        <f t="shared" si="11"/>
        <v>0</v>
      </c>
      <c r="M33" s="101">
        <f t="shared" si="11"/>
        <v>37</v>
      </c>
      <c r="N33" s="101">
        <f>SUM(N31:N32)</f>
        <v>122</v>
      </c>
      <c r="O33" s="101">
        <f t="shared" si="11"/>
        <v>159</v>
      </c>
      <c r="P33" s="45">
        <f>SUM(P31:P32)</f>
        <v>2305</v>
      </c>
      <c r="Q33" s="80">
        <v>5877.75</v>
      </c>
      <c r="R33" s="102"/>
    </row>
    <row r="34" spans="1:18" ht="15.75" customHeight="1" x14ac:dyDescent="0.2">
      <c r="A34" s="82">
        <v>75</v>
      </c>
      <c r="B34" s="83" t="s">
        <v>76</v>
      </c>
      <c r="C34" s="82">
        <v>85</v>
      </c>
      <c r="D34" s="82">
        <v>1</v>
      </c>
      <c r="E34" s="82">
        <v>1</v>
      </c>
      <c r="F34" s="39">
        <v>10.3</v>
      </c>
      <c r="G34" s="82" t="s">
        <v>19</v>
      </c>
      <c r="H34" s="83" t="s">
        <v>78</v>
      </c>
      <c r="I34" s="103" t="s">
        <v>17</v>
      </c>
      <c r="J34" s="84">
        <v>28</v>
      </c>
      <c r="K34" s="84">
        <v>155</v>
      </c>
      <c r="L34" s="84">
        <v>0</v>
      </c>
      <c r="M34" s="84">
        <f t="shared" ref="M34" si="12">SUBTOTAL(9,J34:L34)</f>
        <v>183</v>
      </c>
      <c r="N34" s="84">
        <v>235</v>
      </c>
      <c r="O34" s="84">
        <f>SUM(M34:N34)</f>
        <v>418</v>
      </c>
      <c r="P34" s="92">
        <v>3306</v>
      </c>
      <c r="Q34" s="23"/>
      <c r="R34" s="87" t="s">
        <v>132</v>
      </c>
    </row>
    <row r="35" spans="1:18" ht="16.149999999999999" customHeight="1" x14ac:dyDescent="0.2">
      <c r="A35" s="30"/>
      <c r="B35" s="31"/>
      <c r="C35" s="30"/>
      <c r="D35" s="30"/>
      <c r="E35" s="30"/>
      <c r="F35" s="54"/>
      <c r="G35" s="30" t="s">
        <v>72</v>
      </c>
      <c r="H35" s="31"/>
      <c r="I35" s="83"/>
      <c r="J35" s="34"/>
      <c r="K35" s="34"/>
      <c r="L35" s="34"/>
      <c r="M35" s="34"/>
      <c r="N35" s="34"/>
      <c r="O35" s="34"/>
      <c r="P35" s="35"/>
      <c r="Q35" s="104"/>
      <c r="R35" s="105"/>
    </row>
    <row r="36" spans="1:18" ht="16.149999999999999" customHeight="1" thickBot="1" x14ac:dyDescent="0.25">
      <c r="A36" s="69"/>
      <c r="B36" s="70"/>
      <c r="C36" s="69"/>
      <c r="D36" s="69"/>
      <c r="E36" s="69"/>
      <c r="F36" s="71"/>
      <c r="G36" s="99" t="s">
        <v>71</v>
      </c>
      <c r="H36" s="70"/>
      <c r="I36" s="43" t="s">
        <v>15</v>
      </c>
      <c r="J36" s="44">
        <f t="shared" ref="J36:O36" si="13">SUM(J34:J35)</f>
        <v>28</v>
      </c>
      <c r="K36" s="44">
        <f t="shared" si="13"/>
        <v>155</v>
      </c>
      <c r="L36" s="44">
        <f t="shared" si="13"/>
        <v>0</v>
      </c>
      <c r="M36" s="44">
        <f t="shared" si="13"/>
        <v>183</v>
      </c>
      <c r="N36" s="44">
        <f>SUM(N34:N35)</f>
        <v>235</v>
      </c>
      <c r="O36" s="44">
        <f t="shared" si="13"/>
        <v>418</v>
      </c>
      <c r="P36" s="45">
        <f>SUM(P34:P35)</f>
        <v>3306</v>
      </c>
      <c r="Q36" s="106">
        <v>8661.7199999999993</v>
      </c>
      <c r="R36" s="47"/>
    </row>
    <row r="37" spans="1:18" ht="16.149999999999999" customHeight="1" x14ac:dyDescent="0.2">
      <c r="A37" s="82">
        <v>76</v>
      </c>
      <c r="B37" s="83" t="s">
        <v>88</v>
      </c>
      <c r="C37" s="82">
        <v>13</v>
      </c>
      <c r="D37" s="82">
        <v>7</v>
      </c>
      <c r="E37" s="82">
        <v>1</v>
      </c>
      <c r="F37" s="57">
        <v>6.2</v>
      </c>
      <c r="G37" s="82" t="s">
        <v>19</v>
      </c>
      <c r="H37" s="83" t="s">
        <v>78</v>
      </c>
      <c r="I37" s="31" t="s">
        <v>18</v>
      </c>
      <c r="J37" s="84">
        <v>28</v>
      </c>
      <c r="K37" s="84">
        <v>40</v>
      </c>
      <c r="L37" s="84">
        <v>0</v>
      </c>
      <c r="M37" s="84">
        <f t="shared" ref="M37" si="14">SUBTOTAL(9,J37:L37)</f>
        <v>68</v>
      </c>
      <c r="N37" s="84">
        <v>160</v>
      </c>
      <c r="O37" s="84">
        <f>SUM(M37:N37)</f>
        <v>228</v>
      </c>
      <c r="P37" s="92">
        <v>4102</v>
      </c>
      <c r="Q37" s="23"/>
      <c r="R37" s="87" t="s">
        <v>130</v>
      </c>
    </row>
    <row r="38" spans="1:18" ht="16.149999999999999" customHeight="1" x14ac:dyDescent="0.2">
      <c r="A38" s="30"/>
      <c r="B38" s="31"/>
      <c r="C38" s="30"/>
      <c r="D38" s="30"/>
      <c r="E38" s="30"/>
      <c r="F38" s="54"/>
      <c r="G38" s="30" t="s">
        <v>95</v>
      </c>
      <c r="H38" s="31"/>
      <c r="I38" s="28"/>
      <c r="J38" s="34"/>
      <c r="K38" s="34"/>
      <c r="L38" s="34"/>
      <c r="M38" s="34"/>
      <c r="N38" s="34"/>
      <c r="O38" s="34"/>
      <c r="P38" s="35"/>
      <c r="Q38" s="104"/>
      <c r="R38" s="105"/>
    </row>
    <row r="39" spans="1:18" ht="16.149999999999999" customHeight="1" thickBot="1" x14ac:dyDescent="0.25">
      <c r="A39" s="69"/>
      <c r="B39" s="70"/>
      <c r="C39" s="69"/>
      <c r="D39" s="69"/>
      <c r="E39" s="69"/>
      <c r="F39" s="78"/>
      <c r="G39" s="99" t="s">
        <v>96</v>
      </c>
      <c r="H39" s="70"/>
      <c r="I39" s="43" t="s">
        <v>15</v>
      </c>
      <c r="J39" s="44">
        <f t="shared" ref="J39:O39" si="15">SUM(J37:J38)</f>
        <v>28</v>
      </c>
      <c r="K39" s="44">
        <f t="shared" si="15"/>
        <v>40</v>
      </c>
      <c r="L39" s="44">
        <f t="shared" si="15"/>
        <v>0</v>
      </c>
      <c r="M39" s="44">
        <f t="shared" si="15"/>
        <v>68</v>
      </c>
      <c r="N39" s="44">
        <f>SUM(N37:N38)</f>
        <v>160</v>
      </c>
      <c r="O39" s="44">
        <f t="shared" si="15"/>
        <v>228</v>
      </c>
      <c r="P39" s="45">
        <f>SUM(P37:P38)</f>
        <v>4102</v>
      </c>
      <c r="Q39" s="106">
        <v>9434.6</v>
      </c>
      <c r="R39" s="47"/>
    </row>
    <row r="40" spans="1:18" ht="16.149999999999999" customHeight="1" x14ac:dyDescent="0.2">
      <c r="A40" s="107">
        <v>77</v>
      </c>
      <c r="B40" s="108" t="s">
        <v>88</v>
      </c>
      <c r="C40" s="107">
        <v>28</v>
      </c>
      <c r="D40" s="107">
        <v>38</v>
      </c>
      <c r="E40" s="107">
        <v>1</v>
      </c>
      <c r="F40" s="39">
        <v>2.5</v>
      </c>
      <c r="G40" s="82" t="s">
        <v>19</v>
      </c>
      <c r="H40" s="108" t="s">
        <v>78</v>
      </c>
      <c r="I40" s="108" t="s">
        <v>18</v>
      </c>
      <c r="J40" s="109">
        <v>11</v>
      </c>
      <c r="K40" s="109">
        <v>24</v>
      </c>
      <c r="L40" s="109">
        <v>0</v>
      </c>
      <c r="M40" s="109">
        <f t="shared" ref="M40" si="16">SUBTOTAL(9,J40:L40)</f>
        <v>35</v>
      </c>
      <c r="N40" s="109">
        <v>69</v>
      </c>
      <c r="O40" s="109">
        <f>SUM(M40:N40)</f>
        <v>104</v>
      </c>
      <c r="P40" s="92">
        <v>2030</v>
      </c>
      <c r="Q40" s="110"/>
      <c r="R40" s="87" t="s">
        <v>130</v>
      </c>
    </row>
    <row r="41" spans="1:18" ht="16.149999999999999" customHeight="1" x14ac:dyDescent="0.2">
      <c r="A41" s="30"/>
      <c r="B41" s="31"/>
      <c r="C41" s="30"/>
      <c r="D41" s="30"/>
      <c r="E41" s="30"/>
      <c r="F41" s="54"/>
      <c r="G41" s="30" t="s">
        <v>97</v>
      </c>
      <c r="H41" s="31"/>
      <c r="I41" s="31"/>
      <c r="J41" s="34"/>
      <c r="K41" s="34"/>
      <c r="L41" s="34"/>
      <c r="M41" s="34"/>
      <c r="N41" s="34"/>
      <c r="O41" s="34"/>
      <c r="P41" s="35"/>
      <c r="Q41" s="104"/>
      <c r="R41" s="105"/>
    </row>
    <row r="42" spans="1:18" ht="16.149999999999999" customHeight="1" thickBot="1" x14ac:dyDescent="0.25">
      <c r="A42" s="123"/>
      <c r="B42" s="70"/>
      <c r="C42" s="69"/>
      <c r="D42" s="69"/>
      <c r="E42" s="69"/>
      <c r="F42" s="71"/>
      <c r="G42" s="99">
        <v>85</v>
      </c>
      <c r="H42" s="70"/>
      <c r="I42" s="43" t="s">
        <v>15</v>
      </c>
      <c r="J42" s="44">
        <f t="shared" ref="J42:P42" si="17">SUM(J40:J41)</f>
        <v>11</v>
      </c>
      <c r="K42" s="44">
        <f t="shared" si="17"/>
        <v>24</v>
      </c>
      <c r="L42" s="44">
        <f t="shared" si="17"/>
        <v>0</v>
      </c>
      <c r="M42" s="44">
        <f t="shared" si="17"/>
        <v>35</v>
      </c>
      <c r="N42" s="44">
        <f t="shared" si="17"/>
        <v>69</v>
      </c>
      <c r="O42" s="44">
        <f t="shared" si="17"/>
        <v>104</v>
      </c>
      <c r="P42" s="45">
        <f t="shared" si="17"/>
        <v>2030</v>
      </c>
      <c r="Q42" s="106">
        <v>4547.2</v>
      </c>
      <c r="R42" s="47"/>
    </row>
    <row r="43" spans="1:18" ht="16.149999999999999" customHeight="1" x14ac:dyDescent="0.2">
      <c r="A43" s="30">
        <v>78</v>
      </c>
      <c r="B43" s="83" t="s">
        <v>98</v>
      </c>
      <c r="C43" s="82">
        <v>43</v>
      </c>
      <c r="D43" s="82">
        <v>12</v>
      </c>
      <c r="E43" s="82">
        <v>1</v>
      </c>
      <c r="F43" s="57">
        <v>4.5999999999999996</v>
      </c>
      <c r="G43" s="82" t="s">
        <v>19</v>
      </c>
      <c r="H43" s="83" t="s">
        <v>67</v>
      </c>
      <c r="I43" s="103" t="s">
        <v>18</v>
      </c>
      <c r="J43" s="84">
        <v>17</v>
      </c>
      <c r="K43" s="84">
        <v>62</v>
      </c>
      <c r="L43" s="84">
        <v>11</v>
      </c>
      <c r="M43" s="84">
        <f t="shared" ref="M43" si="18">SUBTOTAL(9,J43:L43)</f>
        <v>90</v>
      </c>
      <c r="N43" s="84">
        <v>238</v>
      </c>
      <c r="O43" s="84">
        <f>SUM(M43:N43)</f>
        <v>328</v>
      </c>
      <c r="P43" s="92">
        <v>4827</v>
      </c>
      <c r="Q43" s="23"/>
      <c r="R43" s="87" t="s">
        <v>133</v>
      </c>
    </row>
    <row r="44" spans="1:18" ht="16.149999999999999" customHeight="1" x14ac:dyDescent="0.2">
      <c r="A44" s="30"/>
      <c r="B44" s="31"/>
      <c r="C44" s="30"/>
      <c r="D44" s="30"/>
      <c r="E44" s="30"/>
      <c r="F44" s="54"/>
      <c r="G44" s="30" t="s">
        <v>101</v>
      </c>
      <c r="H44" s="31"/>
      <c r="I44" s="28"/>
      <c r="J44" s="34"/>
      <c r="K44" s="34"/>
      <c r="L44" s="34"/>
      <c r="M44" s="34"/>
      <c r="N44" s="34"/>
      <c r="O44" s="34"/>
      <c r="P44" s="35"/>
      <c r="Q44" s="104"/>
      <c r="R44" s="105"/>
    </row>
    <row r="45" spans="1:18" ht="16.149999999999999" customHeight="1" thickBot="1" x14ac:dyDescent="0.25">
      <c r="A45" s="30"/>
      <c r="B45" s="70"/>
      <c r="C45" s="69"/>
      <c r="D45" s="69"/>
      <c r="E45" s="69"/>
      <c r="F45" s="71"/>
      <c r="G45" s="99">
        <v>75</v>
      </c>
      <c r="H45" s="70"/>
      <c r="I45" s="43" t="s">
        <v>15</v>
      </c>
      <c r="J45" s="44">
        <f t="shared" ref="J45:O45" si="19">SUM(J43:J44)</f>
        <v>17</v>
      </c>
      <c r="K45" s="44">
        <f t="shared" si="19"/>
        <v>62</v>
      </c>
      <c r="L45" s="44">
        <f t="shared" si="19"/>
        <v>11</v>
      </c>
      <c r="M45" s="44">
        <f t="shared" si="19"/>
        <v>90</v>
      </c>
      <c r="N45" s="44">
        <f t="shared" si="19"/>
        <v>238</v>
      </c>
      <c r="O45" s="44">
        <f t="shared" si="19"/>
        <v>328</v>
      </c>
      <c r="P45" s="45">
        <f>SUM(P43:P44)</f>
        <v>4827</v>
      </c>
      <c r="Q45" s="106">
        <v>10571.13</v>
      </c>
      <c r="R45" s="47"/>
    </row>
    <row r="46" spans="1:18" ht="16.149999999999999" customHeight="1" x14ac:dyDescent="0.2">
      <c r="A46" s="82">
        <v>79</v>
      </c>
      <c r="B46" s="83" t="s">
        <v>98</v>
      </c>
      <c r="C46" s="82">
        <v>63</v>
      </c>
      <c r="D46" s="82">
        <v>8</v>
      </c>
      <c r="E46" s="82">
        <v>1</v>
      </c>
      <c r="F46" s="57">
        <v>6.8</v>
      </c>
      <c r="G46" s="82" t="s">
        <v>19</v>
      </c>
      <c r="H46" s="83" t="s">
        <v>67</v>
      </c>
      <c r="I46" s="31" t="s">
        <v>18</v>
      </c>
      <c r="J46" s="84">
        <v>17</v>
      </c>
      <c r="K46" s="84">
        <v>62</v>
      </c>
      <c r="L46" s="84">
        <v>11</v>
      </c>
      <c r="M46" s="84">
        <f t="shared" ref="M46" si="20">SUBTOTAL(9,J46:L46)</f>
        <v>90</v>
      </c>
      <c r="N46" s="84">
        <v>250</v>
      </c>
      <c r="O46" s="84">
        <f>SUM(M46:N46)</f>
        <v>340</v>
      </c>
      <c r="P46" s="92">
        <v>4843</v>
      </c>
      <c r="Q46" s="23"/>
      <c r="R46" s="87" t="s">
        <v>133</v>
      </c>
    </row>
    <row r="47" spans="1:18" ht="16.149999999999999" customHeight="1" x14ac:dyDescent="0.2">
      <c r="A47" s="30"/>
      <c r="B47" s="31"/>
      <c r="C47" s="30"/>
      <c r="D47" s="30"/>
      <c r="E47" s="30"/>
      <c r="F47" s="54"/>
      <c r="G47" s="30" t="s">
        <v>99</v>
      </c>
      <c r="H47" s="31"/>
      <c r="I47" s="28"/>
      <c r="J47" s="34"/>
      <c r="K47" s="34"/>
      <c r="L47" s="34"/>
      <c r="M47" s="34"/>
      <c r="N47" s="34"/>
      <c r="O47" s="34"/>
      <c r="P47" s="35"/>
      <c r="Q47" s="104"/>
      <c r="R47" s="105"/>
    </row>
    <row r="48" spans="1:18" ht="16.149999999999999" customHeight="1" thickBot="1" x14ac:dyDescent="0.25">
      <c r="A48" s="69"/>
      <c r="B48" s="70"/>
      <c r="C48" s="69"/>
      <c r="D48" s="69"/>
      <c r="E48" s="69"/>
      <c r="F48" s="71"/>
      <c r="G48" s="99">
        <v>80</v>
      </c>
      <c r="H48" s="70"/>
      <c r="I48" s="43" t="s">
        <v>15</v>
      </c>
      <c r="J48" s="44">
        <f t="shared" ref="J48:O48" si="21">SUM(J46:J47)</f>
        <v>17</v>
      </c>
      <c r="K48" s="44">
        <f t="shared" si="21"/>
        <v>62</v>
      </c>
      <c r="L48" s="44">
        <f t="shared" si="21"/>
        <v>11</v>
      </c>
      <c r="M48" s="44">
        <f t="shared" si="21"/>
        <v>90</v>
      </c>
      <c r="N48" s="44">
        <f t="shared" si="21"/>
        <v>250</v>
      </c>
      <c r="O48" s="44">
        <f t="shared" si="21"/>
        <v>340</v>
      </c>
      <c r="P48" s="45">
        <f>SUM(P46:P47)</f>
        <v>4843</v>
      </c>
      <c r="Q48" s="106">
        <v>11042.04</v>
      </c>
      <c r="R48" s="47"/>
    </row>
    <row r="49" spans="1:18" ht="16.149999999999999" customHeight="1" x14ac:dyDescent="0.2">
      <c r="A49" s="82">
        <v>80</v>
      </c>
      <c r="B49" s="83" t="s">
        <v>98</v>
      </c>
      <c r="C49" s="82">
        <v>64</v>
      </c>
      <c r="D49" s="82">
        <v>2</v>
      </c>
      <c r="E49" s="82">
        <v>1</v>
      </c>
      <c r="F49" s="57">
        <v>7.3</v>
      </c>
      <c r="G49" s="89" t="s">
        <v>19</v>
      </c>
      <c r="H49" s="83" t="s">
        <v>78</v>
      </c>
      <c r="I49" s="83" t="s">
        <v>18</v>
      </c>
      <c r="J49" s="84">
        <v>14</v>
      </c>
      <c r="K49" s="84">
        <v>56</v>
      </c>
      <c r="L49" s="84">
        <v>11</v>
      </c>
      <c r="M49" s="84">
        <f t="shared" ref="M49" si="22">SUBTOTAL(9,J49:L49)</f>
        <v>81</v>
      </c>
      <c r="N49" s="84">
        <v>191</v>
      </c>
      <c r="O49" s="84">
        <f>SUM(M49:N49)</f>
        <v>272</v>
      </c>
      <c r="P49" s="92">
        <v>4262</v>
      </c>
      <c r="Q49" s="23"/>
      <c r="R49" s="87" t="s">
        <v>133</v>
      </c>
    </row>
    <row r="50" spans="1:18" ht="16.149999999999999" customHeight="1" x14ac:dyDescent="0.2">
      <c r="A50" s="30"/>
      <c r="B50" s="31"/>
      <c r="C50" s="30"/>
      <c r="D50" s="30"/>
      <c r="E50" s="30"/>
      <c r="F50" s="54"/>
      <c r="G50" s="33" t="s">
        <v>100</v>
      </c>
      <c r="H50" s="31"/>
      <c r="I50" s="28"/>
      <c r="J50" s="34"/>
      <c r="K50" s="34"/>
      <c r="L50" s="34"/>
      <c r="M50" s="34"/>
      <c r="N50" s="34"/>
      <c r="O50" s="34"/>
      <c r="P50" s="35"/>
      <c r="Q50" s="104"/>
      <c r="R50" s="105"/>
    </row>
    <row r="51" spans="1:18" ht="16.149999999999999" customHeight="1" thickBot="1" x14ac:dyDescent="0.25">
      <c r="A51" s="69"/>
      <c r="B51" s="70"/>
      <c r="C51" s="69"/>
      <c r="D51" s="69"/>
      <c r="E51" s="69"/>
      <c r="F51" s="71"/>
      <c r="G51" s="33" t="s">
        <v>83</v>
      </c>
      <c r="H51" s="70"/>
      <c r="I51" s="43" t="s">
        <v>15</v>
      </c>
      <c r="J51" s="44">
        <f t="shared" ref="J51:O51" si="23">SUM(J49:J50)</f>
        <v>14</v>
      </c>
      <c r="K51" s="44">
        <f t="shared" si="23"/>
        <v>56</v>
      </c>
      <c r="L51" s="44">
        <f t="shared" si="23"/>
        <v>11</v>
      </c>
      <c r="M51" s="44">
        <f t="shared" si="23"/>
        <v>81</v>
      </c>
      <c r="N51" s="44">
        <f t="shared" si="23"/>
        <v>191</v>
      </c>
      <c r="O51" s="44">
        <f t="shared" si="23"/>
        <v>272</v>
      </c>
      <c r="P51" s="45">
        <f>SUM(P49:P50)</f>
        <v>4262</v>
      </c>
      <c r="Q51" s="106">
        <v>9973.08</v>
      </c>
      <c r="R51" s="47"/>
    </row>
    <row r="52" spans="1:18" ht="16.149999999999999" customHeight="1" x14ac:dyDescent="0.2">
      <c r="A52" s="82">
        <v>81</v>
      </c>
      <c r="B52" s="83" t="s">
        <v>103</v>
      </c>
      <c r="C52" s="82">
        <v>60</v>
      </c>
      <c r="D52" s="82">
        <v>4</v>
      </c>
      <c r="E52" s="82">
        <v>1</v>
      </c>
      <c r="F52" s="57">
        <v>1.5</v>
      </c>
      <c r="G52" s="82" t="s">
        <v>19</v>
      </c>
      <c r="H52" s="83" t="s">
        <v>67</v>
      </c>
      <c r="I52" s="103" t="s">
        <v>17</v>
      </c>
      <c r="J52" s="84">
        <v>18</v>
      </c>
      <c r="K52" s="84">
        <v>88</v>
      </c>
      <c r="L52" s="84">
        <v>0</v>
      </c>
      <c r="M52" s="84">
        <f t="shared" ref="M52" si="24">SUBTOTAL(9,J52:L52)</f>
        <v>106</v>
      </c>
      <c r="N52" s="84">
        <v>109</v>
      </c>
      <c r="O52" s="84">
        <f>SUM(M52:N52)</f>
        <v>215</v>
      </c>
      <c r="P52" s="92">
        <v>1918</v>
      </c>
      <c r="Q52" s="23"/>
      <c r="R52" s="87" t="s">
        <v>134</v>
      </c>
    </row>
    <row r="53" spans="1:18" ht="16.149999999999999" customHeight="1" x14ac:dyDescent="0.2">
      <c r="A53" s="82"/>
      <c r="B53" s="83"/>
      <c r="C53" s="82"/>
      <c r="D53" s="82"/>
      <c r="E53" s="82"/>
      <c r="F53" s="54"/>
      <c r="G53" s="30" t="s">
        <v>73</v>
      </c>
      <c r="H53" s="83"/>
      <c r="I53" s="94"/>
      <c r="J53" s="84"/>
      <c r="K53" s="84"/>
      <c r="L53" s="84"/>
      <c r="M53" s="84"/>
      <c r="N53" s="84"/>
      <c r="O53" s="84"/>
      <c r="P53" s="35"/>
      <c r="Q53" s="23"/>
      <c r="R53" s="111"/>
    </row>
    <row r="54" spans="1:18" ht="16.149999999999999" customHeight="1" x14ac:dyDescent="0.2">
      <c r="A54" s="30"/>
      <c r="B54" s="31"/>
      <c r="C54" s="30"/>
      <c r="D54" s="30"/>
      <c r="E54" s="30"/>
      <c r="F54" s="54"/>
      <c r="G54" s="93">
        <v>45</v>
      </c>
      <c r="H54" s="31"/>
      <c r="I54" s="28"/>
      <c r="J54" s="34"/>
      <c r="K54" s="34"/>
      <c r="L54" s="34"/>
      <c r="M54" s="34"/>
      <c r="N54" s="34"/>
      <c r="O54" s="34"/>
      <c r="P54" s="35"/>
      <c r="Q54" s="104"/>
      <c r="R54" s="105"/>
    </row>
    <row r="55" spans="1:18" ht="16.149999999999999" customHeight="1" thickBot="1" x14ac:dyDescent="0.25">
      <c r="A55" s="69"/>
      <c r="B55" s="70"/>
      <c r="C55" s="69"/>
      <c r="D55" s="69"/>
      <c r="E55" s="69"/>
      <c r="F55" s="71"/>
      <c r="G55" s="112"/>
      <c r="H55" s="70"/>
      <c r="I55" s="43" t="s">
        <v>15</v>
      </c>
      <c r="J55" s="44">
        <f t="shared" ref="J55:P55" si="25">SUM(J52:J54)</f>
        <v>18</v>
      </c>
      <c r="K55" s="44">
        <f t="shared" si="25"/>
        <v>88</v>
      </c>
      <c r="L55" s="44">
        <f t="shared" si="25"/>
        <v>0</v>
      </c>
      <c r="M55" s="44">
        <f t="shared" si="25"/>
        <v>106</v>
      </c>
      <c r="N55" s="44">
        <f t="shared" si="25"/>
        <v>109</v>
      </c>
      <c r="O55" s="44">
        <f t="shared" si="25"/>
        <v>215</v>
      </c>
      <c r="P55" s="45">
        <f t="shared" si="25"/>
        <v>1918</v>
      </c>
      <c r="Q55" s="106">
        <v>15094.66</v>
      </c>
      <c r="R55" s="47"/>
    </row>
    <row r="56" spans="1:18" ht="16.149999999999999" customHeight="1" x14ac:dyDescent="0.2">
      <c r="A56" s="82">
        <v>82</v>
      </c>
      <c r="B56" s="83" t="s">
        <v>103</v>
      </c>
      <c r="C56" s="82">
        <v>60</v>
      </c>
      <c r="D56" s="82">
        <v>5</v>
      </c>
      <c r="E56" s="82">
        <v>1</v>
      </c>
      <c r="F56" s="39">
        <v>1</v>
      </c>
      <c r="G56" s="82" t="s">
        <v>19</v>
      </c>
      <c r="H56" s="83" t="s">
        <v>67</v>
      </c>
      <c r="I56" s="103" t="s">
        <v>17</v>
      </c>
      <c r="J56" s="84">
        <v>18</v>
      </c>
      <c r="K56" s="84">
        <v>88</v>
      </c>
      <c r="L56" s="84">
        <v>0</v>
      </c>
      <c r="M56" s="84">
        <f t="shared" ref="M56" si="26">SUBTOTAL(9,J56:L56)</f>
        <v>106</v>
      </c>
      <c r="N56" s="84">
        <v>94</v>
      </c>
      <c r="O56" s="84">
        <f>SUM(M56:N56)</f>
        <v>200</v>
      </c>
      <c r="P56" s="92">
        <v>2004.4</v>
      </c>
      <c r="Q56" s="23"/>
      <c r="R56" s="87" t="s">
        <v>134</v>
      </c>
    </row>
    <row r="57" spans="1:18" ht="16.149999999999999" customHeight="1" x14ac:dyDescent="0.2">
      <c r="A57" s="82"/>
      <c r="B57" s="83"/>
      <c r="C57" s="82"/>
      <c r="D57" s="82"/>
      <c r="E57" s="82"/>
      <c r="F57" s="54"/>
      <c r="G57" s="30" t="s">
        <v>104</v>
      </c>
      <c r="H57" s="83"/>
      <c r="I57" s="94"/>
      <c r="J57" s="84"/>
      <c r="K57" s="84"/>
      <c r="L57" s="84"/>
      <c r="M57" s="84"/>
      <c r="N57" s="84"/>
      <c r="O57" s="84"/>
      <c r="P57" s="35"/>
      <c r="Q57" s="23"/>
      <c r="R57" s="111"/>
    </row>
    <row r="58" spans="1:18" ht="16.149999999999999" customHeight="1" x14ac:dyDescent="0.2">
      <c r="A58" s="30"/>
      <c r="B58" s="31"/>
      <c r="C58" s="30"/>
      <c r="D58" s="30"/>
      <c r="E58" s="30"/>
      <c r="F58" s="54"/>
      <c r="G58" s="93">
        <v>65</v>
      </c>
      <c r="H58" s="31"/>
      <c r="I58" s="28"/>
      <c r="J58" s="34"/>
      <c r="K58" s="34"/>
      <c r="L58" s="34"/>
      <c r="M58" s="34"/>
      <c r="N58" s="34"/>
      <c r="O58" s="34"/>
      <c r="P58" s="35"/>
      <c r="Q58" s="104"/>
      <c r="R58" s="105"/>
    </row>
    <row r="59" spans="1:18" ht="16.149999999999999" customHeight="1" thickBot="1" x14ac:dyDescent="0.25">
      <c r="A59" s="69"/>
      <c r="B59" s="70"/>
      <c r="C59" s="69"/>
      <c r="D59" s="69"/>
      <c r="E59" s="69"/>
      <c r="F59" s="71"/>
      <c r="G59" s="113"/>
      <c r="H59" s="70"/>
      <c r="I59" s="43" t="s">
        <v>15</v>
      </c>
      <c r="J59" s="44">
        <f>SUM(J56:J58)</f>
        <v>18</v>
      </c>
      <c r="K59" s="44">
        <f t="shared" ref="K59:O59" si="27">SUM(K56:K58)</f>
        <v>88</v>
      </c>
      <c r="L59" s="44">
        <f t="shared" si="27"/>
        <v>0</v>
      </c>
      <c r="M59" s="44">
        <f t="shared" si="27"/>
        <v>106</v>
      </c>
      <c r="N59" s="44">
        <f>SUM(N56:N58)</f>
        <v>94</v>
      </c>
      <c r="O59" s="44">
        <f t="shared" si="27"/>
        <v>200</v>
      </c>
      <c r="P59" s="45">
        <f>SUM(P56:P58)</f>
        <v>2004.4</v>
      </c>
      <c r="Q59" s="106">
        <v>10803.72</v>
      </c>
      <c r="R59" s="47"/>
    </row>
    <row r="60" spans="1:18" ht="16.149999999999999" customHeight="1" x14ac:dyDescent="0.2">
      <c r="A60" s="82">
        <v>83</v>
      </c>
      <c r="B60" s="83" t="s">
        <v>103</v>
      </c>
      <c r="C60" s="82">
        <v>51</v>
      </c>
      <c r="D60" s="82">
        <v>19</v>
      </c>
      <c r="E60" s="82">
        <v>1</v>
      </c>
      <c r="F60" s="39">
        <v>3</v>
      </c>
      <c r="G60" s="82" t="s">
        <v>19</v>
      </c>
      <c r="H60" s="83" t="s">
        <v>67</v>
      </c>
      <c r="I60" s="103" t="s">
        <v>17</v>
      </c>
      <c r="J60" s="84">
        <v>96</v>
      </c>
      <c r="K60" s="84">
        <v>166</v>
      </c>
      <c r="L60" s="84">
        <v>0</v>
      </c>
      <c r="M60" s="84">
        <f t="shared" ref="M60" si="28">SUBTOTAL(9,J60:L60)</f>
        <v>262</v>
      </c>
      <c r="N60" s="84">
        <v>272</v>
      </c>
      <c r="O60" s="84">
        <f>SUM(M60:N60)</f>
        <v>534</v>
      </c>
      <c r="P60" s="92">
        <v>5257.4</v>
      </c>
      <c r="Q60" s="23"/>
      <c r="R60" s="87" t="s">
        <v>134</v>
      </c>
    </row>
    <row r="61" spans="1:18" ht="16.149999999999999" customHeight="1" x14ac:dyDescent="0.2">
      <c r="A61" s="82"/>
      <c r="B61" s="83"/>
      <c r="C61" s="82"/>
      <c r="D61" s="82"/>
      <c r="E61" s="82"/>
      <c r="F61" s="54"/>
      <c r="G61" s="30" t="s">
        <v>105</v>
      </c>
      <c r="H61" s="83"/>
      <c r="I61" s="94"/>
      <c r="J61" s="84"/>
      <c r="K61" s="84"/>
      <c r="L61" s="84"/>
      <c r="M61" s="84"/>
      <c r="N61" s="84"/>
      <c r="O61" s="84"/>
      <c r="P61" s="35"/>
      <c r="Q61" s="23"/>
      <c r="R61" s="111"/>
    </row>
    <row r="62" spans="1:18" ht="16.149999999999999" customHeight="1" x14ac:dyDescent="0.2">
      <c r="A62" s="30"/>
      <c r="B62" s="31"/>
      <c r="C62" s="30"/>
      <c r="D62" s="30"/>
      <c r="E62" s="30"/>
      <c r="F62" s="54"/>
      <c r="G62" s="93">
        <v>60</v>
      </c>
      <c r="H62" s="31"/>
      <c r="I62" s="28"/>
      <c r="J62" s="34"/>
      <c r="K62" s="34"/>
      <c r="L62" s="34"/>
      <c r="M62" s="34"/>
      <c r="N62" s="34"/>
      <c r="O62" s="34"/>
      <c r="P62" s="35"/>
      <c r="Q62" s="104"/>
      <c r="R62" s="105"/>
    </row>
    <row r="63" spans="1:18" ht="16.149999999999999" customHeight="1" thickBot="1" x14ac:dyDescent="0.25">
      <c r="A63" s="69"/>
      <c r="B63" s="70"/>
      <c r="C63" s="69"/>
      <c r="D63" s="69"/>
      <c r="E63" s="69"/>
      <c r="F63" s="71"/>
      <c r="G63" s="113"/>
      <c r="H63" s="70"/>
      <c r="I63" s="43" t="s">
        <v>15</v>
      </c>
      <c r="J63" s="44">
        <f>SUM(J60:J62)</f>
        <v>96</v>
      </c>
      <c r="K63" s="44">
        <f t="shared" ref="K63:O63" si="29">SUM(K60:K62)</f>
        <v>166</v>
      </c>
      <c r="L63" s="44">
        <f t="shared" si="29"/>
        <v>0</v>
      </c>
      <c r="M63" s="44">
        <f t="shared" si="29"/>
        <v>262</v>
      </c>
      <c r="N63" s="44">
        <f>SUM(N60:N62)</f>
        <v>272</v>
      </c>
      <c r="O63" s="44">
        <f t="shared" si="29"/>
        <v>534</v>
      </c>
      <c r="P63" s="45">
        <f>SUM(P60:P62)</f>
        <v>5257.4</v>
      </c>
      <c r="Q63" s="106">
        <v>31491.83</v>
      </c>
      <c r="R63" s="47"/>
    </row>
    <row r="64" spans="1:18" ht="16.149999999999999" customHeight="1" x14ac:dyDescent="0.2">
      <c r="A64" s="82">
        <v>84</v>
      </c>
      <c r="B64" s="83" t="s">
        <v>103</v>
      </c>
      <c r="C64" s="82">
        <v>51</v>
      </c>
      <c r="D64" s="82">
        <v>19</v>
      </c>
      <c r="E64" s="82">
        <v>2</v>
      </c>
      <c r="F64" s="39">
        <v>2.5</v>
      </c>
      <c r="G64" s="82" t="s">
        <v>19</v>
      </c>
      <c r="H64" s="83" t="s">
        <v>67</v>
      </c>
      <c r="I64" s="103" t="s">
        <v>17</v>
      </c>
      <c r="J64" s="84">
        <v>89</v>
      </c>
      <c r="K64" s="84">
        <v>137</v>
      </c>
      <c r="L64" s="84">
        <v>0</v>
      </c>
      <c r="M64" s="84">
        <f t="shared" ref="M64" si="30">SUBTOTAL(9,J64:L64)</f>
        <v>226</v>
      </c>
      <c r="N64" s="84">
        <v>235</v>
      </c>
      <c r="O64" s="84">
        <f>SUM(M64:N64)</f>
        <v>461</v>
      </c>
      <c r="P64" s="92">
        <v>4569.6000000000004</v>
      </c>
      <c r="Q64" s="23"/>
      <c r="R64" s="87" t="s">
        <v>134</v>
      </c>
    </row>
    <row r="65" spans="1:25" ht="16.149999999999999" customHeight="1" x14ac:dyDescent="0.2">
      <c r="A65" s="30"/>
      <c r="B65" s="31"/>
      <c r="C65" s="30"/>
      <c r="D65" s="30"/>
      <c r="E65" s="30"/>
      <c r="F65" s="54"/>
      <c r="G65" s="30" t="s">
        <v>105</v>
      </c>
      <c r="H65" s="31"/>
      <c r="I65" s="28"/>
      <c r="J65" s="34"/>
      <c r="K65" s="34"/>
      <c r="L65" s="34"/>
      <c r="M65" s="34"/>
      <c r="N65" s="34"/>
      <c r="O65" s="34"/>
      <c r="P65" s="35"/>
      <c r="Q65" s="104"/>
      <c r="R65" s="105"/>
    </row>
    <row r="66" spans="1:25" ht="16.149999999999999" customHeight="1" thickBot="1" x14ac:dyDescent="0.25">
      <c r="A66" s="69"/>
      <c r="B66" s="70"/>
      <c r="C66" s="69"/>
      <c r="D66" s="69"/>
      <c r="E66" s="69"/>
      <c r="F66" s="71"/>
      <c r="G66" s="99">
        <v>60</v>
      </c>
      <c r="H66" s="70"/>
      <c r="I66" s="58" t="s">
        <v>15</v>
      </c>
      <c r="J66" s="44">
        <f t="shared" ref="J66:K66" si="31">SUM(J64:J65)</f>
        <v>89</v>
      </c>
      <c r="K66" s="44">
        <f t="shared" si="31"/>
        <v>137</v>
      </c>
      <c r="L66" s="44">
        <f>SUM(L64:L65)</f>
        <v>0</v>
      </c>
      <c r="M66" s="44">
        <f t="shared" ref="M66:P66" si="32">SUM(M64:M65)</f>
        <v>226</v>
      </c>
      <c r="N66" s="44">
        <f t="shared" si="32"/>
        <v>235</v>
      </c>
      <c r="O66" s="44">
        <f t="shared" si="32"/>
        <v>461</v>
      </c>
      <c r="P66" s="45">
        <f t="shared" si="32"/>
        <v>4569.6000000000004</v>
      </c>
      <c r="Q66" s="106">
        <v>25772.54</v>
      </c>
      <c r="R66" s="47"/>
    </row>
    <row r="67" spans="1:25" ht="16.149999999999999" customHeight="1" x14ac:dyDescent="0.2">
      <c r="A67" s="82">
        <v>85</v>
      </c>
      <c r="B67" s="83" t="s">
        <v>103</v>
      </c>
      <c r="C67" s="82">
        <v>20</v>
      </c>
      <c r="D67" s="82">
        <v>30</v>
      </c>
      <c r="E67" s="82">
        <v>1</v>
      </c>
      <c r="F67" s="57">
        <v>3.6</v>
      </c>
      <c r="G67" s="82" t="s">
        <v>19</v>
      </c>
      <c r="H67" s="83" t="s">
        <v>67</v>
      </c>
      <c r="I67" s="94" t="s">
        <v>79</v>
      </c>
      <c r="J67" s="84">
        <v>0</v>
      </c>
      <c r="K67" s="84">
        <v>0</v>
      </c>
      <c r="L67" s="84">
        <v>0</v>
      </c>
      <c r="M67" s="84">
        <v>0</v>
      </c>
      <c r="N67" s="84">
        <v>26</v>
      </c>
      <c r="O67" s="84">
        <f>SUM(M67:N67)</f>
        <v>26</v>
      </c>
      <c r="P67" s="92">
        <v>690.82</v>
      </c>
      <c r="Q67" s="23"/>
      <c r="R67" s="87" t="s">
        <v>135</v>
      </c>
    </row>
    <row r="68" spans="1:25" ht="16.149999999999999" customHeight="1" x14ac:dyDescent="0.2">
      <c r="A68" s="30"/>
      <c r="B68" s="31"/>
      <c r="C68" s="30"/>
      <c r="D68" s="30"/>
      <c r="E68" s="30"/>
      <c r="F68" s="54"/>
      <c r="G68" s="30" t="s">
        <v>106</v>
      </c>
      <c r="H68" s="31"/>
      <c r="I68" s="94" t="s">
        <v>18</v>
      </c>
      <c r="J68" s="34">
        <v>13</v>
      </c>
      <c r="K68" s="34">
        <v>77</v>
      </c>
      <c r="L68" s="34">
        <v>4</v>
      </c>
      <c r="M68" s="34">
        <v>94</v>
      </c>
      <c r="N68" s="34">
        <v>150</v>
      </c>
      <c r="O68" s="34">
        <v>244</v>
      </c>
      <c r="P68" s="35">
        <v>5008.63</v>
      </c>
      <c r="Q68" s="104"/>
      <c r="R68" s="105"/>
    </row>
    <row r="69" spans="1:25" ht="16.149999999999999" customHeight="1" x14ac:dyDescent="0.2">
      <c r="A69" s="60"/>
      <c r="B69" s="61"/>
      <c r="C69" s="60"/>
      <c r="D69" s="60"/>
      <c r="E69" s="60"/>
      <c r="F69" s="114"/>
      <c r="G69" s="60">
        <v>120</v>
      </c>
      <c r="H69" s="61"/>
      <c r="I69" s="94" t="s">
        <v>102</v>
      </c>
      <c r="J69" s="65"/>
      <c r="K69" s="65"/>
      <c r="L69" s="65"/>
      <c r="M69" s="65"/>
      <c r="N69" s="65">
        <v>176</v>
      </c>
      <c r="O69" s="65">
        <v>176</v>
      </c>
      <c r="P69" s="115">
        <v>4681.6000000000004</v>
      </c>
      <c r="Q69" s="116"/>
      <c r="R69" s="117"/>
    </row>
    <row r="70" spans="1:25" ht="16.149999999999999" customHeight="1" x14ac:dyDescent="0.2">
      <c r="A70" s="60"/>
      <c r="B70" s="61"/>
      <c r="C70" s="60"/>
      <c r="D70" s="60"/>
      <c r="E70" s="60"/>
      <c r="F70" s="114"/>
      <c r="G70" s="60"/>
      <c r="H70" s="61"/>
      <c r="I70" s="94"/>
      <c r="J70" s="65"/>
      <c r="K70" s="65"/>
      <c r="L70" s="65"/>
      <c r="M70" s="65"/>
      <c r="N70" s="65"/>
      <c r="O70" s="65"/>
      <c r="P70" s="115"/>
      <c r="Q70" s="116"/>
      <c r="R70" s="117"/>
    </row>
    <row r="71" spans="1:25" ht="16.149999999999999" customHeight="1" thickBot="1" x14ac:dyDescent="0.25">
      <c r="A71" s="69"/>
      <c r="B71" s="70"/>
      <c r="C71" s="69"/>
      <c r="D71" s="69"/>
      <c r="E71" s="69"/>
      <c r="F71" s="70"/>
      <c r="G71" s="99"/>
      <c r="H71" s="70"/>
      <c r="I71" s="43" t="s">
        <v>15</v>
      </c>
      <c r="J71" s="44">
        <f t="shared" ref="J71:K71" si="33">SUM(J67:J68)</f>
        <v>13</v>
      </c>
      <c r="K71" s="44">
        <f t="shared" si="33"/>
        <v>77</v>
      </c>
      <c r="L71" s="44">
        <f>SUM(L67:L68)</f>
        <v>4</v>
      </c>
      <c r="M71" s="44">
        <f t="shared" ref="M71" si="34">SUM(M67:M68)</f>
        <v>94</v>
      </c>
      <c r="N71" s="44">
        <f>SUM(N67:N69)</f>
        <v>352</v>
      </c>
      <c r="O71" s="44">
        <v>446</v>
      </c>
      <c r="P71" s="45">
        <f>SUM(P67:P69)</f>
        <v>10381.049999999999</v>
      </c>
      <c r="Q71" s="118">
        <v>41939.440000000002</v>
      </c>
      <c r="R71" s="47"/>
    </row>
    <row r="72" spans="1:25" ht="16.149999999999999" customHeight="1" x14ac:dyDescent="0.2">
      <c r="A72" s="82">
        <v>86</v>
      </c>
      <c r="B72" s="83" t="s">
        <v>103</v>
      </c>
      <c r="C72" s="82">
        <v>20</v>
      </c>
      <c r="D72" s="82">
        <v>30</v>
      </c>
      <c r="E72" s="82">
        <v>2</v>
      </c>
      <c r="F72" s="57">
        <v>3</v>
      </c>
      <c r="G72" s="82" t="s">
        <v>19</v>
      </c>
      <c r="H72" s="83" t="s">
        <v>67</v>
      </c>
      <c r="I72" s="94" t="s">
        <v>18</v>
      </c>
      <c r="J72" s="84">
        <v>19</v>
      </c>
      <c r="K72" s="84">
        <v>87</v>
      </c>
      <c r="L72" s="84">
        <v>4</v>
      </c>
      <c r="M72" s="84">
        <v>110</v>
      </c>
      <c r="N72" s="84">
        <v>134</v>
      </c>
      <c r="O72" s="84">
        <f>SUM(M72:N72)</f>
        <v>244</v>
      </c>
      <c r="P72" s="92">
        <v>5882.27</v>
      </c>
      <c r="Q72" s="23"/>
      <c r="R72" s="87" t="s">
        <v>136</v>
      </c>
      <c r="S72" t="s">
        <v>47</v>
      </c>
    </row>
    <row r="73" spans="1:25" ht="16.149999999999999" customHeight="1" x14ac:dyDescent="0.2">
      <c r="A73" s="30"/>
      <c r="B73" s="31"/>
      <c r="C73" s="30"/>
      <c r="D73" s="30"/>
      <c r="E73" s="30"/>
      <c r="F73" s="54"/>
      <c r="G73" s="30" t="s">
        <v>106</v>
      </c>
      <c r="H73" s="31"/>
      <c r="I73" s="94" t="s">
        <v>102</v>
      </c>
      <c r="J73" s="34">
        <v>0</v>
      </c>
      <c r="K73" s="34">
        <v>0</v>
      </c>
      <c r="L73" s="34">
        <v>0</v>
      </c>
      <c r="M73" s="34">
        <v>0</v>
      </c>
      <c r="N73" s="34">
        <v>103</v>
      </c>
      <c r="O73" s="34">
        <v>103</v>
      </c>
      <c r="P73" s="35">
        <v>2736.71</v>
      </c>
      <c r="Q73" s="104"/>
      <c r="R73" s="105"/>
      <c r="S73" t="s">
        <v>48</v>
      </c>
    </row>
    <row r="74" spans="1:25" ht="16.149999999999999" customHeight="1" x14ac:dyDescent="0.2">
      <c r="A74" s="60"/>
      <c r="B74" s="61"/>
      <c r="C74" s="60"/>
      <c r="D74" s="60"/>
      <c r="E74" s="60"/>
      <c r="F74" s="114"/>
      <c r="G74" s="60">
        <v>120</v>
      </c>
      <c r="H74" s="61"/>
      <c r="I74" s="94"/>
      <c r="J74" s="65"/>
      <c r="K74" s="65"/>
      <c r="L74" s="65"/>
      <c r="M74" s="65"/>
      <c r="N74" s="65"/>
      <c r="O74" s="65"/>
      <c r="P74" s="115"/>
      <c r="Q74" s="116"/>
      <c r="R74" s="117"/>
      <c r="S74" t="s">
        <v>49</v>
      </c>
      <c r="T74" s="1" t="e">
        <f ca="1">OFFSET(#REF!,V74,0,1,1)</f>
        <v>#REF!</v>
      </c>
      <c r="U74" s="1" t="e">
        <f ca="1">OFFSET(#REF!,V74,-1,1,1)</f>
        <v>#REF!</v>
      </c>
      <c r="V74" s="1">
        <v>562</v>
      </c>
    </row>
    <row r="75" spans="1:25" ht="16.149999999999999" customHeight="1" thickBot="1" x14ac:dyDescent="0.25">
      <c r="A75" s="69"/>
      <c r="B75" s="70"/>
      <c r="C75" s="69"/>
      <c r="D75" s="69"/>
      <c r="E75" s="69"/>
      <c r="F75" s="70"/>
      <c r="G75" s="99"/>
      <c r="H75" s="70"/>
      <c r="I75" s="43" t="s">
        <v>15</v>
      </c>
      <c r="J75" s="44">
        <f>SUM(J72:J73)</f>
        <v>19</v>
      </c>
      <c r="K75" s="44">
        <f>SUM(K72:K73)</f>
        <v>87</v>
      </c>
      <c r="L75" s="44">
        <f>SUM(L72:L73)</f>
        <v>4</v>
      </c>
      <c r="M75" s="44">
        <f>SUM(M72:M73)</f>
        <v>110</v>
      </c>
      <c r="N75" s="44">
        <f>SUM(N72:N74)</f>
        <v>237</v>
      </c>
      <c r="O75" s="44">
        <v>347</v>
      </c>
      <c r="P75" s="45">
        <f>SUM(P72:P74)</f>
        <v>8618.98</v>
      </c>
      <c r="Q75" s="118">
        <v>34906.870000000003</v>
      </c>
      <c r="R75" s="47"/>
      <c r="S75" t="s">
        <v>50</v>
      </c>
    </row>
    <row r="76" spans="1:25" ht="16.149999999999999" customHeight="1" x14ac:dyDescent="0.2">
      <c r="A76" s="82">
        <v>87</v>
      </c>
      <c r="B76" s="83" t="s">
        <v>103</v>
      </c>
      <c r="C76" s="82">
        <v>20</v>
      </c>
      <c r="D76" s="82">
        <v>1</v>
      </c>
      <c r="E76" s="82">
        <v>1</v>
      </c>
      <c r="F76" s="57">
        <v>4</v>
      </c>
      <c r="G76" s="82" t="s">
        <v>19</v>
      </c>
      <c r="H76" s="83" t="s">
        <v>67</v>
      </c>
      <c r="I76" s="94" t="s">
        <v>79</v>
      </c>
      <c r="J76" s="84">
        <v>0</v>
      </c>
      <c r="K76" s="84">
        <v>33</v>
      </c>
      <c r="L76" s="84">
        <v>6</v>
      </c>
      <c r="M76" s="84">
        <v>39</v>
      </c>
      <c r="N76" s="84">
        <v>19</v>
      </c>
      <c r="O76" s="84">
        <f>SUM(M76:N76)</f>
        <v>58</v>
      </c>
      <c r="P76" s="92">
        <v>22530.71</v>
      </c>
      <c r="Q76" s="23"/>
      <c r="R76" s="87" t="s">
        <v>136</v>
      </c>
      <c r="S76" t="s">
        <v>51</v>
      </c>
    </row>
    <row r="77" spans="1:25" ht="16.149999999999999" customHeight="1" x14ac:dyDescent="0.2">
      <c r="A77" s="30"/>
      <c r="B77" s="31"/>
      <c r="C77" s="30"/>
      <c r="D77" s="30"/>
      <c r="E77" s="30"/>
      <c r="F77" s="54"/>
      <c r="G77" s="30" t="s">
        <v>107</v>
      </c>
      <c r="H77" s="31"/>
      <c r="I77" s="94" t="s">
        <v>18</v>
      </c>
      <c r="J77" s="34">
        <v>21</v>
      </c>
      <c r="K77" s="34">
        <v>110</v>
      </c>
      <c r="L77" s="34">
        <v>6</v>
      </c>
      <c r="M77" s="34">
        <f>SUM(J77:L77)</f>
        <v>137</v>
      </c>
      <c r="N77" s="34">
        <v>151</v>
      </c>
      <c r="O77" s="34">
        <v>288</v>
      </c>
      <c r="P77" s="35">
        <v>7210.37</v>
      </c>
      <c r="Q77" s="104"/>
      <c r="R77" s="105"/>
      <c r="S77" t="s">
        <v>52</v>
      </c>
      <c r="T77" s="1" t="e">
        <f ca="1">OFFSET(#REF!,V77,0,1,1)</f>
        <v>#REF!</v>
      </c>
      <c r="U77" s="1" t="e">
        <f ca="1">OFFSET(#REF!,V77,-1,1,1)</f>
        <v>#REF!</v>
      </c>
      <c r="V77" s="1">
        <v>599</v>
      </c>
    </row>
    <row r="78" spans="1:25" ht="16.149999999999999" customHeight="1" x14ac:dyDescent="0.2">
      <c r="A78" s="60"/>
      <c r="B78" s="61"/>
      <c r="C78" s="60"/>
      <c r="D78" s="60"/>
      <c r="E78" s="60"/>
      <c r="F78" s="114"/>
      <c r="G78" s="60">
        <v>70</v>
      </c>
      <c r="H78" s="61"/>
      <c r="I78" s="94" t="s">
        <v>102</v>
      </c>
      <c r="J78" s="65"/>
      <c r="K78" s="65"/>
      <c r="L78" s="65"/>
      <c r="M78" s="65"/>
      <c r="N78" s="65">
        <v>173</v>
      </c>
      <c r="O78" s="65">
        <v>173</v>
      </c>
      <c r="P78" s="115">
        <v>4596.6099999999997</v>
      </c>
      <c r="Q78" s="116"/>
      <c r="R78" s="117"/>
      <c r="S78" t="s">
        <v>53</v>
      </c>
    </row>
    <row r="79" spans="1:25" ht="16.149999999999999" customHeight="1" x14ac:dyDescent="0.2">
      <c r="A79" s="60"/>
      <c r="B79" s="61"/>
      <c r="C79" s="60"/>
      <c r="D79" s="60"/>
      <c r="E79" s="60"/>
      <c r="F79" s="114"/>
      <c r="G79" s="60"/>
      <c r="H79" s="61"/>
      <c r="I79" s="94"/>
      <c r="J79" s="65"/>
      <c r="K79" s="65"/>
      <c r="L79" s="65"/>
      <c r="M79" s="65"/>
      <c r="N79" s="65"/>
      <c r="O79" s="65"/>
      <c r="P79" s="115"/>
      <c r="Q79" s="116"/>
      <c r="R79" s="117"/>
      <c r="S79" t="s">
        <v>54</v>
      </c>
    </row>
    <row r="80" spans="1:25" ht="16.149999999999999" customHeight="1" thickBot="1" x14ac:dyDescent="0.25">
      <c r="A80" s="69"/>
      <c r="B80" s="70"/>
      <c r="C80" s="69"/>
      <c r="D80" s="69"/>
      <c r="E80" s="69"/>
      <c r="F80" s="70"/>
      <c r="G80" s="99"/>
      <c r="H80" s="70"/>
      <c r="I80" s="43" t="s">
        <v>15</v>
      </c>
      <c r="J80" s="44">
        <f t="shared" ref="J80:K80" si="35">SUM(J76:J77)</f>
        <v>21</v>
      </c>
      <c r="K80" s="44">
        <f t="shared" si="35"/>
        <v>143</v>
      </c>
      <c r="L80" s="44">
        <f>SUM(L76:L77)</f>
        <v>12</v>
      </c>
      <c r="M80" s="44">
        <f>SUM(J80:L80)</f>
        <v>176</v>
      </c>
      <c r="N80" s="44">
        <f>SUM(N76:N79)</f>
        <v>343</v>
      </c>
      <c r="O80" s="44">
        <f>SUM(O76:O79)</f>
        <v>519</v>
      </c>
      <c r="P80" s="45">
        <f>SUM(P76:P78)</f>
        <v>34337.689999999995</v>
      </c>
      <c r="Q80" s="118">
        <v>69362.13</v>
      </c>
      <c r="R80" s="47"/>
      <c r="S80" t="s">
        <v>55</v>
      </c>
      <c r="Y80" s="13"/>
    </row>
    <row r="81" spans="1:25" ht="16.149999999999999" customHeight="1" x14ac:dyDescent="0.2">
      <c r="A81" s="82">
        <v>88</v>
      </c>
      <c r="B81" s="83" t="s">
        <v>103</v>
      </c>
      <c r="C81" s="82">
        <v>7</v>
      </c>
      <c r="D81" s="82">
        <v>3</v>
      </c>
      <c r="E81" s="82">
        <v>1</v>
      </c>
      <c r="F81" s="57">
        <v>12.5</v>
      </c>
      <c r="G81" s="82" t="s">
        <v>19</v>
      </c>
      <c r="H81" s="83" t="s">
        <v>67</v>
      </c>
      <c r="I81" s="94" t="s">
        <v>79</v>
      </c>
      <c r="J81" s="84">
        <v>0</v>
      </c>
      <c r="K81" s="84">
        <v>57</v>
      </c>
      <c r="L81" s="84">
        <v>10</v>
      </c>
      <c r="M81" s="84">
        <v>67</v>
      </c>
      <c r="N81" s="84">
        <v>23</v>
      </c>
      <c r="O81" s="84">
        <f>SUM(M81:N81)</f>
        <v>90</v>
      </c>
      <c r="P81" s="92">
        <v>38543.910000000003</v>
      </c>
      <c r="Q81" s="23"/>
      <c r="R81" s="87" t="s">
        <v>137</v>
      </c>
      <c r="S81" t="s">
        <v>56</v>
      </c>
      <c r="T81" s="1" t="e">
        <f ca="1">OFFSET(#REF!,V81,0,1,1)</f>
        <v>#REF!</v>
      </c>
      <c r="U81" s="1" t="e">
        <f ca="1">OFFSET(#REF!,V81,-1,1,1)</f>
        <v>#REF!</v>
      </c>
      <c r="V81" s="1">
        <v>636</v>
      </c>
      <c r="X81" s="12"/>
      <c r="Y81" s="13"/>
    </row>
    <row r="82" spans="1:25" ht="16.149999999999999" customHeight="1" x14ac:dyDescent="0.2">
      <c r="A82" s="30"/>
      <c r="B82" s="31"/>
      <c r="C82" s="30"/>
      <c r="D82" s="30"/>
      <c r="E82" s="30"/>
      <c r="F82" s="54"/>
      <c r="G82" s="30" t="s">
        <v>108</v>
      </c>
      <c r="H82" s="31"/>
      <c r="I82" s="94" t="s">
        <v>18</v>
      </c>
      <c r="J82" s="34">
        <v>19</v>
      </c>
      <c r="K82" s="34">
        <v>93</v>
      </c>
      <c r="L82" s="34">
        <v>4</v>
      </c>
      <c r="M82" s="34">
        <v>116</v>
      </c>
      <c r="N82" s="34">
        <v>130</v>
      </c>
      <c r="O82" s="34">
        <v>246</v>
      </c>
      <c r="P82" s="35">
        <v>6174.05</v>
      </c>
      <c r="Q82" s="104"/>
      <c r="R82" s="105"/>
      <c r="S82" t="s">
        <v>57</v>
      </c>
      <c r="X82" s="12"/>
      <c r="Y82" s="13"/>
    </row>
    <row r="83" spans="1:25" ht="16.149999999999999" customHeight="1" x14ac:dyDescent="0.2">
      <c r="A83" s="60"/>
      <c r="B83" s="61"/>
      <c r="C83" s="60"/>
      <c r="D83" s="60"/>
      <c r="E83" s="60"/>
      <c r="F83" s="114"/>
      <c r="G83" s="60">
        <v>80</v>
      </c>
      <c r="H83" s="61"/>
      <c r="I83" s="94" t="s">
        <v>102</v>
      </c>
      <c r="J83" s="65"/>
      <c r="K83" s="65"/>
      <c r="L83" s="65"/>
      <c r="M83" s="65"/>
      <c r="N83" s="65">
        <v>54</v>
      </c>
      <c r="O83" s="65">
        <v>54</v>
      </c>
      <c r="P83" s="115">
        <v>1434.78</v>
      </c>
      <c r="Q83" s="116"/>
      <c r="R83" s="117"/>
      <c r="S83" t="s">
        <v>58</v>
      </c>
      <c r="X83" s="12"/>
    </row>
    <row r="84" spans="1:25" ht="16.149999999999999" customHeight="1" x14ac:dyDescent="0.2">
      <c r="A84" s="60"/>
      <c r="B84" s="61"/>
      <c r="C84" s="60"/>
      <c r="D84" s="60"/>
      <c r="E84" s="60"/>
      <c r="F84" s="114"/>
      <c r="G84" s="60"/>
      <c r="H84" s="61"/>
      <c r="I84" s="94"/>
      <c r="J84" s="65"/>
      <c r="K84" s="65"/>
      <c r="L84" s="65"/>
      <c r="M84" s="65"/>
      <c r="N84" s="65"/>
      <c r="O84" s="65"/>
      <c r="P84" s="115"/>
      <c r="Q84" s="116"/>
      <c r="R84" s="117"/>
      <c r="S84" t="s">
        <v>59</v>
      </c>
      <c r="X84" s="12"/>
      <c r="Y84" s="13"/>
    </row>
    <row r="85" spans="1:25" ht="16.149999999999999" customHeight="1" thickBot="1" x14ac:dyDescent="0.25">
      <c r="A85" s="69"/>
      <c r="B85" s="70"/>
      <c r="C85" s="69"/>
      <c r="D85" s="69"/>
      <c r="E85" s="69"/>
      <c r="F85" s="70"/>
      <c r="G85" s="99"/>
      <c r="H85" s="70"/>
      <c r="I85" s="43" t="s">
        <v>15</v>
      </c>
      <c r="J85" s="44">
        <f t="shared" ref="J85:K85" si="36">SUM(J81:J82)</f>
        <v>19</v>
      </c>
      <c r="K85" s="44">
        <f t="shared" si="36"/>
        <v>150</v>
      </c>
      <c r="L85" s="44">
        <f>SUM(L81:L82)</f>
        <v>14</v>
      </c>
      <c r="M85" s="44">
        <f t="shared" ref="M85" si="37">SUM(M81:M82)</f>
        <v>183</v>
      </c>
      <c r="N85" s="44">
        <f>SUM(N81:N83)</f>
        <v>207</v>
      </c>
      <c r="O85" s="44">
        <v>390</v>
      </c>
      <c r="P85" s="45">
        <f>SUM(P81:P83)</f>
        <v>46152.740000000005</v>
      </c>
      <c r="Q85" s="118">
        <v>94613.119999999995</v>
      </c>
      <c r="R85" s="47"/>
      <c r="S85" t="s">
        <v>60</v>
      </c>
      <c r="T85" s="1" t="e">
        <f ca="1">OFFSET(#REF!,V85,0,1,1)</f>
        <v>#REF!</v>
      </c>
      <c r="U85" s="1" t="e">
        <f ca="1">OFFSET(#REF!,V85,-1,1,1)</f>
        <v>#REF!</v>
      </c>
      <c r="V85" s="1">
        <v>673</v>
      </c>
      <c r="X85" s="12"/>
      <c r="Y85" s="13"/>
    </row>
    <row r="86" spans="1:25" ht="16.149999999999999" customHeight="1" x14ac:dyDescent="0.2">
      <c r="A86" s="82">
        <v>89</v>
      </c>
      <c r="B86" s="83" t="s">
        <v>76</v>
      </c>
      <c r="C86" s="82">
        <v>85</v>
      </c>
      <c r="D86" s="82">
        <v>2</v>
      </c>
      <c r="E86" s="82">
        <v>1</v>
      </c>
      <c r="F86" s="57">
        <v>0.5</v>
      </c>
      <c r="G86" s="82" t="s">
        <v>19</v>
      </c>
      <c r="H86" s="83" t="s">
        <v>78</v>
      </c>
      <c r="I86" s="94" t="s">
        <v>17</v>
      </c>
      <c r="J86" s="84">
        <v>4</v>
      </c>
      <c r="K86" s="84">
        <v>6</v>
      </c>
      <c r="L86" s="84"/>
      <c r="M86" s="84">
        <v>10</v>
      </c>
      <c r="N86" s="84">
        <v>3</v>
      </c>
      <c r="O86" s="84">
        <v>13</v>
      </c>
      <c r="P86" s="92">
        <v>193</v>
      </c>
      <c r="Q86" s="23"/>
      <c r="R86" s="87" t="s">
        <v>132</v>
      </c>
      <c r="S86" t="s">
        <v>61</v>
      </c>
      <c r="X86" s="12"/>
      <c r="Y86" s="13"/>
    </row>
    <row r="87" spans="1:25" ht="16.149999999999999" customHeight="1" x14ac:dyDescent="0.2">
      <c r="A87" s="30"/>
      <c r="B87" s="31"/>
      <c r="C87" s="30"/>
      <c r="D87" s="30"/>
      <c r="E87" s="30"/>
      <c r="F87" s="54"/>
      <c r="G87" s="30" t="s">
        <v>109</v>
      </c>
      <c r="H87" s="31"/>
      <c r="I87" s="94"/>
      <c r="J87" s="34"/>
      <c r="K87" s="34"/>
      <c r="L87" s="34"/>
      <c r="M87" s="34"/>
      <c r="N87" s="34"/>
      <c r="O87" s="34"/>
      <c r="P87" s="35"/>
      <c r="Q87" s="104"/>
      <c r="R87" s="105"/>
      <c r="S87" t="s">
        <v>62</v>
      </c>
      <c r="X87" s="12"/>
    </row>
    <row r="88" spans="1:25" ht="16.149999999999999" customHeight="1" x14ac:dyDescent="0.2">
      <c r="A88" s="60"/>
      <c r="B88" s="61"/>
      <c r="C88" s="60"/>
      <c r="D88" s="60"/>
      <c r="E88" s="60"/>
      <c r="F88" s="114"/>
      <c r="G88" s="60">
        <v>65</v>
      </c>
      <c r="H88" s="61"/>
      <c r="I88" s="94"/>
      <c r="J88" s="65"/>
      <c r="K88" s="65"/>
      <c r="L88" s="65"/>
      <c r="M88" s="65"/>
      <c r="N88" s="65"/>
      <c r="O88" s="65"/>
      <c r="P88" s="115"/>
      <c r="Q88" s="116"/>
      <c r="R88" s="117"/>
      <c r="S88" t="s">
        <v>63</v>
      </c>
      <c r="T88" s="1" t="e">
        <f ca="1">OFFSET(#REF!,V88,0,1,1)</f>
        <v>#REF!</v>
      </c>
      <c r="U88" s="1" t="e">
        <f ca="1">OFFSET(#REF!,V88,-1,1,1)</f>
        <v>#REF!</v>
      </c>
      <c r="V88" s="1">
        <v>710</v>
      </c>
      <c r="X88" s="12"/>
      <c r="Y88" s="13"/>
    </row>
    <row r="89" spans="1:25" ht="16.149999999999999" customHeight="1" thickBot="1" x14ac:dyDescent="0.25">
      <c r="A89" s="69"/>
      <c r="B89" s="70"/>
      <c r="C89" s="69"/>
      <c r="D89" s="69"/>
      <c r="E89" s="69"/>
      <c r="F89" s="70"/>
      <c r="G89" s="99"/>
      <c r="H89" s="70"/>
      <c r="I89" s="43" t="s">
        <v>15</v>
      </c>
      <c r="J89" s="44">
        <f>SUM(J86:J87)</f>
        <v>4</v>
      </c>
      <c r="K89" s="44">
        <f>SUM(K86:K87)</f>
        <v>6</v>
      </c>
      <c r="L89" s="44">
        <f>SUM(L86:L87)</f>
        <v>0</v>
      </c>
      <c r="M89" s="44">
        <f>SUM(M86:M87)</f>
        <v>10</v>
      </c>
      <c r="N89" s="44">
        <f>SUM(N86:N88)</f>
        <v>3</v>
      </c>
      <c r="O89" s="44">
        <f>SUM(O86:O87)</f>
        <v>13</v>
      </c>
      <c r="P89" s="45">
        <f>SUM(P86:P88)</f>
        <v>193</v>
      </c>
      <c r="Q89" s="118">
        <v>484.43</v>
      </c>
      <c r="R89" s="47"/>
      <c r="S89" t="s">
        <v>64</v>
      </c>
      <c r="X89" s="12"/>
    </row>
    <row r="90" spans="1:25" ht="16.149999999999999" customHeight="1" x14ac:dyDescent="0.2">
      <c r="A90" s="82">
        <v>90</v>
      </c>
      <c r="B90" s="83" t="s">
        <v>76</v>
      </c>
      <c r="C90" s="82">
        <v>43</v>
      </c>
      <c r="D90" s="82">
        <v>14</v>
      </c>
      <c r="E90" s="82">
        <v>1</v>
      </c>
      <c r="F90" s="57">
        <v>2.5</v>
      </c>
      <c r="G90" s="82" t="s">
        <v>19</v>
      </c>
      <c r="H90" s="83" t="s">
        <v>67</v>
      </c>
      <c r="I90" s="94" t="s">
        <v>17</v>
      </c>
      <c r="J90" s="84">
        <v>16</v>
      </c>
      <c r="K90" s="84">
        <v>112</v>
      </c>
      <c r="L90" s="84"/>
      <c r="M90" s="84">
        <v>128</v>
      </c>
      <c r="N90" s="84">
        <v>306</v>
      </c>
      <c r="O90" s="84">
        <v>434</v>
      </c>
      <c r="P90" s="92">
        <v>2370</v>
      </c>
      <c r="Q90" s="23"/>
      <c r="R90" s="87" t="s">
        <v>129</v>
      </c>
      <c r="S90" t="s">
        <v>65</v>
      </c>
      <c r="T90" s="1" t="e">
        <f ca="1">OFFSET(#REF!,V90,0,1,1)</f>
        <v>#REF!</v>
      </c>
      <c r="U90" s="1" t="e">
        <f ca="1">OFFSET(#REF!,V90,-1,1,1)</f>
        <v>#REF!</v>
      </c>
      <c r="V90" s="1">
        <v>747</v>
      </c>
      <c r="X90" s="12"/>
      <c r="Y90" s="13"/>
    </row>
    <row r="91" spans="1:25" ht="16.149999999999999" customHeight="1" x14ac:dyDescent="0.2">
      <c r="A91" s="30"/>
      <c r="B91" s="31"/>
      <c r="C91" s="30"/>
      <c r="D91" s="30"/>
      <c r="E91" s="30"/>
      <c r="F91" s="54"/>
      <c r="G91" s="30" t="s">
        <v>124</v>
      </c>
      <c r="H91" s="31"/>
      <c r="I91" s="94" t="s">
        <v>18</v>
      </c>
      <c r="J91" s="34">
        <v>6</v>
      </c>
      <c r="K91" s="34">
        <v>21</v>
      </c>
      <c r="L91" s="34">
        <v>0</v>
      </c>
      <c r="M91" s="34">
        <v>27</v>
      </c>
      <c r="N91" s="34">
        <v>73</v>
      </c>
      <c r="O91" s="34">
        <v>100</v>
      </c>
      <c r="P91" s="35">
        <v>1560</v>
      </c>
      <c r="Q91" s="104"/>
      <c r="R91" s="105"/>
      <c r="S91" t="s">
        <v>66</v>
      </c>
      <c r="X91" s="12"/>
      <c r="Y91" s="13"/>
    </row>
    <row r="92" spans="1:25" ht="16.149999999999999" customHeight="1" x14ac:dyDescent="0.2">
      <c r="A92" s="60"/>
      <c r="B92" s="61"/>
      <c r="C92" s="60"/>
      <c r="D92" s="60"/>
      <c r="E92" s="60"/>
      <c r="F92" s="114"/>
      <c r="G92" s="60">
        <v>75</v>
      </c>
      <c r="H92" s="61"/>
      <c r="I92" s="94"/>
      <c r="J92" s="65"/>
      <c r="K92" s="65"/>
      <c r="L92" s="65"/>
      <c r="M92" s="65"/>
      <c r="N92" s="65"/>
      <c r="O92" s="65"/>
      <c r="P92" s="115"/>
      <c r="Q92" s="116"/>
      <c r="R92" s="117"/>
      <c r="S92" t="s">
        <v>66</v>
      </c>
      <c r="X92" s="12"/>
      <c r="Y92" s="13"/>
    </row>
    <row r="93" spans="1:25" ht="15.75" x14ac:dyDescent="0.2">
      <c r="A93" s="60"/>
      <c r="B93" s="61"/>
      <c r="C93" s="60"/>
      <c r="D93" s="60"/>
      <c r="E93" s="60"/>
      <c r="F93" s="114"/>
      <c r="G93" s="60"/>
      <c r="H93" s="61"/>
      <c r="I93" s="94"/>
      <c r="J93" s="65"/>
      <c r="K93" s="65"/>
      <c r="L93" s="65"/>
      <c r="M93" s="65"/>
      <c r="N93" s="65"/>
      <c r="O93" s="65"/>
      <c r="P93" s="115"/>
      <c r="Q93" s="116"/>
      <c r="R93" s="117"/>
      <c r="S93" t="s">
        <v>66</v>
      </c>
      <c r="X93" s="12"/>
      <c r="Y93" s="13"/>
    </row>
    <row r="94" spans="1:25" ht="16.5" thickBot="1" x14ac:dyDescent="0.25">
      <c r="A94" s="69"/>
      <c r="B94" s="70"/>
      <c r="C94" s="69"/>
      <c r="D94" s="69"/>
      <c r="E94" s="69"/>
      <c r="F94" s="70"/>
      <c r="G94" s="99"/>
      <c r="H94" s="70"/>
      <c r="I94" s="43" t="s">
        <v>15</v>
      </c>
      <c r="J94" s="44">
        <f t="shared" ref="J94:K94" si="38">SUM(J90:J91)</f>
        <v>22</v>
      </c>
      <c r="K94" s="44">
        <f t="shared" si="38"/>
        <v>133</v>
      </c>
      <c r="L94" s="44">
        <f>SUM(L90:L91)</f>
        <v>0</v>
      </c>
      <c r="M94" s="44">
        <f t="shared" ref="M94" si="39">SUM(M90:M91)</f>
        <v>155</v>
      </c>
      <c r="N94" s="44">
        <f>SUM(N90:N92)</f>
        <v>379</v>
      </c>
      <c r="O94" s="44">
        <f t="shared" ref="O94" si="40">SUM(O90:O91)</f>
        <v>534</v>
      </c>
      <c r="P94" s="45">
        <v>4126.5</v>
      </c>
      <c r="Q94" s="118">
        <v>8748.18</v>
      </c>
      <c r="R94" s="47"/>
      <c r="S94" t="s">
        <v>66</v>
      </c>
      <c r="X94" s="12"/>
      <c r="Y94" s="13"/>
    </row>
    <row r="95" spans="1:25" ht="31.5" x14ac:dyDescent="0.2">
      <c r="A95" s="82">
        <v>91</v>
      </c>
      <c r="B95" s="83" t="s">
        <v>76</v>
      </c>
      <c r="C95" s="82">
        <v>87</v>
      </c>
      <c r="D95" s="82">
        <v>4</v>
      </c>
      <c r="E95" s="82">
        <v>1</v>
      </c>
      <c r="F95" s="57">
        <v>0.7</v>
      </c>
      <c r="G95" s="82" t="s">
        <v>19</v>
      </c>
      <c r="H95" s="83" t="s">
        <v>78</v>
      </c>
      <c r="I95" s="94" t="s">
        <v>17</v>
      </c>
      <c r="J95" s="84">
        <v>11</v>
      </c>
      <c r="K95" s="84">
        <v>0</v>
      </c>
      <c r="L95" s="84">
        <v>0</v>
      </c>
      <c r="M95" s="84">
        <v>11</v>
      </c>
      <c r="N95" s="84">
        <v>11</v>
      </c>
      <c r="O95" s="84">
        <v>22</v>
      </c>
      <c r="P95" s="92">
        <v>245</v>
      </c>
      <c r="Q95" s="23"/>
      <c r="R95" s="87" t="s">
        <v>138</v>
      </c>
      <c r="X95" s="12"/>
      <c r="Y95" s="13"/>
    </row>
    <row r="96" spans="1:25" ht="12.75" customHeight="1" x14ac:dyDescent="0.2">
      <c r="A96" s="30"/>
      <c r="B96" s="31"/>
      <c r="C96" s="30"/>
      <c r="D96" s="30"/>
      <c r="E96" s="30"/>
      <c r="F96" s="54"/>
      <c r="G96" s="30" t="s">
        <v>110</v>
      </c>
      <c r="H96" s="31"/>
      <c r="I96" s="94"/>
      <c r="J96" s="34"/>
      <c r="K96" s="34"/>
      <c r="L96" s="34"/>
      <c r="M96" s="34"/>
      <c r="N96" s="34"/>
      <c r="O96" s="34"/>
      <c r="P96" s="35"/>
      <c r="Q96" s="104"/>
      <c r="R96" s="105"/>
      <c r="X96" s="12"/>
      <c r="Y96" s="13"/>
    </row>
    <row r="97" spans="1:25" ht="15.75" x14ac:dyDescent="0.2">
      <c r="A97" s="60"/>
      <c r="B97" s="61"/>
      <c r="C97" s="60"/>
      <c r="D97" s="60"/>
      <c r="E97" s="60"/>
      <c r="F97" s="114"/>
      <c r="G97" s="60">
        <v>75</v>
      </c>
      <c r="H97" s="61"/>
      <c r="I97" s="94"/>
      <c r="J97" s="65"/>
      <c r="K97" s="65"/>
      <c r="L97" s="65"/>
      <c r="M97" s="65"/>
      <c r="N97" s="65"/>
      <c r="O97" s="65"/>
      <c r="P97" s="115"/>
      <c r="Q97" s="116"/>
      <c r="R97" s="117"/>
      <c r="X97" s="12"/>
      <c r="Y97" s="13"/>
    </row>
    <row r="98" spans="1:25" ht="15.75" x14ac:dyDescent="0.2">
      <c r="A98" s="60"/>
      <c r="B98" s="61"/>
      <c r="C98" s="60"/>
      <c r="D98" s="60"/>
      <c r="E98" s="60"/>
      <c r="F98" s="114"/>
      <c r="G98" s="60"/>
      <c r="H98" s="61"/>
      <c r="I98" s="94"/>
      <c r="J98" s="65"/>
      <c r="K98" s="65"/>
      <c r="L98" s="65"/>
      <c r="M98" s="65"/>
      <c r="N98" s="65"/>
      <c r="O98" s="65"/>
      <c r="P98" s="115"/>
      <c r="Q98" s="116"/>
      <c r="R98" s="117"/>
      <c r="X98" s="12"/>
      <c r="Y98" s="13"/>
    </row>
    <row r="99" spans="1:25" ht="16.5" thickBot="1" x14ac:dyDescent="0.25">
      <c r="A99" s="69"/>
      <c r="B99" s="70"/>
      <c r="C99" s="69"/>
      <c r="D99" s="69"/>
      <c r="E99" s="69"/>
      <c r="F99" s="70"/>
      <c r="G99" s="99"/>
      <c r="H99" s="70"/>
      <c r="I99" s="43" t="s">
        <v>15</v>
      </c>
      <c r="J99" s="44">
        <f t="shared" ref="J99:K99" si="41">SUM(J95:J96)</f>
        <v>11</v>
      </c>
      <c r="K99" s="44">
        <f t="shared" si="41"/>
        <v>0</v>
      </c>
      <c r="L99" s="44">
        <f>SUM(L95:L96)</f>
        <v>0</v>
      </c>
      <c r="M99" s="44">
        <f t="shared" ref="M99" si="42">SUM(M95:M96)</f>
        <v>11</v>
      </c>
      <c r="N99" s="44">
        <f>SUM(N95:N97)</f>
        <v>11</v>
      </c>
      <c r="O99" s="44">
        <f t="shared" ref="O99" si="43">SUM(O95:O96)</f>
        <v>22</v>
      </c>
      <c r="P99" s="45">
        <f>SUM(P95:P97)</f>
        <v>245</v>
      </c>
      <c r="Q99" s="118">
        <v>629.65</v>
      </c>
      <c r="R99" s="47"/>
      <c r="X99" s="12"/>
      <c r="Y99" s="13"/>
    </row>
    <row r="100" spans="1:25" ht="31.5" x14ac:dyDescent="0.2">
      <c r="A100" s="82">
        <v>92</v>
      </c>
      <c r="B100" s="83" t="s">
        <v>76</v>
      </c>
      <c r="C100" s="82">
        <v>87</v>
      </c>
      <c r="D100" s="82">
        <v>5</v>
      </c>
      <c r="E100" s="82">
        <v>1</v>
      </c>
      <c r="F100" s="57">
        <v>2.7</v>
      </c>
      <c r="G100" s="82" t="s">
        <v>19</v>
      </c>
      <c r="H100" s="83" t="s">
        <v>78</v>
      </c>
      <c r="I100" s="94" t="s">
        <v>17</v>
      </c>
      <c r="J100" s="84">
        <v>22</v>
      </c>
      <c r="K100" s="84">
        <v>18</v>
      </c>
      <c r="L100" s="84">
        <v>0</v>
      </c>
      <c r="M100" s="84">
        <v>40</v>
      </c>
      <c r="N100" s="84">
        <v>44</v>
      </c>
      <c r="O100" s="84">
        <v>84</v>
      </c>
      <c r="P100" s="92">
        <v>802</v>
      </c>
      <c r="Q100" s="23"/>
      <c r="R100" s="87" t="s">
        <v>138</v>
      </c>
      <c r="X100" s="12"/>
    </row>
    <row r="101" spans="1:25" ht="15.75" x14ac:dyDescent="0.2">
      <c r="A101" s="30"/>
      <c r="B101" s="31"/>
      <c r="C101" s="30"/>
      <c r="D101" s="30"/>
      <c r="E101" s="30"/>
      <c r="F101" s="54"/>
      <c r="G101" s="30" t="s">
        <v>111</v>
      </c>
      <c r="H101" s="31"/>
      <c r="I101" s="94" t="s">
        <v>18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5">
        <v>0</v>
      </c>
      <c r="Q101" s="104"/>
      <c r="R101" s="105"/>
    </row>
    <row r="102" spans="1:25" ht="15.75" x14ac:dyDescent="0.2">
      <c r="A102" s="60"/>
      <c r="B102" s="61"/>
      <c r="C102" s="60"/>
      <c r="D102" s="60"/>
      <c r="E102" s="60"/>
      <c r="F102" s="114"/>
      <c r="G102" s="60">
        <v>60</v>
      </c>
      <c r="H102" s="61"/>
      <c r="I102" s="94"/>
      <c r="J102" s="65"/>
      <c r="K102" s="65"/>
      <c r="L102" s="65"/>
      <c r="M102" s="65"/>
      <c r="N102" s="65"/>
      <c r="O102" s="65"/>
      <c r="P102" s="115"/>
      <c r="Q102" s="116"/>
      <c r="R102" s="117"/>
    </row>
    <row r="103" spans="1:25" ht="15.75" x14ac:dyDescent="0.2">
      <c r="A103" s="60"/>
      <c r="B103" s="61"/>
      <c r="C103" s="60"/>
      <c r="D103" s="60"/>
      <c r="E103" s="60"/>
      <c r="F103" s="114"/>
      <c r="G103" s="60"/>
      <c r="H103" s="61"/>
      <c r="I103" s="94"/>
      <c r="J103" s="65"/>
      <c r="K103" s="65"/>
      <c r="L103" s="65"/>
      <c r="M103" s="65"/>
      <c r="N103" s="65"/>
      <c r="O103" s="65"/>
      <c r="P103" s="115"/>
      <c r="Q103" s="116"/>
      <c r="R103" s="117"/>
    </row>
    <row r="104" spans="1:25" ht="16.5" thickBot="1" x14ac:dyDescent="0.25">
      <c r="A104" s="69"/>
      <c r="B104" s="70"/>
      <c r="C104" s="69"/>
      <c r="D104" s="69"/>
      <c r="E104" s="69"/>
      <c r="F104" s="70"/>
      <c r="G104" s="99"/>
      <c r="H104" s="70"/>
      <c r="I104" s="43" t="s">
        <v>15</v>
      </c>
      <c r="J104" s="44">
        <f t="shared" ref="J104:K104" si="44">SUM(J100:J101)</f>
        <v>22</v>
      </c>
      <c r="K104" s="44">
        <f t="shared" si="44"/>
        <v>18</v>
      </c>
      <c r="L104" s="44">
        <f>SUM(L100:L101)</f>
        <v>0</v>
      </c>
      <c r="M104" s="44">
        <f t="shared" ref="M104" si="45">SUM(M100:M101)</f>
        <v>40</v>
      </c>
      <c r="N104" s="44">
        <f>SUM(N100:N102)</f>
        <v>44</v>
      </c>
      <c r="O104" s="44">
        <f t="shared" ref="O104" si="46">SUM(O100:O101)</f>
        <v>84</v>
      </c>
      <c r="P104" s="45">
        <f>SUM(P100:P102)</f>
        <v>802</v>
      </c>
      <c r="Q104" s="118">
        <v>2141.34</v>
      </c>
      <c r="R104" s="47"/>
    </row>
    <row r="105" spans="1:25" ht="31.5" x14ac:dyDescent="0.2">
      <c r="A105" s="82">
        <v>93</v>
      </c>
      <c r="B105" s="83" t="s">
        <v>76</v>
      </c>
      <c r="C105" s="82">
        <v>90</v>
      </c>
      <c r="D105" s="82">
        <v>20</v>
      </c>
      <c r="E105" s="82">
        <v>1</v>
      </c>
      <c r="F105" s="57">
        <v>2.2999999999999998</v>
      </c>
      <c r="G105" s="82" t="s">
        <v>19</v>
      </c>
      <c r="H105" s="83" t="s">
        <v>78</v>
      </c>
      <c r="I105" s="94" t="s">
        <v>17</v>
      </c>
      <c r="J105" s="84">
        <v>43</v>
      </c>
      <c r="K105" s="84">
        <v>1</v>
      </c>
      <c r="L105" s="84">
        <v>0</v>
      </c>
      <c r="M105" s="84">
        <v>44</v>
      </c>
      <c r="N105" s="84">
        <v>51</v>
      </c>
      <c r="O105" s="84">
        <v>95</v>
      </c>
      <c r="P105" s="92">
        <v>976</v>
      </c>
      <c r="Q105" s="23"/>
      <c r="R105" s="87" t="s">
        <v>139</v>
      </c>
    </row>
    <row r="106" spans="1:25" ht="15.75" x14ac:dyDescent="0.2">
      <c r="A106" s="30"/>
      <c r="B106" s="31"/>
      <c r="C106" s="30"/>
      <c r="D106" s="30"/>
      <c r="E106" s="30"/>
      <c r="F106" s="54"/>
      <c r="G106" s="30" t="s">
        <v>112</v>
      </c>
      <c r="H106" s="31"/>
      <c r="I106" s="94" t="s">
        <v>18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35">
        <v>0</v>
      </c>
      <c r="Q106" s="104"/>
      <c r="R106" s="105"/>
    </row>
    <row r="107" spans="1:25" ht="15.75" x14ac:dyDescent="0.2">
      <c r="A107" s="60"/>
      <c r="B107" s="61"/>
      <c r="C107" s="60"/>
      <c r="D107" s="60"/>
      <c r="E107" s="60"/>
      <c r="F107" s="114"/>
      <c r="G107" s="60">
        <v>55</v>
      </c>
      <c r="H107" s="61"/>
      <c r="I107" s="94"/>
      <c r="J107" s="65"/>
      <c r="K107" s="65"/>
      <c r="L107" s="65"/>
      <c r="M107" s="65"/>
      <c r="N107" s="65"/>
      <c r="O107" s="65"/>
      <c r="P107" s="115"/>
      <c r="Q107" s="116"/>
      <c r="R107" s="117"/>
    </row>
    <row r="108" spans="1:25" ht="15.75" x14ac:dyDescent="0.2">
      <c r="A108" s="60"/>
      <c r="B108" s="61"/>
      <c r="C108" s="60"/>
      <c r="D108" s="60"/>
      <c r="E108" s="60"/>
      <c r="F108" s="114"/>
      <c r="G108" s="60"/>
      <c r="H108" s="61"/>
      <c r="I108" s="94"/>
      <c r="J108" s="65"/>
      <c r="K108" s="65"/>
      <c r="L108" s="65"/>
      <c r="M108" s="65"/>
      <c r="N108" s="65"/>
      <c r="O108" s="65"/>
      <c r="P108" s="115"/>
      <c r="Q108" s="116"/>
      <c r="R108" s="117"/>
    </row>
    <row r="109" spans="1:25" ht="16.5" thickBot="1" x14ac:dyDescent="0.25">
      <c r="A109" s="69"/>
      <c r="B109" s="70"/>
      <c r="C109" s="69"/>
      <c r="D109" s="69"/>
      <c r="E109" s="69"/>
      <c r="F109" s="70"/>
      <c r="G109" s="99"/>
      <c r="H109" s="70"/>
      <c r="I109" s="43" t="s">
        <v>15</v>
      </c>
      <c r="J109" s="44">
        <f t="shared" ref="J109:K109" si="47">SUM(J105:J106)</f>
        <v>43</v>
      </c>
      <c r="K109" s="44">
        <f t="shared" si="47"/>
        <v>1</v>
      </c>
      <c r="L109" s="44">
        <f>SUM(L105:L106)</f>
        <v>0</v>
      </c>
      <c r="M109" s="44">
        <f t="shared" ref="M109" si="48">SUM(M105:M106)</f>
        <v>44</v>
      </c>
      <c r="N109" s="44">
        <f>SUM(N105:N107)</f>
        <v>51</v>
      </c>
      <c r="O109" s="44">
        <f t="shared" ref="O109" si="49">SUM(O105:O106)</f>
        <v>95</v>
      </c>
      <c r="P109" s="45">
        <f>SUM(P105:P107)</f>
        <v>976</v>
      </c>
      <c r="Q109" s="118">
        <v>2410.7199999999998</v>
      </c>
      <c r="R109" s="47"/>
    </row>
    <row r="110" spans="1:25" ht="31.5" x14ac:dyDescent="0.2">
      <c r="A110" s="82">
        <v>94</v>
      </c>
      <c r="B110" s="83" t="s">
        <v>76</v>
      </c>
      <c r="C110" s="82">
        <v>33</v>
      </c>
      <c r="D110" s="82">
        <v>8</v>
      </c>
      <c r="E110" s="82">
        <v>1</v>
      </c>
      <c r="F110" s="57">
        <v>1.4</v>
      </c>
      <c r="G110" s="82" t="s">
        <v>19</v>
      </c>
      <c r="H110" s="83" t="s">
        <v>67</v>
      </c>
      <c r="I110" s="94" t="s">
        <v>17</v>
      </c>
      <c r="J110" s="84">
        <v>19</v>
      </c>
      <c r="K110" s="84">
        <v>33</v>
      </c>
      <c r="L110" s="84">
        <v>0</v>
      </c>
      <c r="M110" s="84">
        <v>52</v>
      </c>
      <c r="N110" s="84">
        <v>193</v>
      </c>
      <c r="O110" s="84">
        <v>245</v>
      </c>
      <c r="P110" s="92">
        <v>1117.2</v>
      </c>
      <c r="Q110" s="23"/>
      <c r="R110" s="87" t="s">
        <v>140</v>
      </c>
    </row>
    <row r="111" spans="1:25" ht="15.75" x14ac:dyDescent="0.2">
      <c r="A111" s="30"/>
      <c r="B111" s="31"/>
      <c r="C111" s="30"/>
      <c r="D111" s="30"/>
      <c r="E111" s="30"/>
      <c r="F111" s="54"/>
      <c r="G111" s="30" t="s">
        <v>113</v>
      </c>
      <c r="H111" s="31"/>
      <c r="I111" s="94" t="s">
        <v>18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35">
        <v>0</v>
      </c>
      <c r="Q111" s="104"/>
      <c r="R111" s="105"/>
    </row>
    <row r="112" spans="1:25" ht="15.75" x14ac:dyDescent="0.2">
      <c r="A112" s="60"/>
      <c r="B112" s="61"/>
      <c r="C112" s="60"/>
      <c r="D112" s="60"/>
      <c r="E112" s="60"/>
      <c r="F112" s="114"/>
      <c r="G112" s="60">
        <v>50</v>
      </c>
      <c r="H112" s="61"/>
      <c r="I112" s="94"/>
      <c r="J112" s="65"/>
      <c r="K112" s="65"/>
      <c r="L112" s="65"/>
      <c r="M112" s="65"/>
      <c r="N112" s="65"/>
      <c r="O112" s="65"/>
      <c r="P112" s="115"/>
      <c r="Q112" s="116"/>
      <c r="R112" s="117"/>
    </row>
    <row r="113" spans="1:18" ht="15.75" x14ac:dyDescent="0.2">
      <c r="A113" s="60"/>
      <c r="B113" s="61"/>
      <c r="C113" s="60"/>
      <c r="D113" s="60"/>
      <c r="E113" s="60"/>
      <c r="F113" s="114"/>
      <c r="G113" s="60"/>
      <c r="H113" s="61"/>
      <c r="I113" s="94"/>
      <c r="J113" s="65"/>
      <c r="K113" s="65"/>
      <c r="L113" s="65"/>
      <c r="M113" s="65"/>
      <c r="N113" s="65"/>
      <c r="O113" s="65"/>
      <c r="P113" s="115"/>
      <c r="Q113" s="116"/>
      <c r="R113" s="117"/>
    </row>
    <row r="114" spans="1:18" ht="16.5" thickBot="1" x14ac:dyDescent="0.25">
      <c r="A114" s="69"/>
      <c r="B114" s="70"/>
      <c r="C114" s="69"/>
      <c r="D114" s="69"/>
      <c r="E114" s="69"/>
      <c r="F114" s="70"/>
      <c r="G114" s="99"/>
      <c r="H114" s="70"/>
      <c r="I114" s="43" t="s">
        <v>15</v>
      </c>
      <c r="J114" s="44">
        <f t="shared" ref="J114:K114" si="50">SUM(J110:J111)</f>
        <v>19</v>
      </c>
      <c r="K114" s="44">
        <f t="shared" si="50"/>
        <v>33</v>
      </c>
      <c r="L114" s="44">
        <f>SUM(L110:L111)</f>
        <v>0</v>
      </c>
      <c r="M114" s="44">
        <f t="shared" ref="M114" si="51">SUM(M110:M111)</f>
        <v>52</v>
      </c>
      <c r="N114" s="44">
        <f>SUM(N110:N112)</f>
        <v>193</v>
      </c>
      <c r="O114" s="44">
        <f t="shared" ref="O114" si="52">SUM(O110:O111)</f>
        <v>245</v>
      </c>
      <c r="P114" s="45">
        <v>1117.2</v>
      </c>
      <c r="Q114" s="118">
        <v>13428.74</v>
      </c>
      <c r="R114" s="47"/>
    </row>
    <row r="115" spans="1:18" ht="31.5" x14ac:dyDescent="0.2">
      <c r="A115" s="82">
        <v>95</v>
      </c>
      <c r="B115" s="83" t="s">
        <v>76</v>
      </c>
      <c r="C115" s="82">
        <v>94</v>
      </c>
      <c r="D115" s="82">
        <v>10</v>
      </c>
      <c r="E115" s="82">
        <v>1</v>
      </c>
      <c r="F115" s="57">
        <v>1.1000000000000001</v>
      </c>
      <c r="G115" s="82" t="s">
        <v>19</v>
      </c>
      <c r="H115" s="83" t="s">
        <v>114</v>
      </c>
      <c r="I115" s="94" t="s">
        <v>17</v>
      </c>
      <c r="J115" s="84">
        <v>43</v>
      </c>
      <c r="K115" s="84">
        <v>65</v>
      </c>
      <c r="L115" s="84">
        <v>0</v>
      </c>
      <c r="M115" s="84">
        <v>108</v>
      </c>
      <c r="N115" s="84">
        <v>138</v>
      </c>
      <c r="O115" s="84">
        <v>246</v>
      </c>
      <c r="P115" s="92">
        <v>2191.4</v>
      </c>
      <c r="Q115" s="23"/>
      <c r="R115" s="87" t="s">
        <v>139</v>
      </c>
    </row>
    <row r="116" spans="1:18" ht="15.75" x14ac:dyDescent="0.2">
      <c r="A116" s="30"/>
      <c r="B116" s="31"/>
      <c r="C116" s="30"/>
      <c r="D116" s="30"/>
      <c r="E116" s="30"/>
      <c r="F116" s="54"/>
      <c r="G116" s="30" t="s">
        <v>115</v>
      </c>
      <c r="H116" s="31"/>
      <c r="I116" s="94"/>
      <c r="J116" s="34"/>
      <c r="K116" s="34"/>
      <c r="L116" s="34"/>
      <c r="M116" s="34"/>
      <c r="N116" s="34"/>
      <c r="O116" s="34"/>
      <c r="P116" s="35"/>
      <c r="Q116" s="104"/>
      <c r="R116" s="105"/>
    </row>
    <row r="117" spans="1:18" ht="15.75" x14ac:dyDescent="0.2">
      <c r="A117" s="60"/>
      <c r="B117" s="61"/>
      <c r="C117" s="60"/>
      <c r="D117" s="60"/>
      <c r="E117" s="60"/>
      <c r="F117" s="114"/>
      <c r="G117" s="60">
        <v>55</v>
      </c>
      <c r="H117" s="61"/>
      <c r="I117" s="94"/>
      <c r="J117" s="65"/>
      <c r="K117" s="65"/>
      <c r="L117" s="65"/>
      <c r="M117" s="65"/>
      <c r="N117" s="65"/>
      <c r="O117" s="65"/>
      <c r="P117" s="115"/>
      <c r="Q117" s="116"/>
      <c r="R117" s="117"/>
    </row>
    <row r="118" spans="1:18" ht="15.75" x14ac:dyDescent="0.2">
      <c r="A118" s="60"/>
      <c r="B118" s="61"/>
      <c r="C118" s="60"/>
      <c r="D118" s="60"/>
      <c r="E118" s="60"/>
      <c r="F118" s="114"/>
      <c r="G118" s="60"/>
      <c r="H118" s="61"/>
      <c r="I118" s="94"/>
      <c r="J118" s="65"/>
      <c r="K118" s="65"/>
      <c r="L118" s="65"/>
      <c r="M118" s="65"/>
      <c r="N118" s="65"/>
      <c r="O118" s="65"/>
      <c r="P118" s="115"/>
      <c r="Q118" s="116"/>
      <c r="R118" s="117"/>
    </row>
    <row r="119" spans="1:18" ht="16.5" thickBot="1" x14ac:dyDescent="0.25">
      <c r="A119" s="69"/>
      <c r="B119" s="70"/>
      <c r="C119" s="69"/>
      <c r="D119" s="69"/>
      <c r="E119" s="69"/>
      <c r="F119" s="70"/>
      <c r="G119" s="99"/>
      <c r="H119" s="70"/>
      <c r="I119" s="43" t="s">
        <v>15</v>
      </c>
      <c r="J119" s="44">
        <f t="shared" ref="J119:K119" si="53">SUM(J115:J116)</f>
        <v>43</v>
      </c>
      <c r="K119" s="44">
        <f t="shared" si="53"/>
        <v>65</v>
      </c>
      <c r="L119" s="44">
        <f>SUM(L115:L116)</f>
        <v>0</v>
      </c>
      <c r="M119" s="44">
        <f t="shared" ref="M119" si="54">SUM(M115:M116)</f>
        <v>108</v>
      </c>
      <c r="N119" s="44">
        <f>SUM(N115:N117)</f>
        <v>138</v>
      </c>
      <c r="O119" s="44">
        <f t="shared" ref="O119" si="55">SUM(O115:O116)</f>
        <v>246</v>
      </c>
      <c r="P119" s="45">
        <f>SUM(P115:P117)</f>
        <v>2191.4</v>
      </c>
      <c r="Q119" s="118">
        <v>11855.47</v>
      </c>
      <c r="R119" s="47"/>
    </row>
    <row r="120" spans="1:18" ht="31.5" x14ac:dyDescent="0.2">
      <c r="A120" s="82">
        <v>96</v>
      </c>
      <c r="B120" s="83" t="s">
        <v>76</v>
      </c>
      <c r="C120" s="82">
        <v>97</v>
      </c>
      <c r="D120" s="82">
        <v>17</v>
      </c>
      <c r="E120" s="82">
        <v>1</v>
      </c>
      <c r="F120" s="57">
        <v>1</v>
      </c>
      <c r="G120" s="82" t="s">
        <v>19</v>
      </c>
      <c r="H120" s="83" t="s">
        <v>67</v>
      </c>
      <c r="I120" s="94" t="s">
        <v>17</v>
      </c>
      <c r="J120" s="84">
        <v>21</v>
      </c>
      <c r="K120" s="84">
        <v>65</v>
      </c>
      <c r="L120" s="84">
        <v>0</v>
      </c>
      <c r="M120" s="84">
        <v>86</v>
      </c>
      <c r="N120" s="84">
        <v>150</v>
      </c>
      <c r="O120" s="84">
        <v>236</v>
      </c>
      <c r="P120" s="92">
        <v>1696.85</v>
      </c>
      <c r="Q120" s="23"/>
      <c r="R120" s="87" t="s">
        <v>141</v>
      </c>
    </row>
    <row r="121" spans="1:18" ht="15.75" x14ac:dyDescent="0.2">
      <c r="A121" s="30"/>
      <c r="B121" s="31"/>
      <c r="C121" s="30"/>
      <c r="D121" s="30"/>
      <c r="E121" s="30"/>
      <c r="F121" s="54"/>
      <c r="G121" s="30" t="s">
        <v>115</v>
      </c>
      <c r="H121" s="31"/>
      <c r="I121" s="94"/>
      <c r="J121" s="34"/>
      <c r="K121" s="34"/>
      <c r="L121" s="34"/>
      <c r="M121" s="34"/>
      <c r="N121" s="34"/>
      <c r="O121" s="34"/>
      <c r="P121" s="35"/>
      <c r="Q121" s="104"/>
      <c r="R121" s="105"/>
    </row>
    <row r="122" spans="1:18" ht="15.75" x14ac:dyDescent="0.2">
      <c r="A122" s="60"/>
      <c r="B122" s="61"/>
      <c r="C122" s="60"/>
      <c r="D122" s="60"/>
      <c r="E122" s="60"/>
      <c r="F122" s="114"/>
      <c r="G122" s="60">
        <v>55</v>
      </c>
      <c r="H122" s="61"/>
      <c r="I122" s="94"/>
      <c r="J122" s="65"/>
      <c r="K122" s="65"/>
      <c r="L122" s="65"/>
      <c r="M122" s="65"/>
      <c r="N122" s="65"/>
      <c r="O122" s="65"/>
      <c r="P122" s="115"/>
      <c r="Q122" s="116"/>
      <c r="R122" s="117"/>
    </row>
    <row r="123" spans="1:18" ht="15.75" x14ac:dyDescent="0.2">
      <c r="A123" s="60"/>
      <c r="B123" s="61"/>
      <c r="C123" s="60"/>
      <c r="D123" s="60"/>
      <c r="E123" s="60"/>
      <c r="F123" s="114"/>
      <c r="G123" s="60"/>
      <c r="H123" s="61"/>
      <c r="I123" s="94"/>
      <c r="J123" s="65"/>
      <c r="K123" s="65"/>
      <c r="L123" s="65"/>
      <c r="M123" s="65"/>
      <c r="N123" s="65"/>
      <c r="O123" s="65"/>
      <c r="P123" s="115"/>
      <c r="Q123" s="116"/>
      <c r="R123" s="117"/>
    </row>
    <row r="124" spans="1:18" ht="16.5" thickBot="1" x14ac:dyDescent="0.25">
      <c r="A124" s="69"/>
      <c r="B124" s="70"/>
      <c r="C124" s="69"/>
      <c r="D124" s="69"/>
      <c r="E124" s="69"/>
      <c r="F124" s="70"/>
      <c r="G124" s="99"/>
      <c r="H124" s="70"/>
      <c r="I124" s="43" t="s">
        <v>15</v>
      </c>
      <c r="J124" s="44">
        <f t="shared" ref="J124:K124" si="56">SUM(J120:J121)</f>
        <v>21</v>
      </c>
      <c r="K124" s="44">
        <f t="shared" si="56"/>
        <v>65</v>
      </c>
      <c r="L124" s="44">
        <f>SUM(L120:L121)</f>
        <v>0</v>
      </c>
      <c r="M124" s="44">
        <f t="shared" ref="M124" si="57">SUM(M120:M121)</f>
        <v>86</v>
      </c>
      <c r="N124" s="44">
        <f>SUM(N120:N122)</f>
        <v>150</v>
      </c>
      <c r="O124" s="44">
        <f t="shared" ref="O124" si="58">SUM(O120:O121)</f>
        <v>236</v>
      </c>
      <c r="P124" s="45">
        <f>SUM(P120:P122)</f>
        <v>1696.85</v>
      </c>
      <c r="Q124" s="118">
        <v>10503.5</v>
      </c>
      <c r="R124" s="47"/>
    </row>
    <row r="125" spans="1:18" ht="31.5" x14ac:dyDescent="0.2">
      <c r="A125" s="82">
        <v>97</v>
      </c>
      <c r="B125" s="83" t="s">
        <v>76</v>
      </c>
      <c r="C125" s="89">
        <v>89</v>
      </c>
      <c r="D125" s="82">
        <v>19</v>
      </c>
      <c r="E125" s="82">
        <v>1</v>
      </c>
      <c r="F125" s="57">
        <v>5</v>
      </c>
      <c r="G125" s="82" t="s">
        <v>19</v>
      </c>
      <c r="H125" s="83" t="s">
        <v>67</v>
      </c>
      <c r="I125" s="94" t="s">
        <v>17</v>
      </c>
      <c r="J125" s="84">
        <v>0</v>
      </c>
      <c r="K125" s="84">
        <v>80</v>
      </c>
      <c r="L125" s="84">
        <v>1</v>
      </c>
      <c r="M125" s="84">
        <v>81</v>
      </c>
      <c r="N125" s="84">
        <v>189</v>
      </c>
      <c r="O125" s="84">
        <v>270</v>
      </c>
      <c r="P125" s="92">
        <v>2370</v>
      </c>
      <c r="Q125" s="23"/>
      <c r="R125" s="87" t="s">
        <v>141</v>
      </c>
    </row>
    <row r="126" spans="1:18" ht="31.5" x14ac:dyDescent="0.2">
      <c r="A126" s="30"/>
      <c r="B126" s="31"/>
      <c r="C126" s="30"/>
      <c r="D126" s="30"/>
      <c r="E126" s="30"/>
      <c r="F126" s="54"/>
      <c r="G126" s="30" t="s">
        <v>116</v>
      </c>
      <c r="H126" s="31"/>
      <c r="I126" s="94" t="s">
        <v>18</v>
      </c>
      <c r="J126" s="34">
        <v>6</v>
      </c>
      <c r="K126" s="34">
        <v>21</v>
      </c>
      <c r="L126" s="34">
        <v>0</v>
      </c>
      <c r="M126" s="34">
        <v>27</v>
      </c>
      <c r="N126" s="34">
        <v>78</v>
      </c>
      <c r="O126" s="34">
        <v>105</v>
      </c>
      <c r="P126" s="35">
        <v>1572</v>
      </c>
      <c r="Q126" s="104"/>
      <c r="R126" s="105"/>
    </row>
    <row r="127" spans="1:18" ht="15.75" x14ac:dyDescent="0.2">
      <c r="A127" s="60"/>
      <c r="B127" s="61"/>
      <c r="C127" s="60"/>
      <c r="D127" s="60"/>
      <c r="E127" s="60"/>
      <c r="F127" s="114"/>
      <c r="G127" s="60">
        <v>45</v>
      </c>
      <c r="H127" s="61"/>
      <c r="I127" s="94" t="s">
        <v>117</v>
      </c>
      <c r="J127" s="65"/>
      <c r="K127" s="65"/>
      <c r="L127" s="65"/>
      <c r="M127" s="65"/>
      <c r="N127" s="65">
        <v>106</v>
      </c>
      <c r="O127" s="65">
        <v>106</v>
      </c>
      <c r="P127" s="115">
        <v>2850</v>
      </c>
      <c r="Q127" s="116"/>
      <c r="R127" s="117"/>
    </row>
    <row r="128" spans="1:18" ht="15.75" x14ac:dyDescent="0.2">
      <c r="A128" s="60"/>
      <c r="B128" s="61"/>
      <c r="C128" s="60"/>
      <c r="D128" s="60"/>
      <c r="E128" s="60"/>
      <c r="F128" s="114"/>
      <c r="G128" s="60"/>
      <c r="H128" s="61"/>
      <c r="I128" s="94" t="s">
        <v>16</v>
      </c>
      <c r="J128" s="65"/>
      <c r="K128" s="65">
        <v>29</v>
      </c>
      <c r="L128" s="65"/>
      <c r="M128" s="65">
        <v>29</v>
      </c>
      <c r="N128" s="65">
        <v>23</v>
      </c>
      <c r="O128" s="65">
        <v>52</v>
      </c>
      <c r="P128" s="115">
        <v>2515</v>
      </c>
      <c r="Q128" s="116"/>
      <c r="R128" s="117"/>
    </row>
    <row r="129" spans="1:18" ht="16.5" thickBot="1" x14ac:dyDescent="0.25">
      <c r="A129" s="69"/>
      <c r="B129" s="70"/>
      <c r="C129" s="69"/>
      <c r="D129" s="69"/>
      <c r="E129" s="69"/>
      <c r="F129" s="70"/>
      <c r="G129" s="99"/>
      <c r="H129" s="70"/>
      <c r="I129" s="43" t="s">
        <v>15</v>
      </c>
      <c r="J129" s="44">
        <f t="shared" ref="J129" si="59">SUM(J125:J126)</f>
        <v>6</v>
      </c>
      <c r="K129" s="44">
        <v>130</v>
      </c>
      <c r="L129" s="44">
        <f>SUM(L125:L126)</f>
        <v>1</v>
      </c>
      <c r="M129" s="44">
        <v>137</v>
      </c>
      <c r="N129" s="44">
        <f>SUM(N125:N128)</f>
        <v>396</v>
      </c>
      <c r="O129" s="44">
        <v>533</v>
      </c>
      <c r="P129" s="45">
        <v>8373</v>
      </c>
      <c r="Q129" s="118">
        <v>52163.79</v>
      </c>
      <c r="R129" s="47"/>
    </row>
    <row r="130" spans="1:18" ht="31.5" x14ac:dyDescent="0.2">
      <c r="A130" s="82">
        <v>98</v>
      </c>
      <c r="B130" s="83" t="s">
        <v>76</v>
      </c>
      <c r="C130" s="82">
        <v>89</v>
      </c>
      <c r="D130" s="82">
        <v>27</v>
      </c>
      <c r="E130" s="82">
        <v>1</v>
      </c>
      <c r="F130" s="57">
        <v>5</v>
      </c>
      <c r="G130" s="82" t="s">
        <v>19</v>
      </c>
      <c r="H130" s="83" t="s">
        <v>67</v>
      </c>
      <c r="I130" s="94" t="s">
        <v>17</v>
      </c>
      <c r="J130" s="84">
        <v>0</v>
      </c>
      <c r="K130" s="84">
        <v>87</v>
      </c>
      <c r="L130" s="84">
        <v>3</v>
      </c>
      <c r="M130" s="84">
        <v>90</v>
      </c>
      <c r="N130" s="84">
        <v>368</v>
      </c>
      <c r="O130" s="84">
        <v>458</v>
      </c>
      <c r="P130" s="92">
        <v>1666.3</v>
      </c>
      <c r="Q130" s="23"/>
      <c r="R130" s="87" t="s">
        <v>141</v>
      </c>
    </row>
    <row r="131" spans="1:18" ht="31.5" x14ac:dyDescent="0.2">
      <c r="A131" s="30"/>
      <c r="B131" s="31"/>
      <c r="C131" s="30"/>
      <c r="D131" s="30"/>
      <c r="E131" s="30"/>
      <c r="F131" s="54"/>
      <c r="G131" s="30" t="s">
        <v>118</v>
      </c>
      <c r="H131" s="31"/>
      <c r="I131" s="94" t="s">
        <v>18</v>
      </c>
      <c r="J131" s="34">
        <v>7</v>
      </c>
      <c r="K131" s="34">
        <v>23</v>
      </c>
      <c r="L131" s="34">
        <v>0</v>
      </c>
      <c r="M131" s="34">
        <v>30</v>
      </c>
      <c r="N131" s="34">
        <v>113</v>
      </c>
      <c r="O131" s="34">
        <v>143</v>
      </c>
      <c r="P131" s="35">
        <v>1767</v>
      </c>
      <c r="Q131" s="104"/>
      <c r="R131" s="105"/>
    </row>
    <row r="132" spans="1:18" ht="15.75" x14ac:dyDescent="0.2">
      <c r="A132" s="60"/>
      <c r="B132" s="61"/>
      <c r="C132" s="60"/>
      <c r="D132" s="60"/>
      <c r="E132" s="60"/>
      <c r="F132" s="114"/>
      <c r="G132" s="60">
        <v>50</v>
      </c>
      <c r="H132" s="61"/>
      <c r="I132" s="94" t="s">
        <v>16</v>
      </c>
      <c r="J132" s="65"/>
      <c r="K132" s="65"/>
      <c r="L132" s="65"/>
      <c r="M132" s="65"/>
      <c r="N132" s="65">
        <v>73</v>
      </c>
      <c r="O132" s="65">
        <v>73</v>
      </c>
      <c r="P132" s="115">
        <v>476</v>
      </c>
      <c r="Q132" s="116"/>
      <c r="R132" s="117"/>
    </row>
    <row r="133" spans="1:18" ht="15.75" x14ac:dyDescent="0.2">
      <c r="A133" s="60"/>
      <c r="B133" s="61"/>
      <c r="C133" s="60"/>
      <c r="D133" s="60"/>
      <c r="E133" s="60"/>
      <c r="F133" s="114"/>
      <c r="G133" s="60"/>
      <c r="H133" s="61"/>
      <c r="I133" s="94"/>
      <c r="J133" s="65"/>
      <c r="K133" s="65"/>
      <c r="L133" s="65"/>
      <c r="M133" s="65"/>
      <c r="N133" s="65"/>
      <c r="O133" s="65"/>
      <c r="P133" s="115"/>
      <c r="Q133" s="116"/>
      <c r="R133" s="117"/>
    </row>
    <row r="134" spans="1:18" ht="16.5" thickBot="1" x14ac:dyDescent="0.25">
      <c r="A134" s="69"/>
      <c r="B134" s="70"/>
      <c r="C134" s="69"/>
      <c r="D134" s="69"/>
      <c r="E134" s="69"/>
      <c r="F134" s="70"/>
      <c r="G134" s="99"/>
      <c r="H134" s="70"/>
      <c r="I134" s="43" t="s">
        <v>15</v>
      </c>
      <c r="J134" s="44">
        <f t="shared" ref="J134:K134" si="60">SUM(J130:J131)</f>
        <v>7</v>
      </c>
      <c r="K134" s="44">
        <f t="shared" si="60"/>
        <v>110</v>
      </c>
      <c r="L134" s="44">
        <f>SUM(L130:L131)</f>
        <v>3</v>
      </c>
      <c r="M134" s="44">
        <f t="shared" ref="M134" si="61">SUM(M130:M131)</f>
        <v>120</v>
      </c>
      <c r="N134" s="44">
        <f>SUM(N130:N132)</f>
        <v>554</v>
      </c>
      <c r="O134" s="44">
        <v>674</v>
      </c>
      <c r="P134" s="45">
        <f>SUM(P130:P132)</f>
        <v>3909.3</v>
      </c>
      <c r="Q134" s="118">
        <v>47693.46</v>
      </c>
      <c r="R134" s="47"/>
    </row>
    <row r="135" spans="1:18" ht="31.5" x14ac:dyDescent="0.2">
      <c r="A135" s="82">
        <v>99</v>
      </c>
      <c r="B135" s="83" t="s">
        <v>76</v>
      </c>
      <c r="C135" s="82">
        <v>94</v>
      </c>
      <c r="D135" s="82">
        <v>8</v>
      </c>
      <c r="E135" s="82">
        <v>1</v>
      </c>
      <c r="F135" s="57">
        <v>5</v>
      </c>
      <c r="G135" s="82" t="s">
        <v>19</v>
      </c>
      <c r="H135" s="83" t="s">
        <v>67</v>
      </c>
      <c r="I135" s="94" t="s">
        <v>17</v>
      </c>
      <c r="J135" s="84">
        <v>0</v>
      </c>
      <c r="K135" s="84">
        <v>108</v>
      </c>
      <c r="L135" s="84">
        <v>2</v>
      </c>
      <c r="M135" s="84">
        <v>110</v>
      </c>
      <c r="N135" s="84">
        <v>438</v>
      </c>
      <c r="O135" s="84">
        <v>548</v>
      </c>
      <c r="P135" s="92">
        <v>2611</v>
      </c>
      <c r="Q135" s="23"/>
      <c r="R135" s="87" t="s">
        <v>141</v>
      </c>
    </row>
    <row r="136" spans="1:18" ht="15.75" x14ac:dyDescent="0.2">
      <c r="A136" s="30"/>
      <c r="B136" s="31"/>
      <c r="C136" s="30"/>
      <c r="D136" s="30"/>
      <c r="E136" s="30"/>
      <c r="F136" s="54"/>
      <c r="G136" s="30" t="s">
        <v>119</v>
      </c>
      <c r="H136" s="31"/>
      <c r="I136" s="94" t="s">
        <v>16</v>
      </c>
      <c r="J136" s="34">
        <v>0</v>
      </c>
      <c r="K136" s="34">
        <v>0</v>
      </c>
      <c r="L136" s="34">
        <v>0</v>
      </c>
      <c r="M136" s="34">
        <v>0</v>
      </c>
      <c r="N136" s="34">
        <v>60</v>
      </c>
      <c r="O136" s="34">
        <v>60</v>
      </c>
      <c r="P136" s="35">
        <v>391</v>
      </c>
      <c r="Q136" s="104"/>
      <c r="R136" s="105"/>
    </row>
    <row r="137" spans="1:18" ht="15.75" x14ac:dyDescent="0.2">
      <c r="A137" s="60"/>
      <c r="B137" s="61"/>
      <c r="C137" s="60"/>
      <c r="D137" s="60"/>
      <c r="E137" s="60"/>
      <c r="F137" s="114"/>
      <c r="G137" s="60">
        <v>55</v>
      </c>
      <c r="H137" s="61"/>
      <c r="I137" s="94"/>
      <c r="J137" s="65"/>
      <c r="K137" s="65"/>
      <c r="L137" s="65"/>
      <c r="M137" s="65"/>
      <c r="N137" s="65"/>
      <c r="O137" s="65"/>
      <c r="P137" s="115"/>
      <c r="Q137" s="116"/>
      <c r="R137" s="117"/>
    </row>
    <row r="138" spans="1:18" ht="15.75" x14ac:dyDescent="0.2">
      <c r="A138" s="60"/>
      <c r="B138" s="61"/>
      <c r="C138" s="60"/>
      <c r="D138" s="60"/>
      <c r="E138" s="60"/>
      <c r="F138" s="114"/>
      <c r="G138" s="60"/>
      <c r="H138" s="61"/>
      <c r="I138" s="94"/>
      <c r="J138" s="65"/>
      <c r="K138" s="65"/>
      <c r="L138" s="65"/>
      <c r="M138" s="65"/>
      <c r="N138" s="65"/>
      <c r="O138" s="65"/>
      <c r="P138" s="115"/>
      <c r="Q138" s="116"/>
      <c r="R138" s="117"/>
    </row>
    <row r="139" spans="1:18" ht="16.5" thickBot="1" x14ac:dyDescent="0.25">
      <c r="A139" s="69"/>
      <c r="B139" s="70"/>
      <c r="C139" s="69"/>
      <c r="D139" s="69"/>
      <c r="E139" s="69"/>
      <c r="F139" s="70"/>
      <c r="G139" s="99"/>
      <c r="H139" s="70"/>
      <c r="I139" s="43" t="s">
        <v>15</v>
      </c>
      <c r="J139" s="44">
        <f t="shared" ref="J139:K139" si="62">SUM(J135:J136)</f>
        <v>0</v>
      </c>
      <c r="K139" s="44">
        <f t="shared" si="62"/>
        <v>108</v>
      </c>
      <c r="L139" s="44">
        <f>SUM(L135:L136)</f>
        <v>2</v>
      </c>
      <c r="M139" s="44">
        <f t="shared" ref="M139" si="63">SUM(M135:M136)</f>
        <v>110</v>
      </c>
      <c r="N139" s="44">
        <f>SUM(N135:N137)</f>
        <v>498</v>
      </c>
      <c r="O139" s="44">
        <f t="shared" ref="O139" si="64">SUM(O135:O136)</f>
        <v>608</v>
      </c>
      <c r="P139" s="45">
        <f>SUM(P135:P137)</f>
        <v>3002</v>
      </c>
      <c r="Q139" s="118">
        <v>46801.18</v>
      </c>
      <c r="R139" s="47"/>
    </row>
    <row r="140" spans="1:18" ht="15.75" x14ac:dyDescent="0.2">
      <c r="A140" s="82">
        <v>100</v>
      </c>
      <c r="B140" s="83" t="s">
        <v>98</v>
      </c>
      <c r="C140" s="82">
        <v>30</v>
      </c>
      <c r="D140" s="82">
        <v>12</v>
      </c>
      <c r="E140" s="82">
        <v>1</v>
      </c>
      <c r="F140" s="57">
        <v>6.3</v>
      </c>
      <c r="G140" s="82" t="s">
        <v>120</v>
      </c>
      <c r="H140" s="83" t="s">
        <v>78</v>
      </c>
      <c r="I140" s="94" t="s">
        <v>79</v>
      </c>
      <c r="J140" s="84">
        <v>20</v>
      </c>
      <c r="K140" s="84">
        <v>59</v>
      </c>
      <c r="L140" s="84">
        <v>10</v>
      </c>
      <c r="M140" s="84">
        <v>89</v>
      </c>
      <c r="N140" s="84">
        <v>67</v>
      </c>
      <c r="O140" s="84">
        <v>156</v>
      </c>
      <c r="P140" s="92">
        <v>58061.599999999999</v>
      </c>
      <c r="Q140" s="23"/>
      <c r="R140" s="87" t="s">
        <v>133</v>
      </c>
    </row>
    <row r="141" spans="1:18" ht="15.75" x14ac:dyDescent="0.2">
      <c r="A141" s="30"/>
      <c r="B141" s="31"/>
      <c r="C141" s="30"/>
      <c r="D141" s="30"/>
      <c r="E141" s="30"/>
      <c r="F141" s="54"/>
      <c r="G141" s="30" t="s">
        <v>121</v>
      </c>
      <c r="H141" s="31"/>
      <c r="I141" s="94"/>
      <c r="J141" s="34"/>
      <c r="K141" s="34"/>
      <c r="L141" s="34"/>
      <c r="M141" s="34"/>
      <c r="N141" s="34"/>
      <c r="O141" s="34"/>
      <c r="P141" s="35"/>
      <c r="Q141" s="104"/>
      <c r="R141" s="105"/>
    </row>
    <row r="142" spans="1:18" ht="15.75" x14ac:dyDescent="0.2">
      <c r="A142" s="60"/>
      <c r="B142" s="61"/>
      <c r="C142" s="60"/>
      <c r="D142" s="60"/>
      <c r="E142" s="60"/>
      <c r="F142" s="114"/>
      <c r="G142" s="60">
        <v>120</v>
      </c>
      <c r="H142" s="61"/>
      <c r="I142" s="94"/>
      <c r="J142" s="65"/>
      <c r="K142" s="65"/>
      <c r="L142" s="65"/>
      <c r="M142" s="65"/>
      <c r="N142" s="65"/>
      <c r="O142" s="65"/>
      <c r="P142" s="115"/>
      <c r="Q142" s="116"/>
      <c r="R142" s="117"/>
    </row>
    <row r="143" spans="1:18" ht="15.75" x14ac:dyDescent="0.2">
      <c r="A143" s="60"/>
      <c r="B143" s="61"/>
      <c r="C143" s="60"/>
      <c r="D143" s="60"/>
      <c r="E143" s="60"/>
      <c r="F143" s="114"/>
      <c r="G143" s="60"/>
      <c r="H143" s="61"/>
      <c r="I143" s="94"/>
      <c r="J143" s="65"/>
      <c r="K143" s="65"/>
      <c r="L143" s="65"/>
      <c r="M143" s="65"/>
      <c r="N143" s="65"/>
      <c r="O143" s="65"/>
      <c r="P143" s="115"/>
      <c r="Q143" s="116"/>
      <c r="R143" s="117"/>
    </row>
    <row r="144" spans="1:18" ht="16.5" thickBot="1" x14ac:dyDescent="0.25">
      <c r="A144" s="69"/>
      <c r="B144" s="70"/>
      <c r="C144" s="69"/>
      <c r="D144" s="69"/>
      <c r="E144" s="69"/>
      <c r="F144" s="70"/>
      <c r="G144" s="99"/>
      <c r="H144" s="70"/>
      <c r="I144" s="43" t="s">
        <v>15</v>
      </c>
      <c r="J144" s="44">
        <f t="shared" ref="J144:K144" si="65">SUM(J140:J141)</f>
        <v>20</v>
      </c>
      <c r="K144" s="44">
        <f t="shared" si="65"/>
        <v>59</v>
      </c>
      <c r="L144" s="44">
        <f>SUM(L140:L141)</f>
        <v>10</v>
      </c>
      <c r="M144" s="44">
        <f t="shared" ref="M144" si="66">SUM(M140:M141)</f>
        <v>89</v>
      </c>
      <c r="N144" s="44">
        <f>SUM(N140:N142)</f>
        <v>67</v>
      </c>
      <c r="O144" s="44">
        <f t="shared" ref="O144" si="67">SUM(O140:O141)</f>
        <v>156</v>
      </c>
      <c r="P144" s="45">
        <f>SUM(P140:P142)</f>
        <v>58061.599999999999</v>
      </c>
      <c r="Q144" s="118">
        <v>117284.43</v>
      </c>
      <c r="R144" s="47"/>
    </row>
    <row r="145" spans="1:18" ht="15.75" x14ac:dyDescent="0.2">
      <c r="A145" s="82">
        <v>101</v>
      </c>
      <c r="B145" s="83" t="s">
        <v>98</v>
      </c>
      <c r="C145" s="82">
        <v>32</v>
      </c>
      <c r="D145" s="82">
        <v>30</v>
      </c>
      <c r="E145" s="82">
        <v>1</v>
      </c>
      <c r="F145" s="57">
        <v>9.6999999999999993</v>
      </c>
      <c r="G145" s="82" t="s">
        <v>120</v>
      </c>
      <c r="H145" s="83" t="s">
        <v>78</v>
      </c>
      <c r="I145" s="94" t="s">
        <v>79</v>
      </c>
      <c r="J145" s="84">
        <v>151</v>
      </c>
      <c r="K145" s="84">
        <v>114</v>
      </c>
      <c r="L145" s="84">
        <v>17</v>
      </c>
      <c r="M145" s="84">
        <v>282</v>
      </c>
      <c r="N145" s="84">
        <v>210</v>
      </c>
      <c r="O145" s="84">
        <v>492</v>
      </c>
      <c r="P145" s="92">
        <v>209549.7</v>
      </c>
      <c r="Q145" s="23"/>
      <c r="R145" s="87" t="s">
        <v>133</v>
      </c>
    </row>
    <row r="146" spans="1:18" ht="15.75" x14ac:dyDescent="0.2">
      <c r="A146" s="30"/>
      <c r="B146" s="31"/>
      <c r="C146" s="30"/>
      <c r="D146" s="30"/>
      <c r="E146" s="30"/>
      <c r="F146" s="54"/>
      <c r="G146" s="30" t="s">
        <v>122</v>
      </c>
      <c r="H146" s="31"/>
      <c r="I146" s="94"/>
      <c r="J146" s="34"/>
      <c r="K146" s="34"/>
      <c r="L146" s="34"/>
      <c r="M146" s="34"/>
      <c r="N146" s="34"/>
      <c r="O146" s="34"/>
      <c r="P146" s="35"/>
      <c r="Q146" s="104"/>
      <c r="R146" s="105"/>
    </row>
    <row r="147" spans="1:18" ht="15.75" x14ac:dyDescent="0.2">
      <c r="A147" s="60"/>
      <c r="B147" s="61"/>
      <c r="C147" s="60"/>
      <c r="D147" s="60"/>
      <c r="E147" s="60"/>
      <c r="F147" s="114"/>
      <c r="G147" s="60">
        <v>80</v>
      </c>
      <c r="H147" s="61"/>
      <c r="I147" s="94"/>
      <c r="J147" s="65"/>
      <c r="K147" s="65"/>
      <c r="L147" s="65"/>
      <c r="M147" s="65"/>
      <c r="N147" s="65"/>
      <c r="O147" s="65"/>
      <c r="P147" s="115"/>
      <c r="Q147" s="116"/>
      <c r="R147" s="117"/>
    </row>
    <row r="148" spans="1:18" ht="15.75" x14ac:dyDescent="0.2">
      <c r="A148" s="60"/>
      <c r="B148" s="61"/>
      <c r="C148" s="60"/>
      <c r="D148" s="60"/>
      <c r="E148" s="60"/>
      <c r="F148" s="114"/>
      <c r="G148" s="60"/>
      <c r="H148" s="61"/>
      <c r="I148" s="94"/>
      <c r="J148" s="65"/>
      <c r="K148" s="65"/>
      <c r="L148" s="65"/>
      <c r="M148" s="65"/>
      <c r="N148" s="65"/>
      <c r="O148" s="65"/>
      <c r="P148" s="115"/>
      <c r="Q148" s="116"/>
      <c r="R148" s="117"/>
    </row>
    <row r="149" spans="1:18" ht="16.5" thickBot="1" x14ac:dyDescent="0.25">
      <c r="A149" s="69"/>
      <c r="B149" s="70"/>
      <c r="C149" s="69"/>
      <c r="D149" s="69"/>
      <c r="E149" s="69"/>
      <c r="F149" s="70"/>
      <c r="G149" s="99"/>
      <c r="H149" s="70"/>
      <c r="I149" s="43" t="s">
        <v>15</v>
      </c>
      <c r="J149" s="44">
        <f t="shared" ref="J149:K149" si="68">SUM(J145:J146)</f>
        <v>151</v>
      </c>
      <c r="K149" s="44">
        <f t="shared" si="68"/>
        <v>114</v>
      </c>
      <c r="L149" s="44">
        <f>SUM(L145:L146)</f>
        <v>17</v>
      </c>
      <c r="M149" s="44">
        <f t="shared" ref="M149" si="69">SUM(M145:M146)</f>
        <v>282</v>
      </c>
      <c r="N149" s="44">
        <f>SUM(N145:N147)</f>
        <v>210</v>
      </c>
      <c r="O149" s="44">
        <f t="shared" ref="O149" si="70">SUM(O145:O146)</f>
        <v>492</v>
      </c>
      <c r="P149" s="45">
        <f>SUM(P145:P147)</f>
        <v>209549.7</v>
      </c>
      <c r="Q149" s="118">
        <v>421194.9</v>
      </c>
      <c r="R149" s="47"/>
    </row>
    <row r="150" spans="1:18" ht="31.5" x14ac:dyDescent="0.2">
      <c r="A150" s="82">
        <v>102</v>
      </c>
      <c r="B150" s="83" t="s">
        <v>76</v>
      </c>
      <c r="C150" s="82">
        <v>85</v>
      </c>
      <c r="D150" s="82">
        <v>16</v>
      </c>
      <c r="E150" s="82">
        <v>1</v>
      </c>
      <c r="F150" s="57">
        <v>0.4</v>
      </c>
      <c r="G150" s="82" t="s">
        <v>19</v>
      </c>
      <c r="H150" s="83" t="s">
        <v>78</v>
      </c>
      <c r="I150" s="94" t="s">
        <v>16</v>
      </c>
      <c r="J150" s="84">
        <v>3</v>
      </c>
      <c r="K150" s="84">
        <v>1</v>
      </c>
      <c r="L150" s="84">
        <v>0</v>
      </c>
      <c r="M150" s="84">
        <v>4</v>
      </c>
      <c r="N150" s="84">
        <v>5</v>
      </c>
      <c r="O150" s="84">
        <v>9</v>
      </c>
      <c r="P150" s="92">
        <v>487</v>
      </c>
      <c r="Q150" s="23"/>
      <c r="R150" s="87" t="s">
        <v>132</v>
      </c>
    </row>
    <row r="151" spans="1:18" ht="15.75" x14ac:dyDescent="0.2">
      <c r="A151" s="30"/>
      <c r="B151" s="31"/>
      <c r="C151" s="30"/>
      <c r="D151" s="30"/>
      <c r="E151" s="30"/>
      <c r="F151" s="54"/>
      <c r="G151" s="30" t="s">
        <v>123</v>
      </c>
      <c r="H151" s="31"/>
      <c r="I151" s="94"/>
      <c r="J151" s="34"/>
      <c r="K151" s="34"/>
      <c r="L151" s="34"/>
      <c r="M151" s="34"/>
      <c r="N151" s="34"/>
      <c r="O151" s="34"/>
      <c r="P151" s="35"/>
      <c r="Q151" s="104"/>
      <c r="R151" s="105"/>
    </row>
    <row r="152" spans="1:18" ht="15.75" x14ac:dyDescent="0.2">
      <c r="A152" s="60"/>
      <c r="B152" s="61"/>
      <c r="C152" s="60"/>
      <c r="D152" s="60"/>
      <c r="E152" s="60"/>
      <c r="F152" s="114"/>
      <c r="G152" s="60">
        <v>80</v>
      </c>
      <c r="H152" s="61"/>
      <c r="I152" s="94"/>
      <c r="J152" s="65"/>
      <c r="K152" s="65"/>
      <c r="L152" s="65"/>
      <c r="M152" s="65"/>
      <c r="N152" s="65"/>
      <c r="O152" s="65"/>
      <c r="P152" s="115"/>
      <c r="Q152" s="116"/>
      <c r="R152" s="117"/>
    </row>
    <row r="153" spans="1:18" ht="15.75" x14ac:dyDescent="0.2">
      <c r="A153" s="60"/>
      <c r="B153" s="61"/>
      <c r="C153" s="60"/>
      <c r="D153" s="60"/>
      <c r="E153" s="60"/>
      <c r="F153" s="114"/>
      <c r="G153" s="60"/>
      <c r="H153" s="61"/>
      <c r="I153" s="94"/>
      <c r="J153" s="65"/>
      <c r="K153" s="65"/>
      <c r="L153" s="65"/>
      <c r="M153" s="65"/>
      <c r="N153" s="65"/>
      <c r="O153" s="65"/>
      <c r="P153" s="115"/>
      <c r="Q153" s="116"/>
      <c r="R153" s="117"/>
    </row>
    <row r="154" spans="1:18" ht="16.5" thickBot="1" x14ac:dyDescent="0.25">
      <c r="A154" s="69"/>
      <c r="B154" s="70"/>
      <c r="C154" s="69"/>
      <c r="D154" s="69"/>
      <c r="E154" s="69"/>
      <c r="F154" s="70"/>
      <c r="G154" s="99"/>
      <c r="H154" s="70"/>
      <c r="I154" s="43" t="s">
        <v>15</v>
      </c>
      <c r="J154" s="44">
        <f t="shared" ref="J154:K154" si="71">SUM(J150:J151)</f>
        <v>3</v>
      </c>
      <c r="K154" s="44">
        <f t="shared" si="71"/>
        <v>1</v>
      </c>
      <c r="L154" s="44">
        <f>SUM(L150:L151)</f>
        <v>0</v>
      </c>
      <c r="M154" s="44">
        <f t="shared" ref="M154" si="72">SUM(M150:M151)</f>
        <v>4</v>
      </c>
      <c r="N154" s="44">
        <f>SUM(N150:N152)</f>
        <v>5</v>
      </c>
      <c r="O154" s="44">
        <f t="shared" ref="O154" si="73">SUM(O150:O151)</f>
        <v>9</v>
      </c>
      <c r="P154" s="45">
        <f>SUM(P150:P152)</f>
        <v>487</v>
      </c>
      <c r="Q154" s="118">
        <v>1051.92</v>
      </c>
      <c r="R154" s="47"/>
    </row>
    <row r="155" spans="1:18" ht="15.75" x14ac:dyDescent="0.2">
      <c r="A155" s="82" t="s">
        <v>20</v>
      </c>
      <c r="B155" s="83"/>
      <c r="C155" s="119" t="s">
        <v>68</v>
      </c>
      <c r="D155" s="82"/>
      <c r="E155" s="82"/>
      <c r="F155" s="83">
        <f>SUM(F7:F154)</f>
        <v>188.79999999999998</v>
      </c>
      <c r="G155" s="82"/>
      <c r="H155" s="83"/>
      <c r="I155" s="83"/>
      <c r="J155" s="120">
        <f>SUM(J154,J149,J144,J139,J134,J129,J124,J119,J114,J109,J104,J99,J94,J89,J85,J80,J75,J71,J66,J63,J59,J55,J51,J48,J45,J42,J39,J36,J33,J30,J27,J24,J21,J18,J14,J9)</f>
        <v>1140</v>
      </c>
      <c r="K155" s="124">
        <f>SUM(K9+K14+K18+K21+K24+K27+K30+K33+K36+K39+K42+K45+K48+K51+K55+K59+K63+K66+K71+K75+K80+K85+K89+K94+K99+K104+K109+K114+K119+K124+K129+K134+K139+K144+K149+K154)</f>
        <v>2663</v>
      </c>
      <c r="L155" s="120">
        <f>SUM(L154,L149,L144,L139,L134,L129,L124,L119,L114,L109,L104,L99,L94,L89,L85,L80,L75,L71,L66,L63,L59,L55,L45,L51,L48,L42,L39,L36,L33,L30,L27,L24,L21,L18,L14,L9)</f>
        <v>103</v>
      </c>
      <c r="M155" s="120">
        <f>SUM(J155:L155)</f>
        <v>3906</v>
      </c>
      <c r="N155" s="120">
        <f>SUM(N9+N14+N18+N21+N24+N27+N30+N33+N36+N39+N42+N45+N48+N51+N55+N59+N63+N66+N71+N75+N80+N85+N89+N94+N99+N104+N109+N114+N119+N124+N129+N134+N139+N144+N149+N154)</f>
        <v>6980</v>
      </c>
      <c r="O155" s="120">
        <f>SUM(O9+O14+O18+O21+O24+O27+O30+O33+O36+O39+O42+O45+O48+O51+O55+O59+O63+O66+O71+O75+O80+O85+O89+O94+O99+O104+O109+O114+O119+O124+O129+O134+O139+O144+O149+O154)</f>
        <v>10886</v>
      </c>
      <c r="P155" s="121">
        <v>769340.41</v>
      </c>
      <c r="Q155" s="121">
        <f>SUM(Q9:Q154)</f>
        <v>1800406.0199999991</v>
      </c>
      <c r="R155" s="122"/>
    </row>
    <row r="156" spans="1:18" x14ac:dyDescent="0.2">
      <c r="A156" s="4" t="s">
        <v>20</v>
      </c>
      <c r="B156" s="5"/>
      <c r="C156" s="4"/>
      <c r="D156" s="7"/>
      <c r="E156" s="7"/>
      <c r="F156" s="8"/>
      <c r="G156" s="4"/>
      <c r="H156" s="8"/>
      <c r="I156" s="5"/>
      <c r="J156" s="19"/>
      <c r="K156" s="19"/>
      <c r="L156" s="19"/>
      <c r="M156" s="19"/>
      <c r="N156" s="19"/>
      <c r="O156" s="19"/>
      <c r="P156" s="19"/>
      <c r="Q156" s="20"/>
      <c r="R156" s="6"/>
    </row>
    <row r="157" spans="1:18" x14ac:dyDescent="0.2">
      <c r="A157" s="22"/>
      <c r="G157" s="10"/>
      <c r="I157" s="15"/>
    </row>
    <row r="158" spans="1:18" x14ac:dyDescent="0.2">
      <c r="A158" s="22"/>
      <c r="E158" s="9" t="s">
        <v>25</v>
      </c>
      <c r="G158" s="10"/>
      <c r="I158" s="17"/>
      <c r="J158" s="9"/>
      <c r="K158" s="9"/>
      <c r="L158" s="9"/>
      <c r="M158" s="9"/>
      <c r="N158" s="10" t="s">
        <v>69</v>
      </c>
      <c r="O158" s="9"/>
      <c r="P158" s="16"/>
    </row>
    <row r="159" spans="1:18" x14ac:dyDescent="0.2">
      <c r="A159" s="22" t="s">
        <v>20</v>
      </c>
      <c r="G159" s="21"/>
      <c r="I159" s="15"/>
      <c r="J159" s="9"/>
      <c r="K159" s="9"/>
      <c r="L159" s="9"/>
      <c r="M159" s="9"/>
      <c r="N159" s="9"/>
      <c r="O159" s="9"/>
      <c r="P159" s="16"/>
    </row>
    <row r="160" spans="1:18" x14ac:dyDescent="0.2">
      <c r="A160" s="22"/>
      <c r="B160" s="129" t="s">
        <v>125</v>
      </c>
      <c r="C160" s="130"/>
      <c r="D160" s="130"/>
      <c r="E160" s="130"/>
      <c r="F160" s="21" t="s">
        <v>26</v>
      </c>
      <c r="G160" s="10"/>
      <c r="H160" s="21"/>
      <c r="J160" s="18"/>
      <c r="K160" s="9"/>
      <c r="L160" s="9"/>
      <c r="M160" s="9" t="s">
        <v>126</v>
      </c>
      <c r="N160" s="9"/>
      <c r="O160" s="9"/>
      <c r="P160" s="16"/>
      <c r="R160" s="11" t="s">
        <v>74</v>
      </c>
    </row>
    <row r="161" spans="1:16" x14ac:dyDescent="0.2">
      <c r="A161" s="22"/>
      <c r="B161" s="130"/>
      <c r="C161" s="130"/>
      <c r="D161" s="130"/>
      <c r="E161" s="130"/>
      <c r="J161" s="9"/>
      <c r="K161" s="131"/>
      <c r="L161" s="132"/>
      <c r="M161" s="132"/>
      <c r="N161" s="9"/>
      <c r="O161" s="9"/>
      <c r="P161" s="16"/>
    </row>
  </sheetData>
  <sheetProtection selectLockedCells="1" autoFilter="0"/>
  <sortState ref="B10:Q385">
    <sortCondition ref="B385"/>
  </sortState>
  <mergeCells count="19">
    <mergeCell ref="B160:E161"/>
    <mergeCell ref="K161:M161"/>
    <mergeCell ref="A5:A6"/>
    <mergeCell ref="B5:B6"/>
    <mergeCell ref="C5:C6"/>
    <mergeCell ref="D5:D6"/>
    <mergeCell ref="E5:E6"/>
    <mergeCell ref="J5:M5"/>
    <mergeCell ref="F5:F6"/>
    <mergeCell ref="G5:G6"/>
    <mergeCell ref="H5:H6"/>
    <mergeCell ref="I5:I6"/>
    <mergeCell ref="P5:P6"/>
    <mergeCell ref="Q5:Q6"/>
    <mergeCell ref="R5:R6"/>
    <mergeCell ref="A3:R3"/>
    <mergeCell ref="A2:R2"/>
    <mergeCell ref="N5:N6"/>
    <mergeCell ref="O5:O6"/>
  </mergeCells>
  <pageMargins left="0.7" right="0.7" top="0.75" bottom="0.75" header="0.3" footer="0.3"/>
  <pageSetup paperSize="9" scale="41" fitToHeight="0" orientation="landscape" r:id="rId1"/>
  <rowBreaks count="1" manualBreakCount="1">
    <brk id="79" max="29" man="1"/>
  </rowBreaks>
  <colBreaks count="1" manualBreakCount="1">
    <brk id="24" max="18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2017-10-12T11:04:35Z</cp:lastPrinted>
  <dcterms:created xsi:type="dcterms:W3CDTF">1996-10-08T23:32:33Z</dcterms:created>
  <dcterms:modified xsi:type="dcterms:W3CDTF">2017-11-07T12:37:41Z</dcterms:modified>
</cp:coreProperties>
</file>