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6050" yWindow="-210" windowWidth="12795" windowHeight="1246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Методике'!$A$1:$H$791</definedName>
  </definedNames>
  <calcPr calcId="144525" iterate="1"/>
</workbook>
</file>

<file path=xl/calcChain.xml><?xml version="1.0" encoding="utf-8"?>
<calcChain xmlns="http://schemas.openxmlformats.org/spreadsheetml/2006/main">
  <c r="G75" i="4" l="1"/>
  <c r="G74" i="4"/>
  <c r="G73" i="4"/>
  <c r="G72" i="4"/>
  <c r="G71" i="4"/>
  <c r="G70" i="4"/>
  <c r="G69" i="4"/>
  <c r="E80" i="4" s="1"/>
  <c r="G68" i="4"/>
  <c r="G67" i="4"/>
  <c r="G66" i="4"/>
  <c r="E78" i="4" s="1"/>
  <c r="G58" i="4"/>
  <c r="E79" i="4" l="1"/>
  <c r="E81" i="4"/>
  <c r="G771" i="4"/>
  <c r="G770" i="4"/>
  <c r="G769" i="4"/>
  <c r="G768" i="4"/>
  <c r="G767" i="4"/>
  <c r="G766" i="4"/>
  <c r="G765" i="4"/>
  <c r="E776" i="4" s="1"/>
  <c r="G764" i="4"/>
  <c r="G763" i="4"/>
  <c r="G762" i="4"/>
  <c r="E774" i="4" s="1"/>
  <c r="G754" i="4"/>
  <c r="G723" i="4"/>
  <c r="G722" i="4"/>
  <c r="G721" i="4"/>
  <c r="G720" i="4"/>
  <c r="G719" i="4"/>
  <c r="G718" i="4"/>
  <c r="G717" i="4"/>
  <c r="E728" i="4" s="1"/>
  <c r="G716" i="4"/>
  <c r="G715" i="4"/>
  <c r="G714" i="4"/>
  <c r="E726" i="4" s="1"/>
  <c r="G706" i="4"/>
  <c r="G671" i="4"/>
  <c r="G670" i="4"/>
  <c r="G669" i="4"/>
  <c r="G668" i="4"/>
  <c r="G667" i="4"/>
  <c r="G666" i="4"/>
  <c r="G665" i="4"/>
  <c r="E676" i="4" s="1"/>
  <c r="G664" i="4"/>
  <c r="G663" i="4"/>
  <c r="G662" i="4"/>
  <c r="E674" i="4" s="1"/>
  <c r="G654" i="4"/>
  <c r="G621" i="4"/>
  <c r="G620" i="4"/>
  <c r="G619" i="4"/>
  <c r="G618" i="4"/>
  <c r="G617" i="4"/>
  <c r="G616" i="4"/>
  <c r="G615" i="4"/>
  <c r="E626" i="4" s="1"/>
  <c r="G614" i="4"/>
  <c r="G613" i="4"/>
  <c r="G612" i="4"/>
  <c r="E624" i="4" s="1"/>
  <c r="G604" i="4"/>
  <c r="G573" i="4"/>
  <c r="G572" i="4"/>
  <c r="G571" i="4"/>
  <c r="G570" i="4"/>
  <c r="G569" i="4"/>
  <c r="G568" i="4"/>
  <c r="G567" i="4"/>
  <c r="E578" i="4" s="1"/>
  <c r="G566" i="4"/>
  <c r="G565" i="4"/>
  <c r="G564" i="4"/>
  <c r="E576" i="4" s="1"/>
  <c r="G556" i="4"/>
  <c r="G521" i="4"/>
  <c r="G520" i="4"/>
  <c r="G519" i="4"/>
  <c r="G518" i="4"/>
  <c r="G517" i="4"/>
  <c r="G516" i="4"/>
  <c r="G515" i="4"/>
  <c r="E526" i="4" s="1"/>
  <c r="G514" i="4"/>
  <c r="G513" i="4"/>
  <c r="G512" i="4"/>
  <c r="E524" i="4" s="1"/>
  <c r="G504" i="4"/>
  <c r="G471" i="4"/>
  <c r="G470" i="4"/>
  <c r="G469" i="4"/>
  <c r="G468" i="4"/>
  <c r="G467" i="4"/>
  <c r="G466" i="4"/>
  <c r="G465" i="4"/>
  <c r="E476" i="4" s="1"/>
  <c r="G464" i="4"/>
  <c r="G463" i="4"/>
  <c r="G462" i="4"/>
  <c r="E474" i="4" s="1"/>
  <c r="G454" i="4"/>
  <c r="G421" i="4"/>
  <c r="G420" i="4"/>
  <c r="G419" i="4"/>
  <c r="G418" i="4"/>
  <c r="G417" i="4"/>
  <c r="G416" i="4"/>
  <c r="G415" i="4"/>
  <c r="E426" i="4" s="1"/>
  <c r="G414" i="4"/>
  <c r="G413" i="4"/>
  <c r="G412" i="4"/>
  <c r="E424" i="4" s="1"/>
  <c r="G404" i="4"/>
  <c r="G371" i="4"/>
  <c r="G370" i="4"/>
  <c r="G369" i="4"/>
  <c r="G368" i="4"/>
  <c r="G367" i="4"/>
  <c r="G366" i="4"/>
  <c r="G365" i="4"/>
  <c r="E376" i="4" s="1"/>
  <c r="G364" i="4"/>
  <c r="G363" i="4"/>
  <c r="G362" i="4"/>
  <c r="E374" i="4" s="1"/>
  <c r="G354" i="4"/>
  <c r="G321" i="4"/>
  <c r="G320" i="4"/>
  <c r="G319" i="4"/>
  <c r="G318" i="4"/>
  <c r="G317" i="4"/>
  <c r="G316" i="4"/>
  <c r="G315" i="4"/>
  <c r="E326" i="4" s="1"/>
  <c r="G314" i="4"/>
  <c r="G313" i="4"/>
  <c r="G312" i="4"/>
  <c r="E324" i="4" s="1"/>
  <c r="G304" i="4"/>
  <c r="G271" i="4"/>
  <c r="G270" i="4"/>
  <c r="G269" i="4"/>
  <c r="G268" i="4"/>
  <c r="G267" i="4"/>
  <c r="G266" i="4"/>
  <c r="G265" i="4"/>
  <c r="E276" i="4" s="1"/>
  <c r="G264" i="4"/>
  <c r="G263" i="4"/>
  <c r="G262" i="4"/>
  <c r="E274" i="4" s="1"/>
  <c r="G254" i="4"/>
  <c r="G221" i="4"/>
  <c r="G220" i="4"/>
  <c r="G219" i="4"/>
  <c r="G218" i="4"/>
  <c r="G217" i="4"/>
  <c r="G216" i="4"/>
  <c r="G215" i="4"/>
  <c r="E226" i="4" s="1"/>
  <c r="G214" i="4"/>
  <c r="G213" i="4"/>
  <c r="G212" i="4"/>
  <c r="E224" i="4" s="1"/>
  <c r="G204" i="4"/>
  <c r="E82" i="4" l="1"/>
  <c r="D84" i="4" s="1"/>
  <c r="D85" i="4" s="1"/>
  <c r="E475" i="4"/>
  <c r="E375" i="4"/>
  <c r="E727" i="4"/>
  <c r="E275" i="4"/>
  <c r="E477" i="4"/>
  <c r="E427" i="4"/>
  <c r="E425" i="4"/>
  <c r="E675" i="4"/>
  <c r="E678" i="4" s="1"/>
  <c r="E729" i="4"/>
  <c r="E775" i="4"/>
  <c r="E625" i="4"/>
  <c r="E777" i="4"/>
  <c r="E677" i="4"/>
  <c r="E627" i="4"/>
  <c r="E577" i="4"/>
  <c r="E579" i="4"/>
  <c r="E525" i="4"/>
  <c r="E527" i="4"/>
  <c r="E377" i="4"/>
  <c r="E325" i="4"/>
  <c r="E327" i="4"/>
  <c r="E277" i="4"/>
  <c r="E225" i="4"/>
  <c r="E227" i="4"/>
  <c r="G171" i="4"/>
  <c r="G170" i="4"/>
  <c r="G169" i="4"/>
  <c r="G168" i="4"/>
  <c r="G167" i="4"/>
  <c r="G166" i="4"/>
  <c r="G165" i="4"/>
  <c r="E176" i="4" s="1"/>
  <c r="G164" i="4"/>
  <c r="G163" i="4"/>
  <c r="G162" i="4"/>
  <c r="E174" i="4" s="1"/>
  <c r="G154" i="4"/>
  <c r="G123" i="4"/>
  <c r="G122" i="4"/>
  <c r="G121" i="4"/>
  <c r="G120" i="4"/>
  <c r="G119" i="4"/>
  <c r="G118" i="4"/>
  <c r="G117" i="4"/>
  <c r="E128" i="4" s="1"/>
  <c r="G116" i="4"/>
  <c r="G115" i="4"/>
  <c r="G114" i="4"/>
  <c r="E126" i="4" s="1"/>
  <c r="G106" i="4"/>
  <c r="E478" i="4" l="1"/>
  <c r="D480" i="4" s="1"/>
  <c r="D481" i="4" s="1"/>
  <c r="E378" i="4"/>
  <c r="D380" i="4" s="1"/>
  <c r="D381" i="4" s="1"/>
  <c r="E278" i="4"/>
  <c r="D280" i="4" s="1"/>
  <c r="D281" i="4" s="1"/>
  <c r="E730" i="4"/>
  <c r="D732" i="4" s="1"/>
  <c r="D733" i="4" s="1"/>
  <c r="E428" i="4"/>
  <c r="D430" i="4" s="1"/>
  <c r="D431" i="4" s="1"/>
  <c r="E778" i="4"/>
  <c r="D780" i="4" s="1"/>
  <c r="D781" i="4" s="1"/>
  <c r="E228" i="4"/>
  <c r="D230" i="4" s="1"/>
  <c r="D231" i="4" s="1"/>
  <c r="D680" i="4"/>
  <c r="D681" i="4" s="1"/>
  <c r="E628" i="4"/>
  <c r="D630" i="4" s="1"/>
  <c r="D631" i="4" s="1"/>
  <c r="E528" i="4"/>
  <c r="D530" i="4" s="1"/>
  <c r="D531" i="4" s="1"/>
  <c r="E580" i="4"/>
  <c r="D582" i="4" s="1"/>
  <c r="D583" i="4" s="1"/>
  <c r="E328" i="4"/>
  <c r="D330" i="4" s="1"/>
  <c r="D331" i="4" s="1"/>
  <c r="E127" i="4"/>
  <c r="E175" i="4"/>
  <c r="E177" i="4"/>
  <c r="E129" i="4"/>
  <c r="G28" i="4"/>
  <c r="G27" i="4"/>
  <c r="G26" i="4"/>
  <c r="G25" i="4"/>
  <c r="G24" i="4"/>
  <c r="G23" i="4"/>
  <c r="G22" i="4"/>
  <c r="E33" i="4" s="1"/>
  <c r="G21" i="4"/>
  <c r="G20" i="4"/>
  <c r="G19" i="4"/>
  <c r="E31" i="4" s="1"/>
  <c r="G11" i="4"/>
  <c r="E130" i="4" l="1"/>
  <c r="D132" i="4" s="1"/>
  <c r="D133" i="4" s="1"/>
  <c r="E32" i="4"/>
  <c r="E178" i="4"/>
  <c r="D180" i="4" s="1"/>
  <c r="D181" i="4" s="1"/>
  <c r="E34" i="4"/>
  <c r="E35" i="4" l="1"/>
  <c r="D37" i="4" s="1"/>
  <c r="D38" i="4" s="1"/>
</calcChain>
</file>

<file path=xl/sharedStrings.xml><?xml version="1.0" encoding="utf-8"?>
<sst xmlns="http://schemas.openxmlformats.org/spreadsheetml/2006/main" count="800" uniqueCount="98">
  <si>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</si>
  <si>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</si>
  <si>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</si>
  <si>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</si>
  <si>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</si>
  <si>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</si>
  <si>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</si>
  <si>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</si>
  <si>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</si>
  <si>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</si>
  <si>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</si>
  <si>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</si>
  <si>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</si>
  <si>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</si>
  <si>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</si>
  <si>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</si>
  <si>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</si>
  <si>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</si>
  <si>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</si>
  <si>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</si>
  <si>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</si>
  <si>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</si>
  <si>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</si>
  <si>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</si>
  <si>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ЛОТ №1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</si>
  <si>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</si>
  <si>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</si>
  <si>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</si>
  <si>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</si>
  <si>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</si>
  <si>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</si>
  <si>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</si>
  <si>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</si>
  <si>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</si>
  <si>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</si>
  <si>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</si>
  <si>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</si>
  <si>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ЛОТ №2</t>
  </si>
  <si>
    <t>ЛОТ №3</t>
  </si>
  <si>
    <t>ЛОТ №4</t>
  </si>
  <si>
    <t>ЛОТ №5</t>
  </si>
  <si>
    <t>ГКУ "Мензелинское лесничество"</t>
  </si>
  <si>
    <t>10Ос</t>
  </si>
  <si>
    <t>Юртовское участковое лесничество</t>
  </si>
  <si>
    <t>Калининское участковое лесничество</t>
  </si>
  <si>
    <t>выборочная</t>
  </si>
  <si>
    <t>ЛОТ №6</t>
  </si>
  <si>
    <t>ЛОТ №7</t>
  </si>
  <si>
    <t>75 лет</t>
  </si>
  <si>
    <t>ЛОТ №8</t>
  </si>
  <si>
    <t>ЛОТ №9</t>
  </si>
  <si>
    <t>ЛОТ №10</t>
  </si>
  <si>
    <t>ЛОТ №11</t>
  </si>
  <si>
    <t>ЛОТ №12</t>
  </si>
  <si>
    <t>ЛОТ №13</t>
  </si>
  <si>
    <t>ЛОТ №14</t>
  </si>
  <si>
    <t>80 лет</t>
  </si>
  <si>
    <t>ЛОТ №15</t>
  </si>
  <si>
    <t>ЛОТ №16</t>
  </si>
  <si>
    <t>90 лет</t>
  </si>
  <si>
    <t>9Б1Дн</t>
  </si>
  <si>
    <t>85 лет</t>
  </si>
  <si>
    <t>Мензелинское участковое лесничество</t>
  </si>
  <si>
    <t>95 лет</t>
  </si>
  <si>
    <t>8Ос2Б+Лпн</t>
  </si>
  <si>
    <t>62 лет</t>
  </si>
  <si>
    <t>60 лет</t>
  </si>
  <si>
    <t>кв.36, выд. 6 делянка 2</t>
  </si>
  <si>
    <t>8Ос1Б1Лпн</t>
  </si>
  <si>
    <t>кв.20, выд. 23, делянка 1</t>
  </si>
  <si>
    <t>7Ос2Б1Лпн</t>
  </si>
  <si>
    <t>50 лет</t>
  </si>
  <si>
    <t>сплошная</t>
  </si>
  <si>
    <t>кв. 19, выд.11 делянка 3</t>
  </si>
  <si>
    <t>7Б2Дн1Лпн</t>
  </si>
  <si>
    <t>кв.58, выд. 11 делянка 1</t>
  </si>
  <si>
    <t>55 лет</t>
  </si>
  <si>
    <t>кв.6, выд. 8 делянка 1</t>
  </si>
  <si>
    <t>6Б3Дн1Б+Ос</t>
  </si>
  <si>
    <t>Выборочная</t>
  </si>
  <si>
    <t>кв.6, выд. 6 делянка 2</t>
  </si>
  <si>
    <t>6Б2Дн2Ос</t>
  </si>
  <si>
    <t>кв.6, выд. 8 делянка 3</t>
  </si>
  <si>
    <t>кв.65, выд. 17 делянка 1</t>
  </si>
  <si>
    <t>8Б2Дн+Ос</t>
  </si>
  <si>
    <t>Усинское участковое лесничество</t>
  </si>
  <si>
    <t>кв.145, выд.6 делянка 1</t>
  </si>
  <si>
    <t>70 лет</t>
  </si>
  <si>
    <t>кв. 56, выд. 16 делянка 1</t>
  </si>
  <si>
    <t>кв.108, выд. 7 делянка 1</t>
  </si>
  <si>
    <t>9Б1ДН+ОС</t>
  </si>
  <si>
    <t>8Б2ДН</t>
  </si>
  <si>
    <t>кв.5, выд. 5 делянка 1</t>
  </si>
  <si>
    <t>кв.46, выд. 7,8,9 делянка 1</t>
  </si>
  <si>
    <t>7Лпн1Дн2Б</t>
  </si>
  <si>
    <t>кв.46, выд. 6,7 делянка 2</t>
  </si>
  <si>
    <t>кв.46, выд. 5,6 делянка 3</t>
  </si>
  <si>
    <t>кв.125, выд.4 делянка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</si>
</sst>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164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781"/>
  <sheetViews>
    <sheetView tabSelected="1" view="pageLayout" zoomScale="70" zoomScaleNormal="110" zoomScaleSheetLayoutView="85" zoomScalePageLayoutView="70" workbookViewId="0">
      <selection activeCell="B3" sqref="B3:H3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3" spans="2:8" ht="60.75" x14ac:dyDescent="0.8">
      <c r="B3" s="80" t="s">
        <v>24</v>
      </c>
      <c r="C3" s="80"/>
      <c r="D3" s="80"/>
      <c r="E3" s="80"/>
      <c r="F3" s="80"/>
      <c r="G3" s="80"/>
      <c r="H3" s="80"/>
    </row>
    <row r="4" spans="2:8" ht="46.5" customHeight="1" x14ac:dyDescent="0.25">
      <c r="B4" s="81" t="s">
        <v>36</v>
      </c>
      <c r="C4" s="81"/>
      <c r="D4" s="81"/>
      <c r="E4" s="81"/>
      <c r="F4" s="81"/>
      <c r="G4" s="81"/>
    </row>
    <row r="5" spans="2:8" x14ac:dyDescent="0.25">
      <c r="C5" s="57"/>
      <c r="G5" s="7"/>
    </row>
    <row r="6" spans="2:8" ht="25.5" x14ac:dyDescent="0.25">
      <c r="C6" s="14" t="s">
        <v>5</v>
      </c>
      <c r="D6" s="6"/>
    </row>
    <row r="7" spans="2:8" ht="20.25" x14ac:dyDescent="0.25">
      <c r="B7" s="10"/>
      <c r="C7" s="70" t="s">
        <v>15</v>
      </c>
      <c r="D7" s="73" t="s">
        <v>41</v>
      </c>
      <c r="E7" s="73"/>
      <c r="F7" s="73"/>
      <c r="G7" s="73"/>
      <c r="H7" s="58"/>
    </row>
    <row r="8" spans="2:8" ht="20.25" x14ac:dyDescent="0.25">
      <c r="B8" s="10"/>
      <c r="C8" s="71"/>
      <c r="D8" s="73" t="s">
        <v>43</v>
      </c>
      <c r="E8" s="73"/>
      <c r="F8" s="73"/>
      <c r="G8" s="73"/>
      <c r="H8" s="58"/>
    </row>
    <row r="9" spans="2:8" ht="20.25" x14ac:dyDescent="0.25">
      <c r="B9" s="10"/>
      <c r="C9" s="72"/>
      <c r="D9" s="73" t="s">
        <v>97</v>
      </c>
      <c r="E9" s="73"/>
      <c r="F9" s="73"/>
      <c r="G9" s="73"/>
      <c r="H9" s="58"/>
    </row>
    <row r="10" spans="2:8" x14ac:dyDescent="0.25">
      <c r="C10" s="48" t="s">
        <v>12</v>
      </c>
      <c r="D10" s="49">
        <v>4.5</v>
      </c>
      <c r="E10" s="50"/>
      <c r="F10" s="10"/>
    </row>
    <row r="11" spans="2:8" x14ac:dyDescent="0.25">
      <c r="C11" s="1" t="s">
        <v>9</v>
      </c>
      <c r="D11" s="44">
        <v>1270</v>
      </c>
      <c r="E11" s="74" t="s">
        <v>16</v>
      </c>
      <c r="F11" s="75"/>
      <c r="G11" s="78">
        <f>D12/D11</f>
        <v>25.885275590551185</v>
      </c>
    </row>
    <row r="12" spans="2:8" x14ac:dyDescent="0.25">
      <c r="C12" s="1" t="s">
        <v>10</v>
      </c>
      <c r="D12" s="44">
        <v>32874.300000000003</v>
      </c>
      <c r="E12" s="76"/>
      <c r="F12" s="77"/>
      <c r="G12" s="79"/>
    </row>
    <row r="13" spans="2:8" x14ac:dyDescent="0.25">
      <c r="C13" s="54"/>
      <c r="D13" s="55"/>
      <c r="E13" s="56"/>
    </row>
    <row r="14" spans="2:8" x14ac:dyDescent="0.3">
      <c r="C14" s="53" t="s">
        <v>7</v>
      </c>
      <c r="D14" s="51" t="s">
        <v>64</v>
      </c>
      <c r="E14" s="59"/>
    </row>
    <row r="15" spans="2:8" x14ac:dyDescent="0.3">
      <c r="C15" s="53" t="s">
        <v>11</v>
      </c>
      <c r="D15" s="51" t="s">
        <v>65</v>
      </c>
      <c r="E15" s="59"/>
    </row>
    <row r="16" spans="2:8" x14ac:dyDescent="0.3">
      <c r="C16" s="53" t="s">
        <v>13</v>
      </c>
      <c r="D16" s="52" t="s">
        <v>34</v>
      </c>
      <c r="E16" s="59"/>
    </row>
    <row r="17" spans="2:8" ht="24" thickBot="1" x14ac:dyDescent="0.3">
      <c r="C17" s="60"/>
      <c r="D17" s="60"/>
    </row>
    <row r="18" spans="2:8" ht="48" thickBot="1" x14ac:dyDescent="0.3">
      <c r="B18" s="82" t="s">
        <v>17</v>
      </c>
      <c r="C18" s="83"/>
      <c r="D18" s="23" t="s">
        <v>20</v>
      </c>
      <c r="E18" s="84" t="s">
        <v>22</v>
      </c>
      <c r="F18" s="85"/>
      <c r="G18" s="2" t="s">
        <v>21</v>
      </c>
    </row>
    <row r="19" spans="2:8" ht="24" thickBot="1" x14ac:dyDescent="0.3">
      <c r="B19" s="89" t="s">
        <v>35</v>
      </c>
      <c r="C19" s="90"/>
      <c r="D19" s="32">
        <v>59</v>
      </c>
      <c r="E19" s="33">
        <v>4.5</v>
      </c>
      <c r="F19" s="18" t="s">
        <v>25</v>
      </c>
      <c r="G19" s="26">
        <f t="shared" ref="G19:G24" si="0">D19*E19</f>
        <v>265.5</v>
      </c>
      <c r="H19" s="91"/>
    </row>
    <row r="20" spans="2:8" x14ac:dyDescent="0.25">
      <c r="B20" s="92" t="s">
        <v>18</v>
      </c>
      <c r="C20" s="93"/>
      <c r="D20" s="34">
        <v>70.41</v>
      </c>
      <c r="E20" s="35">
        <v>0.8</v>
      </c>
      <c r="F20" s="19" t="s">
        <v>26</v>
      </c>
      <c r="G20" s="27">
        <f t="shared" si="0"/>
        <v>56.328000000000003</v>
      </c>
      <c r="H20" s="91"/>
    </row>
    <row r="21" spans="2:8" ht="24" thickBot="1" x14ac:dyDescent="0.3">
      <c r="B21" s="94" t="s">
        <v>19</v>
      </c>
      <c r="C21" s="95"/>
      <c r="D21" s="36">
        <v>222.31</v>
      </c>
      <c r="E21" s="37">
        <v>0.8</v>
      </c>
      <c r="F21" s="20" t="s">
        <v>26</v>
      </c>
      <c r="G21" s="28">
        <f t="shared" si="0"/>
        <v>177.84800000000001</v>
      </c>
      <c r="H21" s="91"/>
    </row>
    <row r="22" spans="2:8" ht="24" thickBot="1" x14ac:dyDescent="0.3">
      <c r="B22" s="96" t="s">
        <v>28</v>
      </c>
      <c r="C22" s="97"/>
      <c r="D22" s="38"/>
      <c r="E22" s="39"/>
      <c r="F22" s="24" t="s">
        <v>25</v>
      </c>
      <c r="G22" s="29">
        <f t="shared" si="0"/>
        <v>0</v>
      </c>
      <c r="H22" s="91"/>
    </row>
    <row r="23" spans="2:8" x14ac:dyDescent="0.25">
      <c r="B23" s="92" t="s">
        <v>33</v>
      </c>
      <c r="C23" s="93"/>
      <c r="D23" s="34"/>
      <c r="E23" s="35"/>
      <c r="F23" s="19" t="s">
        <v>25</v>
      </c>
      <c r="G23" s="27">
        <f t="shared" si="0"/>
        <v>0</v>
      </c>
      <c r="H23" s="91"/>
    </row>
    <row r="24" spans="2:8" x14ac:dyDescent="0.25">
      <c r="B24" s="98" t="s">
        <v>27</v>
      </c>
      <c r="C24" s="99"/>
      <c r="D24" s="40">
        <v>1300.21</v>
      </c>
      <c r="E24" s="41">
        <v>4.5</v>
      </c>
      <c r="F24" s="21" t="s">
        <v>25</v>
      </c>
      <c r="G24" s="30">
        <f t="shared" si="0"/>
        <v>5850.9449999999997</v>
      </c>
      <c r="H24" s="91"/>
    </row>
    <row r="25" spans="2:8" x14ac:dyDescent="0.25">
      <c r="B25" s="98" t="s">
        <v>29</v>
      </c>
      <c r="C25" s="99"/>
      <c r="D25" s="42"/>
      <c r="E25" s="43"/>
      <c r="F25" s="21" t="s">
        <v>25</v>
      </c>
      <c r="G25" s="30">
        <f t="shared" ref="G25:G26" si="1">D25*E25</f>
        <v>0</v>
      </c>
      <c r="H25" s="91"/>
    </row>
    <row r="26" spans="2:8" x14ac:dyDescent="0.25">
      <c r="B26" s="98" t="s">
        <v>30</v>
      </c>
      <c r="C26" s="99"/>
      <c r="D26" s="42"/>
      <c r="E26" s="43"/>
      <c r="F26" s="21" t="s">
        <v>25</v>
      </c>
      <c r="G26" s="30">
        <f t="shared" si="1"/>
        <v>0</v>
      </c>
      <c r="H26" s="91"/>
    </row>
    <row r="27" spans="2:8" x14ac:dyDescent="0.25">
      <c r="B27" s="98" t="s">
        <v>32</v>
      </c>
      <c r="C27" s="99"/>
      <c r="D27" s="42"/>
      <c r="E27" s="43"/>
      <c r="F27" s="21" t="s">
        <v>25</v>
      </c>
      <c r="G27" s="30">
        <f>D27*E27</f>
        <v>0</v>
      </c>
      <c r="H27" s="91"/>
    </row>
    <row r="28" spans="2:8" ht="24" thickBot="1" x14ac:dyDescent="0.3">
      <c r="B28" s="94" t="s">
        <v>31</v>
      </c>
      <c r="C28" s="95"/>
      <c r="D28" s="36"/>
      <c r="E28" s="37"/>
      <c r="F28" s="20" t="s">
        <v>25</v>
      </c>
      <c r="G28" s="31">
        <f>D28*E28</f>
        <v>0</v>
      </c>
      <c r="H28" s="91"/>
    </row>
    <row r="29" spans="2:8" x14ac:dyDescent="0.25">
      <c r="C29" s="3"/>
      <c r="D29" s="3"/>
      <c r="E29" s="4"/>
      <c r="F29" s="4"/>
      <c r="H29" s="61"/>
    </row>
    <row r="30" spans="2:8" ht="25.5" x14ac:dyDescent="0.25">
      <c r="C30" s="14" t="s">
        <v>14</v>
      </c>
      <c r="D30" s="6"/>
    </row>
    <row r="31" spans="2:8" ht="18.75" x14ac:dyDescent="0.25">
      <c r="C31" s="86" t="s">
        <v>6</v>
      </c>
      <c r="D31" s="8" t="s">
        <v>0</v>
      </c>
      <c r="E31" s="9">
        <f>ROUND((G19+D12)/D12,2)</f>
        <v>1.01</v>
      </c>
      <c r="F31" s="9"/>
      <c r="G31" s="10"/>
      <c r="H31" s="7"/>
    </row>
    <row r="32" spans="2:8" x14ac:dyDescent="0.25">
      <c r="C32" s="86"/>
      <c r="D32" s="8" t="s">
        <v>1</v>
      </c>
      <c r="E32" s="9">
        <f>ROUND(((G20+G21)+D12)/D12,2)</f>
        <v>1.01</v>
      </c>
      <c r="F32" s="9"/>
      <c r="G32" s="11"/>
      <c r="H32" s="62"/>
    </row>
    <row r="33" spans="2:8" x14ac:dyDescent="0.25">
      <c r="C33" s="86"/>
      <c r="D33" s="8" t="s">
        <v>2</v>
      </c>
      <c r="E33" s="9">
        <f>ROUND((G22+D12)/D12,2)</f>
        <v>1</v>
      </c>
      <c r="F33" s="12"/>
      <c r="G33" s="11"/>
    </row>
    <row r="34" spans="2:8" x14ac:dyDescent="0.25">
      <c r="C34" s="86"/>
      <c r="D34" s="13" t="s">
        <v>3</v>
      </c>
      <c r="E34" s="45">
        <f>ROUND((SUM(G23:G28)+D12)/D12,2)</f>
        <v>1.18</v>
      </c>
      <c r="F34" s="10"/>
      <c r="G34" s="11"/>
    </row>
    <row r="35" spans="2:8" ht="25.5" x14ac:dyDescent="0.25">
      <c r="D35" s="46" t="s">
        <v>4</v>
      </c>
      <c r="E35" s="47">
        <f>SUM(E31:E34)-IF(D16="сплошная",3,2)</f>
        <v>1.2000000000000002</v>
      </c>
      <c r="F35" s="25"/>
    </row>
    <row r="36" spans="2:8" x14ac:dyDescent="0.25">
      <c r="E36" s="15"/>
    </row>
    <row r="37" spans="2:8" ht="25.5" x14ac:dyDescent="0.35">
      <c r="B37" s="22"/>
      <c r="C37" s="16" t="s">
        <v>23</v>
      </c>
      <c r="D37" s="87">
        <f>E35*D12</f>
        <v>39449.160000000011</v>
      </c>
      <c r="E37" s="87"/>
    </row>
    <row r="38" spans="2:8" ht="18.75" x14ac:dyDescent="0.3">
      <c r="C38" s="17" t="s">
        <v>8</v>
      </c>
      <c r="D38" s="88">
        <f>D37/D11</f>
        <v>31.062330708661428</v>
      </c>
      <c r="E38" s="88"/>
      <c r="G38" s="7"/>
      <c r="H38" s="63"/>
    </row>
    <row r="50" spans="2:8" ht="60.75" x14ac:dyDescent="0.8">
      <c r="B50" s="80" t="s">
        <v>37</v>
      </c>
      <c r="C50" s="80"/>
      <c r="D50" s="80"/>
      <c r="E50" s="80"/>
      <c r="F50" s="80"/>
      <c r="G50" s="80"/>
      <c r="H50" s="80"/>
    </row>
    <row r="51" spans="2:8" ht="46.5" customHeight="1" x14ac:dyDescent="0.25">
      <c r="B51" s="81" t="s">
        <v>36</v>
      </c>
      <c r="C51" s="81"/>
      <c r="D51" s="81"/>
      <c r="E51" s="81"/>
      <c r="F51" s="81"/>
      <c r="G51" s="81"/>
    </row>
    <row r="52" spans="2:8" x14ac:dyDescent="0.25">
      <c r="C52" s="69"/>
      <c r="G52" s="7"/>
    </row>
    <row r="53" spans="2:8" ht="25.5" x14ac:dyDescent="0.25">
      <c r="C53" s="14" t="s">
        <v>5</v>
      </c>
      <c r="D53" s="6"/>
    </row>
    <row r="54" spans="2:8" ht="20.25" x14ac:dyDescent="0.25">
      <c r="B54" s="10"/>
      <c r="C54" s="70" t="s">
        <v>15</v>
      </c>
      <c r="D54" s="73" t="s">
        <v>41</v>
      </c>
      <c r="E54" s="73"/>
      <c r="F54" s="73"/>
      <c r="G54" s="73"/>
      <c r="H54" s="58"/>
    </row>
    <row r="55" spans="2:8" ht="20.25" x14ac:dyDescent="0.25">
      <c r="B55" s="10"/>
      <c r="C55" s="71"/>
      <c r="D55" s="73" t="s">
        <v>43</v>
      </c>
      <c r="E55" s="73"/>
      <c r="F55" s="73"/>
      <c r="G55" s="73"/>
      <c r="H55" s="58"/>
    </row>
    <row r="56" spans="2:8" ht="20.25" x14ac:dyDescent="0.25">
      <c r="B56" s="10"/>
      <c r="C56" s="72"/>
      <c r="D56" s="73" t="s">
        <v>86</v>
      </c>
      <c r="E56" s="73"/>
      <c r="F56" s="73"/>
      <c r="G56" s="73"/>
      <c r="H56" s="58"/>
    </row>
    <row r="57" spans="2:8" x14ac:dyDescent="0.25">
      <c r="C57" s="48" t="s">
        <v>12</v>
      </c>
      <c r="D57" s="49">
        <v>1.6</v>
      </c>
      <c r="E57" s="50"/>
      <c r="F57" s="10"/>
    </row>
    <row r="58" spans="2:8" x14ac:dyDescent="0.25">
      <c r="C58" s="1" t="s">
        <v>9</v>
      </c>
      <c r="D58" s="44">
        <v>329</v>
      </c>
      <c r="E58" s="74" t="s">
        <v>16</v>
      </c>
      <c r="F58" s="75"/>
      <c r="G58" s="78">
        <f>D59/D58</f>
        <v>59.434954407294832</v>
      </c>
    </row>
    <row r="59" spans="2:8" x14ac:dyDescent="0.25">
      <c r="C59" s="1" t="s">
        <v>10</v>
      </c>
      <c r="D59" s="44">
        <v>19554.099999999999</v>
      </c>
      <c r="E59" s="76"/>
      <c r="F59" s="77"/>
      <c r="G59" s="79"/>
    </row>
    <row r="60" spans="2:8" x14ac:dyDescent="0.25">
      <c r="C60" s="54"/>
      <c r="D60" s="55"/>
      <c r="E60" s="56"/>
    </row>
    <row r="61" spans="2:8" x14ac:dyDescent="0.3">
      <c r="C61" s="53" t="s">
        <v>7</v>
      </c>
      <c r="D61" s="51" t="s">
        <v>60</v>
      </c>
      <c r="E61" s="59"/>
    </row>
    <row r="62" spans="2:8" x14ac:dyDescent="0.3">
      <c r="C62" s="53" t="s">
        <v>11</v>
      </c>
      <c r="D62" s="51" t="s">
        <v>87</v>
      </c>
      <c r="E62" s="59"/>
    </row>
    <row r="63" spans="2:8" x14ac:dyDescent="0.3">
      <c r="C63" s="53" t="s">
        <v>13</v>
      </c>
      <c r="D63" s="52" t="s">
        <v>34</v>
      </c>
      <c r="E63" s="59"/>
    </row>
    <row r="64" spans="2:8" ht="24" thickBot="1" x14ac:dyDescent="0.3">
      <c r="C64" s="60"/>
      <c r="D64" s="60"/>
    </row>
    <row r="65" spans="2:8" ht="48" thickBot="1" x14ac:dyDescent="0.3">
      <c r="B65" s="82" t="s">
        <v>17</v>
      </c>
      <c r="C65" s="83"/>
      <c r="D65" s="23" t="s">
        <v>20</v>
      </c>
      <c r="E65" s="84" t="s">
        <v>22</v>
      </c>
      <c r="F65" s="85"/>
      <c r="G65" s="2" t="s">
        <v>21</v>
      </c>
    </row>
    <row r="66" spans="2:8" ht="24" thickBot="1" x14ac:dyDescent="0.3">
      <c r="B66" s="89" t="s">
        <v>35</v>
      </c>
      <c r="C66" s="90"/>
      <c r="D66" s="32">
        <v>59</v>
      </c>
      <c r="E66" s="33">
        <v>1.6</v>
      </c>
      <c r="F66" s="18" t="s">
        <v>25</v>
      </c>
      <c r="G66" s="26">
        <f t="shared" ref="G66:G73" si="2">D66*E66</f>
        <v>94.4</v>
      </c>
      <c r="H66" s="91"/>
    </row>
    <row r="67" spans="2:8" x14ac:dyDescent="0.25">
      <c r="B67" s="92" t="s">
        <v>18</v>
      </c>
      <c r="C67" s="93"/>
      <c r="D67" s="34">
        <v>70.41</v>
      </c>
      <c r="E67" s="35">
        <v>0.5</v>
      </c>
      <c r="F67" s="19" t="s">
        <v>26</v>
      </c>
      <c r="G67" s="27">
        <f t="shared" si="2"/>
        <v>35.204999999999998</v>
      </c>
      <c r="H67" s="91"/>
    </row>
    <row r="68" spans="2:8" ht="24" thickBot="1" x14ac:dyDescent="0.3">
      <c r="B68" s="94" t="s">
        <v>19</v>
      </c>
      <c r="C68" s="95"/>
      <c r="D68" s="36">
        <v>222.31</v>
      </c>
      <c r="E68" s="37">
        <v>0.5</v>
      </c>
      <c r="F68" s="20" t="s">
        <v>26</v>
      </c>
      <c r="G68" s="28">
        <f t="shared" si="2"/>
        <v>111.155</v>
      </c>
      <c r="H68" s="91"/>
    </row>
    <row r="69" spans="2:8" ht="24" thickBot="1" x14ac:dyDescent="0.3">
      <c r="B69" s="96" t="s">
        <v>28</v>
      </c>
      <c r="C69" s="97"/>
      <c r="D69" s="38"/>
      <c r="E69" s="39"/>
      <c r="F69" s="24" t="s">
        <v>25</v>
      </c>
      <c r="G69" s="29">
        <f t="shared" si="2"/>
        <v>0</v>
      </c>
      <c r="H69" s="91"/>
    </row>
    <row r="70" spans="2:8" x14ac:dyDescent="0.25">
      <c r="B70" s="92" t="s">
        <v>33</v>
      </c>
      <c r="C70" s="93"/>
      <c r="D70" s="34">
        <v>665.33</v>
      </c>
      <c r="E70" s="35">
        <v>1.6</v>
      </c>
      <c r="F70" s="19" t="s">
        <v>25</v>
      </c>
      <c r="G70" s="27">
        <f t="shared" si="2"/>
        <v>1064.528</v>
      </c>
      <c r="H70" s="91"/>
    </row>
    <row r="71" spans="2:8" x14ac:dyDescent="0.25">
      <c r="B71" s="98" t="s">
        <v>27</v>
      </c>
      <c r="C71" s="99"/>
      <c r="D71" s="40"/>
      <c r="E71" s="41"/>
      <c r="F71" s="21" t="s">
        <v>25</v>
      </c>
      <c r="G71" s="30">
        <f t="shared" si="2"/>
        <v>0</v>
      </c>
      <c r="H71" s="91"/>
    </row>
    <row r="72" spans="2:8" x14ac:dyDescent="0.25">
      <c r="B72" s="98" t="s">
        <v>29</v>
      </c>
      <c r="C72" s="99"/>
      <c r="D72" s="42">
        <v>2425.11</v>
      </c>
      <c r="E72" s="43">
        <v>1.6</v>
      </c>
      <c r="F72" s="21" t="s">
        <v>25</v>
      </c>
      <c r="G72" s="30">
        <f t="shared" si="2"/>
        <v>3880.1760000000004</v>
      </c>
      <c r="H72" s="91"/>
    </row>
    <row r="73" spans="2:8" x14ac:dyDescent="0.25">
      <c r="B73" s="98" t="s">
        <v>30</v>
      </c>
      <c r="C73" s="99"/>
      <c r="D73" s="42">
        <v>1718.79</v>
      </c>
      <c r="E73" s="43">
        <v>1.6</v>
      </c>
      <c r="F73" s="21" t="s">
        <v>25</v>
      </c>
      <c r="G73" s="30">
        <f t="shared" si="2"/>
        <v>2750.0640000000003</v>
      </c>
      <c r="H73" s="91"/>
    </row>
    <row r="74" spans="2:8" x14ac:dyDescent="0.25">
      <c r="B74" s="98" t="s">
        <v>32</v>
      </c>
      <c r="C74" s="99"/>
      <c r="D74" s="42">
        <v>473.91</v>
      </c>
      <c r="E74" s="43">
        <v>1.6</v>
      </c>
      <c r="F74" s="21" t="s">
        <v>25</v>
      </c>
      <c r="G74" s="30">
        <f>D74*E74</f>
        <v>758.25600000000009</v>
      </c>
      <c r="H74" s="91"/>
    </row>
    <row r="75" spans="2:8" ht="24" thickBot="1" x14ac:dyDescent="0.3">
      <c r="B75" s="94" t="s">
        <v>31</v>
      </c>
      <c r="C75" s="95"/>
      <c r="D75" s="36">
        <v>320.5</v>
      </c>
      <c r="E75" s="37">
        <v>16</v>
      </c>
      <c r="F75" s="20" t="s">
        <v>25</v>
      </c>
      <c r="G75" s="31">
        <f>D75*E75</f>
        <v>5128</v>
      </c>
      <c r="H75" s="91"/>
    </row>
    <row r="76" spans="2:8" x14ac:dyDescent="0.25">
      <c r="C76" s="3"/>
      <c r="D76" s="3"/>
      <c r="E76" s="4"/>
      <c r="F76" s="4"/>
      <c r="H76" s="61"/>
    </row>
    <row r="77" spans="2:8" ht="25.5" x14ac:dyDescent="0.25">
      <c r="C77" s="14" t="s">
        <v>14</v>
      </c>
      <c r="D77" s="6"/>
    </row>
    <row r="78" spans="2:8" ht="18.75" x14ac:dyDescent="0.25">
      <c r="C78" s="86" t="s">
        <v>6</v>
      </c>
      <c r="D78" s="68" t="s">
        <v>0</v>
      </c>
      <c r="E78" s="9">
        <f>ROUND((G66+D59)/D59,2)</f>
        <v>1</v>
      </c>
      <c r="F78" s="9"/>
      <c r="G78" s="10"/>
      <c r="H78" s="7"/>
    </row>
    <row r="79" spans="2:8" x14ac:dyDescent="0.25">
      <c r="C79" s="86"/>
      <c r="D79" s="68" t="s">
        <v>1</v>
      </c>
      <c r="E79" s="9">
        <f>ROUND(((G67+G68)+D59)/D59,2)</f>
        <v>1.01</v>
      </c>
      <c r="F79" s="9"/>
      <c r="G79" s="11"/>
      <c r="H79" s="62"/>
    </row>
    <row r="80" spans="2:8" x14ac:dyDescent="0.25">
      <c r="C80" s="86"/>
      <c r="D80" s="68" t="s">
        <v>2</v>
      </c>
      <c r="E80" s="9">
        <f>ROUND((G69+D59)/D59,2)</f>
        <v>1</v>
      </c>
      <c r="F80" s="12"/>
      <c r="G80" s="11"/>
    </row>
    <row r="81" spans="2:8" x14ac:dyDescent="0.25">
      <c r="C81" s="86"/>
      <c r="D81" s="13" t="s">
        <v>3</v>
      </c>
      <c r="E81" s="45">
        <f>ROUND((SUM(G70:G75)+D59)/D59,2)</f>
        <v>1.69</v>
      </c>
      <c r="F81" s="10"/>
      <c r="G81" s="11"/>
    </row>
    <row r="82" spans="2:8" ht="25.5" x14ac:dyDescent="0.25">
      <c r="D82" s="46" t="s">
        <v>4</v>
      </c>
      <c r="E82" s="47">
        <f>SUM(E78:E81)-IF(D63="сплошная",3,2)</f>
        <v>1.6999999999999993</v>
      </c>
      <c r="F82" s="25"/>
    </row>
    <row r="83" spans="2:8" x14ac:dyDescent="0.25">
      <c r="E83" s="15"/>
    </row>
    <row r="84" spans="2:8" ht="25.5" x14ac:dyDescent="0.35">
      <c r="B84" s="22"/>
      <c r="C84" s="16" t="s">
        <v>23</v>
      </c>
      <c r="D84" s="87">
        <f>E82*D59</f>
        <v>33241.969999999987</v>
      </c>
      <c r="E84" s="87"/>
    </row>
    <row r="85" spans="2:8" ht="18.75" x14ac:dyDescent="0.3">
      <c r="C85" s="17" t="s">
        <v>8</v>
      </c>
      <c r="D85" s="88">
        <f>D84/D58</f>
        <v>101.03942249240117</v>
      </c>
      <c r="E85" s="88"/>
      <c r="G85" s="7"/>
      <c r="H85" s="63"/>
    </row>
    <row r="98" spans="2:8" ht="60.75" x14ac:dyDescent="0.8">
      <c r="B98" s="80" t="s">
        <v>38</v>
      </c>
      <c r="C98" s="80"/>
      <c r="D98" s="80"/>
      <c r="E98" s="80"/>
      <c r="F98" s="80"/>
      <c r="G98" s="80"/>
      <c r="H98" s="80"/>
    </row>
    <row r="99" spans="2:8" ht="46.5" customHeight="1" x14ac:dyDescent="0.25">
      <c r="B99" s="81" t="s">
        <v>36</v>
      </c>
      <c r="C99" s="81"/>
      <c r="D99" s="81"/>
      <c r="E99" s="81"/>
      <c r="F99" s="81"/>
      <c r="G99" s="81"/>
    </row>
    <row r="100" spans="2:8" x14ac:dyDescent="0.25">
      <c r="C100" s="65"/>
      <c r="G100" s="7"/>
    </row>
    <row r="101" spans="2:8" ht="25.5" x14ac:dyDescent="0.25">
      <c r="C101" s="14" t="s">
        <v>5</v>
      </c>
      <c r="D101" s="6"/>
    </row>
    <row r="102" spans="2:8" ht="20.25" x14ac:dyDescent="0.25">
      <c r="B102" s="10"/>
      <c r="C102" s="70" t="s">
        <v>15</v>
      </c>
      <c r="D102" s="73" t="s">
        <v>41</v>
      </c>
      <c r="E102" s="73"/>
      <c r="F102" s="73"/>
      <c r="G102" s="73"/>
      <c r="H102" s="58"/>
    </row>
    <row r="103" spans="2:8" ht="20.25" customHeight="1" x14ac:dyDescent="0.25">
      <c r="B103" s="10"/>
      <c r="C103" s="71"/>
      <c r="D103" s="73" t="s">
        <v>62</v>
      </c>
      <c r="E103" s="73"/>
      <c r="F103" s="73"/>
      <c r="G103" s="73"/>
      <c r="H103" s="58"/>
    </row>
    <row r="104" spans="2:8" ht="20.25" x14ac:dyDescent="0.25">
      <c r="B104" s="10"/>
      <c r="C104" s="72"/>
      <c r="D104" s="73" t="s">
        <v>67</v>
      </c>
      <c r="E104" s="73"/>
      <c r="F104" s="73"/>
      <c r="G104" s="73"/>
      <c r="H104" s="58"/>
    </row>
    <row r="105" spans="2:8" x14ac:dyDescent="0.25">
      <c r="C105" s="48" t="s">
        <v>12</v>
      </c>
      <c r="D105" s="49">
        <v>7</v>
      </c>
      <c r="E105" s="50"/>
      <c r="F105" s="10"/>
    </row>
    <row r="106" spans="2:8" x14ac:dyDescent="0.25">
      <c r="C106" s="1" t="s">
        <v>9</v>
      </c>
      <c r="D106" s="44">
        <v>2011</v>
      </c>
      <c r="E106" s="74" t="s">
        <v>16</v>
      </c>
      <c r="F106" s="75"/>
      <c r="G106" s="78">
        <f>D107/D106</f>
        <v>11.079811039283939</v>
      </c>
    </row>
    <row r="107" spans="2:8" x14ac:dyDescent="0.25">
      <c r="C107" s="1" t="s">
        <v>10</v>
      </c>
      <c r="D107" s="44">
        <v>22281.5</v>
      </c>
      <c r="E107" s="76"/>
      <c r="F107" s="77"/>
      <c r="G107" s="79"/>
    </row>
    <row r="108" spans="2:8" x14ac:dyDescent="0.25">
      <c r="C108" s="54"/>
      <c r="D108" s="55"/>
      <c r="E108" s="56"/>
    </row>
    <row r="109" spans="2:8" x14ac:dyDescent="0.3">
      <c r="C109" s="53" t="s">
        <v>7</v>
      </c>
      <c r="D109" s="51" t="s">
        <v>68</v>
      </c>
      <c r="E109" s="59"/>
    </row>
    <row r="110" spans="2:8" x14ac:dyDescent="0.3">
      <c r="C110" s="53" t="s">
        <v>11</v>
      </c>
      <c r="D110" s="51" t="s">
        <v>66</v>
      </c>
      <c r="E110" s="59"/>
    </row>
    <row r="111" spans="2:8" x14ac:dyDescent="0.3">
      <c r="C111" s="53" t="s">
        <v>13</v>
      </c>
      <c r="D111" s="52" t="s">
        <v>34</v>
      </c>
      <c r="E111" s="59"/>
    </row>
    <row r="112" spans="2:8" ht="24" thickBot="1" x14ac:dyDescent="0.3">
      <c r="C112" s="60"/>
      <c r="D112" s="60"/>
    </row>
    <row r="113" spans="2:8" ht="48" thickBot="1" x14ac:dyDescent="0.3">
      <c r="B113" s="82" t="s">
        <v>17</v>
      </c>
      <c r="C113" s="83"/>
      <c r="D113" s="23" t="s">
        <v>20</v>
      </c>
      <c r="E113" s="84" t="s">
        <v>22</v>
      </c>
      <c r="F113" s="85"/>
      <c r="G113" s="2" t="s">
        <v>21</v>
      </c>
    </row>
    <row r="114" spans="2:8" ht="24" thickBot="1" x14ac:dyDescent="0.3">
      <c r="B114" s="89" t="s">
        <v>35</v>
      </c>
      <c r="C114" s="90"/>
      <c r="D114" s="32">
        <v>59</v>
      </c>
      <c r="E114" s="33">
        <v>7</v>
      </c>
      <c r="F114" s="18" t="s">
        <v>25</v>
      </c>
      <c r="G114" s="26">
        <f t="shared" ref="G114:G121" si="3">D114*E114</f>
        <v>413</v>
      </c>
      <c r="H114" s="91"/>
    </row>
    <row r="115" spans="2:8" x14ac:dyDescent="0.25">
      <c r="B115" s="92" t="s">
        <v>18</v>
      </c>
      <c r="C115" s="93"/>
      <c r="D115" s="34">
        <v>70.41</v>
      </c>
      <c r="E115" s="35">
        <v>1.2</v>
      </c>
      <c r="F115" s="19" t="s">
        <v>26</v>
      </c>
      <c r="G115" s="27">
        <f t="shared" si="3"/>
        <v>84.49199999999999</v>
      </c>
      <c r="H115" s="91"/>
    </row>
    <row r="116" spans="2:8" ht="24" thickBot="1" x14ac:dyDescent="0.3">
      <c r="B116" s="94" t="s">
        <v>19</v>
      </c>
      <c r="C116" s="95"/>
      <c r="D116" s="36">
        <v>222.31</v>
      </c>
      <c r="E116" s="37">
        <v>1.2</v>
      </c>
      <c r="F116" s="20" t="s">
        <v>26</v>
      </c>
      <c r="G116" s="28">
        <f t="shared" si="3"/>
        <v>266.77199999999999</v>
      </c>
      <c r="H116" s="91"/>
    </row>
    <row r="117" spans="2:8" ht="24" thickBot="1" x14ac:dyDescent="0.3">
      <c r="B117" s="96" t="s">
        <v>28</v>
      </c>
      <c r="C117" s="97"/>
      <c r="D117" s="38"/>
      <c r="E117" s="39"/>
      <c r="F117" s="24" t="s">
        <v>25</v>
      </c>
      <c r="G117" s="29">
        <f t="shared" si="3"/>
        <v>0</v>
      </c>
      <c r="H117" s="91"/>
    </row>
    <row r="118" spans="2:8" x14ac:dyDescent="0.25">
      <c r="B118" s="92" t="s">
        <v>33</v>
      </c>
      <c r="C118" s="93"/>
      <c r="D118" s="34"/>
      <c r="E118" s="35"/>
      <c r="F118" s="19" t="s">
        <v>25</v>
      </c>
      <c r="G118" s="27">
        <f t="shared" si="3"/>
        <v>0</v>
      </c>
      <c r="H118" s="91"/>
    </row>
    <row r="119" spans="2:8" x14ac:dyDescent="0.25">
      <c r="B119" s="98" t="s">
        <v>27</v>
      </c>
      <c r="C119" s="99"/>
      <c r="D119" s="40">
        <v>1300.21</v>
      </c>
      <c r="E119" s="41">
        <v>7</v>
      </c>
      <c r="F119" s="21" t="s">
        <v>25</v>
      </c>
      <c r="G119" s="30">
        <f t="shared" si="3"/>
        <v>9101.4700000000012</v>
      </c>
      <c r="H119" s="91"/>
    </row>
    <row r="120" spans="2:8" x14ac:dyDescent="0.25">
      <c r="B120" s="98" t="s">
        <v>29</v>
      </c>
      <c r="C120" s="99"/>
      <c r="D120" s="42"/>
      <c r="E120" s="43"/>
      <c r="F120" s="21" t="s">
        <v>25</v>
      </c>
      <c r="G120" s="30">
        <f t="shared" si="3"/>
        <v>0</v>
      </c>
      <c r="H120" s="91"/>
    </row>
    <row r="121" spans="2:8" x14ac:dyDescent="0.25">
      <c r="B121" s="98" t="s">
        <v>30</v>
      </c>
      <c r="C121" s="99"/>
      <c r="D121" s="42"/>
      <c r="E121" s="43"/>
      <c r="F121" s="21" t="s">
        <v>25</v>
      </c>
      <c r="G121" s="30">
        <f t="shared" si="3"/>
        <v>0</v>
      </c>
      <c r="H121" s="91"/>
    </row>
    <row r="122" spans="2:8" x14ac:dyDescent="0.25">
      <c r="B122" s="98" t="s">
        <v>32</v>
      </c>
      <c r="C122" s="99"/>
      <c r="D122" s="42"/>
      <c r="E122" s="43"/>
      <c r="F122" s="21" t="s">
        <v>25</v>
      </c>
      <c r="G122" s="30">
        <f>D122*E122</f>
        <v>0</v>
      </c>
      <c r="H122" s="91"/>
    </row>
    <row r="123" spans="2:8" ht="24" thickBot="1" x14ac:dyDescent="0.3">
      <c r="B123" s="94" t="s">
        <v>31</v>
      </c>
      <c r="C123" s="95"/>
      <c r="D123" s="36"/>
      <c r="E123" s="37"/>
      <c r="F123" s="20" t="s">
        <v>25</v>
      </c>
      <c r="G123" s="31">
        <f>D123*E123</f>
        <v>0</v>
      </c>
      <c r="H123" s="91"/>
    </row>
    <row r="124" spans="2:8" x14ac:dyDescent="0.25">
      <c r="C124" s="3"/>
      <c r="D124" s="3"/>
      <c r="E124" s="4"/>
      <c r="F124" s="4"/>
      <c r="H124" s="61"/>
    </row>
    <row r="125" spans="2:8" ht="25.5" x14ac:dyDescent="0.25">
      <c r="C125" s="14" t="s">
        <v>14</v>
      </c>
      <c r="D125" s="6"/>
    </row>
    <row r="126" spans="2:8" ht="18.75" x14ac:dyDescent="0.25">
      <c r="C126" s="86" t="s">
        <v>6</v>
      </c>
      <c r="D126" s="64" t="s">
        <v>0</v>
      </c>
      <c r="E126" s="9">
        <f>ROUND((G114+D107)/D107,2)</f>
        <v>1.02</v>
      </c>
      <c r="F126" s="9"/>
      <c r="G126" s="10"/>
      <c r="H126" s="7"/>
    </row>
    <row r="127" spans="2:8" x14ac:dyDescent="0.25">
      <c r="C127" s="86"/>
      <c r="D127" s="64" t="s">
        <v>1</v>
      </c>
      <c r="E127" s="9">
        <f>ROUND(((G115+G116)+D107)/D107,2)</f>
        <v>1.02</v>
      </c>
      <c r="F127" s="9"/>
      <c r="G127" s="11"/>
      <c r="H127" s="62"/>
    </row>
    <row r="128" spans="2:8" x14ac:dyDescent="0.25">
      <c r="C128" s="86"/>
      <c r="D128" s="64" t="s">
        <v>2</v>
      </c>
      <c r="E128" s="9">
        <f>ROUND((G117+D107)/D107,2)</f>
        <v>1</v>
      </c>
      <c r="F128" s="12"/>
      <c r="G128" s="11"/>
    </row>
    <row r="129" spans="2:8" x14ac:dyDescent="0.25">
      <c r="C129" s="86"/>
      <c r="D129" s="13" t="s">
        <v>3</v>
      </c>
      <c r="E129" s="45">
        <f>ROUND((SUM(G118:G123)+D107)/D107,2)</f>
        <v>1.41</v>
      </c>
      <c r="F129" s="10"/>
      <c r="G129" s="11"/>
    </row>
    <row r="130" spans="2:8" ht="25.5" x14ac:dyDescent="0.25">
      <c r="D130" s="46" t="s">
        <v>4</v>
      </c>
      <c r="E130" s="47">
        <f>SUM(E126:E129)-IF(D111="сплошная",3,2)</f>
        <v>1.4500000000000002</v>
      </c>
      <c r="F130" s="25"/>
    </row>
    <row r="131" spans="2:8" x14ac:dyDescent="0.25">
      <c r="E131" s="15"/>
    </row>
    <row r="132" spans="2:8" ht="25.5" x14ac:dyDescent="0.35">
      <c r="B132" s="22"/>
      <c r="C132" s="16" t="s">
        <v>23</v>
      </c>
      <c r="D132" s="87">
        <f>E130*D107</f>
        <v>32308.175000000003</v>
      </c>
      <c r="E132" s="87"/>
    </row>
    <row r="133" spans="2:8" ht="18.75" x14ac:dyDescent="0.3">
      <c r="C133" s="17" t="s">
        <v>8</v>
      </c>
      <c r="D133" s="88">
        <f>D132/D106</f>
        <v>16.065726006961711</v>
      </c>
      <c r="E133" s="88"/>
      <c r="G133" s="7"/>
      <c r="H133" s="63"/>
    </row>
    <row r="143" spans="2:8" ht="14.25" customHeight="1" x14ac:dyDescent="0.25"/>
    <row r="144" spans="2:8" hidden="1" x14ac:dyDescent="0.25"/>
    <row r="145" spans="2:8" hidden="1" x14ac:dyDescent="0.25"/>
    <row r="146" spans="2:8" ht="60.75" x14ac:dyDescent="0.8">
      <c r="B146" s="80" t="s">
        <v>39</v>
      </c>
      <c r="C146" s="80"/>
      <c r="D146" s="80"/>
      <c r="E146" s="80"/>
      <c r="F146" s="80"/>
      <c r="G146" s="80"/>
      <c r="H146" s="80"/>
    </row>
    <row r="147" spans="2:8" ht="46.5" customHeight="1" x14ac:dyDescent="0.25">
      <c r="B147" s="81" t="s">
        <v>36</v>
      </c>
      <c r="C147" s="81"/>
      <c r="D147" s="81"/>
      <c r="E147" s="81"/>
      <c r="F147" s="81"/>
      <c r="G147" s="81"/>
    </row>
    <row r="148" spans="2:8" x14ac:dyDescent="0.25">
      <c r="C148" s="65"/>
      <c r="G148" s="7"/>
    </row>
    <row r="149" spans="2:8" ht="25.5" x14ac:dyDescent="0.25">
      <c r="C149" s="14" t="s">
        <v>5</v>
      </c>
      <c r="D149" s="6"/>
    </row>
    <row r="150" spans="2:8" ht="20.25" x14ac:dyDescent="0.25">
      <c r="B150" s="10"/>
      <c r="C150" s="70" t="s">
        <v>15</v>
      </c>
      <c r="D150" s="73" t="s">
        <v>41</v>
      </c>
      <c r="E150" s="73"/>
      <c r="F150" s="73"/>
      <c r="G150" s="73"/>
      <c r="H150" s="58"/>
    </row>
    <row r="151" spans="2:8" ht="20.25" customHeight="1" x14ac:dyDescent="0.25">
      <c r="B151" s="10"/>
      <c r="C151" s="71"/>
      <c r="D151" s="73" t="s">
        <v>62</v>
      </c>
      <c r="E151" s="73"/>
      <c r="F151" s="73"/>
      <c r="G151" s="73"/>
      <c r="H151" s="58"/>
    </row>
    <row r="152" spans="2:8" ht="20.25" customHeight="1" x14ac:dyDescent="0.25">
      <c r="B152" s="10"/>
      <c r="C152" s="72"/>
      <c r="D152" s="73" t="s">
        <v>69</v>
      </c>
      <c r="E152" s="73"/>
      <c r="F152" s="73"/>
      <c r="G152" s="73"/>
      <c r="H152" s="58"/>
    </row>
    <row r="153" spans="2:8" x14ac:dyDescent="0.25">
      <c r="C153" s="48" t="s">
        <v>12</v>
      </c>
      <c r="D153" s="49">
        <v>9</v>
      </c>
      <c r="E153" s="50"/>
      <c r="F153" s="10"/>
    </row>
    <row r="154" spans="2:8" x14ac:dyDescent="0.25">
      <c r="C154" s="1" t="s">
        <v>9</v>
      </c>
      <c r="D154" s="44">
        <v>2850</v>
      </c>
      <c r="E154" s="74" t="s">
        <v>16</v>
      </c>
      <c r="F154" s="75"/>
      <c r="G154" s="78">
        <f>D155/D154</f>
        <v>17.273543859649124</v>
      </c>
    </row>
    <row r="155" spans="2:8" x14ac:dyDescent="0.25">
      <c r="C155" s="1" t="s">
        <v>10</v>
      </c>
      <c r="D155" s="44">
        <v>49229.599999999999</v>
      </c>
      <c r="E155" s="76"/>
      <c r="F155" s="77"/>
      <c r="G155" s="79"/>
    </row>
    <row r="156" spans="2:8" x14ac:dyDescent="0.25">
      <c r="C156" s="54"/>
      <c r="D156" s="55"/>
      <c r="E156" s="56"/>
    </row>
    <row r="157" spans="2:8" x14ac:dyDescent="0.3">
      <c r="C157" s="53" t="s">
        <v>7</v>
      </c>
      <c r="D157" s="51" t="s">
        <v>70</v>
      </c>
      <c r="E157" s="59"/>
    </row>
    <row r="158" spans="2:8" x14ac:dyDescent="0.3">
      <c r="C158" s="53" t="s">
        <v>11</v>
      </c>
      <c r="D158" s="51" t="s">
        <v>71</v>
      </c>
      <c r="E158" s="59"/>
    </row>
    <row r="159" spans="2:8" x14ac:dyDescent="0.3">
      <c r="C159" s="53" t="s">
        <v>13</v>
      </c>
      <c r="D159" s="52" t="s">
        <v>72</v>
      </c>
      <c r="E159" s="59"/>
    </row>
    <row r="160" spans="2:8" ht="24" thickBot="1" x14ac:dyDescent="0.3">
      <c r="C160" s="60"/>
      <c r="D160" s="60"/>
    </row>
    <row r="161" spans="2:8" ht="48" thickBot="1" x14ac:dyDescent="0.3">
      <c r="B161" s="82" t="s">
        <v>17</v>
      </c>
      <c r="C161" s="83"/>
      <c r="D161" s="23" t="s">
        <v>20</v>
      </c>
      <c r="E161" s="84" t="s">
        <v>22</v>
      </c>
      <c r="F161" s="85"/>
      <c r="G161" s="2" t="s">
        <v>21</v>
      </c>
    </row>
    <row r="162" spans="2:8" ht="24" thickBot="1" x14ac:dyDescent="0.3">
      <c r="B162" s="89" t="s">
        <v>35</v>
      </c>
      <c r="C162" s="90"/>
      <c r="D162" s="32">
        <v>59</v>
      </c>
      <c r="E162" s="33">
        <v>9</v>
      </c>
      <c r="F162" s="18" t="s">
        <v>25</v>
      </c>
      <c r="G162" s="26">
        <f t="shared" ref="G162:G169" si="4">D162*E162</f>
        <v>531</v>
      </c>
      <c r="H162" s="91"/>
    </row>
    <row r="163" spans="2:8" x14ac:dyDescent="0.25">
      <c r="B163" s="92" t="s">
        <v>18</v>
      </c>
      <c r="C163" s="93"/>
      <c r="D163" s="34">
        <v>70.41</v>
      </c>
      <c r="E163" s="35">
        <v>1.5</v>
      </c>
      <c r="F163" s="19" t="s">
        <v>26</v>
      </c>
      <c r="G163" s="27">
        <f t="shared" si="4"/>
        <v>105.61499999999999</v>
      </c>
      <c r="H163" s="91"/>
    </row>
    <row r="164" spans="2:8" ht="24" thickBot="1" x14ac:dyDescent="0.3">
      <c r="B164" s="94" t="s">
        <v>19</v>
      </c>
      <c r="C164" s="95"/>
      <c r="D164" s="36">
        <v>222.31</v>
      </c>
      <c r="E164" s="37">
        <v>1.5</v>
      </c>
      <c r="F164" s="20" t="s">
        <v>26</v>
      </c>
      <c r="G164" s="28">
        <f t="shared" si="4"/>
        <v>333.46500000000003</v>
      </c>
      <c r="H164" s="91"/>
    </row>
    <row r="165" spans="2:8" ht="24" thickBot="1" x14ac:dyDescent="0.3">
      <c r="B165" s="96" t="s">
        <v>28</v>
      </c>
      <c r="C165" s="97"/>
      <c r="D165" s="38"/>
      <c r="E165" s="39"/>
      <c r="F165" s="24" t="s">
        <v>25</v>
      </c>
      <c r="G165" s="29">
        <f t="shared" si="4"/>
        <v>0</v>
      </c>
      <c r="H165" s="91"/>
    </row>
    <row r="166" spans="2:8" x14ac:dyDescent="0.25">
      <c r="B166" s="92" t="s">
        <v>33</v>
      </c>
      <c r="C166" s="93"/>
      <c r="D166" s="34"/>
      <c r="E166" s="35"/>
      <c r="F166" s="19" t="s">
        <v>25</v>
      </c>
      <c r="G166" s="27">
        <f t="shared" si="4"/>
        <v>0</v>
      </c>
      <c r="H166" s="91"/>
    </row>
    <row r="167" spans="2:8" x14ac:dyDescent="0.25">
      <c r="B167" s="98" t="s">
        <v>27</v>
      </c>
      <c r="C167" s="99"/>
      <c r="D167" s="40">
        <v>1300.21</v>
      </c>
      <c r="E167" s="41">
        <v>9</v>
      </c>
      <c r="F167" s="21" t="s">
        <v>25</v>
      </c>
      <c r="G167" s="30">
        <f t="shared" si="4"/>
        <v>11701.89</v>
      </c>
      <c r="H167" s="91"/>
    </row>
    <row r="168" spans="2:8" x14ac:dyDescent="0.25">
      <c r="B168" s="98" t="s">
        <v>29</v>
      </c>
      <c r="C168" s="99"/>
      <c r="D168" s="42"/>
      <c r="E168" s="43"/>
      <c r="F168" s="21" t="s">
        <v>25</v>
      </c>
      <c r="G168" s="30">
        <f t="shared" si="4"/>
        <v>0</v>
      </c>
      <c r="H168" s="91"/>
    </row>
    <row r="169" spans="2:8" x14ac:dyDescent="0.25">
      <c r="B169" s="98" t="s">
        <v>30</v>
      </c>
      <c r="C169" s="99"/>
      <c r="D169" s="42"/>
      <c r="E169" s="43"/>
      <c r="F169" s="21" t="s">
        <v>25</v>
      </c>
      <c r="G169" s="30">
        <f t="shared" si="4"/>
        <v>0</v>
      </c>
      <c r="H169" s="91"/>
    </row>
    <row r="170" spans="2:8" x14ac:dyDescent="0.25">
      <c r="B170" s="98" t="s">
        <v>32</v>
      </c>
      <c r="C170" s="99"/>
      <c r="D170" s="42"/>
      <c r="E170" s="43"/>
      <c r="F170" s="21" t="s">
        <v>25</v>
      </c>
      <c r="G170" s="30">
        <f>D170*E170</f>
        <v>0</v>
      </c>
      <c r="H170" s="91"/>
    </row>
    <row r="171" spans="2:8" ht="24" thickBot="1" x14ac:dyDescent="0.3">
      <c r="B171" s="94" t="s">
        <v>31</v>
      </c>
      <c r="C171" s="95"/>
      <c r="D171" s="36"/>
      <c r="E171" s="37"/>
      <c r="F171" s="20" t="s">
        <v>25</v>
      </c>
      <c r="G171" s="31">
        <f>D171*E171</f>
        <v>0</v>
      </c>
      <c r="H171" s="91"/>
    </row>
    <row r="172" spans="2:8" x14ac:dyDescent="0.25">
      <c r="C172" s="3"/>
      <c r="D172" s="3"/>
      <c r="E172" s="4"/>
      <c r="F172" s="4"/>
      <c r="H172" s="61"/>
    </row>
    <row r="173" spans="2:8" ht="25.5" x14ac:dyDescent="0.25">
      <c r="C173" s="14" t="s">
        <v>14</v>
      </c>
      <c r="D173" s="6"/>
    </row>
    <row r="174" spans="2:8" ht="18.75" x14ac:dyDescent="0.25">
      <c r="C174" s="86" t="s">
        <v>6</v>
      </c>
      <c r="D174" s="64" t="s">
        <v>0</v>
      </c>
      <c r="E174" s="9">
        <f>ROUND((G162+D155)/D155,2)</f>
        <v>1.01</v>
      </c>
      <c r="F174" s="9"/>
      <c r="G174" s="10"/>
      <c r="H174" s="7"/>
    </row>
    <row r="175" spans="2:8" x14ac:dyDescent="0.25">
      <c r="C175" s="86"/>
      <c r="D175" s="64" t="s">
        <v>1</v>
      </c>
      <c r="E175" s="9">
        <f>ROUND(((G163+G164)+D155)/D155,2)</f>
        <v>1.01</v>
      </c>
      <c r="F175" s="9"/>
      <c r="G175" s="11"/>
      <c r="H175" s="62"/>
    </row>
    <row r="176" spans="2:8" x14ac:dyDescent="0.25">
      <c r="C176" s="86"/>
      <c r="D176" s="64" t="s">
        <v>2</v>
      </c>
      <c r="E176" s="9">
        <f>ROUND((G165+D155)/D155,2)</f>
        <v>1</v>
      </c>
      <c r="F176" s="12"/>
      <c r="G176" s="11"/>
    </row>
    <row r="177" spans="2:8" x14ac:dyDescent="0.25">
      <c r="C177" s="86"/>
      <c r="D177" s="13" t="s">
        <v>3</v>
      </c>
      <c r="E177" s="45">
        <f>ROUND((SUM(G166:G171)+D155)/D155,2)</f>
        <v>1.24</v>
      </c>
      <c r="F177" s="10"/>
      <c r="G177" s="11"/>
    </row>
    <row r="178" spans="2:8" ht="25.5" x14ac:dyDescent="0.25">
      <c r="D178" s="46" t="s">
        <v>4</v>
      </c>
      <c r="E178" s="47">
        <f>SUM(E174:E177)-IF(D159="сплошная",3,2)</f>
        <v>1.2599999999999998</v>
      </c>
      <c r="F178" s="25"/>
    </row>
    <row r="179" spans="2:8" x14ac:dyDescent="0.25">
      <c r="E179" s="15"/>
    </row>
    <row r="180" spans="2:8" ht="25.5" x14ac:dyDescent="0.35">
      <c r="B180" s="22"/>
      <c r="C180" s="16" t="s">
        <v>23</v>
      </c>
      <c r="D180" s="87">
        <f>E178*D155</f>
        <v>62029.295999999988</v>
      </c>
      <c r="E180" s="87"/>
    </row>
    <row r="181" spans="2:8" ht="18.75" x14ac:dyDescent="0.3">
      <c r="C181" s="17" t="s">
        <v>8</v>
      </c>
      <c r="D181" s="88">
        <f>D180/D154</f>
        <v>21.764665263157891</v>
      </c>
      <c r="E181" s="88"/>
      <c r="G181" s="7"/>
      <c r="H181" s="63"/>
    </row>
    <row r="193" spans="2:8" ht="14.25" customHeight="1" x14ac:dyDescent="0.25"/>
    <row r="194" spans="2:8" hidden="1" x14ac:dyDescent="0.25"/>
    <row r="195" spans="2:8" hidden="1" x14ac:dyDescent="0.25"/>
    <row r="196" spans="2:8" ht="60.75" x14ac:dyDescent="0.8">
      <c r="B196" s="80" t="s">
        <v>40</v>
      </c>
      <c r="C196" s="80"/>
      <c r="D196" s="80"/>
      <c r="E196" s="80"/>
      <c r="F196" s="80"/>
      <c r="G196" s="80"/>
      <c r="H196" s="80"/>
    </row>
    <row r="197" spans="2:8" ht="46.5" customHeight="1" x14ac:dyDescent="0.25">
      <c r="B197" s="81" t="s">
        <v>36</v>
      </c>
      <c r="C197" s="81"/>
      <c r="D197" s="81"/>
      <c r="E197" s="81"/>
      <c r="F197" s="81"/>
      <c r="G197" s="81"/>
    </row>
    <row r="198" spans="2:8" x14ac:dyDescent="0.25">
      <c r="C198" s="67"/>
      <c r="G198" s="7"/>
    </row>
    <row r="199" spans="2:8" ht="25.5" x14ac:dyDescent="0.25">
      <c r="C199" s="14" t="s">
        <v>5</v>
      </c>
      <c r="D199" s="6"/>
    </row>
    <row r="200" spans="2:8" ht="20.25" x14ac:dyDescent="0.25">
      <c r="B200" s="10"/>
      <c r="C200" s="70" t="s">
        <v>15</v>
      </c>
      <c r="D200" s="73" t="s">
        <v>41</v>
      </c>
      <c r="E200" s="73"/>
      <c r="F200" s="73"/>
      <c r="G200" s="73"/>
      <c r="H200" s="58"/>
    </row>
    <row r="201" spans="2:8" ht="20.25" customHeight="1" x14ac:dyDescent="0.25">
      <c r="B201" s="10"/>
      <c r="C201" s="71"/>
      <c r="D201" s="73" t="s">
        <v>62</v>
      </c>
      <c r="E201" s="73"/>
      <c r="F201" s="73"/>
      <c r="G201" s="73"/>
      <c r="H201" s="58"/>
    </row>
    <row r="202" spans="2:8" ht="20.25" customHeight="1" x14ac:dyDescent="0.25">
      <c r="B202" s="10"/>
      <c r="C202" s="72"/>
      <c r="D202" s="73" t="s">
        <v>73</v>
      </c>
      <c r="E202" s="73"/>
      <c r="F202" s="73"/>
      <c r="G202" s="73"/>
      <c r="H202" s="58"/>
    </row>
    <row r="203" spans="2:8" x14ac:dyDescent="0.25">
      <c r="C203" s="48" t="s">
        <v>12</v>
      </c>
      <c r="D203" s="49">
        <v>3.7</v>
      </c>
      <c r="E203" s="50"/>
      <c r="F203" s="10"/>
    </row>
    <row r="204" spans="2:8" x14ac:dyDescent="0.25">
      <c r="C204" s="1" t="s">
        <v>9</v>
      </c>
      <c r="D204" s="44">
        <v>780</v>
      </c>
      <c r="E204" s="74" t="s">
        <v>16</v>
      </c>
      <c r="F204" s="75"/>
      <c r="G204" s="78">
        <f>D205/D204</f>
        <v>57.276025641025647</v>
      </c>
    </row>
    <row r="205" spans="2:8" x14ac:dyDescent="0.25">
      <c r="C205" s="1" t="s">
        <v>10</v>
      </c>
      <c r="D205" s="44">
        <v>44675.3</v>
      </c>
      <c r="E205" s="76"/>
      <c r="F205" s="77"/>
      <c r="G205" s="79"/>
    </row>
    <row r="206" spans="2:8" x14ac:dyDescent="0.25">
      <c r="C206" s="54"/>
      <c r="D206" s="55"/>
      <c r="E206" s="56"/>
    </row>
    <row r="207" spans="2:8" x14ac:dyDescent="0.3">
      <c r="C207" s="53" t="s">
        <v>7</v>
      </c>
      <c r="D207" s="51" t="s">
        <v>74</v>
      </c>
      <c r="E207" s="59"/>
    </row>
    <row r="208" spans="2:8" x14ac:dyDescent="0.3">
      <c r="C208" s="53" t="s">
        <v>11</v>
      </c>
      <c r="D208" s="51" t="s">
        <v>59</v>
      </c>
      <c r="E208" s="59"/>
    </row>
    <row r="209" spans="2:8" x14ac:dyDescent="0.3">
      <c r="C209" s="53" t="s">
        <v>13</v>
      </c>
      <c r="D209" s="52" t="s">
        <v>72</v>
      </c>
      <c r="E209" s="59"/>
    </row>
    <row r="210" spans="2:8" ht="24" thickBot="1" x14ac:dyDescent="0.3">
      <c r="C210" s="60"/>
      <c r="D210" s="60"/>
    </row>
    <row r="211" spans="2:8" ht="48" thickBot="1" x14ac:dyDescent="0.3">
      <c r="B211" s="82" t="s">
        <v>17</v>
      </c>
      <c r="C211" s="83"/>
      <c r="D211" s="23" t="s">
        <v>20</v>
      </c>
      <c r="E211" s="84" t="s">
        <v>22</v>
      </c>
      <c r="F211" s="85"/>
      <c r="G211" s="2" t="s">
        <v>21</v>
      </c>
    </row>
    <row r="212" spans="2:8" ht="24" thickBot="1" x14ac:dyDescent="0.3">
      <c r="B212" s="89" t="s">
        <v>35</v>
      </c>
      <c r="C212" s="90"/>
      <c r="D212" s="32">
        <v>59</v>
      </c>
      <c r="E212" s="33">
        <v>3.7</v>
      </c>
      <c r="F212" s="18" t="s">
        <v>25</v>
      </c>
      <c r="G212" s="26">
        <f t="shared" ref="G212:G219" si="5">D212*E212</f>
        <v>218.3</v>
      </c>
      <c r="H212" s="91"/>
    </row>
    <row r="213" spans="2:8" x14ac:dyDescent="0.25">
      <c r="B213" s="92" t="s">
        <v>18</v>
      </c>
      <c r="C213" s="93"/>
      <c r="D213" s="34">
        <v>70.41</v>
      </c>
      <c r="E213" s="35">
        <v>1</v>
      </c>
      <c r="F213" s="19" t="s">
        <v>26</v>
      </c>
      <c r="G213" s="27">
        <f t="shared" si="5"/>
        <v>70.41</v>
      </c>
      <c r="H213" s="91"/>
    </row>
    <row r="214" spans="2:8" ht="24" thickBot="1" x14ac:dyDescent="0.3">
      <c r="B214" s="94" t="s">
        <v>19</v>
      </c>
      <c r="C214" s="95"/>
      <c r="D214" s="36">
        <v>222.31</v>
      </c>
      <c r="E214" s="37">
        <v>1</v>
      </c>
      <c r="F214" s="20" t="s">
        <v>26</v>
      </c>
      <c r="G214" s="28">
        <f t="shared" si="5"/>
        <v>222.31</v>
      </c>
      <c r="H214" s="91"/>
    </row>
    <row r="215" spans="2:8" ht="24" thickBot="1" x14ac:dyDescent="0.3">
      <c r="B215" s="96" t="s">
        <v>28</v>
      </c>
      <c r="C215" s="97"/>
      <c r="D215" s="38"/>
      <c r="E215" s="39"/>
      <c r="F215" s="24" t="s">
        <v>25</v>
      </c>
      <c r="G215" s="29">
        <f t="shared" si="5"/>
        <v>0</v>
      </c>
      <c r="H215" s="91"/>
    </row>
    <row r="216" spans="2:8" x14ac:dyDescent="0.25">
      <c r="B216" s="92" t="s">
        <v>33</v>
      </c>
      <c r="C216" s="93"/>
      <c r="D216" s="34">
        <v>665.33</v>
      </c>
      <c r="E216" s="35">
        <v>3.7</v>
      </c>
      <c r="F216" s="19" t="s">
        <v>25</v>
      </c>
      <c r="G216" s="27">
        <f t="shared" si="5"/>
        <v>2461.7210000000005</v>
      </c>
      <c r="H216" s="91"/>
    </row>
    <row r="217" spans="2:8" x14ac:dyDescent="0.25">
      <c r="B217" s="98" t="s">
        <v>27</v>
      </c>
      <c r="C217" s="99"/>
      <c r="D217" s="40"/>
      <c r="E217" s="41"/>
      <c r="F217" s="21" t="s">
        <v>25</v>
      </c>
      <c r="G217" s="30">
        <f t="shared" si="5"/>
        <v>0</v>
      </c>
      <c r="H217" s="91"/>
    </row>
    <row r="218" spans="2:8" x14ac:dyDescent="0.25">
      <c r="B218" s="98" t="s">
        <v>29</v>
      </c>
      <c r="C218" s="99"/>
      <c r="D218" s="42">
        <v>2425.11</v>
      </c>
      <c r="E218" s="43">
        <v>3.7</v>
      </c>
      <c r="F218" s="21" t="s">
        <v>25</v>
      </c>
      <c r="G218" s="30">
        <f t="shared" si="5"/>
        <v>8972.9070000000011</v>
      </c>
      <c r="H218" s="91"/>
    </row>
    <row r="219" spans="2:8" x14ac:dyDescent="0.25">
      <c r="B219" s="98" t="s">
        <v>30</v>
      </c>
      <c r="C219" s="99"/>
      <c r="D219" s="42">
        <v>1718.79</v>
      </c>
      <c r="E219" s="43">
        <v>3.7</v>
      </c>
      <c r="F219" s="21" t="s">
        <v>25</v>
      </c>
      <c r="G219" s="30">
        <f t="shared" si="5"/>
        <v>6359.5230000000001</v>
      </c>
      <c r="H219" s="91"/>
    </row>
    <row r="220" spans="2:8" x14ac:dyDescent="0.25">
      <c r="B220" s="98" t="s">
        <v>32</v>
      </c>
      <c r="C220" s="99"/>
      <c r="D220" s="42">
        <v>473.91</v>
      </c>
      <c r="E220" s="43">
        <v>3.7</v>
      </c>
      <c r="F220" s="21" t="s">
        <v>25</v>
      </c>
      <c r="G220" s="30">
        <f>D220*E220</f>
        <v>1753.4670000000001</v>
      </c>
      <c r="H220" s="91"/>
    </row>
    <row r="221" spans="2:8" ht="24" thickBot="1" x14ac:dyDescent="0.3">
      <c r="B221" s="94" t="s">
        <v>31</v>
      </c>
      <c r="C221" s="95"/>
      <c r="D221" s="36">
        <v>320.5</v>
      </c>
      <c r="E221" s="37">
        <v>37</v>
      </c>
      <c r="F221" s="20" t="s">
        <v>25</v>
      </c>
      <c r="G221" s="31">
        <f>D221*E221</f>
        <v>11858.5</v>
      </c>
      <c r="H221" s="91"/>
    </row>
    <row r="222" spans="2:8" x14ac:dyDescent="0.25">
      <c r="C222" s="3"/>
      <c r="D222" s="3"/>
      <c r="E222" s="4"/>
      <c r="F222" s="4"/>
      <c r="H222" s="61"/>
    </row>
    <row r="223" spans="2:8" ht="25.5" x14ac:dyDescent="0.25">
      <c r="C223" s="14" t="s">
        <v>14</v>
      </c>
      <c r="D223" s="6"/>
    </row>
    <row r="224" spans="2:8" ht="18.75" x14ac:dyDescent="0.25">
      <c r="C224" s="86" t="s">
        <v>6</v>
      </c>
      <c r="D224" s="66" t="s">
        <v>0</v>
      </c>
      <c r="E224" s="9">
        <f>ROUND((G212+D205)/D205,2)</f>
        <v>1</v>
      </c>
      <c r="F224" s="9"/>
      <c r="G224" s="10"/>
      <c r="H224" s="7"/>
    </row>
    <row r="225" spans="2:8" x14ac:dyDescent="0.25">
      <c r="C225" s="86"/>
      <c r="D225" s="66" t="s">
        <v>1</v>
      </c>
      <c r="E225" s="9">
        <f>ROUND(((G213+G214)+D205)/D205,2)</f>
        <v>1.01</v>
      </c>
      <c r="F225" s="9"/>
      <c r="G225" s="11"/>
      <c r="H225" s="62"/>
    </row>
    <row r="226" spans="2:8" x14ac:dyDescent="0.25">
      <c r="C226" s="86"/>
      <c r="D226" s="66" t="s">
        <v>2</v>
      </c>
      <c r="E226" s="9">
        <f>ROUND((G215+D205)/D205,2)</f>
        <v>1</v>
      </c>
      <c r="F226" s="12"/>
      <c r="G226" s="11"/>
    </row>
    <row r="227" spans="2:8" x14ac:dyDescent="0.25">
      <c r="C227" s="86"/>
      <c r="D227" s="13" t="s">
        <v>3</v>
      </c>
      <c r="E227" s="45">
        <f>ROUND((SUM(G216:G221)+D205)/D205,2)</f>
        <v>1.7</v>
      </c>
      <c r="F227" s="10"/>
      <c r="G227" s="11"/>
    </row>
    <row r="228" spans="2:8" ht="25.5" x14ac:dyDescent="0.25">
      <c r="D228" s="46" t="s">
        <v>4</v>
      </c>
      <c r="E228" s="47">
        <f>SUM(E224:E227)-IF(D209="сплошная",3,2)</f>
        <v>1.71</v>
      </c>
      <c r="F228" s="25"/>
    </row>
    <row r="229" spans="2:8" x14ac:dyDescent="0.25">
      <c r="E229" s="15"/>
    </row>
    <row r="230" spans="2:8" ht="25.5" x14ac:dyDescent="0.35">
      <c r="B230" s="22"/>
      <c r="C230" s="16" t="s">
        <v>23</v>
      </c>
      <c r="D230" s="87">
        <f>E228*D205</f>
        <v>76394.763000000006</v>
      </c>
      <c r="E230" s="87"/>
    </row>
    <row r="231" spans="2:8" ht="18.75" x14ac:dyDescent="0.3">
      <c r="C231" s="17" t="s">
        <v>8</v>
      </c>
      <c r="D231" s="88">
        <f>D230/D204</f>
        <v>97.942003846153852</v>
      </c>
      <c r="E231" s="88"/>
      <c r="G231" s="7"/>
      <c r="H231" s="63"/>
    </row>
    <row r="243" spans="2:8" ht="14.25" customHeight="1" x14ac:dyDescent="0.25"/>
    <row r="244" spans="2:8" hidden="1" x14ac:dyDescent="0.25"/>
    <row r="245" spans="2:8" hidden="1" x14ac:dyDescent="0.25"/>
    <row r="246" spans="2:8" ht="60.75" x14ac:dyDescent="0.8">
      <c r="B246" s="80" t="s">
        <v>46</v>
      </c>
      <c r="C246" s="80"/>
      <c r="D246" s="80"/>
      <c r="E246" s="80"/>
      <c r="F246" s="80"/>
      <c r="G246" s="80"/>
      <c r="H246" s="80"/>
    </row>
    <row r="247" spans="2:8" ht="46.5" customHeight="1" x14ac:dyDescent="0.25">
      <c r="B247" s="81" t="s">
        <v>36</v>
      </c>
      <c r="C247" s="81"/>
      <c r="D247" s="81"/>
      <c r="E247" s="81"/>
      <c r="F247" s="81"/>
      <c r="G247" s="81"/>
    </row>
    <row r="248" spans="2:8" x14ac:dyDescent="0.25">
      <c r="C248" s="67"/>
      <c r="G248" s="7"/>
    </row>
    <row r="249" spans="2:8" ht="25.5" x14ac:dyDescent="0.25">
      <c r="C249" s="14" t="s">
        <v>5</v>
      </c>
      <c r="D249" s="6"/>
    </row>
    <row r="250" spans="2:8" ht="20.25" x14ac:dyDescent="0.25">
      <c r="B250" s="10"/>
      <c r="C250" s="70" t="s">
        <v>15</v>
      </c>
      <c r="D250" s="73" t="s">
        <v>41</v>
      </c>
      <c r="E250" s="73"/>
      <c r="F250" s="73"/>
      <c r="G250" s="73"/>
      <c r="H250" s="58"/>
    </row>
    <row r="251" spans="2:8" ht="20.25" customHeight="1" x14ac:dyDescent="0.25">
      <c r="B251" s="10"/>
      <c r="C251" s="71"/>
      <c r="D251" s="73" t="s">
        <v>62</v>
      </c>
      <c r="E251" s="73"/>
      <c r="F251" s="73"/>
      <c r="G251" s="73"/>
      <c r="H251" s="58"/>
    </row>
    <row r="252" spans="2:8" ht="20.25" customHeight="1" x14ac:dyDescent="0.25">
      <c r="B252" s="10"/>
      <c r="C252" s="72"/>
      <c r="D252" s="73" t="s">
        <v>75</v>
      </c>
      <c r="E252" s="73"/>
      <c r="F252" s="73"/>
      <c r="G252" s="73"/>
      <c r="H252" s="58"/>
    </row>
    <row r="253" spans="2:8" x14ac:dyDescent="0.25">
      <c r="C253" s="48" t="s">
        <v>12</v>
      </c>
      <c r="D253" s="49">
        <v>4.2300000000000004</v>
      </c>
      <c r="E253" s="50"/>
      <c r="F253" s="10"/>
    </row>
    <row r="254" spans="2:8" x14ac:dyDescent="0.25">
      <c r="C254" s="1" t="s">
        <v>9</v>
      </c>
      <c r="D254" s="44">
        <v>966</v>
      </c>
      <c r="E254" s="74" t="s">
        <v>16</v>
      </c>
      <c r="F254" s="75"/>
      <c r="G254" s="78">
        <f>D255/D254</f>
        <v>7.3721532091097313</v>
      </c>
    </row>
    <row r="255" spans="2:8" x14ac:dyDescent="0.25">
      <c r="C255" s="1" t="s">
        <v>10</v>
      </c>
      <c r="D255" s="44">
        <v>7121.5</v>
      </c>
      <c r="E255" s="76"/>
      <c r="F255" s="77"/>
      <c r="G255" s="79"/>
    </row>
    <row r="256" spans="2:8" x14ac:dyDescent="0.25">
      <c r="C256" s="54"/>
      <c r="D256" s="55"/>
      <c r="E256" s="56"/>
    </row>
    <row r="257" spans="2:8" x14ac:dyDescent="0.3">
      <c r="C257" s="53" t="s">
        <v>7</v>
      </c>
      <c r="D257" s="51" t="s">
        <v>42</v>
      </c>
      <c r="E257" s="59"/>
    </row>
    <row r="258" spans="2:8" x14ac:dyDescent="0.3">
      <c r="C258" s="53" t="s">
        <v>11</v>
      </c>
      <c r="D258" s="51" t="s">
        <v>76</v>
      </c>
      <c r="E258" s="59"/>
    </row>
    <row r="259" spans="2:8" x14ac:dyDescent="0.3">
      <c r="C259" s="53" t="s">
        <v>13</v>
      </c>
      <c r="D259" s="52" t="s">
        <v>34</v>
      </c>
      <c r="E259" s="59"/>
    </row>
    <row r="260" spans="2:8" ht="24" thickBot="1" x14ac:dyDescent="0.3">
      <c r="C260" s="60"/>
      <c r="D260" s="60"/>
    </row>
    <row r="261" spans="2:8" ht="48" thickBot="1" x14ac:dyDescent="0.3">
      <c r="B261" s="82" t="s">
        <v>17</v>
      </c>
      <c r="C261" s="83"/>
      <c r="D261" s="23" t="s">
        <v>20</v>
      </c>
      <c r="E261" s="84" t="s">
        <v>22</v>
      </c>
      <c r="F261" s="85"/>
      <c r="G261" s="2" t="s">
        <v>21</v>
      </c>
    </row>
    <row r="262" spans="2:8" ht="24" thickBot="1" x14ac:dyDescent="0.3">
      <c r="B262" s="89" t="s">
        <v>35</v>
      </c>
      <c r="C262" s="90"/>
      <c r="D262" s="32">
        <v>59</v>
      </c>
      <c r="E262" s="33">
        <v>4.2300000000000004</v>
      </c>
      <c r="F262" s="18" t="s">
        <v>25</v>
      </c>
      <c r="G262" s="26">
        <f t="shared" ref="G262:G269" si="6">D262*E262</f>
        <v>249.57000000000002</v>
      </c>
      <c r="H262" s="91"/>
    </row>
    <row r="263" spans="2:8" x14ac:dyDescent="0.25">
      <c r="B263" s="92" t="s">
        <v>18</v>
      </c>
      <c r="C263" s="93"/>
      <c r="D263" s="34">
        <v>70.41</v>
      </c>
      <c r="E263" s="35">
        <v>1.4</v>
      </c>
      <c r="F263" s="19" t="s">
        <v>26</v>
      </c>
      <c r="G263" s="27">
        <f t="shared" si="6"/>
        <v>98.573999999999984</v>
      </c>
      <c r="H263" s="91"/>
    </row>
    <row r="264" spans="2:8" ht="24" thickBot="1" x14ac:dyDescent="0.3">
      <c r="B264" s="94" t="s">
        <v>19</v>
      </c>
      <c r="C264" s="95"/>
      <c r="D264" s="36">
        <v>222.31</v>
      </c>
      <c r="E264" s="37">
        <v>1.4</v>
      </c>
      <c r="F264" s="20" t="s">
        <v>26</v>
      </c>
      <c r="G264" s="28">
        <f t="shared" si="6"/>
        <v>311.23399999999998</v>
      </c>
      <c r="H264" s="91"/>
    </row>
    <row r="265" spans="2:8" ht="24" thickBot="1" x14ac:dyDescent="0.3">
      <c r="B265" s="96" t="s">
        <v>28</v>
      </c>
      <c r="C265" s="97"/>
      <c r="D265" s="38"/>
      <c r="E265" s="39"/>
      <c r="F265" s="24" t="s">
        <v>25</v>
      </c>
      <c r="G265" s="29">
        <f t="shared" si="6"/>
        <v>0</v>
      </c>
      <c r="H265" s="91"/>
    </row>
    <row r="266" spans="2:8" x14ac:dyDescent="0.25">
      <c r="B266" s="92" t="s">
        <v>33</v>
      </c>
      <c r="C266" s="93"/>
      <c r="D266" s="34"/>
      <c r="E266" s="35"/>
      <c r="F266" s="19" t="s">
        <v>25</v>
      </c>
      <c r="G266" s="27">
        <f t="shared" si="6"/>
        <v>0</v>
      </c>
      <c r="H266" s="91"/>
    </row>
    <row r="267" spans="2:8" x14ac:dyDescent="0.25">
      <c r="B267" s="98" t="s">
        <v>27</v>
      </c>
      <c r="C267" s="99"/>
      <c r="D267" s="40">
        <v>1300.21</v>
      </c>
      <c r="E267" s="41">
        <v>4.2300000000000004</v>
      </c>
      <c r="F267" s="21" t="s">
        <v>25</v>
      </c>
      <c r="G267" s="30">
        <f t="shared" si="6"/>
        <v>5499.8883000000005</v>
      </c>
      <c r="H267" s="91"/>
    </row>
    <row r="268" spans="2:8" x14ac:dyDescent="0.25">
      <c r="B268" s="98" t="s">
        <v>29</v>
      </c>
      <c r="C268" s="99"/>
      <c r="D268" s="42"/>
      <c r="E268" s="43"/>
      <c r="F268" s="21" t="s">
        <v>25</v>
      </c>
      <c r="G268" s="30">
        <f t="shared" si="6"/>
        <v>0</v>
      </c>
      <c r="H268" s="91"/>
    </row>
    <row r="269" spans="2:8" x14ac:dyDescent="0.25">
      <c r="B269" s="98" t="s">
        <v>30</v>
      </c>
      <c r="C269" s="99"/>
      <c r="D269" s="42"/>
      <c r="E269" s="43"/>
      <c r="F269" s="21" t="s">
        <v>25</v>
      </c>
      <c r="G269" s="30">
        <f t="shared" si="6"/>
        <v>0</v>
      </c>
      <c r="H269" s="91"/>
    </row>
    <row r="270" spans="2:8" x14ac:dyDescent="0.25">
      <c r="B270" s="98" t="s">
        <v>32</v>
      </c>
      <c r="C270" s="99"/>
      <c r="D270" s="42"/>
      <c r="E270" s="43"/>
      <c r="F270" s="21" t="s">
        <v>25</v>
      </c>
      <c r="G270" s="30">
        <f>D270*E270</f>
        <v>0</v>
      </c>
      <c r="H270" s="91"/>
    </row>
    <row r="271" spans="2:8" ht="24" thickBot="1" x14ac:dyDescent="0.3">
      <c r="B271" s="94" t="s">
        <v>31</v>
      </c>
      <c r="C271" s="95"/>
      <c r="D271" s="36"/>
      <c r="E271" s="37"/>
      <c r="F271" s="20" t="s">
        <v>25</v>
      </c>
      <c r="G271" s="31">
        <f>D271*E271</f>
        <v>0</v>
      </c>
      <c r="H271" s="91"/>
    </row>
    <row r="272" spans="2:8" x14ac:dyDescent="0.25">
      <c r="C272" s="3"/>
      <c r="D272" s="3"/>
      <c r="E272" s="4"/>
      <c r="F272" s="4"/>
      <c r="H272" s="61"/>
    </row>
    <row r="273" spans="2:8" ht="25.5" x14ac:dyDescent="0.25">
      <c r="C273" s="14" t="s">
        <v>14</v>
      </c>
      <c r="D273" s="6"/>
    </row>
    <row r="274" spans="2:8" ht="18.75" x14ac:dyDescent="0.25">
      <c r="C274" s="86" t="s">
        <v>6</v>
      </c>
      <c r="D274" s="66" t="s">
        <v>0</v>
      </c>
      <c r="E274" s="9">
        <f>ROUND((G262+D255)/D255,2)</f>
        <v>1.04</v>
      </c>
      <c r="F274" s="9"/>
      <c r="G274" s="10"/>
      <c r="H274" s="7"/>
    </row>
    <row r="275" spans="2:8" x14ac:dyDescent="0.25">
      <c r="C275" s="86"/>
      <c r="D275" s="66" t="s">
        <v>1</v>
      </c>
      <c r="E275" s="9">
        <f>ROUND(((G263+G264)+D255)/D255,2)</f>
        <v>1.06</v>
      </c>
      <c r="F275" s="9"/>
      <c r="G275" s="11"/>
      <c r="H275" s="62"/>
    </row>
    <row r="276" spans="2:8" x14ac:dyDescent="0.25">
      <c r="C276" s="86"/>
      <c r="D276" s="66" t="s">
        <v>2</v>
      </c>
      <c r="E276" s="9">
        <f>ROUND((G265+D255)/D255,2)</f>
        <v>1</v>
      </c>
      <c r="F276" s="12"/>
      <c r="G276" s="11"/>
    </row>
    <row r="277" spans="2:8" x14ac:dyDescent="0.25">
      <c r="C277" s="86"/>
      <c r="D277" s="13" t="s">
        <v>3</v>
      </c>
      <c r="E277" s="45">
        <f>ROUND((SUM(G266:G271)+D255)/D255,2)</f>
        <v>1.77</v>
      </c>
      <c r="F277" s="10"/>
      <c r="G277" s="11"/>
    </row>
    <row r="278" spans="2:8" ht="25.5" x14ac:dyDescent="0.25">
      <c r="D278" s="46" t="s">
        <v>4</v>
      </c>
      <c r="E278" s="47">
        <f>SUM(E274:E277)-IF(D259="сплошная",3,2)</f>
        <v>1.87</v>
      </c>
      <c r="F278" s="25"/>
    </row>
    <row r="279" spans="2:8" x14ac:dyDescent="0.25">
      <c r="E279" s="15"/>
    </row>
    <row r="280" spans="2:8" ht="25.5" x14ac:dyDescent="0.35">
      <c r="B280" s="22"/>
      <c r="C280" s="16" t="s">
        <v>23</v>
      </c>
      <c r="D280" s="87">
        <f>E278*D255</f>
        <v>13317.205</v>
      </c>
      <c r="E280" s="87"/>
    </row>
    <row r="281" spans="2:8" ht="18.75" x14ac:dyDescent="0.3">
      <c r="C281" s="17" t="s">
        <v>8</v>
      </c>
      <c r="D281" s="88">
        <f>D280/D254</f>
        <v>13.785926501035197</v>
      </c>
      <c r="E281" s="88"/>
      <c r="G281" s="7"/>
      <c r="H281" s="63"/>
    </row>
    <row r="293" spans="2:8" ht="14.25" customHeight="1" x14ac:dyDescent="0.25"/>
    <row r="294" spans="2:8" hidden="1" x14ac:dyDescent="0.25"/>
    <row r="295" spans="2:8" hidden="1" x14ac:dyDescent="0.25"/>
    <row r="296" spans="2:8" ht="60.75" x14ac:dyDescent="0.8">
      <c r="B296" s="80" t="s">
        <v>47</v>
      </c>
      <c r="C296" s="80"/>
      <c r="D296" s="80"/>
      <c r="E296" s="80"/>
      <c r="F296" s="80"/>
      <c r="G296" s="80"/>
      <c r="H296" s="80"/>
    </row>
    <row r="297" spans="2:8" ht="46.5" customHeight="1" x14ac:dyDescent="0.25">
      <c r="B297" s="81" t="s">
        <v>36</v>
      </c>
      <c r="C297" s="81"/>
      <c r="D297" s="81"/>
      <c r="E297" s="81"/>
      <c r="F297" s="81"/>
      <c r="G297" s="81"/>
    </row>
    <row r="298" spans="2:8" x14ac:dyDescent="0.25">
      <c r="C298" s="67"/>
      <c r="G298" s="7"/>
    </row>
    <row r="299" spans="2:8" ht="25.5" x14ac:dyDescent="0.25">
      <c r="C299" s="14" t="s">
        <v>5</v>
      </c>
      <c r="D299" s="6"/>
    </row>
    <row r="300" spans="2:8" ht="20.25" x14ac:dyDescent="0.25">
      <c r="B300" s="10"/>
      <c r="C300" s="70" t="s">
        <v>15</v>
      </c>
      <c r="D300" s="73" t="s">
        <v>41</v>
      </c>
      <c r="E300" s="73"/>
      <c r="F300" s="73"/>
      <c r="G300" s="73"/>
      <c r="H300" s="58"/>
    </row>
    <row r="301" spans="2:8" ht="20.25" customHeight="1" x14ac:dyDescent="0.25">
      <c r="B301" s="10"/>
      <c r="C301" s="71"/>
      <c r="D301" s="73" t="s">
        <v>44</v>
      </c>
      <c r="E301" s="73"/>
      <c r="F301" s="73"/>
      <c r="G301" s="73"/>
      <c r="H301" s="58"/>
    </row>
    <row r="302" spans="2:8" ht="20.25" customHeight="1" x14ac:dyDescent="0.25">
      <c r="B302" s="10"/>
      <c r="C302" s="72"/>
      <c r="D302" s="73" t="s">
        <v>77</v>
      </c>
      <c r="E302" s="73"/>
      <c r="F302" s="73"/>
      <c r="G302" s="73"/>
      <c r="H302" s="58"/>
    </row>
    <row r="303" spans="2:8" x14ac:dyDescent="0.25">
      <c r="C303" s="48" t="s">
        <v>12</v>
      </c>
      <c r="D303" s="49">
        <v>22.9</v>
      </c>
      <c r="E303" s="50"/>
      <c r="F303" s="10"/>
    </row>
    <row r="304" spans="2:8" x14ac:dyDescent="0.25">
      <c r="C304" s="1" t="s">
        <v>9</v>
      </c>
      <c r="D304" s="44">
        <v>1584</v>
      </c>
      <c r="E304" s="74" t="s">
        <v>16</v>
      </c>
      <c r="F304" s="75"/>
      <c r="G304" s="78">
        <f>D305/D304</f>
        <v>25.436363636363634</v>
      </c>
    </row>
    <row r="305" spans="2:8" x14ac:dyDescent="0.25">
      <c r="C305" s="1" t="s">
        <v>10</v>
      </c>
      <c r="D305" s="44">
        <v>40291.199999999997</v>
      </c>
      <c r="E305" s="76"/>
      <c r="F305" s="77"/>
      <c r="G305" s="79"/>
    </row>
    <row r="306" spans="2:8" x14ac:dyDescent="0.25">
      <c r="C306" s="54"/>
      <c r="D306" s="55"/>
      <c r="E306" s="56"/>
    </row>
    <row r="307" spans="2:8" x14ac:dyDescent="0.3">
      <c r="C307" s="53" t="s">
        <v>7</v>
      </c>
      <c r="D307" s="51" t="s">
        <v>78</v>
      </c>
      <c r="E307" s="59"/>
    </row>
    <row r="308" spans="2:8" x14ac:dyDescent="0.3">
      <c r="C308" s="53" t="s">
        <v>11</v>
      </c>
      <c r="D308" s="51" t="s">
        <v>56</v>
      </c>
      <c r="E308" s="59"/>
    </row>
    <row r="309" spans="2:8" x14ac:dyDescent="0.3">
      <c r="C309" s="53" t="s">
        <v>13</v>
      </c>
      <c r="D309" s="52" t="s">
        <v>79</v>
      </c>
      <c r="E309" s="59"/>
    </row>
    <row r="310" spans="2:8" ht="24" thickBot="1" x14ac:dyDescent="0.3">
      <c r="C310" s="60"/>
      <c r="D310" s="60"/>
    </row>
    <row r="311" spans="2:8" ht="48" thickBot="1" x14ac:dyDescent="0.3">
      <c r="B311" s="82" t="s">
        <v>17</v>
      </c>
      <c r="C311" s="83"/>
      <c r="D311" s="23" t="s">
        <v>20</v>
      </c>
      <c r="E311" s="84" t="s">
        <v>22</v>
      </c>
      <c r="F311" s="85"/>
      <c r="G311" s="2" t="s">
        <v>21</v>
      </c>
    </row>
    <row r="312" spans="2:8" ht="24" thickBot="1" x14ac:dyDescent="0.3">
      <c r="B312" s="89" t="s">
        <v>35</v>
      </c>
      <c r="C312" s="90"/>
      <c r="D312" s="32">
        <v>59</v>
      </c>
      <c r="E312" s="33">
        <v>22.9</v>
      </c>
      <c r="F312" s="18" t="s">
        <v>25</v>
      </c>
      <c r="G312" s="26">
        <f t="shared" ref="G312:G319" si="7">D312*E312</f>
        <v>1351.1</v>
      </c>
      <c r="H312" s="91"/>
    </row>
    <row r="313" spans="2:8" x14ac:dyDescent="0.25">
      <c r="B313" s="92" t="s">
        <v>18</v>
      </c>
      <c r="C313" s="93"/>
      <c r="D313" s="34"/>
      <c r="E313" s="35"/>
      <c r="F313" s="19" t="s">
        <v>26</v>
      </c>
      <c r="G313" s="27">
        <f t="shared" si="7"/>
        <v>0</v>
      </c>
      <c r="H313" s="91"/>
    </row>
    <row r="314" spans="2:8" ht="24" thickBot="1" x14ac:dyDescent="0.3">
      <c r="B314" s="94" t="s">
        <v>19</v>
      </c>
      <c r="C314" s="95"/>
      <c r="D314" s="36"/>
      <c r="E314" s="37"/>
      <c r="F314" s="20" t="s">
        <v>26</v>
      </c>
      <c r="G314" s="28">
        <f t="shared" si="7"/>
        <v>0</v>
      </c>
      <c r="H314" s="91"/>
    </row>
    <row r="315" spans="2:8" ht="24" thickBot="1" x14ac:dyDescent="0.3">
      <c r="B315" s="96" t="s">
        <v>28</v>
      </c>
      <c r="C315" s="97"/>
      <c r="D315" s="38">
        <v>696.9</v>
      </c>
      <c r="E315" s="39">
        <v>22.9</v>
      </c>
      <c r="F315" s="24" t="s">
        <v>25</v>
      </c>
      <c r="G315" s="29">
        <f t="shared" si="7"/>
        <v>15959.009999999998</v>
      </c>
      <c r="H315" s="91"/>
    </row>
    <row r="316" spans="2:8" x14ac:dyDescent="0.25">
      <c r="B316" s="92" t="s">
        <v>33</v>
      </c>
      <c r="C316" s="93"/>
      <c r="D316" s="34"/>
      <c r="E316" s="35"/>
      <c r="F316" s="19" t="s">
        <v>25</v>
      </c>
      <c r="G316" s="27">
        <f t="shared" si="7"/>
        <v>0</v>
      </c>
      <c r="H316" s="91"/>
    </row>
    <row r="317" spans="2:8" x14ac:dyDescent="0.25">
      <c r="B317" s="98" t="s">
        <v>27</v>
      </c>
      <c r="C317" s="99"/>
      <c r="D317" s="40"/>
      <c r="E317" s="41"/>
      <c r="F317" s="21" t="s">
        <v>25</v>
      </c>
      <c r="G317" s="30">
        <f t="shared" si="7"/>
        <v>0</v>
      </c>
      <c r="H317" s="91"/>
    </row>
    <row r="318" spans="2:8" x14ac:dyDescent="0.25">
      <c r="B318" s="98" t="s">
        <v>29</v>
      </c>
      <c r="C318" s="99"/>
      <c r="D318" s="42"/>
      <c r="E318" s="43"/>
      <c r="F318" s="21" t="s">
        <v>25</v>
      </c>
      <c r="G318" s="30">
        <f t="shared" si="7"/>
        <v>0</v>
      </c>
      <c r="H318" s="91"/>
    </row>
    <row r="319" spans="2:8" x14ac:dyDescent="0.25">
      <c r="B319" s="98" t="s">
        <v>30</v>
      </c>
      <c r="C319" s="99"/>
      <c r="D319" s="42"/>
      <c r="E319" s="43"/>
      <c r="F319" s="21" t="s">
        <v>25</v>
      </c>
      <c r="G319" s="30">
        <f t="shared" si="7"/>
        <v>0</v>
      </c>
      <c r="H319" s="91"/>
    </row>
    <row r="320" spans="2:8" x14ac:dyDescent="0.25">
      <c r="B320" s="98" t="s">
        <v>32</v>
      </c>
      <c r="C320" s="99"/>
      <c r="D320" s="42"/>
      <c r="E320" s="43"/>
      <c r="F320" s="21" t="s">
        <v>25</v>
      </c>
      <c r="G320" s="30">
        <f>D320*E320</f>
        <v>0</v>
      </c>
      <c r="H320" s="91"/>
    </row>
    <row r="321" spans="2:8" ht="24" thickBot="1" x14ac:dyDescent="0.3">
      <c r="B321" s="94" t="s">
        <v>31</v>
      </c>
      <c r="C321" s="95"/>
      <c r="D321" s="36"/>
      <c r="E321" s="37"/>
      <c r="F321" s="20" t="s">
        <v>25</v>
      </c>
      <c r="G321" s="31">
        <f>D321*E321</f>
        <v>0</v>
      </c>
      <c r="H321" s="91"/>
    </row>
    <row r="322" spans="2:8" x14ac:dyDescent="0.25">
      <c r="C322" s="3"/>
      <c r="D322" s="3"/>
      <c r="E322" s="4"/>
      <c r="F322" s="4"/>
      <c r="H322" s="61"/>
    </row>
    <row r="323" spans="2:8" ht="25.5" x14ac:dyDescent="0.25">
      <c r="C323" s="14" t="s">
        <v>14</v>
      </c>
      <c r="D323" s="6"/>
    </row>
    <row r="324" spans="2:8" ht="18.75" x14ac:dyDescent="0.25">
      <c r="C324" s="86" t="s">
        <v>6</v>
      </c>
      <c r="D324" s="66" t="s">
        <v>0</v>
      </c>
      <c r="E324" s="9">
        <f>ROUND((G312+D305)/D305,2)</f>
        <v>1.03</v>
      </c>
      <c r="F324" s="9"/>
      <c r="G324" s="10"/>
      <c r="H324" s="7"/>
    </row>
    <row r="325" spans="2:8" x14ac:dyDescent="0.25">
      <c r="C325" s="86"/>
      <c r="D325" s="66" t="s">
        <v>1</v>
      </c>
      <c r="E325" s="9">
        <f>ROUND(((G313+G314)+D305)/D305,2)</f>
        <v>1</v>
      </c>
      <c r="F325" s="9"/>
      <c r="G325" s="11"/>
      <c r="H325" s="62"/>
    </row>
    <row r="326" spans="2:8" x14ac:dyDescent="0.25">
      <c r="C326" s="86"/>
      <c r="D326" s="66" t="s">
        <v>2</v>
      </c>
      <c r="E326" s="9">
        <f>ROUND((G315+D305)/D305,2)</f>
        <v>1.4</v>
      </c>
      <c r="F326" s="12"/>
      <c r="G326" s="11"/>
    </row>
    <row r="327" spans="2:8" x14ac:dyDescent="0.25">
      <c r="C327" s="86"/>
      <c r="D327" s="13" t="s">
        <v>3</v>
      </c>
      <c r="E327" s="45">
        <f>ROUND((SUM(G316:G321)+D305)/D305,2)</f>
        <v>1</v>
      </c>
      <c r="F327" s="10"/>
      <c r="G327" s="11"/>
    </row>
    <row r="328" spans="2:8" ht="25.5" x14ac:dyDescent="0.25">
      <c r="D328" s="46" t="s">
        <v>4</v>
      </c>
      <c r="E328" s="47">
        <f>SUM(E324:E327)-IF(D309="сплошная",3,2)</f>
        <v>2.4299999999999997</v>
      </c>
      <c r="F328" s="25"/>
    </row>
    <row r="329" spans="2:8" x14ac:dyDescent="0.25">
      <c r="E329" s="15"/>
    </row>
    <row r="330" spans="2:8" ht="25.5" x14ac:dyDescent="0.35">
      <c r="B330" s="22"/>
      <c r="C330" s="16" t="s">
        <v>23</v>
      </c>
      <c r="D330" s="87">
        <f>E328*D305</f>
        <v>97907.61599999998</v>
      </c>
      <c r="E330" s="87"/>
    </row>
    <row r="331" spans="2:8" ht="18.75" x14ac:dyDescent="0.3">
      <c r="C331" s="17" t="s">
        <v>8</v>
      </c>
      <c r="D331" s="88">
        <f>D330/D304</f>
        <v>61.810363636363626</v>
      </c>
      <c r="E331" s="88"/>
      <c r="G331" s="7"/>
      <c r="H331" s="63"/>
    </row>
    <row r="343" spans="2:8" ht="14.25" customHeight="1" x14ac:dyDescent="0.25"/>
    <row r="344" spans="2:8" hidden="1" x14ac:dyDescent="0.25"/>
    <row r="345" spans="2:8" hidden="1" x14ac:dyDescent="0.25"/>
    <row r="346" spans="2:8" ht="60.75" x14ac:dyDescent="0.8">
      <c r="B346" s="80" t="s">
        <v>49</v>
      </c>
      <c r="C346" s="80"/>
      <c r="D346" s="80"/>
      <c r="E346" s="80"/>
      <c r="F346" s="80"/>
      <c r="G346" s="80"/>
      <c r="H346" s="80"/>
    </row>
    <row r="347" spans="2:8" ht="46.5" customHeight="1" x14ac:dyDescent="0.25">
      <c r="B347" s="81" t="s">
        <v>36</v>
      </c>
      <c r="C347" s="81"/>
      <c r="D347" s="81"/>
      <c r="E347" s="81"/>
      <c r="F347" s="81"/>
      <c r="G347" s="81"/>
    </row>
    <row r="348" spans="2:8" x14ac:dyDescent="0.25">
      <c r="C348" s="67"/>
      <c r="G348" s="7"/>
    </row>
    <row r="349" spans="2:8" ht="25.5" x14ac:dyDescent="0.25">
      <c r="C349" s="14" t="s">
        <v>5</v>
      </c>
      <c r="D349" s="6"/>
    </row>
    <row r="350" spans="2:8" ht="20.25" x14ac:dyDescent="0.25">
      <c r="B350" s="10"/>
      <c r="C350" s="70" t="s">
        <v>15</v>
      </c>
      <c r="D350" s="73" t="s">
        <v>41</v>
      </c>
      <c r="E350" s="73"/>
      <c r="F350" s="73"/>
      <c r="G350" s="73"/>
      <c r="H350" s="58"/>
    </row>
    <row r="351" spans="2:8" ht="20.25" customHeight="1" x14ac:dyDescent="0.25">
      <c r="B351" s="10"/>
      <c r="C351" s="71"/>
      <c r="D351" s="73" t="s">
        <v>44</v>
      </c>
      <c r="E351" s="73"/>
      <c r="F351" s="73"/>
      <c r="G351" s="73"/>
      <c r="H351" s="58"/>
    </row>
    <row r="352" spans="2:8" ht="20.25" customHeight="1" x14ac:dyDescent="0.25">
      <c r="B352" s="10"/>
      <c r="C352" s="72"/>
      <c r="D352" s="73" t="s">
        <v>80</v>
      </c>
      <c r="E352" s="73"/>
      <c r="F352" s="73"/>
      <c r="G352" s="73"/>
      <c r="H352" s="58"/>
    </row>
    <row r="353" spans="2:8" x14ac:dyDescent="0.25">
      <c r="C353" s="48" t="s">
        <v>12</v>
      </c>
      <c r="D353" s="49">
        <v>5.4</v>
      </c>
      <c r="E353" s="50"/>
      <c r="F353" s="10"/>
    </row>
    <row r="354" spans="2:8" x14ac:dyDescent="0.25">
      <c r="C354" s="1" t="s">
        <v>9</v>
      </c>
      <c r="D354" s="44">
        <v>394</v>
      </c>
      <c r="E354" s="74" t="s">
        <v>16</v>
      </c>
      <c r="F354" s="75"/>
      <c r="G354" s="78">
        <f>D355/D354</f>
        <v>22.716497461928931</v>
      </c>
    </row>
    <row r="355" spans="2:8" x14ac:dyDescent="0.25">
      <c r="C355" s="1" t="s">
        <v>10</v>
      </c>
      <c r="D355" s="44">
        <v>8950.2999999999993</v>
      </c>
      <c r="E355" s="76"/>
      <c r="F355" s="77"/>
      <c r="G355" s="79"/>
    </row>
    <row r="356" spans="2:8" x14ac:dyDescent="0.25">
      <c r="C356" s="54"/>
      <c r="D356" s="55"/>
      <c r="E356" s="56"/>
    </row>
    <row r="357" spans="2:8" x14ac:dyDescent="0.3">
      <c r="C357" s="53" t="s">
        <v>7</v>
      </c>
      <c r="D357" s="51" t="s">
        <v>81</v>
      </c>
      <c r="E357" s="59"/>
    </row>
    <row r="358" spans="2:8" x14ac:dyDescent="0.3">
      <c r="C358" s="53" t="s">
        <v>11</v>
      </c>
      <c r="D358" s="51" t="s">
        <v>61</v>
      </c>
      <c r="E358" s="59"/>
    </row>
    <row r="359" spans="2:8" x14ac:dyDescent="0.3">
      <c r="C359" s="53" t="s">
        <v>13</v>
      </c>
      <c r="D359" s="52" t="s">
        <v>79</v>
      </c>
      <c r="E359" s="59"/>
    </row>
    <row r="360" spans="2:8" ht="24" thickBot="1" x14ac:dyDescent="0.3">
      <c r="C360" s="60"/>
      <c r="D360" s="60"/>
    </row>
    <row r="361" spans="2:8" ht="48" thickBot="1" x14ac:dyDescent="0.3">
      <c r="B361" s="82" t="s">
        <v>17</v>
      </c>
      <c r="C361" s="83"/>
      <c r="D361" s="23" t="s">
        <v>20</v>
      </c>
      <c r="E361" s="84" t="s">
        <v>22</v>
      </c>
      <c r="F361" s="85"/>
      <c r="G361" s="2" t="s">
        <v>21</v>
      </c>
    </row>
    <row r="362" spans="2:8" ht="24" thickBot="1" x14ac:dyDescent="0.3">
      <c r="B362" s="89" t="s">
        <v>35</v>
      </c>
      <c r="C362" s="90"/>
      <c r="D362" s="32">
        <v>59</v>
      </c>
      <c r="E362" s="33">
        <v>5.4</v>
      </c>
      <c r="F362" s="18" t="s">
        <v>25</v>
      </c>
      <c r="G362" s="26">
        <f t="shared" ref="G362:G369" si="8">D362*E362</f>
        <v>318.60000000000002</v>
      </c>
      <c r="H362" s="91"/>
    </row>
    <row r="363" spans="2:8" x14ac:dyDescent="0.25">
      <c r="B363" s="92" t="s">
        <v>18</v>
      </c>
      <c r="C363" s="93"/>
      <c r="D363" s="34"/>
      <c r="E363" s="35"/>
      <c r="F363" s="19" t="s">
        <v>26</v>
      </c>
      <c r="G363" s="27">
        <f t="shared" si="8"/>
        <v>0</v>
      </c>
      <c r="H363" s="91"/>
    </row>
    <row r="364" spans="2:8" ht="24" thickBot="1" x14ac:dyDescent="0.3">
      <c r="B364" s="94" t="s">
        <v>19</v>
      </c>
      <c r="C364" s="95"/>
      <c r="D364" s="36"/>
      <c r="E364" s="37"/>
      <c r="F364" s="20" t="s">
        <v>26</v>
      </c>
      <c r="G364" s="28">
        <f t="shared" si="8"/>
        <v>0</v>
      </c>
      <c r="H364" s="91"/>
    </row>
    <row r="365" spans="2:8" ht="24" thickBot="1" x14ac:dyDescent="0.3">
      <c r="B365" s="96" t="s">
        <v>28</v>
      </c>
      <c r="C365" s="97"/>
      <c r="D365" s="38">
        <v>696.9</v>
      </c>
      <c r="E365" s="39">
        <v>5.4</v>
      </c>
      <c r="F365" s="24" t="s">
        <v>25</v>
      </c>
      <c r="G365" s="29">
        <f t="shared" si="8"/>
        <v>3763.26</v>
      </c>
      <c r="H365" s="91"/>
    </row>
    <row r="366" spans="2:8" x14ac:dyDescent="0.25">
      <c r="B366" s="92" t="s">
        <v>33</v>
      </c>
      <c r="C366" s="93"/>
      <c r="D366" s="34"/>
      <c r="E366" s="35"/>
      <c r="F366" s="19" t="s">
        <v>25</v>
      </c>
      <c r="G366" s="27">
        <f t="shared" si="8"/>
        <v>0</v>
      </c>
      <c r="H366" s="91"/>
    </row>
    <row r="367" spans="2:8" x14ac:dyDescent="0.25">
      <c r="B367" s="98" t="s">
        <v>27</v>
      </c>
      <c r="C367" s="99"/>
      <c r="D367" s="40"/>
      <c r="E367" s="41"/>
      <c r="F367" s="21" t="s">
        <v>25</v>
      </c>
      <c r="G367" s="30">
        <f t="shared" si="8"/>
        <v>0</v>
      </c>
      <c r="H367" s="91"/>
    </row>
    <row r="368" spans="2:8" x14ac:dyDescent="0.25">
      <c r="B368" s="98" t="s">
        <v>29</v>
      </c>
      <c r="C368" s="99"/>
      <c r="D368" s="42"/>
      <c r="E368" s="43"/>
      <c r="F368" s="21" t="s">
        <v>25</v>
      </c>
      <c r="G368" s="30">
        <f t="shared" si="8"/>
        <v>0</v>
      </c>
      <c r="H368" s="91"/>
    </row>
    <row r="369" spans="2:8" x14ac:dyDescent="0.25">
      <c r="B369" s="98" t="s">
        <v>30</v>
      </c>
      <c r="C369" s="99"/>
      <c r="D369" s="42"/>
      <c r="E369" s="43"/>
      <c r="F369" s="21" t="s">
        <v>25</v>
      </c>
      <c r="G369" s="30">
        <f t="shared" si="8"/>
        <v>0</v>
      </c>
      <c r="H369" s="91"/>
    </row>
    <row r="370" spans="2:8" x14ac:dyDescent="0.25">
      <c r="B370" s="98" t="s">
        <v>32</v>
      </c>
      <c r="C370" s="99"/>
      <c r="D370" s="42"/>
      <c r="E370" s="43"/>
      <c r="F370" s="21" t="s">
        <v>25</v>
      </c>
      <c r="G370" s="30">
        <f>D370*E370</f>
        <v>0</v>
      </c>
      <c r="H370" s="91"/>
    </row>
    <row r="371" spans="2:8" ht="24" thickBot="1" x14ac:dyDescent="0.3">
      <c r="B371" s="94" t="s">
        <v>31</v>
      </c>
      <c r="C371" s="95"/>
      <c r="D371" s="36"/>
      <c r="E371" s="37"/>
      <c r="F371" s="20" t="s">
        <v>25</v>
      </c>
      <c r="G371" s="31">
        <f>D371*E371</f>
        <v>0</v>
      </c>
      <c r="H371" s="91"/>
    </row>
    <row r="372" spans="2:8" x14ac:dyDescent="0.25">
      <c r="C372" s="3"/>
      <c r="D372" s="3"/>
      <c r="E372" s="4"/>
      <c r="F372" s="4"/>
      <c r="H372" s="61"/>
    </row>
    <row r="373" spans="2:8" ht="25.5" x14ac:dyDescent="0.25">
      <c r="C373" s="14" t="s">
        <v>14</v>
      </c>
      <c r="D373" s="6"/>
    </row>
    <row r="374" spans="2:8" ht="18.75" x14ac:dyDescent="0.25">
      <c r="C374" s="86" t="s">
        <v>6</v>
      </c>
      <c r="D374" s="66" t="s">
        <v>0</v>
      </c>
      <c r="E374" s="9">
        <f>ROUND((G362+D355)/D355,2)</f>
        <v>1.04</v>
      </c>
      <c r="F374" s="9"/>
      <c r="G374" s="10"/>
      <c r="H374" s="7"/>
    </row>
    <row r="375" spans="2:8" x14ac:dyDescent="0.25">
      <c r="C375" s="86"/>
      <c r="D375" s="66" t="s">
        <v>1</v>
      </c>
      <c r="E375" s="9">
        <f>ROUND(((G363+G364)+D355)/D355,2)</f>
        <v>1</v>
      </c>
      <c r="F375" s="9"/>
      <c r="G375" s="11"/>
      <c r="H375" s="62"/>
    </row>
    <row r="376" spans="2:8" x14ac:dyDescent="0.25">
      <c r="C376" s="86"/>
      <c r="D376" s="66" t="s">
        <v>2</v>
      </c>
      <c r="E376" s="9">
        <f>ROUND((G365+D355)/D355,2)</f>
        <v>1.42</v>
      </c>
      <c r="F376" s="12"/>
      <c r="G376" s="11"/>
    </row>
    <row r="377" spans="2:8" x14ac:dyDescent="0.25">
      <c r="C377" s="86"/>
      <c r="D377" s="13" t="s">
        <v>3</v>
      </c>
      <c r="E377" s="45">
        <f>ROUND((SUM(G366:G371)+D355)/D355,2)</f>
        <v>1</v>
      </c>
      <c r="F377" s="10"/>
      <c r="G377" s="11"/>
    </row>
    <row r="378" spans="2:8" ht="25.5" x14ac:dyDescent="0.25">
      <c r="D378" s="46" t="s">
        <v>4</v>
      </c>
      <c r="E378" s="47">
        <f>SUM(E374:E377)-IF(D359="сплошная",3,2)</f>
        <v>2.46</v>
      </c>
      <c r="F378" s="25"/>
    </row>
    <row r="379" spans="2:8" x14ac:dyDescent="0.25">
      <c r="E379" s="15"/>
    </row>
    <row r="380" spans="2:8" ht="25.5" x14ac:dyDescent="0.35">
      <c r="B380" s="22"/>
      <c r="C380" s="16" t="s">
        <v>23</v>
      </c>
      <c r="D380" s="87">
        <f>E378*D355</f>
        <v>22017.737999999998</v>
      </c>
      <c r="E380" s="87"/>
    </row>
    <row r="381" spans="2:8" ht="18.75" x14ac:dyDescent="0.3">
      <c r="C381" s="17" t="s">
        <v>8</v>
      </c>
      <c r="D381" s="88">
        <f>D380/D354</f>
        <v>55.88258375634517</v>
      </c>
      <c r="E381" s="88"/>
      <c r="G381" s="7"/>
      <c r="H381" s="63"/>
    </row>
    <row r="393" spans="2:8" ht="14.25" customHeight="1" x14ac:dyDescent="0.25"/>
    <row r="394" spans="2:8" hidden="1" x14ac:dyDescent="0.25"/>
    <row r="395" spans="2:8" hidden="1" x14ac:dyDescent="0.25"/>
    <row r="396" spans="2:8" ht="60.75" x14ac:dyDescent="0.8">
      <c r="B396" s="80" t="s">
        <v>50</v>
      </c>
      <c r="C396" s="80"/>
      <c r="D396" s="80"/>
      <c r="E396" s="80"/>
      <c r="F396" s="80"/>
      <c r="G396" s="80"/>
      <c r="H396" s="80"/>
    </row>
    <row r="397" spans="2:8" ht="46.5" customHeight="1" x14ac:dyDescent="0.25">
      <c r="B397" s="81" t="s">
        <v>36</v>
      </c>
      <c r="C397" s="81"/>
      <c r="D397" s="81"/>
      <c r="E397" s="81"/>
      <c r="F397" s="81"/>
      <c r="G397" s="81"/>
    </row>
    <row r="398" spans="2:8" x14ac:dyDescent="0.25">
      <c r="C398" s="67"/>
      <c r="G398" s="7"/>
    </row>
    <row r="399" spans="2:8" ht="25.5" x14ac:dyDescent="0.25">
      <c r="C399" s="14" t="s">
        <v>5</v>
      </c>
      <c r="D399" s="6"/>
    </row>
    <row r="400" spans="2:8" ht="20.25" x14ac:dyDescent="0.25">
      <c r="B400" s="10"/>
      <c r="C400" s="70" t="s">
        <v>15</v>
      </c>
      <c r="D400" s="73" t="s">
        <v>41</v>
      </c>
      <c r="E400" s="73"/>
      <c r="F400" s="73"/>
      <c r="G400" s="73"/>
      <c r="H400" s="58"/>
    </row>
    <row r="401" spans="2:8" ht="20.25" customHeight="1" x14ac:dyDescent="0.25">
      <c r="B401" s="10"/>
      <c r="C401" s="71"/>
      <c r="D401" s="73" t="s">
        <v>44</v>
      </c>
      <c r="E401" s="73"/>
      <c r="F401" s="73"/>
      <c r="G401" s="73"/>
      <c r="H401" s="58"/>
    </row>
    <row r="402" spans="2:8" ht="20.25" customHeight="1" x14ac:dyDescent="0.25">
      <c r="B402" s="10"/>
      <c r="C402" s="72"/>
      <c r="D402" s="73" t="s">
        <v>82</v>
      </c>
      <c r="E402" s="73"/>
      <c r="F402" s="73"/>
      <c r="G402" s="73"/>
      <c r="H402" s="58"/>
    </row>
    <row r="403" spans="2:8" x14ac:dyDescent="0.25">
      <c r="C403" s="48" t="s">
        <v>12</v>
      </c>
      <c r="D403" s="49">
        <v>23</v>
      </c>
      <c r="E403" s="50"/>
      <c r="F403" s="10"/>
    </row>
    <row r="404" spans="2:8" x14ac:dyDescent="0.25">
      <c r="C404" s="1" t="s">
        <v>9</v>
      </c>
      <c r="D404" s="44">
        <v>1654</v>
      </c>
      <c r="E404" s="74" t="s">
        <v>16</v>
      </c>
      <c r="F404" s="75"/>
      <c r="G404" s="78">
        <f>D405/D404</f>
        <v>13.902146311970981</v>
      </c>
    </row>
    <row r="405" spans="2:8" x14ac:dyDescent="0.25">
      <c r="C405" s="1" t="s">
        <v>10</v>
      </c>
      <c r="D405" s="44">
        <v>22994.15</v>
      </c>
      <c r="E405" s="76"/>
      <c r="F405" s="77"/>
      <c r="G405" s="79"/>
    </row>
    <row r="406" spans="2:8" x14ac:dyDescent="0.25">
      <c r="C406" s="54"/>
      <c r="D406" s="55"/>
      <c r="E406" s="56"/>
    </row>
    <row r="407" spans="2:8" x14ac:dyDescent="0.3">
      <c r="C407" s="53" t="s">
        <v>7</v>
      </c>
      <c r="D407" s="51" t="s">
        <v>78</v>
      </c>
      <c r="E407" s="59"/>
    </row>
    <row r="408" spans="2:8" x14ac:dyDescent="0.3">
      <c r="C408" s="53" t="s">
        <v>11</v>
      </c>
      <c r="D408" s="51" t="s">
        <v>56</v>
      </c>
      <c r="E408" s="59"/>
    </row>
    <row r="409" spans="2:8" x14ac:dyDescent="0.3">
      <c r="C409" s="53" t="s">
        <v>13</v>
      </c>
      <c r="D409" s="52" t="s">
        <v>79</v>
      </c>
      <c r="E409" s="59"/>
    </row>
    <row r="410" spans="2:8" ht="24" thickBot="1" x14ac:dyDescent="0.3">
      <c r="C410" s="60"/>
      <c r="D410" s="60"/>
    </row>
    <row r="411" spans="2:8" ht="48" thickBot="1" x14ac:dyDescent="0.3">
      <c r="B411" s="82" t="s">
        <v>17</v>
      </c>
      <c r="C411" s="83"/>
      <c r="D411" s="23" t="s">
        <v>20</v>
      </c>
      <c r="E411" s="84" t="s">
        <v>22</v>
      </c>
      <c r="F411" s="85"/>
      <c r="G411" s="2" t="s">
        <v>21</v>
      </c>
    </row>
    <row r="412" spans="2:8" ht="24" thickBot="1" x14ac:dyDescent="0.3">
      <c r="B412" s="89" t="s">
        <v>35</v>
      </c>
      <c r="C412" s="90"/>
      <c r="D412" s="32">
        <v>59</v>
      </c>
      <c r="E412" s="33">
        <v>23</v>
      </c>
      <c r="F412" s="18" t="s">
        <v>25</v>
      </c>
      <c r="G412" s="26">
        <f t="shared" ref="G412:G419" si="9">D412*E412</f>
        <v>1357</v>
      </c>
      <c r="H412" s="91"/>
    </row>
    <row r="413" spans="2:8" x14ac:dyDescent="0.25">
      <c r="B413" s="92" t="s">
        <v>18</v>
      </c>
      <c r="C413" s="93"/>
      <c r="D413" s="34"/>
      <c r="E413" s="35"/>
      <c r="F413" s="19" t="s">
        <v>26</v>
      </c>
      <c r="G413" s="27">
        <f t="shared" si="9"/>
        <v>0</v>
      </c>
      <c r="H413" s="91"/>
    </row>
    <row r="414" spans="2:8" ht="24" thickBot="1" x14ac:dyDescent="0.3">
      <c r="B414" s="94" t="s">
        <v>19</v>
      </c>
      <c r="C414" s="95"/>
      <c r="D414" s="36"/>
      <c r="E414" s="37"/>
      <c r="F414" s="20" t="s">
        <v>26</v>
      </c>
      <c r="G414" s="28">
        <f t="shared" si="9"/>
        <v>0</v>
      </c>
      <c r="H414" s="91"/>
    </row>
    <row r="415" spans="2:8" ht="24" thickBot="1" x14ac:dyDescent="0.3">
      <c r="B415" s="96" t="s">
        <v>28</v>
      </c>
      <c r="C415" s="97"/>
      <c r="D415" s="38">
        <v>696.9</v>
      </c>
      <c r="E415" s="39">
        <v>23</v>
      </c>
      <c r="F415" s="24" t="s">
        <v>25</v>
      </c>
      <c r="G415" s="29">
        <f t="shared" si="9"/>
        <v>16028.699999999999</v>
      </c>
      <c r="H415" s="91"/>
    </row>
    <row r="416" spans="2:8" x14ac:dyDescent="0.25">
      <c r="B416" s="92" t="s">
        <v>33</v>
      </c>
      <c r="C416" s="93"/>
      <c r="D416" s="34"/>
      <c r="E416" s="35"/>
      <c r="F416" s="19" t="s">
        <v>25</v>
      </c>
      <c r="G416" s="27">
        <f t="shared" si="9"/>
        <v>0</v>
      </c>
      <c r="H416" s="91"/>
    </row>
    <row r="417" spans="2:8" x14ac:dyDescent="0.25">
      <c r="B417" s="98" t="s">
        <v>27</v>
      </c>
      <c r="C417" s="99"/>
      <c r="D417" s="40"/>
      <c r="E417" s="41"/>
      <c r="F417" s="21" t="s">
        <v>25</v>
      </c>
      <c r="G417" s="30">
        <f t="shared" si="9"/>
        <v>0</v>
      </c>
      <c r="H417" s="91"/>
    </row>
    <row r="418" spans="2:8" x14ac:dyDescent="0.25">
      <c r="B418" s="98" t="s">
        <v>29</v>
      </c>
      <c r="C418" s="99"/>
      <c r="D418" s="42"/>
      <c r="E418" s="43"/>
      <c r="F418" s="21" t="s">
        <v>25</v>
      </c>
      <c r="G418" s="30">
        <f t="shared" si="9"/>
        <v>0</v>
      </c>
      <c r="H418" s="91"/>
    </row>
    <row r="419" spans="2:8" x14ac:dyDescent="0.25">
      <c r="B419" s="98" t="s">
        <v>30</v>
      </c>
      <c r="C419" s="99"/>
      <c r="D419" s="42"/>
      <c r="E419" s="43"/>
      <c r="F419" s="21" t="s">
        <v>25</v>
      </c>
      <c r="G419" s="30">
        <f t="shared" si="9"/>
        <v>0</v>
      </c>
      <c r="H419" s="91"/>
    </row>
    <row r="420" spans="2:8" x14ac:dyDescent="0.25">
      <c r="B420" s="98" t="s">
        <v>32</v>
      </c>
      <c r="C420" s="99"/>
      <c r="D420" s="42"/>
      <c r="E420" s="43"/>
      <c r="F420" s="21" t="s">
        <v>25</v>
      </c>
      <c r="G420" s="30">
        <f>D420*E420</f>
        <v>0</v>
      </c>
      <c r="H420" s="91"/>
    </row>
    <row r="421" spans="2:8" ht="24" thickBot="1" x14ac:dyDescent="0.3">
      <c r="B421" s="94" t="s">
        <v>31</v>
      </c>
      <c r="C421" s="95"/>
      <c r="D421" s="36"/>
      <c r="E421" s="37"/>
      <c r="F421" s="20" t="s">
        <v>25</v>
      </c>
      <c r="G421" s="31">
        <f>D421*E421</f>
        <v>0</v>
      </c>
      <c r="H421" s="91"/>
    </row>
    <row r="422" spans="2:8" x14ac:dyDescent="0.25">
      <c r="C422" s="3"/>
      <c r="D422" s="3"/>
      <c r="E422" s="4"/>
      <c r="F422" s="4"/>
      <c r="H422" s="61"/>
    </row>
    <row r="423" spans="2:8" ht="25.5" x14ac:dyDescent="0.25">
      <c r="C423" s="14" t="s">
        <v>14</v>
      </c>
      <c r="D423" s="6"/>
    </row>
    <row r="424" spans="2:8" ht="18.75" x14ac:dyDescent="0.25">
      <c r="C424" s="86" t="s">
        <v>6</v>
      </c>
      <c r="D424" s="66" t="s">
        <v>0</v>
      </c>
      <c r="E424" s="9">
        <f>ROUND((G412+D405)/D405,2)</f>
        <v>1.06</v>
      </c>
      <c r="F424" s="9"/>
      <c r="G424" s="10"/>
      <c r="H424" s="7"/>
    </row>
    <row r="425" spans="2:8" x14ac:dyDescent="0.25">
      <c r="C425" s="86"/>
      <c r="D425" s="66" t="s">
        <v>1</v>
      </c>
      <c r="E425" s="9">
        <f>ROUND(((G413+G414)+D405)/D405,2)</f>
        <v>1</v>
      </c>
      <c r="F425" s="9"/>
      <c r="G425" s="11"/>
      <c r="H425" s="62"/>
    </row>
    <row r="426" spans="2:8" x14ac:dyDescent="0.25">
      <c r="C426" s="86"/>
      <c r="D426" s="66" t="s">
        <v>2</v>
      </c>
      <c r="E426" s="9">
        <f>ROUND((G415+D405)/D405,2)</f>
        <v>1.7</v>
      </c>
      <c r="F426" s="12"/>
      <c r="G426" s="11"/>
    </row>
    <row r="427" spans="2:8" x14ac:dyDescent="0.25">
      <c r="C427" s="86"/>
      <c r="D427" s="13" t="s">
        <v>3</v>
      </c>
      <c r="E427" s="45">
        <f>ROUND((SUM(G416:G421)+D405)/D405,2)</f>
        <v>1</v>
      </c>
      <c r="F427" s="10"/>
      <c r="G427" s="11"/>
    </row>
    <row r="428" spans="2:8" ht="25.5" x14ac:dyDescent="0.25">
      <c r="D428" s="46" t="s">
        <v>4</v>
      </c>
      <c r="E428" s="47">
        <f>SUM(E424:E427)-IF(D409="сплошная",3,2)</f>
        <v>2.76</v>
      </c>
      <c r="F428" s="25"/>
    </row>
    <row r="429" spans="2:8" x14ac:dyDescent="0.25">
      <c r="E429" s="15"/>
    </row>
    <row r="430" spans="2:8" ht="25.5" x14ac:dyDescent="0.35">
      <c r="B430" s="22"/>
      <c r="C430" s="16" t="s">
        <v>23</v>
      </c>
      <c r="D430" s="87">
        <f>E428*D405</f>
        <v>63463.853999999999</v>
      </c>
      <c r="E430" s="87"/>
    </row>
    <row r="431" spans="2:8" ht="18.75" x14ac:dyDescent="0.3">
      <c r="C431" s="17" t="s">
        <v>8</v>
      </c>
      <c r="D431" s="88">
        <f>D430/D404</f>
        <v>38.369923821039905</v>
      </c>
      <c r="E431" s="88"/>
      <c r="G431" s="7"/>
      <c r="H431" s="63"/>
    </row>
    <row r="443" spans="2:8" ht="14.25" customHeight="1" x14ac:dyDescent="0.25"/>
    <row r="444" spans="2:8" hidden="1" x14ac:dyDescent="0.25"/>
    <row r="445" spans="2:8" hidden="1" x14ac:dyDescent="0.25"/>
    <row r="446" spans="2:8" ht="60.75" x14ac:dyDescent="0.8">
      <c r="B446" s="80" t="s">
        <v>51</v>
      </c>
      <c r="C446" s="80"/>
      <c r="D446" s="80"/>
      <c r="E446" s="80"/>
      <c r="F446" s="80"/>
      <c r="G446" s="80"/>
      <c r="H446" s="80"/>
    </row>
    <row r="447" spans="2:8" ht="46.5" customHeight="1" x14ac:dyDescent="0.25">
      <c r="B447" s="81" t="s">
        <v>36</v>
      </c>
      <c r="C447" s="81"/>
      <c r="D447" s="81"/>
      <c r="E447" s="81"/>
      <c r="F447" s="81"/>
      <c r="G447" s="81"/>
    </row>
    <row r="448" spans="2:8" x14ac:dyDescent="0.25">
      <c r="C448" s="67"/>
      <c r="G448" s="7"/>
    </row>
    <row r="449" spans="2:8" ht="25.5" x14ac:dyDescent="0.25">
      <c r="C449" s="14" t="s">
        <v>5</v>
      </c>
      <c r="D449" s="6"/>
    </row>
    <row r="450" spans="2:8" ht="20.25" x14ac:dyDescent="0.25">
      <c r="B450" s="10"/>
      <c r="C450" s="70" t="s">
        <v>15</v>
      </c>
      <c r="D450" s="73" t="s">
        <v>41</v>
      </c>
      <c r="E450" s="73"/>
      <c r="F450" s="73"/>
      <c r="G450" s="73"/>
      <c r="H450" s="58"/>
    </row>
    <row r="451" spans="2:8" ht="20.25" customHeight="1" x14ac:dyDescent="0.25">
      <c r="B451" s="10"/>
      <c r="C451" s="71"/>
      <c r="D451" s="73" t="s">
        <v>44</v>
      </c>
      <c r="E451" s="73"/>
      <c r="F451" s="73"/>
      <c r="G451" s="73"/>
      <c r="H451" s="58"/>
    </row>
    <row r="452" spans="2:8" ht="20.25" customHeight="1" x14ac:dyDescent="0.25">
      <c r="B452" s="10"/>
      <c r="C452" s="72"/>
      <c r="D452" s="73" t="s">
        <v>88</v>
      </c>
      <c r="E452" s="73"/>
      <c r="F452" s="73"/>
      <c r="G452" s="73"/>
      <c r="H452" s="58"/>
    </row>
    <row r="453" spans="2:8" x14ac:dyDescent="0.25">
      <c r="C453" s="48" t="s">
        <v>12</v>
      </c>
      <c r="D453" s="49">
        <v>6.1</v>
      </c>
      <c r="E453" s="50"/>
      <c r="F453" s="10"/>
    </row>
    <row r="454" spans="2:8" x14ac:dyDescent="0.25">
      <c r="C454" s="1" t="s">
        <v>9</v>
      </c>
      <c r="D454" s="44">
        <v>626</v>
      </c>
      <c r="E454" s="74" t="s">
        <v>16</v>
      </c>
      <c r="F454" s="75"/>
      <c r="G454" s="78">
        <f>D455/D454</f>
        <v>8.3560702875399357</v>
      </c>
    </row>
    <row r="455" spans="2:8" x14ac:dyDescent="0.25">
      <c r="C455" s="1" t="s">
        <v>10</v>
      </c>
      <c r="D455" s="44">
        <v>5230.8999999999996</v>
      </c>
      <c r="E455" s="76"/>
      <c r="F455" s="77"/>
      <c r="G455" s="79"/>
    </row>
    <row r="456" spans="2:8" x14ac:dyDescent="0.25">
      <c r="C456" s="54"/>
      <c r="D456" s="55"/>
      <c r="E456" s="56"/>
    </row>
    <row r="457" spans="2:8" x14ac:dyDescent="0.3">
      <c r="C457" s="53" t="s">
        <v>7</v>
      </c>
      <c r="D457" s="51" t="s">
        <v>60</v>
      </c>
      <c r="E457" s="59"/>
    </row>
    <row r="458" spans="2:8" x14ac:dyDescent="0.3">
      <c r="C458" s="53" t="s">
        <v>11</v>
      </c>
      <c r="D458" s="51" t="s">
        <v>61</v>
      </c>
      <c r="E458" s="59"/>
    </row>
    <row r="459" spans="2:8" x14ac:dyDescent="0.3">
      <c r="C459" s="53" t="s">
        <v>13</v>
      </c>
      <c r="D459" s="52" t="s">
        <v>45</v>
      </c>
      <c r="E459" s="59"/>
    </row>
    <row r="460" spans="2:8" ht="24" thickBot="1" x14ac:dyDescent="0.3">
      <c r="C460" s="60"/>
      <c r="D460" s="60"/>
    </row>
    <row r="461" spans="2:8" ht="48" thickBot="1" x14ac:dyDescent="0.3">
      <c r="B461" s="82" t="s">
        <v>17</v>
      </c>
      <c r="C461" s="83"/>
      <c r="D461" s="23" t="s">
        <v>20</v>
      </c>
      <c r="E461" s="84" t="s">
        <v>22</v>
      </c>
      <c r="F461" s="85"/>
      <c r="G461" s="2" t="s">
        <v>21</v>
      </c>
    </row>
    <row r="462" spans="2:8" ht="24" thickBot="1" x14ac:dyDescent="0.3">
      <c r="B462" s="89" t="s">
        <v>35</v>
      </c>
      <c r="C462" s="90"/>
      <c r="D462" s="32">
        <v>59</v>
      </c>
      <c r="E462" s="33">
        <v>6.1</v>
      </c>
      <c r="F462" s="18" t="s">
        <v>25</v>
      </c>
      <c r="G462" s="26">
        <f t="shared" ref="G462:G469" si="10">D462*E462</f>
        <v>359.9</v>
      </c>
      <c r="H462" s="91"/>
    </row>
    <row r="463" spans="2:8" x14ac:dyDescent="0.25">
      <c r="B463" s="92" t="s">
        <v>18</v>
      </c>
      <c r="C463" s="93"/>
      <c r="D463" s="34"/>
      <c r="E463" s="35"/>
      <c r="F463" s="19" t="s">
        <v>26</v>
      </c>
      <c r="G463" s="27">
        <f t="shared" si="10"/>
        <v>0</v>
      </c>
      <c r="H463" s="91"/>
    </row>
    <row r="464" spans="2:8" ht="24" thickBot="1" x14ac:dyDescent="0.3">
      <c r="B464" s="94" t="s">
        <v>19</v>
      </c>
      <c r="C464" s="95"/>
      <c r="D464" s="36"/>
      <c r="E464" s="37"/>
      <c r="F464" s="20" t="s">
        <v>26</v>
      </c>
      <c r="G464" s="28">
        <f t="shared" si="10"/>
        <v>0</v>
      </c>
      <c r="H464" s="91"/>
    </row>
    <row r="465" spans="2:8" ht="24" thickBot="1" x14ac:dyDescent="0.3">
      <c r="B465" s="96" t="s">
        <v>28</v>
      </c>
      <c r="C465" s="97"/>
      <c r="D465" s="38">
        <v>696.9</v>
      </c>
      <c r="E465" s="39">
        <v>6.1</v>
      </c>
      <c r="F465" s="24" t="s">
        <v>25</v>
      </c>
      <c r="G465" s="29">
        <f t="shared" si="10"/>
        <v>4251.0899999999992</v>
      </c>
      <c r="H465" s="91"/>
    </row>
    <row r="466" spans="2:8" x14ac:dyDescent="0.25">
      <c r="B466" s="92" t="s">
        <v>33</v>
      </c>
      <c r="C466" s="93"/>
      <c r="D466" s="34"/>
      <c r="E466" s="35"/>
      <c r="F466" s="19" t="s">
        <v>25</v>
      </c>
      <c r="G466" s="27">
        <f t="shared" si="10"/>
        <v>0</v>
      </c>
      <c r="H466" s="91"/>
    </row>
    <row r="467" spans="2:8" x14ac:dyDescent="0.25">
      <c r="B467" s="98" t="s">
        <v>27</v>
      </c>
      <c r="C467" s="99"/>
      <c r="D467" s="40"/>
      <c r="E467" s="41"/>
      <c r="F467" s="21" t="s">
        <v>25</v>
      </c>
      <c r="G467" s="30">
        <f t="shared" si="10"/>
        <v>0</v>
      </c>
      <c r="H467" s="91"/>
    </row>
    <row r="468" spans="2:8" x14ac:dyDescent="0.25">
      <c r="B468" s="98" t="s">
        <v>29</v>
      </c>
      <c r="C468" s="99"/>
      <c r="D468" s="42"/>
      <c r="E468" s="43"/>
      <c r="F468" s="21" t="s">
        <v>25</v>
      </c>
      <c r="G468" s="30">
        <f t="shared" si="10"/>
        <v>0</v>
      </c>
      <c r="H468" s="91"/>
    </row>
    <row r="469" spans="2:8" x14ac:dyDescent="0.25">
      <c r="B469" s="98" t="s">
        <v>30</v>
      </c>
      <c r="C469" s="99"/>
      <c r="D469" s="42"/>
      <c r="E469" s="43"/>
      <c r="F469" s="21" t="s">
        <v>25</v>
      </c>
      <c r="G469" s="30">
        <f t="shared" si="10"/>
        <v>0</v>
      </c>
      <c r="H469" s="91"/>
    </row>
    <row r="470" spans="2:8" x14ac:dyDescent="0.25">
      <c r="B470" s="98" t="s">
        <v>32</v>
      </c>
      <c r="C470" s="99"/>
      <c r="D470" s="42"/>
      <c r="E470" s="43"/>
      <c r="F470" s="21" t="s">
        <v>25</v>
      </c>
      <c r="G470" s="30">
        <f>D470*E470</f>
        <v>0</v>
      </c>
      <c r="H470" s="91"/>
    </row>
    <row r="471" spans="2:8" ht="24" thickBot="1" x14ac:dyDescent="0.3">
      <c r="B471" s="94" t="s">
        <v>31</v>
      </c>
      <c r="C471" s="95"/>
      <c r="D471" s="36"/>
      <c r="E471" s="37"/>
      <c r="F471" s="20" t="s">
        <v>25</v>
      </c>
      <c r="G471" s="31">
        <f>D471*E471</f>
        <v>0</v>
      </c>
      <c r="H471" s="91"/>
    </row>
    <row r="472" spans="2:8" x14ac:dyDescent="0.25">
      <c r="C472" s="3"/>
      <c r="D472" s="3"/>
      <c r="E472" s="4"/>
      <c r="F472" s="4"/>
      <c r="H472" s="61"/>
    </row>
    <row r="473" spans="2:8" ht="25.5" x14ac:dyDescent="0.25">
      <c r="C473" s="14" t="s">
        <v>14</v>
      </c>
      <c r="D473" s="6"/>
    </row>
    <row r="474" spans="2:8" ht="18.75" x14ac:dyDescent="0.25">
      <c r="C474" s="86" t="s">
        <v>6</v>
      </c>
      <c r="D474" s="66" t="s">
        <v>0</v>
      </c>
      <c r="E474" s="9">
        <f>ROUND((G462+D455)/D455,2)</f>
        <v>1.07</v>
      </c>
      <c r="F474" s="9"/>
      <c r="G474" s="10"/>
      <c r="H474" s="7"/>
    </row>
    <row r="475" spans="2:8" x14ac:dyDescent="0.25">
      <c r="C475" s="86"/>
      <c r="D475" s="66" t="s">
        <v>1</v>
      </c>
      <c r="E475" s="9">
        <f>ROUND(((G463+G464)+D455)/D455,2)</f>
        <v>1</v>
      </c>
      <c r="F475" s="9"/>
      <c r="G475" s="11"/>
      <c r="H475" s="62"/>
    </row>
    <row r="476" spans="2:8" x14ac:dyDescent="0.25">
      <c r="C476" s="86"/>
      <c r="D476" s="66" t="s">
        <v>2</v>
      </c>
      <c r="E476" s="9">
        <f>ROUND((G465+D455)/D455,2)</f>
        <v>1.81</v>
      </c>
      <c r="F476" s="12"/>
      <c r="G476" s="11"/>
    </row>
    <row r="477" spans="2:8" x14ac:dyDescent="0.25">
      <c r="C477" s="86"/>
      <c r="D477" s="13" t="s">
        <v>3</v>
      </c>
      <c r="E477" s="45">
        <f>ROUND((SUM(G466:G471)+D455)/D455,2)</f>
        <v>1</v>
      </c>
      <c r="F477" s="10"/>
      <c r="G477" s="11"/>
    </row>
    <row r="478" spans="2:8" ht="25.5" x14ac:dyDescent="0.25">
      <c r="D478" s="46" t="s">
        <v>4</v>
      </c>
      <c r="E478" s="47">
        <f>SUM(E474:E477)-IF(D459="сплошная",3,2)</f>
        <v>2.8800000000000008</v>
      </c>
      <c r="F478" s="25"/>
    </row>
    <row r="479" spans="2:8" x14ac:dyDescent="0.25">
      <c r="E479" s="15"/>
    </row>
    <row r="480" spans="2:8" ht="25.5" x14ac:dyDescent="0.35">
      <c r="B480" s="22"/>
      <c r="C480" s="16" t="s">
        <v>23</v>
      </c>
      <c r="D480" s="87">
        <f>E478*D455</f>
        <v>15064.992000000004</v>
      </c>
      <c r="E480" s="87"/>
    </row>
    <row r="481" spans="2:8" ht="18.75" x14ac:dyDescent="0.3">
      <c r="C481" s="17" t="s">
        <v>8</v>
      </c>
      <c r="D481" s="88">
        <f>D480/D454</f>
        <v>24.065482428115022</v>
      </c>
      <c r="E481" s="88"/>
      <c r="G481" s="7"/>
      <c r="H481" s="63"/>
    </row>
    <row r="493" spans="2:8" ht="14.25" customHeight="1" x14ac:dyDescent="0.25"/>
    <row r="494" spans="2:8" hidden="1" x14ac:dyDescent="0.25"/>
    <row r="495" spans="2:8" hidden="1" x14ac:dyDescent="0.25"/>
    <row r="496" spans="2:8" ht="60.75" x14ac:dyDescent="0.8">
      <c r="B496" s="80" t="s">
        <v>52</v>
      </c>
      <c r="C496" s="80"/>
      <c r="D496" s="80"/>
      <c r="E496" s="80"/>
      <c r="F496" s="80"/>
      <c r="G496" s="80"/>
      <c r="H496" s="80"/>
    </row>
    <row r="497" spans="2:8" ht="46.5" customHeight="1" x14ac:dyDescent="0.25">
      <c r="B497" s="81" t="s">
        <v>36</v>
      </c>
      <c r="C497" s="81"/>
      <c r="D497" s="81"/>
      <c r="E497" s="81"/>
      <c r="F497" s="81"/>
      <c r="G497" s="81"/>
    </row>
    <row r="498" spans="2:8" x14ac:dyDescent="0.25">
      <c r="C498" s="67"/>
      <c r="G498" s="7"/>
    </row>
    <row r="499" spans="2:8" ht="25.5" x14ac:dyDescent="0.25">
      <c r="C499" s="14" t="s">
        <v>5</v>
      </c>
      <c r="D499" s="6"/>
    </row>
    <row r="500" spans="2:8" ht="20.25" x14ac:dyDescent="0.25">
      <c r="B500" s="10"/>
      <c r="C500" s="70" t="s">
        <v>15</v>
      </c>
      <c r="D500" s="73" t="s">
        <v>41</v>
      </c>
      <c r="E500" s="73"/>
      <c r="F500" s="73"/>
      <c r="G500" s="73"/>
      <c r="H500" s="58"/>
    </row>
    <row r="501" spans="2:8" ht="20.25" customHeight="1" x14ac:dyDescent="0.25">
      <c r="B501" s="10"/>
      <c r="C501" s="71"/>
      <c r="D501" s="73" t="s">
        <v>44</v>
      </c>
      <c r="E501" s="73"/>
      <c r="F501" s="73"/>
      <c r="G501" s="73"/>
      <c r="H501" s="58"/>
    </row>
    <row r="502" spans="2:8" ht="20.25" customHeight="1" x14ac:dyDescent="0.25">
      <c r="B502" s="10"/>
      <c r="C502" s="72"/>
      <c r="D502" s="73" t="s">
        <v>83</v>
      </c>
      <c r="E502" s="73"/>
      <c r="F502" s="73"/>
      <c r="G502" s="73"/>
      <c r="H502" s="58"/>
    </row>
    <row r="503" spans="2:8" x14ac:dyDescent="0.25">
      <c r="C503" s="48" t="s">
        <v>12</v>
      </c>
      <c r="D503" s="49">
        <v>17</v>
      </c>
      <c r="E503" s="50"/>
      <c r="F503" s="10"/>
    </row>
    <row r="504" spans="2:8" x14ac:dyDescent="0.25">
      <c r="C504" s="1" t="s">
        <v>9</v>
      </c>
      <c r="D504" s="44">
        <v>1160</v>
      </c>
      <c r="E504" s="74" t="s">
        <v>16</v>
      </c>
      <c r="F504" s="75"/>
      <c r="G504" s="78">
        <f>D505/D504</f>
        <v>17.892543103448276</v>
      </c>
    </row>
    <row r="505" spans="2:8" x14ac:dyDescent="0.25">
      <c r="C505" s="1" t="s">
        <v>10</v>
      </c>
      <c r="D505" s="44">
        <v>20755.349999999999</v>
      </c>
      <c r="E505" s="76"/>
      <c r="F505" s="77"/>
      <c r="G505" s="79"/>
    </row>
    <row r="506" spans="2:8" x14ac:dyDescent="0.25">
      <c r="C506" s="54"/>
      <c r="D506" s="55"/>
      <c r="E506" s="56"/>
    </row>
    <row r="507" spans="2:8" x14ac:dyDescent="0.3">
      <c r="C507" s="53" t="s">
        <v>7</v>
      </c>
      <c r="D507" s="51" t="s">
        <v>84</v>
      </c>
      <c r="E507" s="59"/>
    </row>
    <row r="508" spans="2:8" x14ac:dyDescent="0.3">
      <c r="C508" s="53" t="s">
        <v>11</v>
      </c>
      <c r="D508" s="51" t="s">
        <v>63</v>
      </c>
      <c r="E508" s="59"/>
    </row>
    <row r="509" spans="2:8" x14ac:dyDescent="0.3">
      <c r="C509" s="53" t="s">
        <v>13</v>
      </c>
      <c r="D509" s="52" t="s">
        <v>79</v>
      </c>
      <c r="E509" s="59"/>
    </row>
    <row r="510" spans="2:8" ht="24" thickBot="1" x14ac:dyDescent="0.3">
      <c r="C510" s="60"/>
      <c r="D510" s="60"/>
    </row>
    <row r="511" spans="2:8" ht="48" thickBot="1" x14ac:dyDescent="0.3">
      <c r="B511" s="82" t="s">
        <v>17</v>
      </c>
      <c r="C511" s="83"/>
      <c r="D511" s="23" t="s">
        <v>20</v>
      </c>
      <c r="E511" s="84" t="s">
        <v>22</v>
      </c>
      <c r="F511" s="85"/>
      <c r="G511" s="2" t="s">
        <v>21</v>
      </c>
    </row>
    <row r="512" spans="2:8" ht="24" thickBot="1" x14ac:dyDescent="0.3">
      <c r="B512" s="89" t="s">
        <v>35</v>
      </c>
      <c r="C512" s="90"/>
      <c r="D512" s="32">
        <v>59</v>
      </c>
      <c r="E512" s="33">
        <v>17</v>
      </c>
      <c r="F512" s="18" t="s">
        <v>25</v>
      </c>
      <c r="G512" s="26">
        <f t="shared" ref="G512:G519" si="11">D512*E512</f>
        <v>1003</v>
      </c>
      <c r="H512" s="91"/>
    </row>
    <row r="513" spans="2:8" x14ac:dyDescent="0.25">
      <c r="B513" s="92" t="s">
        <v>18</v>
      </c>
      <c r="C513" s="93"/>
      <c r="D513" s="34"/>
      <c r="E513" s="35"/>
      <c r="F513" s="19" t="s">
        <v>26</v>
      </c>
      <c r="G513" s="27">
        <f t="shared" si="11"/>
        <v>0</v>
      </c>
      <c r="H513" s="91"/>
    </row>
    <row r="514" spans="2:8" ht="24" thickBot="1" x14ac:dyDescent="0.3">
      <c r="B514" s="94" t="s">
        <v>19</v>
      </c>
      <c r="C514" s="95"/>
      <c r="D514" s="36"/>
      <c r="E514" s="37"/>
      <c r="F514" s="20" t="s">
        <v>26</v>
      </c>
      <c r="G514" s="28">
        <f t="shared" si="11"/>
        <v>0</v>
      </c>
      <c r="H514" s="91"/>
    </row>
    <row r="515" spans="2:8" ht="24" thickBot="1" x14ac:dyDescent="0.3">
      <c r="B515" s="96" t="s">
        <v>28</v>
      </c>
      <c r="C515" s="97"/>
      <c r="D515" s="38">
        <v>696.9</v>
      </c>
      <c r="E515" s="39">
        <v>17</v>
      </c>
      <c r="F515" s="24" t="s">
        <v>25</v>
      </c>
      <c r="G515" s="29">
        <f t="shared" si="11"/>
        <v>11847.3</v>
      </c>
      <c r="H515" s="91"/>
    </row>
    <row r="516" spans="2:8" x14ac:dyDescent="0.25">
      <c r="B516" s="92" t="s">
        <v>33</v>
      </c>
      <c r="C516" s="93"/>
      <c r="D516" s="34"/>
      <c r="E516" s="35"/>
      <c r="F516" s="19" t="s">
        <v>25</v>
      </c>
      <c r="G516" s="27">
        <f t="shared" si="11"/>
        <v>0</v>
      </c>
      <c r="H516" s="91"/>
    </row>
    <row r="517" spans="2:8" x14ac:dyDescent="0.25">
      <c r="B517" s="98" t="s">
        <v>27</v>
      </c>
      <c r="C517" s="99"/>
      <c r="D517" s="40"/>
      <c r="E517" s="41"/>
      <c r="F517" s="21" t="s">
        <v>25</v>
      </c>
      <c r="G517" s="30">
        <f t="shared" si="11"/>
        <v>0</v>
      </c>
      <c r="H517" s="91"/>
    </row>
    <row r="518" spans="2:8" x14ac:dyDescent="0.25">
      <c r="B518" s="98" t="s">
        <v>29</v>
      </c>
      <c r="C518" s="99"/>
      <c r="D518" s="42"/>
      <c r="E518" s="43"/>
      <c r="F518" s="21" t="s">
        <v>25</v>
      </c>
      <c r="G518" s="30">
        <f t="shared" si="11"/>
        <v>0</v>
      </c>
      <c r="H518" s="91"/>
    </row>
    <row r="519" spans="2:8" x14ac:dyDescent="0.25">
      <c r="B519" s="98" t="s">
        <v>30</v>
      </c>
      <c r="C519" s="99"/>
      <c r="D519" s="42"/>
      <c r="E519" s="43"/>
      <c r="F519" s="21" t="s">
        <v>25</v>
      </c>
      <c r="G519" s="30">
        <f t="shared" si="11"/>
        <v>0</v>
      </c>
      <c r="H519" s="91"/>
    </row>
    <row r="520" spans="2:8" x14ac:dyDescent="0.25">
      <c r="B520" s="98" t="s">
        <v>32</v>
      </c>
      <c r="C520" s="99"/>
      <c r="D520" s="42"/>
      <c r="E520" s="43"/>
      <c r="F520" s="21" t="s">
        <v>25</v>
      </c>
      <c r="G520" s="30">
        <f>D520*E520</f>
        <v>0</v>
      </c>
      <c r="H520" s="91"/>
    </row>
    <row r="521" spans="2:8" ht="24" thickBot="1" x14ac:dyDescent="0.3">
      <c r="B521" s="94" t="s">
        <v>31</v>
      </c>
      <c r="C521" s="95"/>
      <c r="D521" s="36"/>
      <c r="E521" s="37"/>
      <c r="F521" s="20" t="s">
        <v>25</v>
      </c>
      <c r="G521" s="31">
        <f>D521*E521</f>
        <v>0</v>
      </c>
      <c r="H521" s="91"/>
    </row>
    <row r="522" spans="2:8" x14ac:dyDescent="0.25">
      <c r="C522" s="3"/>
      <c r="D522" s="3"/>
      <c r="E522" s="4"/>
      <c r="F522" s="4"/>
      <c r="H522" s="61"/>
    </row>
    <row r="523" spans="2:8" ht="25.5" x14ac:dyDescent="0.25">
      <c r="C523" s="14" t="s">
        <v>14</v>
      </c>
      <c r="D523" s="6"/>
    </row>
    <row r="524" spans="2:8" ht="18.75" x14ac:dyDescent="0.25">
      <c r="C524" s="86" t="s">
        <v>6</v>
      </c>
      <c r="D524" s="66" t="s">
        <v>0</v>
      </c>
      <c r="E524" s="9">
        <f>ROUND((G512+D505)/D505,2)</f>
        <v>1.05</v>
      </c>
      <c r="F524" s="9"/>
      <c r="G524" s="10"/>
      <c r="H524" s="7"/>
    </row>
    <row r="525" spans="2:8" x14ac:dyDescent="0.25">
      <c r="C525" s="86"/>
      <c r="D525" s="66" t="s">
        <v>1</v>
      </c>
      <c r="E525" s="9">
        <f>ROUND(((G513+G514)+D505)/D505,2)</f>
        <v>1</v>
      </c>
      <c r="F525" s="9"/>
      <c r="G525" s="11"/>
      <c r="H525" s="62"/>
    </row>
    <row r="526" spans="2:8" x14ac:dyDescent="0.25">
      <c r="C526" s="86"/>
      <c r="D526" s="66" t="s">
        <v>2</v>
      </c>
      <c r="E526" s="9">
        <f>ROUND((G515+D505)/D505,2)</f>
        <v>1.57</v>
      </c>
      <c r="F526" s="12"/>
      <c r="G526" s="11"/>
    </row>
    <row r="527" spans="2:8" x14ac:dyDescent="0.25">
      <c r="C527" s="86"/>
      <c r="D527" s="13" t="s">
        <v>3</v>
      </c>
      <c r="E527" s="45">
        <f>ROUND((SUM(G516:G521)+D505)/D505,2)</f>
        <v>1</v>
      </c>
      <c r="F527" s="10"/>
      <c r="G527" s="11"/>
    </row>
    <row r="528" spans="2:8" ht="25.5" x14ac:dyDescent="0.25">
      <c r="D528" s="46" t="s">
        <v>4</v>
      </c>
      <c r="E528" s="47">
        <f>SUM(E524:E527)-IF(D509="сплошная",3,2)</f>
        <v>2.62</v>
      </c>
      <c r="F528" s="25"/>
    </row>
    <row r="529" spans="2:8" x14ac:dyDescent="0.25">
      <c r="E529" s="15"/>
    </row>
    <row r="530" spans="2:8" ht="25.5" x14ac:dyDescent="0.35">
      <c r="B530" s="22"/>
      <c r="C530" s="16" t="s">
        <v>23</v>
      </c>
      <c r="D530" s="87">
        <f>E528*D505</f>
        <v>54379.017</v>
      </c>
      <c r="E530" s="87"/>
    </row>
    <row r="531" spans="2:8" ht="18.75" x14ac:dyDescent="0.3">
      <c r="C531" s="17" t="s">
        <v>8</v>
      </c>
      <c r="D531" s="88">
        <f>D530/D504</f>
        <v>46.878462931034484</v>
      </c>
      <c r="E531" s="88"/>
      <c r="G531" s="7"/>
      <c r="H531" s="63"/>
    </row>
    <row r="545" spans="2:8" ht="14.25" customHeight="1" x14ac:dyDescent="0.25"/>
    <row r="546" spans="2:8" hidden="1" x14ac:dyDescent="0.25"/>
    <row r="547" spans="2:8" hidden="1" x14ac:dyDescent="0.25"/>
    <row r="548" spans="2:8" ht="60.75" x14ac:dyDescent="0.8">
      <c r="B548" s="80" t="s">
        <v>53</v>
      </c>
      <c r="C548" s="80"/>
      <c r="D548" s="80"/>
      <c r="E548" s="80"/>
      <c r="F548" s="80"/>
      <c r="G548" s="80"/>
      <c r="H548" s="80"/>
    </row>
    <row r="549" spans="2:8" ht="46.5" customHeight="1" x14ac:dyDescent="0.25">
      <c r="B549" s="81" t="s">
        <v>36</v>
      </c>
      <c r="C549" s="81"/>
      <c r="D549" s="81"/>
      <c r="E549" s="81"/>
      <c r="F549" s="81"/>
      <c r="G549" s="81"/>
    </row>
    <row r="550" spans="2:8" x14ac:dyDescent="0.25">
      <c r="C550" s="67"/>
      <c r="G550" s="7"/>
    </row>
    <row r="551" spans="2:8" ht="25.5" x14ac:dyDescent="0.25">
      <c r="C551" s="14" t="s">
        <v>5</v>
      </c>
      <c r="D551" s="6"/>
    </row>
    <row r="552" spans="2:8" ht="20.25" x14ac:dyDescent="0.25">
      <c r="B552" s="10"/>
      <c r="C552" s="70" t="s">
        <v>15</v>
      </c>
      <c r="D552" s="73" t="s">
        <v>41</v>
      </c>
      <c r="E552" s="73"/>
      <c r="F552" s="73"/>
      <c r="G552" s="73"/>
      <c r="H552" s="58"/>
    </row>
    <row r="553" spans="2:8" ht="20.25" customHeight="1" x14ac:dyDescent="0.25">
      <c r="B553" s="10"/>
      <c r="C553" s="71"/>
      <c r="D553" s="73" t="s">
        <v>44</v>
      </c>
      <c r="E553" s="73"/>
      <c r="F553" s="73"/>
      <c r="G553" s="73"/>
      <c r="H553" s="58"/>
    </row>
    <row r="554" spans="2:8" ht="20.25" customHeight="1" x14ac:dyDescent="0.25">
      <c r="B554" s="10"/>
      <c r="C554" s="72"/>
      <c r="D554" s="73" t="s">
        <v>89</v>
      </c>
      <c r="E554" s="73"/>
      <c r="F554" s="73"/>
      <c r="G554" s="73"/>
      <c r="H554" s="58"/>
    </row>
    <row r="555" spans="2:8" x14ac:dyDescent="0.25">
      <c r="C555" s="48" t="s">
        <v>12</v>
      </c>
      <c r="D555" s="49">
        <v>3.7</v>
      </c>
      <c r="E555" s="50"/>
      <c r="F555" s="10"/>
    </row>
    <row r="556" spans="2:8" x14ac:dyDescent="0.25">
      <c r="C556" s="1" t="s">
        <v>9</v>
      </c>
      <c r="D556" s="44">
        <v>207</v>
      </c>
      <c r="E556" s="74" t="s">
        <v>16</v>
      </c>
      <c r="F556" s="75"/>
      <c r="G556" s="78">
        <f>D557/D556</f>
        <v>25.295652173913041</v>
      </c>
    </row>
    <row r="557" spans="2:8" x14ac:dyDescent="0.25">
      <c r="C557" s="1" t="s">
        <v>10</v>
      </c>
      <c r="D557" s="44">
        <v>5236.2</v>
      </c>
      <c r="E557" s="76"/>
      <c r="F557" s="77"/>
      <c r="G557" s="79"/>
    </row>
    <row r="558" spans="2:8" x14ac:dyDescent="0.25">
      <c r="C558" s="54"/>
      <c r="D558" s="55"/>
      <c r="E558" s="56"/>
    </row>
    <row r="559" spans="2:8" x14ac:dyDescent="0.3">
      <c r="C559" s="53" t="s">
        <v>7</v>
      </c>
      <c r="D559" s="51" t="s">
        <v>90</v>
      </c>
      <c r="E559" s="59"/>
    </row>
    <row r="560" spans="2:8" x14ac:dyDescent="0.3">
      <c r="C560" s="53" t="s">
        <v>11</v>
      </c>
      <c r="D560" s="51" t="s">
        <v>48</v>
      </c>
      <c r="E560" s="59"/>
    </row>
    <row r="561" spans="2:8" x14ac:dyDescent="0.3">
      <c r="C561" s="53" t="s">
        <v>13</v>
      </c>
      <c r="D561" s="52" t="s">
        <v>79</v>
      </c>
      <c r="E561" s="59"/>
    </row>
    <row r="562" spans="2:8" ht="24" thickBot="1" x14ac:dyDescent="0.3">
      <c r="C562" s="60"/>
      <c r="D562" s="60"/>
    </row>
    <row r="563" spans="2:8" ht="48" thickBot="1" x14ac:dyDescent="0.3">
      <c r="B563" s="82" t="s">
        <v>17</v>
      </c>
      <c r="C563" s="83"/>
      <c r="D563" s="23" t="s">
        <v>20</v>
      </c>
      <c r="E563" s="84" t="s">
        <v>22</v>
      </c>
      <c r="F563" s="85"/>
      <c r="G563" s="2" t="s">
        <v>21</v>
      </c>
    </row>
    <row r="564" spans="2:8" ht="24" thickBot="1" x14ac:dyDescent="0.3">
      <c r="B564" s="89" t="s">
        <v>35</v>
      </c>
      <c r="C564" s="90"/>
      <c r="D564" s="32">
        <v>59</v>
      </c>
      <c r="E564" s="33">
        <v>3.7</v>
      </c>
      <c r="F564" s="18" t="s">
        <v>25</v>
      </c>
      <c r="G564" s="26">
        <f t="shared" ref="G564:G571" si="12">D564*E564</f>
        <v>218.3</v>
      </c>
      <c r="H564" s="91"/>
    </row>
    <row r="565" spans="2:8" x14ac:dyDescent="0.25">
      <c r="B565" s="92" t="s">
        <v>18</v>
      </c>
      <c r="C565" s="93"/>
      <c r="D565" s="34"/>
      <c r="E565" s="35"/>
      <c r="F565" s="19" t="s">
        <v>26</v>
      </c>
      <c r="G565" s="27">
        <f t="shared" si="12"/>
        <v>0</v>
      </c>
      <c r="H565" s="91"/>
    </row>
    <row r="566" spans="2:8" ht="24" thickBot="1" x14ac:dyDescent="0.3">
      <c r="B566" s="94" t="s">
        <v>19</v>
      </c>
      <c r="C566" s="95"/>
      <c r="D566" s="36"/>
      <c r="E566" s="37"/>
      <c r="F566" s="20" t="s">
        <v>26</v>
      </c>
      <c r="G566" s="28">
        <f t="shared" si="12"/>
        <v>0</v>
      </c>
      <c r="H566" s="91"/>
    </row>
    <row r="567" spans="2:8" ht="24" thickBot="1" x14ac:dyDescent="0.3">
      <c r="B567" s="96" t="s">
        <v>28</v>
      </c>
      <c r="C567" s="97"/>
      <c r="D567" s="38">
        <v>696.9</v>
      </c>
      <c r="E567" s="39">
        <v>3.7</v>
      </c>
      <c r="F567" s="24" t="s">
        <v>25</v>
      </c>
      <c r="G567" s="29">
        <f t="shared" si="12"/>
        <v>2578.5300000000002</v>
      </c>
      <c r="H567" s="91"/>
    </row>
    <row r="568" spans="2:8" x14ac:dyDescent="0.25">
      <c r="B568" s="92" t="s">
        <v>33</v>
      </c>
      <c r="C568" s="93"/>
      <c r="D568" s="34"/>
      <c r="E568" s="35"/>
      <c r="F568" s="19" t="s">
        <v>25</v>
      </c>
      <c r="G568" s="27">
        <f t="shared" si="12"/>
        <v>0</v>
      </c>
      <c r="H568" s="91"/>
    </row>
    <row r="569" spans="2:8" x14ac:dyDescent="0.25">
      <c r="B569" s="98" t="s">
        <v>27</v>
      </c>
      <c r="C569" s="99"/>
      <c r="D569" s="40"/>
      <c r="E569" s="41"/>
      <c r="F569" s="21" t="s">
        <v>25</v>
      </c>
      <c r="G569" s="30">
        <f t="shared" si="12"/>
        <v>0</v>
      </c>
      <c r="H569" s="91"/>
    </row>
    <row r="570" spans="2:8" x14ac:dyDescent="0.25">
      <c r="B570" s="98" t="s">
        <v>29</v>
      </c>
      <c r="C570" s="99"/>
      <c r="D570" s="42"/>
      <c r="E570" s="43"/>
      <c r="F570" s="21" t="s">
        <v>25</v>
      </c>
      <c r="G570" s="30">
        <f t="shared" si="12"/>
        <v>0</v>
      </c>
      <c r="H570" s="91"/>
    </row>
    <row r="571" spans="2:8" x14ac:dyDescent="0.25">
      <c r="B571" s="98" t="s">
        <v>30</v>
      </c>
      <c r="C571" s="99"/>
      <c r="D571" s="42"/>
      <c r="E571" s="43"/>
      <c r="F571" s="21" t="s">
        <v>25</v>
      </c>
      <c r="G571" s="30">
        <f t="shared" si="12"/>
        <v>0</v>
      </c>
      <c r="H571" s="91"/>
    </row>
    <row r="572" spans="2:8" x14ac:dyDescent="0.25">
      <c r="B572" s="98" t="s">
        <v>32</v>
      </c>
      <c r="C572" s="99"/>
      <c r="D572" s="42"/>
      <c r="E572" s="43"/>
      <c r="F572" s="21" t="s">
        <v>25</v>
      </c>
      <c r="G572" s="30">
        <f>D572*E572</f>
        <v>0</v>
      </c>
      <c r="H572" s="91"/>
    </row>
    <row r="573" spans="2:8" ht="24" thickBot="1" x14ac:dyDescent="0.3">
      <c r="B573" s="94" t="s">
        <v>31</v>
      </c>
      <c r="C573" s="95"/>
      <c r="D573" s="36"/>
      <c r="E573" s="37"/>
      <c r="F573" s="20" t="s">
        <v>25</v>
      </c>
      <c r="G573" s="31">
        <f>D573*E573</f>
        <v>0</v>
      </c>
      <c r="H573" s="91"/>
    </row>
    <row r="574" spans="2:8" x14ac:dyDescent="0.25">
      <c r="C574" s="3"/>
      <c r="D574" s="3"/>
      <c r="E574" s="4"/>
      <c r="F574" s="4"/>
      <c r="H574" s="61"/>
    </row>
    <row r="575" spans="2:8" ht="25.5" x14ac:dyDescent="0.25">
      <c r="C575" s="14" t="s">
        <v>14</v>
      </c>
      <c r="D575" s="6"/>
    </row>
    <row r="576" spans="2:8" ht="18.75" x14ac:dyDescent="0.25">
      <c r="C576" s="86" t="s">
        <v>6</v>
      </c>
      <c r="D576" s="66" t="s">
        <v>0</v>
      </c>
      <c r="E576" s="9">
        <f>ROUND((G564+D557)/D557,2)</f>
        <v>1.04</v>
      </c>
      <c r="F576" s="9"/>
      <c r="G576" s="10"/>
      <c r="H576" s="7"/>
    </row>
    <row r="577" spans="2:8" x14ac:dyDescent="0.25">
      <c r="C577" s="86"/>
      <c r="D577" s="66" t="s">
        <v>1</v>
      </c>
      <c r="E577" s="9">
        <f>ROUND(((G565+G566)+D557)/D557,2)</f>
        <v>1</v>
      </c>
      <c r="F577" s="9"/>
      <c r="G577" s="11"/>
      <c r="H577" s="62"/>
    </row>
    <row r="578" spans="2:8" x14ac:dyDescent="0.25">
      <c r="C578" s="86"/>
      <c r="D578" s="66" t="s">
        <v>2</v>
      </c>
      <c r="E578" s="9">
        <f>ROUND((G567+D557)/D557,2)</f>
        <v>1.49</v>
      </c>
      <c r="F578" s="12"/>
      <c r="G578" s="11"/>
    </row>
    <row r="579" spans="2:8" x14ac:dyDescent="0.25">
      <c r="C579" s="86"/>
      <c r="D579" s="13" t="s">
        <v>3</v>
      </c>
      <c r="E579" s="45">
        <f>ROUND((SUM(G568:G573)+D557)/D557,2)</f>
        <v>1</v>
      </c>
      <c r="F579" s="10"/>
      <c r="G579" s="11"/>
    </row>
    <row r="580" spans="2:8" ht="25.5" x14ac:dyDescent="0.25">
      <c r="D580" s="46" t="s">
        <v>4</v>
      </c>
      <c r="E580" s="47">
        <f>SUM(E576:E579)-IF(D561="сплошная",3,2)</f>
        <v>2.5300000000000002</v>
      </c>
      <c r="F580" s="25"/>
    </row>
    <row r="581" spans="2:8" x14ac:dyDescent="0.25">
      <c r="E581" s="15"/>
    </row>
    <row r="582" spans="2:8" ht="25.5" x14ac:dyDescent="0.35">
      <c r="B582" s="22"/>
      <c r="C582" s="16" t="s">
        <v>23</v>
      </c>
      <c r="D582" s="87">
        <f>E580*D557</f>
        <v>13247.586000000001</v>
      </c>
      <c r="E582" s="87"/>
    </row>
    <row r="583" spans="2:8" ht="18.75" x14ac:dyDescent="0.3">
      <c r="C583" s="17" t="s">
        <v>8</v>
      </c>
      <c r="D583" s="88">
        <f>D582/D556</f>
        <v>63.998000000000005</v>
      </c>
      <c r="E583" s="88"/>
      <c r="G583" s="7"/>
      <c r="H583" s="63"/>
    </row>
    <row r="593" spans="2:8" ht="14.25" customHeight="1" x14ac:dyDescent="0.25"/>
    <row r="594" spans="2:8" hidden="1" x14ac:dyDescent="0.25"/>
    <row r="595" spans="2:8" hidden="1" x14ac:dyDescent="0.25"/>
    <row r="596" spans="2:8" ht="60.75" x14ac:dyDescent="0.8">
      <c r="B596" s="80" t="s">
        <v>54</v>
      </c>
      <c r="C596" s="80"/>
      <c r="D596" s="80"/>
      <c r="E596" s="80"/>
      <c r="F596" s="80"/>
      <c r="G596" s="80"/>
      <c r="H596" s="80"/>
    </row>
    <row r="597" spans="2:8" ht="46.5" customHeight="1" x14ac:dyDescent="0.25">
      <c r="B597" s="81" t="s">
        <v>36</v>
      </c>
      <c r="C597" s="81"/>
      <c r="D597" s="81"/>
      <c r="E597" s="81"/>
      <c r="F597" s="81"/>
      <c r="G597" s="81"/>
    </row>
    <row r="598" spans="2:8" x14ac:dyDescent="0.25">
      <c r="C598" s="67"/>
      <c r="G598" s="7"/>
    </row>
    <row r="599" spans="2:8" ht="25.5" x14ac:dyDescent="0.25">
      <c r="C599" s="14" t="s">
        <v>5</v>
      </c>
      <c r="D599" s="6"/>
    </row>
    <row r="600" spans="2:8" ht="20.25" x14ac:dyDescent="0.25">
      <c r="B600" s="10"/>
      <c r="C600" s="70" t="s">
        <v>15</v>
      </c>
      <c r="D600" s="73" t="s">
        <v>41</v>
      </c>
      <c r="E600" s="73"/>
      <c r="F600" s="73"/>
      <c r="G600" s="73"/>
      <c r="H600" s="58"/>
    </row>
    <row r="601" spans="2:8" ht="20.25" customHeight="1" x14ac:dyDescent="0.25">
      <c r="B601" s="10"/>
      <c r="C601" s="71"/>
      <c r="D601" s="73" t="s">
        <v>44</v>
      </c>
      <c r="E601" s="73"/>
      <c r="F601" s="73"/>
      <c r="G601" s="73"/>
      <c r="H601" s="58"/>
    </row>
    <row r="602" spans="2:8" ht="20.25" customHeight="1" x14ac:dyDescent="0.25">
      <c r="B602" s="10"/>
      <c r="C602" s="72"/>
      <c r="D602" s="73" t="s">
        <v>92</v>
      </c>
      <c r="E602" s="73"/>
      <c r="F602" s="73"/>
      <c r="G602" s="73"/>
      <c r="H602" s="58"/>
    </row>
    <row r="603" spans="2:8" x14ac:dyDescent="0.25">
      <c r="C603" s="48" t="s">
        <v>12</v>
      </c>
      <c r="D603" s="49">
        <v>15</v>
      </c>
      <c r="E603" s="50"/>
      <c r="F603" s="10"/>
    </row>
    <row r="604" spans="2:8" x14ac:dyDescent="0.25">
      <c r="C604" s="1" t="s">
        <v>9</v>
      </c>
      <c r="D604" s="44">
        <v>664</v>
      </c>
      <c r="E604" s="74" t="s">
        <v>16</v>
      </c>
      <c r="F604" s="75"/>
      <c r="G604" s="78">
        <f>D605/D604</f>
        <v>13.924548192771084</v>
      </c>
    </row>
    <row r="605" spans="2:8" x14ac:dyDescent="0.25">
      <c r="C605" s="1" t="s">
        <v>10</v>
      </c>
      <c r="D605" s="44">
        <v>9245.9</v>
      </c>
      <c r="E605" s="76"/>
      <c r="F605" s="77"/>
      <c r="G605" s="79"/>
    </row>
    <row r="606" spans="2:8" x14ac:dyDescent="0.25">
      <c r="C606" s="54"/>
      <c r="D606" s="55"/>
      <c r="E606" s="56"/>
    </row>
    <row r="607" spans="2:8" x14ac:dyDescent="0.3">
      <c r="C607" s="53" t="s">
        <v>7</v>
      </c>
      <c r="D607" s="51" t="s">
        <v>91</v>
      </c>
      <c r="E607" s="59"/>
    </row>
    <row r="608" spans="2:8" x14ac:dyDescent="0.3">
      <c r="C608" s="53" t="s">
        <v>11</v>
      </c>
      <c r="D608" s="51" t="s">
        <v>56</v>
      </c>
      <c r="E608" s="59"/>
    </row>
    <row r="609" spans="2:8" x14ac:dyDescent="0.3">
      <c r="C609" s="53" t="s">
        <v>13</v>
      </c>
      <c r="D609" s="52" t="s">
        <v>79</v>
      </c>
      <c r="E609" s="59"/>
    </row>
    <row r="610" spans="2:8" ht="24" thickBot="1" x14ac:dyDescent="0.3">
      <c r="C610" s="60"/>
      <c r="D610" s="60"/>
    </row>
    <row r="611" spans="2:8" ht="48" thickBot="1" x14ac:dyDescent="0.3">
      <c r="B611" s="82" t="s">
        <v>17</v>
      </c>
      <c r="C611" s="83"/>
      <c r="D611" s="23" t="s">
        <v>20</v>
      </c>
      <c r="E611" s="84" t="s">
        <v>22</v>
      </c>
      <c r="F611" s="85"/>
      <c r="G611" s="2" t="s">
        <v>21</v>
      </c>
    </row>
    <row r="612" spans="2:8" ht="24" thickBot="1" x14ac:dyDescent="0.3">
      <c r="B612" s="89" t="s">
        <v>35</v>
      </c>
      <c r="C612" s="90"/>
      <c r="D612" s="32">
        <v>59</v>
      </c>
      <c r="E612" s="33">
        <v>15</v>
      </c>
      <c r="F612" s="18" t="s">
        <v>25</v>
      </c>
      <c r="G612" s="26">
        <f t="shared" ref="G612:G619" si="13">D612*E612</f>
        <v>885</v>
      </c>
      <c r="H612" s="91"/>
    </row>
    <row r="613" spans="2:8" x14ac:dyDescent="0.25">
      <c r="B613" s="92" t="s">
        <v>18</v>
      </c>
      <c r="C613" s="93"/>
      <c r="D613" s="34"/>
      <c r="E613" s="35"/>
      <c r="F613" s="19" t="s">
        <v>26</v>
      </c>
      <c r="G613" s="27">
        <f t="shared" si="13"/>
        <v>0</v>
      </c>
      <c r="H613" s="91"/>
    </row>
    <row r="614" spans="2:8" ht="24" thickBot="1" x14ac:dyDescent="0.3">
      <c r="B614" s="94" t="s">
        <v>19</v>
      </c>
      <c r="C614" s="95"/>
      <c r="D614" s="36"/>
      <c r="E614" s="37"/>
      <c r="F614" s="20" t="s">
        <v>26</v>
      </c>
      <c r="G614" s="28">
        <f t="shared" si="13"/>
        <v>0</v>
      </c>
      <c r="H614" s="91"/>
    </row>
    <row r="615" spans="2:8" ht="24" thickBot="1" x14ac:dyDescent="0.3">
      <c r="B615" s="96" t="s">
        <v>28</v>
      </c>
      <c r="C615" s="97"/>
      <c r="D615" s="38">
        <v>696.9</v>
      </c>
      <c r="E615" s="39">
        <v>15</v>
      </c>
      <c r="F615" s="24" t="s">
        <v>25</v>
      </c>
      <c r="G615" s="29">
        <f t="shared" si="13"/>
        <v>10453.5</v>
      </c>
      <c r="H615" s="91"/>
    </row>
    <row r="616" spans="2:8" x14ac:dyDescent="0.25">
      <c r="B616" s="92" t="s">
        <v>33</v>
      </c>
      <c r="C616" s="93"/>
      <c r="D616" s="34"/>
      <c r="E616" s="35"/>
      <c r="F616" s="19" t="s">
        <v>25</v>
      </c>
      <c r="G616" s="27">
        <f t="shared" si="13"/>
        <v>0</v>
      </c>
      <c r="H616" s="91"/>
    </row>
    <row r="617" spans="2:8" x14ac:dyDescent="0.25">
      <c r="B617" s="98" t="s">
        <v>27</v>
      </c>
      <c r="C617" s="99"/>
      <c r="D617" s="40"/>
      <c r="E617" s="41"/>
      <c r="F617" s="21" t="s">
        <v>25</v>
      </c>
      <c r="G617" s="30">
        <f t="shared" si="13"/>
        <v>0</v>
      </c>
      <c r="H617" s="91"/>
    </row>
    <row r="618" spans="2:8" x14ac:dyDescent="0.25">
      <c r="B618" s="98" t="s">
        <v>29</v>
      </c>
      <c r="C618" s="99"/>
      <c r="D618" s="42"/>
      <c r="E618" s="43"/>
      <c r="F618" s="21" t="s">
        <v>25</v>
      </c>
      <c r="G618" s="30">
        <f t="shared" si="13"/>
        <v>0</v>
      </c>
      <c r="H618" s="91"/>
    </row>
    <row r="619" spans="2:8" x14ac:dyDescent="0.25">
      <c r="B619" s="98" t="s">
        <v>30</v>
      </c>
      <c r="C619" s="99"/>
      <c r="D619" s="42"/>
      <c r="E619" s="43"/>
      <c r="F619" s="21" t="s">
        <v>25</v>
      </c>
      <c r="G619" s="30">
        <f t="shared" si="13"/>
        <v>0</v>
      </c>
      <c r="H619" s="91"/>
    </row>
    <row r="620" spans="2:8" x14ac:dyDescent="0.25">
      <c r="B620" s="98" t="s">
        <v>32</v>
      </c>
      <c r="C620" s="99"/>
      <c r="D620" s="42"/>
      <c r="E620" s="43"/>
      <c r="F620" s="21" t="s">
        <v>25</v>
      </c>
      <c r="G620" s="30">
        <f>D620*E620</f>
        <v>0</v>
      </c>
      <c r="H620" s="91"/>
    </row>
    <row r="621" spans="2:8" ht="24" thickBot="1" x14ac:dyDescent="0.3">
      <c r="B621" s="94" t="s">
        <v>31</v>
      </c>
      <c r="C621" s="95"/>
      <c r="D621" s="36"/>
      <c r="E621" s="37"/>
      <c r="F621" s="20" t="s">
        <v>25</v>
      </c>
      <c r="G621" s="31">
        <f>D621*E621</f>
        <v>0</v>
      </c>
      <c r="H621" s="91"/>
    </row>
    <row r="622" spans="2:8" x14ac:dyDescent="0.25">
      <c r="C622" s="3"/>
      <c r="D622" s="3"/>
      <c r="E622" s="4"/>
      <c r="F622" s="4"/>
      <c r="H622" s="61"/>
    </row>
    <row r="623" spans="2:8" ht="25.5" x14ac:dyDescent="0.25">
      <c r="C623" s="14" t="s">
        <v>14</v>
      </c>
      <c r="D623" s="6"/>
    </row>
    <row r="624" spans="2:8" ht="18.75" x14ac:dyDescent="0.25">
      <c r="C624" s="86" t="s">
        <v>6</v>
      </c>
      <c r="D624" s="66" t="s">
        <v>0</v>
      </c>
      <c r="E624" s="9">
        <f>ROUND((G612+D605)/D605,2)</f>
        <v>1.1000000000000001</v>
      </c>
      <c r="F624" s="9"/>
      <c r="G624" s="10"/>
      <c r="H624" s="7"/>
    </row>
    <row r="625" spans="2:8" x14ac:dyDescent="0.25">
      <c r="C625" s="86"/>
      <c r="D625" s="66" t="s">
        <v>1</v>
      </c>
      <c r="E625" s="9">
        <f>ROUND(((G613+G614)+D605)/D605,2)</f>
        <v>1</v>
      </c>
      <c r="F625" s="9"/>
      <c r="G625" s="11"/>
      <c r="H625" s="62"/>
    </row>
    <row r="626" spans="2:8" x14ac:dyDescent="0.25">
      <c r="C626" s="86"/>
      <c r="D626" s="66" t="s">
        <v>2</v>
      </c>
      <c r="E626" s="9">
        <f>ROUND((G615+D605)/D605,2)</f>
        <v>2.13</v>
      </c>
      <c r="F626" s="12"/>
      <c r="G626" s="11"/>
    </row>
    <row r="627" spans="2:8" x14ac:dyDescent="0.25">
      <c r="C627" s="86"/>
      <c r="D627" s="13" t="s">
        <v>3</v>
      </c>
      <c r="E627" s="45">
        <f>ROUND((SUM(G616:G621)+D605)/D605,2)</f>
        <v>1</v>
      </c>
      <c r="F627" s="10"/>
      <c r="G627" s="11"/>
    </row>
    <row r="628" spans="2:8" ht="25.5" x14ac:dyDescent="0.25">
      <c r="D628" s="46" t="s">
        <v>4</v>
      </c>
      <c r="E628" s="47">
        <f>SUM(E624:E627)-IF(D609="сплошная",3,2)</f>
        <v>3.2300000000000004</v>
      </c>
      <c r="F628" s="25"/>
    </row>
    <row r="629" spans="2:8" x14ac:dyDescent="0.25">
      <c r="E629" s="15"/>
    </row>
    <row r="630" spans="2:8" ht="25.5" x14ac:dyDescent="0.35">
      <c r="B630" s="22"/>
      <c r="C630" s="16" t="s">
        <v>23</v>
      </c>
      <c r="D630" s="87">
        <f>E628*D605</f>
        <v>29864.257000000001</v>
      </c>
      <c r="E630" s="87"/>
    </row>
    <row r="631" spans="2:8" ht="18.75" x14ac:dyDescent="0.3">
      <c r="C631" s="17" t="s">
        <v>8</v>
      </c>
      <c r="D631" s="88">
        <f>D630/D604</f>
        <v>44.976290662650605</v>
      </c>
      <c r="E631" s="88"/>
      <c r="G631" s="7"/>
      <c r="H631" s="63"/>
    </row>
    <row r="643" spans="2:8" ht="14.25" customHeight="1" x14ac:dyDescent="0.25"/>
    <row r="644" spans="2:8" hidden="1" x14ac:dyDescent="0.25"/>
    <row r="645" spans="2:8" hidden="1" x14ac:dyDescent="0.25"/>
    <row r="646" spans="2:8" ht="60.75" x14ac:dyDescent="0.8">
      <c r="B646" s="80" t="s">
        <v>55</v>
      </c>
      <c r="C646" s="80"/>
      <c r="D646" s="80"/>
      <c r="E646" s="80"/>
      <c r="F646" s="80"/>
      <c r="G646" s="80"/>
      <c r="H646" s="80"/>
    </row>
    <row r="647" spans="2:8" ht="46.5" customHeight="1" x14ac:dyDescent="0.25">
      <c r="B647" s="81" t="s">
        <v>36</v>
      </c>
      <c r="C647" s="81"/>
      <c r="D647" s="81"/>
      <c r="E647" s="81"/>
      <c r="F647" s="81"/>
      <c r="G647" s="81"/>
    </row>
    <row r="648" spans="2:8" x14ac:dyDescent="0.25">
      <c r="C648" s="67"/>
      <c r="G648" s="7"/>
    </row>
    <row r="649" spans="2:8" ht="25.5" x14ac:dyDescent="0.25">
      <c r="C649" s="14" t="s">
        <v>5</v>
      </c>
      <c r="D649" s="6"/>
    </row>
    <row r="650" spans="2:8" ht="20.25" x14ac:dyDescent="0.25">
      <c r="B650" s="10"/>
      <c r="C650" s="70" t="s">
        <v>15</v>
      </c>
      <c r="D650" s="73" t="s">
        <v>41</v>
      </c>
      <c r="E650" s="73"/>
      <c r="F650" s="73"/>
      <c r="G650" s="73"/>
      <c r="H650" s="58"/>
    </row>
    <row r="651" spans="2:8" ht="20.25" customHeight="1" x14ac:dyDescent="0.25">
      <c r="B651" s="10"/>
      <c r="C651" s="71"/>
      <c r="D651" s="73" t="s">
        <v>85</v>
      </c>
      <c r="E651" s="73"/>
      <c r="F651" s="73"/>
      <c r="G651" s="73"/>
      <c r="H651" s="58"/>
    </row>
    <row r="652" spans="2:8" ht="20.25" customHeight="1" x14ac:dyDescent="0.25">
      <c r="B652" s="10"/>
      <c r="C652" s="72"/>
      <c r="D652" s="73" t="s">
        <v>93</v>
      </c>
      <c r="E652" s="73"/>
      <c r="F652" s="73"/>
      <c r="G652" s="73"/>
      <c r="H652" s="58"/>
    </row>
    <row r="653" spans="2:8" x14ac:dyDescent="0.25">
      <c r="C653" s="48" t="s">
        <v>12</v>
      </c>
      <c r="D653" s="49">
        <v>7.6</v>
      </c>
      <c r="E653" s="50"/>
      <c r="F653" s="10"/>
    </row>
    <row r="654" spans="2:8" x14ac:dyDescent="0.25">
      <c r="C654" s="1" t="s">
        <v>9</v>
      </c>
      <c r="D654" s="44">
        <v>2087</v>
      </c>
      <c r="E654" s="74" t="s">
        <v>16</v>
      </c>
      <c r="F654" s="75"/>
      <c r="G654" s="78">
        <f>D655/D654</f>
        <v>52.742261619549595</v>
      </c>
    </row>
    <row r="655" spans="2:8" x14ac:dyDescent="0.25">
      <c r="C655" s="1" t="s">
        <v>10</v>
      </c>
      <c r="D655" s="44">
        <v>110073.1</v>
      </c>
      <c r="E655" s="76"/>
      <c r="F655" s="77"/>
      <c r="G655" s="79"/>
    </row>
    <row r="656" spans="2:8" x14ac:dyDescent="0.25">
      <c r="C656" s="54"/>
      <c r="D656" s="55"/>
      <c r="E656" s="56"/>
    </row>
    <row r="657" spans="2:8" x14ac:dyDescent="0.3">
      <c r="C657" s="53" t="s">
        <v>7</v>
      </c>
      <c r="D657" s="51" t="s">
        <v>94</v>
      </c>
      <c r="E657" s="59"/>
    </row>
    <row r="658" spans="2:8" x14ac:dyDescent="0.3">
      <c r="C658" s="53" t="s">
        <v>11</v>
      </c>
      <c r="D658" s="51" t="s">
        <v>63</v>
      </c>
      <c r="E658" s="59"/>
    </row>
    <row r="659" spans="2:8" x14ac:dyDescent="0.3">
      <c r="C659" s="53" t="s">
        <v>13</v>
      </c>
      <c r="D659" s="52" t="s">
        <v>34</v>
      </c>
      <c r="E659" s="59"/>
    </row>
    <row r="660" spans="2:8" ht="24" thickBot="1" x14ac:dyDescent="0.3">
      <c r="C660" s="60"/>
      <c r="D660" s="60"/>
    </row>
    <row r="661" spans="2:8" ht="48" thickBot="1" x14ac:dyDescent="0.3">
      <c r="B661" s="82" t="s">
        <v>17</v>
      </c>
      <c r="C661" s="83"/>
      <c r="D661" s="23" t="s">
        <v>20</v>
      </c>
      <c r="E661" s="84" t="s">
        <v>22</v>
      </c>
      <c r="F661" s="85"/>
      <c r="G661" s="2" t="s">
        <v>21</v>
      </c>
    </row>
    <row r="662" spans="2:8" ht="24" thickBot="1" x14ac:dyDescent="0.3">
      <c r="B662" s="89" t="s">
        <v>35</v>
      </c>
      <c r="C662" s="90"/>
      <c r="D662" s="32">
        <v>59</v>
      </c>
      <c r="E662" s="33">
        <v>7.6</v>
      </c>
      <c r="F662" s="18" t="s">
        <v>25</v>
      </c>
      <c r="G662" s="26">
        <f t="shared" ref="G662:G669" si="14">D662*E662</f>
        <v>448.4</v>
      </c>
      <c r="H662" s="91"/>
    </row>
    <row r="663" spans="2:8" x14ac:dyDescent="0.25">
      <c r="B663" s="92" t="s">
        <v>18</v>
      </c>
      <c r="C663" s="93"/>
      <c r="D663" s="34">
        <v>70.41</v>
      </c>
      <c r="E663" s="35">
        <v>1.7</v>
      </c>
      <c r="F663" s="19" t="s">
        <v>26</v>
      </c>
      <c r="G663" s="27">
        <f t="shared" si="14"/>
        <v>119.69699999999999</v>
      </c>
      <c r="H663" s="91"/>
    </row>
    <row r="664" spans="2:8" ht="24" thickBot="1" x14ac:dyDescent="0.3">
      <c r="B664" s="94" t="s">
        <v>19</v>
      </c>
      <c r="C664" s="95"/>
      <c r="D664" s="36">
        <v>222.31</v>
      </c>
      <c r="E664" s="37">
        <v>1.7</v>
      </c>
      <c r="F664" s="20" t="s">
        <v>26</v>
      </c>
      <c r="G664" s="28">
        <f t="shared" si="14"/>
        <v>377.92700000000002</v>
      </c>
      <c r="H664" s="91"/>
    </row>
    <row r="665" spans="2:8" ht="24" thickBot="1" x14ac:dyDescent="0.3">
      <c r="B665" s="96" t="s">
        <v>28</v>
      </c>
      <c r="C665" s="97"/>
      <c r="D665" s="38"/>
      <c r="E665" s="39"/>
      <c r="F665" s="24" t="s">
        <v>25</v>
      </c>
      <c r="G665" s="29">
        <f t="shared" si="14"/>
        <v>0</v>
      </c>
      <c r="H665" s="91"/>
    </row>
    <row r="666" spans="2:8" x14ac:dyDescent="0.25">
      <c r="B666" s="92" t="s">
        <v>33</v>
      </c>
      <c r="C666" s="93"/>
      <c r="D666" s="34"/>
      <c r="E666" s="35"/>
      <c r="F666" s="19" t="s">
        <v>25</v>
      </c>
      <c r="G666" s="27">
        <f t="shared" si="14"/>
        <v>0</v>
      </c>
      <c r="H666" s="91"/>
    </row>
    <row r="667" spans="2:8" x14ac:dyDescent="0.25">
      <c r="B667" s="98" t="s">
        <v>27</v>
      </c>
      <c r="C667" s="99"/>
      <c r="D667" s="40">
        <v>1300.21</v>
      </c>
      <c r="E667" s="41">
        <v>7.6</v>
      </c>
      <c r="F667" s="21" t="s">
        <v>25</v>
      </c>
      <c r="G667" s="30">
        <f t="shared" si="14"/>
        <v>9881.5959999999995</v>
      </c>
      <c r="H667" s="91"/>
    </row>
    <row r="668" spans="2:8" x14ac:dyDescent="0.25">
      <c r="B668" s="98" t="s">
        <v>29</v>
      </c>
      <c r="C668" s="99"/>
      <c r="D668" s="42"/>
      <c r="E668" s="43"/>
      <c r="F668" s="21" t="s">
        <v>25</v>
      </c>
      <c r="G668" s="30">
        <f t="shared" si="14"/>
        <v>0</v>
      </c>
      <c r="H668" s="91"/>
    </row>
    <row r="669" spans="2:8" x14ac:dyDescent="0.25">
      <c r="B669" s="98" t="s">
        <v>30</v>
      </c>
      <c r="C669" s="99"/>
      <c r="D669" s="42"/>
      <c r="E669" s="43"/>
      <c r="F669" s="21" t="s">
        <v>25</v>
      </c>
      <c r="G669" s="30">
        <f t="shared" si="14"/>
        <v>0</v>
      </c>
      <c r="H669" s="91"/>
    </row>
    <row r="670" spans="2:8" x14ac:dyDescent="0.25">
      <c r="B670" s="98" t="s">
        <v>32</v>
      </c>
      <c r="C670" s="99"/>
      <c r="D670" s="42"/>
      <c r="E670" s="43"/>
      <c r="F670" s="21" t="s">
        <v>25</v>
      </c>
      <c r="G670" s="30">
        <f>D670*E670</f>
        <v>0</v>
      </c>
      <c r="H670" s="91"/>
    </row>
    <row r="671" spans="2:8" ht="24" thickBot="1" x14ac:dyDescent="0.3">
      <c r="B671" s="94" t="s">
        <v>31</v>
      </c>
      <c r="C671" s="95"/>
      <c r="D671" s="36"/>
      <c r="E671" s="37"/>
      <c r="F671" s="20" t="s">
        <v>25</v>
      </c>
      <c r="G671" s="31">
        <f>D671*E671</f>
        <v>0</v>
      </c>
      <c r="H671" s="91"/>
    </row>
    <row r="672" spans="2:8" x14ac:dyDescent="0.25">
      <c r="C672" s="3"/>
      <c r="D672" s="3"/>
      <c r="E672" s="4"/>
      <c r="F672" s="4"/>
      <c r="H672" s="61"/>
    </row>
    <row r="673" spans="2:8" ht="25.5" x14ac:dyDescent="0.25">
      <c r="C673" s="14" t="s">
        <v>14</v>
      </c>
      <c r="D673" s="6"/>
    </row>
    <row r="674" spans="2:8" ht="18.75" x14ac:dyDescent="0.25">
      <c r="C674" s="86" t="s">
        <v>6</v>
      </c>
      <c r="D674" s="66" t="s">
        <v>0</v>
      </c>
      <c r="E674" s="9">
        <f>ROUND((G662+D655)/D655,2)</f>
        <v>1</v>
      </c>
      <c r="F674" s="9"/>
      <c r="G674" s="10"/>
      <c r="H674" s="7"/>
    </row>
    <row r="675" spans="2:8" x14ac:dyDescent="0.25">
      <c r="C675" s="86"/>
      <c r="D675" s="66" t="s">
        <v>1</v>
      </c>
      <c r="E675" s="9">
        <f>ROUND(((G663+G664)+D655)/D655,2)</f>
        <v>1</v>
      </c>
      <c r="F675" s="9"/>
      <c r="G675" s="11"/>
      <c r="H675" s="62"/>
    </row>
    <row r="676" spans="2:8" x14ac:dyDescent="0.25">
      <c r="C676" s="86"/>
      <c r="D676" s="66" t="s">
        <v>2</v>
      </c>
      <c r="E676" s="9">
        <f>ROUND((G665+D655)/D655,2)</f>
        <v>1</v>
      </c>
      <c r="F676" s="12"/>
      <c r="G676" s="11"/>
    </row>
    <row r="677" spans="2:8" x14ac:dyDescent="0.25">
      <c r="C677" s="86"/>
      <c r="D677" s="13" t="s">
        <v>3</v>
      </c>
      <c r="E677" s="45">
        <f>ROUND((SUM(G666:G671)+D655)/D655,2)</f>
        <v>1.0900000000000001</v>
      </c>
      <c r="F677" s="10"/>
      <c r="G677" s="11"/>
    </row>
    <row r="678" spans="2:8" ht="25.5" x14ac:dyDescent="0.25">
      <c r="D678" s="46" t="s">
        <v>4</v>
      </c>
      <c r="E678" s="47">
        <f>SUM(E674:E677)-IF(D659="сплошная",3,2)</f>
        <v>1.0899999999999999</v>
      </c>
      <c r="F678" s="25"/>
    </row>
    <row r="679" spans="2:8" x14ac:dyDescent="0.25">
      <c r="E679" s="15"/>
    </row>
    <row r="680" spans="2:8" ht="25.5" x14ac:dyDescent="0.35">
      <c r="B680" s="22"/>
      <c r="C680" s="16" t="s">
        <v>23</v>
      </c>
      <c r="D680" s="87">
        <f>E678*D655</f>
        <v>119979.67899999999</v>
      </c>
      <c r="E680" s="87"/>
    </row>
    <row r="681" spans="2:8" ht="18.75" x14ac:dyDescent="0.3">
      <c r="C681" s="17" t="s">
        <v>8</v>
      </c>
      <c r="D681" s="88">
        <f>D680/D654</f>
        <v>57.48906516530905</v>
      </c>
      <c r="E681" s="88"/>
      <c r="G681" s="7"/>
      <c r="H681" s="63"/>
    </row>
    <row r="695" spans="2:8" ht="14.25" customHeight="1" x14ac:dyDescent="0.25"/>
    <row r="696" spans="2:8" hidden="1" x14ac:dyDescent="0.25"/>
    <row r="697" spans="2:8" hidden="1" x14ac:dyDescent="0.25"/>
    <row r="698" spans="2:8" ht="60.75" x14ac:dyDescent="0.8">
      <c r="B698" s="80" t="s">
        <v>57</v>
      </c>
      <c r="C698" s="80"/>
      <c r="D698" s="80"/>
      <c r="E698" s="80"/>
      <c r="F698" s="80"/>
      <c r="G698" s="80"/>
      <c r="H698" s="80"/>
    </row>
    <row r="699" spans="2:8" ht="46.5" customHeight="1" x14ac:dyDescent="0.25">
      <c r="B699" s="81" t="s">
        <v>36</v>
      </c>
      <c r="C699" s="81"/>
      <c r="D699" s="81"/>
      <c r="E699" s="81"/>
      <c r="F699" s="81"/>
      <c r="G699" s="81"/>
    </row>
    <row r="700" spans="2:8" x14ac:dyDescent="0.25">
      <c r="C700" s="67"/>
      <c r="G700" s="7"/>
    </row>
    <row r="701" spans="2:8" ht="25.5" x14ac:dyDescent="0.25">
      <c r="C701" s="14" t="s">
        <v>5</v>
      </c>
      <c r="D701" s="6"/>
    </row>
    <row r="702" spans="2:8" ht="20.25" x14ac:dyDescent="0.25">
      <c r="B702" s="10"/>
      <c r="C702" s="70" t="s">
        <v>15</v>
      </c>
      <c r="D702" s="73" t="s">
        <v>41</v>
      </c>
      <c r="E702" s="73"/>
      <c r="F702" s="73"/>
      <c r="G702" s="73"/>
      <c r="H702" s="58"/>
    </row>
    <row r="703" spans="2:8" ht="20.25" customHeight="1" x14ac:dyDescent="0.25">
      <c r="B703" s="10"/>
      <c r="C703" s="71"/>
      <c r="D703" s="73" t="s">
        <v>85</v>
      </c>
      <c r="E703" s="73"/>
      <c r="F703" s="73"/>
      <c r="G703" s="73"/>
      <c r="H703" s="58"/>
    </row>
    <row r="704" spans="2:8" ht="20.25" customHeight="1" x14ac:dyDescent="0.25">
      <c r="B704" s="10"/>
      <c r="C704" s="72"/>
      <c r="D704" s="73" t="s">
        <v>95</v>
      </c>
      <c r="E704" s="73"/>
      <c r="F704" s="73"/>
      <c r="G704" s="73"/>
      <c r="H704" s="58"/>
    </row>
    <row r="705" spans="2:8" x14ac:dyDescent="0.25">
      <c r="C705" s="48" t="s">
        <v>12</v>
      </c>
      <c r="D705" s="49">
        <v>4</v>
      </c>
      <c r="E705" s="50"/>
      <c r="F705" s="10"/>
    </row>
    <row r="706" spans="2:8" x14ac:dyDescent="0.25">
      <c r="C706" s="1" t="s">
        <v>9</v>
      </c>
      <c r="D706" s="44">
        <v>791</v>
      </c>
      <c r="E706" s="74" t="s">
        <v>16</v>
      </c>
      <c r="F706" s="75"/>
      <c r="G706" s="78">
        <f>D707/D706</f>
        <v>44.962831858407078</v>
      </c>
    </row>
    <row r="707" spans="2:8" x14ac:dyDescent="0.25">
      <c r="C707" s="1" t="s">
        <v>10</v>
      </c>
      <c r="D707" s="44">
        <v>35565.599999999999</v>
      </c>
      <c r="E707" s="76"/>
      <c r="F707" s="77"/>
      <c r="G707" s="79"/>
    </row>
    <row r="708" spans="2:8" x14ac:dyDescent="0.25">
      <c r="C708" s="54"/>
      <c r="D708" s="55"/>
      <c r="E708" s="56"/>
    </row>
    <row r="709" spans="2:8" x14ac:dyDescent="0.3">
      <c r="C709" s="53" t="s">
        <v>7</v>
      </c>
      <c r="D709" s="51" t="s">
        <v>94</v>
      </c>
      <c r="E709" s="59"/>
    </row>
    <row r="710" spans="2:8" x14ac:dyDescent="0.3">
      <c r="C710" s="53" t="s">
        <v>11</v>
      </c>
      <c r="D710" s="51" t="s">
        <v>63</v>
      </c>
      <c r="E710" s="59"/>
    </row>
    <row r="711" spans="2:8" x14ac:dyDescent="0.3">
      <c r="C711" s="53" t="s">
        <v>13</v>
      </c>
      <c r="D711" s="52" t="s">
        <v>34</v>
      </c>
      <c r="E711" s="59"/>
    </row>
    <row r="712" spans="2:8" ht="24" thickBot="1" x14ac:dyDescent="0.3">
      <c r="C712" s="60"/>
      <c r="D712" s="60"/>
    </row>
    <row r="713" spans="2:8" ht="48" thickBot="1" x14ac:dyDescent="0.3">
      <c r="B713" s="82" t="s">
        <v>17</v>
      </c>
      <c r="C713" s="83"/>
      <c r="D713" s="23" t="s">
        <v>20</v>
      </c>
      <c r="E713" s="84" t="s">
        <v>22</v>
      </c>
      <c r="F713" s="85"/>
      <c r="G713" s="2" t="s">
        <v>21</v>
      </c>
    </row>
    <row r="714" spans="2:8" ht="24" thickBot="1" x14ac:dyDescent="0.3">
      <c r="B714" s="89" t="s">
        <v>35</v>
      </c>
      <c r="C714" s="90"/>
      <c r="D714" s="32">
        <v>59</v>
      </c>
      <c r="E714" s="33">
        <v>4</v>
      </c>
      <c r="F714" s="18" t="s">
        <v>25</v>
      </c>
      <c r="G714" s="26">
        <f t="shared" ref="G714:G721" si="15">D714*E714</f>
        <v>236</v>
      </c>
      <c r="H714" s="91"/>
    </row>
    <row r="715" spans="2:8" x14ac:dyDescent="0.25">
      <c r="B715" s="92" t="s">
        <v>18</v>
      </c>
      <c r="C715" s="93"/>
      <c r="D715" s="34">
        <v>70.41</v>
      </c>
      <c r="E715" s="35">
        <v>1</v>
      </c>
      <c r="F715" s="19" t="s">
        <v>26</v>
      </c>
      <c r="G715" s="27">
        <f t="shared" si="15"/>
        <v>70.41</v>
      </c>
      <c r="H715" s="91"/>
    </row>
    <row r="716" spans="2:8" ht="24" thickBot="1" x14ac:dyDescent="0.3">
      <c r="B716" s="94" t="s">
        <v>19</v>
      </c>
      <c r="C716" s="95"/>
      <c r="D716" s="36">
        <v>222.31</v>
      </c>
      <c r="E716" s="37">
        <v>1</v>
      </c>
      <c r="F716" s="20" t="s">
        <v>26</v>
      </c>
      <c r="G716" s="28">
        <f t="shared" si="15"/>
        <v>222.31</v>
      </c>
      <c r="H716" s="91"/>
    </row>
    <row r="717" spans="2:8" ht="24" thickBot="1" x14ac:dyDescent="0.3">
      <c r="B717" s="96" t="s">
        <v>28</v>
      </c>
      <c r="C717" s="97"/>
      <c r="D717" s="38"/>
      <c r="E717" s="39"/>
      <c r="F717" s="24" t="s">
        <v>25</v>
      </c>
      <c r="G717" s="29">
        <f t="shared" si="15"/>
        <v>0</v>
      </c>
      <c r="H717" s="91"/>
    </row>
    <row r="718" spans="2:8" x14ac:dyDescent="0.25">
      <c r="B718" s="92" t="s">
        <v>33</v>
      </c>
      <c r="C718" s="93"/>
      <c r="D718" s="34"/>
      <c r="E718" s="35"/>
      <c r="F718" s="19" t="s">
        <v>25</v>
      </c>
      <c r="G718" s="27">
        <f t="shared" si="15"/>
        <v>0</v>
      </c>
      <c r="H718" s="91"/>
    </row>
    <row r="719" spans="2:8" x14ac:dyDescent="0.25">
      <c r="B719" s="98" t="s">
        <v>27</v>
      </c>
      <c r="C719" s="99"/>
      <c r="D719" s="40">
        <v>1300.21</v>
      </c>
      <c r="E719" s="41">
        <v>4</v>
      </c>
      <c r="F719" s="21" t="s">
        <v>25</v>
      </c>
      <c r="G719" s="30">
        <f t="shared" si="15"/>
        <v>5200.84</v>
      </c>
      <c r="H719" s="91"/>
    </row>
    <row r="720" spans="2:8" x14ac:dyDescent="0.25">
      <c r="B720" s="98" t="s">
        <v>29</v>
      </c>
      <c r="C720" s="99"/>
      <c r="D720" s="42"/>
      <c r="E720" s="43"/>
      <c r="F720" s="21" t="s">
        <v>25</v>
      </c>
      <c r="G720" s="30">
        <f t="shared" si="15"/>
        <v>0</v>
      </c>
      <c r="H720" s="91"/>
    </row>
    <row r="721" spans="2:8" x14ac:dyDescent="0.25">
      <c r="B721" s="98" t="s">
        <v>30</v>
      </c>
      <c r="C721" s="99"/>
      <c r="D721" s="42"/>
      <c r="E721" s="43"/>
      <c r="F721" s="21" t="s">
        <v>25</v>
      </c>
      <c r="G721" s="30">
        <f t="shared" si="15"/>
        <v>0</v>
      </c>
      <c r="H721" s="91"/>
    </row>
    <row r="722" spans="2:8" x14ac:dyDescent="0.25">
      <c r="B722" s="98" t="s">
        <v>32</v>
      </c>
      <c r="C722" s="99"/>
      <c r="D722" s="42"/>
      <c r="E722" s="43"/>
      <c r="F722" s="21" t="s">
        <v>25</v>
      </c>
      <c r="G722" s="30">
        <f>D722*E722</f>
        <v>0</v>
      </c>
      <c r="H722" s="91"/>
    </row>
    <row r="723" spans="2:8" ht="24" thickBot="1" x14ac:dyDescent="0.3">
      <c r="B723" s="94" t="s">
        <v>31</v>
      </c>
      <c r="C723" s="95"/>
      <c r="D723" s="36"/>
      <c r="E723" s="37"/>
      <c r="F723" s="20" t="s">
        <v>25</v>
      </c>
      <c r="G723" s="31">
        <f>D723*E723</f>
        <v>0</v>
      </c>
      <c r="H723" s="91"/>
    </row>
    <row r="724" spans="2:8" x14ac:dyDescent="0.25">
      <c r="C724" s="3"/>
      <c r="D724" s="3"/>
      <c r="E724" s="4"/>
      <c r="F724" s="4"/>
      <c r="H724" s="61"/>
    </row>
    <row r="725" spans="2:8" ht="25.5" x14ac:dyDescent="0.25">
      <c r="C725" s="14" t="s">
        <v>14</v>
      </c>
      <c r="D725" s="6"/>
    </row>
    <row r="726" spans="2:8" ht="18.75" x14ac:dyDescent="0.25">
      <c r="C726" s="86" t="s">
        <v>6</v>
      </c>
      <c r="D726" s="66" t="s">
        <v>0</v>
      </c>
      <c r="E726" s="9">
        <f>ROUND((G714+D707)/D707,2)</f>
        <v>1.01</v>
      </c>
      <c r="F726" s="9"/>
      <c r="G726" s="10"/>
      <c r="H726" s="7"/>
    </row>
    <row r="727" spans="2:8" x14ac:dyDescent="0.25">
      <c r="C727" s="86"/>
      <c r="D727" s="66" t="s">
        <v>1</v>
      </c>
      <c r="E727" s="9">
        <f>ROUND(((G715+G716)+D707)/D707,2)</f>
        <v>1.01</v>
      </c>
      <c r="F727" s="9"/>
      <c r="G727" s="11"/>
      <c r="H727" s="62"/>
    </row>
    <row r="728" spans="2:8" x14ac:dyDescent="0.25">
      <c r="C728" s="86"/>
      <c r="D728" s="66" t="s">
        <v>2</v>
      </c>
      <c r="E728" s="9">
        <f>ROUND((G717+D707)/D707,2)</f>
        <v>1</v>
      </c>
      <c r="F728" s="12"/>
      <c r="G728" s="11"/>
    </row>
    <row r="729" spans="2:8" x14ac:dyDescent="0.25">
      <c r="C729" s="86"/>
      <c r="D729" s="13" t="s">
        <v>3</v>
      </c>
      <c r="E729" s="45">
        <f>ROUND((SUM(G718:G723)+D707)/D707,2)</f>
        <v>1.1499999999999999</v>
      </c>
      <c r="F729" s="10"/>
      <c r="G729" s="11"/>
    </row>
    <row r="730" spans="2:8" ht="25.5" x14ac:dyDescent="0.25">
      <c r="D730" s="46" t="s">
        <v>4</v>
      </c>
      <c r="E730" s="47">
        <f>SUM(E726:E729)-IF(D711="сплошная",3,2)</f>
        <v>1.17</v>
      </c>
      <c r="F730" s="25"/>
    </row>
    <row r="731" spans="2:8" x14ac:dyDescent="0.25">
      <c r="E731" s="15"/>
    </row>
    <row r="732" spans="2:8" ht="25.5" x14ac:dyDescent="0.35">
      <c r="B732" s="22"/>
      <c r="C732" s="16" t="s">
        <v>23</v>
      </c>
      <c r="D732" s="87">
        <f>E730*D707</f>
        <v>41611.751999999993</v>
      </c>
      <c r="E732" s="87"/>
    </row>
    <row r="733" spans="2:8" ht="18.75" x14ac:dyDescent="0.3">
      <c r="C733" s="17" t="s">
        <v>8</v>
      </c>
      <c r="D733" s="88">
        <f>D732/D706</f>
        <v>52.606513274336272</v>
      </c>
      <c r="E733" s="88"/>
      <c r="G733" s="7"/>
      <c r="H733" s="63"/>
    </row>
    <row r="743" spans="2:8" ht="14.25" customHeight="1" x14ac:dyDescent="0.25"/>
    <row r="744" spans="2:8" hidden="1" x14ac:dyDescent="0.25"/>
    <row r="745" spans="2:8" hidden="1" x14ac:dyDescent="0.25"/>
    <row r="746" spans="2:8" ht="60.75" x14ac:dyDescent="0.8">
      <c r="B746" s="80" t="s">
        <v>58</v>
      </c>
      <c r="C746" s="80"/>
      <c r="D746" s="80"/>
      <c r="E746" s="80"/>
      <c r="F746" s="80"/>
      <c r="G746" s="80"/>
      <c r="H746" s="80"/>
    </row>
    <row r="747" spans="2:8" ht="46.5" customHeight="1" x14ac:dyDescent="0.25">
      <c r="B747" s="81" t="s">
        <v>36</v>
      </c>
      <c r="C747" s="81"/>
      <c r="D747" s="81"/>
      <c r="E747" s="81"/>
      <c r="F747" s="81"/>
      <c r="G747" s="81"/>
    </row>
    <row r="748" spans="2:8" x14ac:dyDescent="0.25">
      <c r="C748" s="67"/>
      <c r="G748" s="7"/>
    </row>
    <row r="749" spans="2:8" ht="25.5" x14ac:dyDescent="0.25">
      <c r="C749" s="14" t="s">
        <v>5</v>
      </c>
      <c r="D749" s="6"/>
    </row>
    <row r="750" spans="2:8" ht="20.25" x14ac:dyDescent="0.25">
      <c r="B750" s="10"/>
      <c r="C750" s="70" t="s">
        <v>15</v>
      </c>
      <c r="D750" s="73" t="s">
        <v>41</v>
      </c>
      <c r="E750" s="73"/>
      <c r="F750" s="73"/>
      <c r="G750" s="73"/>
      <c r="H750" s="58"/>
    </row>
    <row r="751" spans="2:8" ht="20.25" customHeight="1" x14ac:dyDescent="0.25">
      <c r="B751" s="10"/>
      <c r="C751" s="71"/>
      <c r="D751" s="73" t="s">
        <v>85</v>
      </c>
      <c r="E751" s="73"/>
      <c r="F751" s="73"/>
      <c r="G751" s="73"/>
      <c r="H751" s="58"/>
    </row>
    <row r="752" spans="2:8" ht="20.25" customHeight="1" x14ac:dyDescent="0.25">
      <c r="B752" s="10"/>
      <c r="C752" s="72"/>
      <c r="D752" s="73" t="s">
        <v>96</v>
      </c>
      <c r="E752" s="73"/>
      <c r="F752" s="73"/>
      <c r="G752" s="73"/>
      <c r="H752" s="58"/>
    </row>
    <row r="753" spans="2:8" x14ac:dyDescent="0.25">
      <c r="C753" s="48" t="s">
        <v>12</v>
      </c>
      <c r="D753" s="49">
        <v>4</v>
      </c>
      <c r="E753" s="50"/>
      <c r="F753" s="10"/>
    </row>
    <row r="754" spans="2:8" x14ac:dyDescent="0.25">
      <c r="C754" s="1" t="s">
        <v>9</v>
      </c>
      <c r="D754" s="44">
        <v>599</v>
      </c>
      <c r="E754" s="74" t="s">
        <v>16</v>
      </c>
      <c r="F754" s="75"/>
      <c r="G754" s="78">
        <f>D755/D754</f>
        <v>39.37312186978297</v>
      </c>
    </row>
    <row r="755" spans="2:8" x14ac:dyDescent="0.25">
      <c r="C755" s="1" t="s">
        <v>10</v>
      </c>
      <c r="D755" s="44">
        <v>23584.5</v>
      </c>
      <c r="E755" s="76"/>
      <c r="F755" s="77"/>
      <c r="G755" s="79"/>
    </row>
    <row r="756" spans="2:8" x14ac:dyDescent="0.25">
      <c r="C756" s="54"/>
      <c r="D756" s="55"/>
      <c r="E756" s="56"/>
    </row>
    <row r="757" spans="2:8" x14ac:dyDescent="0.3">
      <c r="C757" s="53" t="s">
        <v>7</v>
      </c>
      <c r="D757" s="51" t="s">
        <v>94</v>
      </c>
      <c r="E757" s="59"/>
    </row>
    <row r="758" spans="2:8" x14ac:dyDescent="0.3">
      <c r="C758" s="53" t="s">
        <v>11</v>
      </c>
      <c r="D758" s="51" t="s">
        <v>63</v>
      </c>
      <c r="E758" s="59"/>
    </row>
    <row r="759" spans="2:8" x14ac:dyDescent="0.3">
      <c r="C759" s="53" t="s">
        <v>13</v>
      </c>
      <c r="D759" s="52" t="s">
        <v>34</v>
      </c>
      <c r="E759" s="59"/>
    </row>
    <row r="760" spans="2:8" ht="24" thickBot="1" x14ac:dyDescent="0.3">
      <c r="C760" s="60"/>
      <c r="D760" s="60"/>
    </row>
    <row r="761" spans="2:8" ht="48" thickBot="1" x14ac:dyDescent="0.3">
      <c r="B761" s="82" t="s">
        <v>17</v>
      </c>
      <c r="C761" s="83"/>
      <c r="D761" s="23" t="s">
        <v>20</v>
      </c>
      <c r="E761" s="84" t="s">
        <v>22</v>
      </c>
      <c r="F761" s="85"/>
      <c r="G761" s="2" t="s">
        <v>21</v>
      </c>
    </row>
    <row r="762" spans="2:8" ht="24" thickBot="1" x14ac:dyDescent="0.3">
      <c r="B762" s="89" t="s">
        <v>35</v>
      </c>
      <c r="C762" s="90"/>
      <c r="D762" s="32">
        <v>59</v>
      </c>
      <c r="E762" s="33">
        <v>4</v>
      </c>
      <c r="F762" s="18" t="s">
        <v>25</v>
      </c>
      <c r="G762" s="26">
        <f t="shared" ref="G762:G769" si="16">D762*E762</f>
        <v>236</v>
      </c>
      <c r="H762" s="91"/>
    </row>
    <row r="763" spans="2:8" x14ac:dyDescent="0.25">
      <c r="B763" s="92" t="s">
        <v>18</v>
      </c>
      <c r="C763" s="93"/>
      <c r="D763" s="34">
        <v>70.41</v>
      </c>
      <c r="E763" s="35">
        <v>1</v>
      </c>
      <c r="F763" s="19" t="s">
        <v>26</v>
      </c>
      <c r="G763" s="27">
        <f t="shared" si="16"/>
        <v>70.41</v>
      </c>
      <c r="H763" s="91"/>
    </row>
    <row r="764" spans="2:8" ht="24" thickBot="1" x14ac:dyDescent="0.3">
      <c r="B764" s="94" t="s">
        <v>19</v>
      </c>
      <c r="C764" s="95"/>
      <c r="D764" s="36">
        <v>222.31</v>
      </c>
      <c r="E764" s="37">
        <v>1</v>
      </c>
      <c r="F764" s="20" t="s">
        <v>26</v>
      </c>
      <c r="G764" s="28">
        <f t="shared" si="16"/>
        <v>222.31</v>
      </c>
      <c r="H764" s="91"/>
    </row>
    <row r="765" spans="2:8" ht="24" thickBot="1" x14ac:dyDescent="0.3">
      <c r="B765" s="96" t="s">
        <v>28</v>
      </c>
      <c r="C765" s="97"/>
      <c r="D765" s="38"/>
      <c r="E765" s="39"/>
      <c r="F765" s="24" t="s">
        <v>25</v>
      </c>
      <c r="G765" s="29">
        <f t="shared" si="16"/>
        <v>0</v>
      </c>
      <c r="H765" s="91"/>
    </row>
    <row r="766" spans="2:8" x14ac:dyDescent="0.25">
      <c r="B766" s="92" t="s">
        <v>33</v>
      </c>
      <c r="C766" s="93"/>
      <c r="D766" s="34"/>
      <c r="E766" s="35"/>
      <c r="F766" s="19" t="s">
        <v>25</v>
      </c>
      <c r="G766" s="27">
        <f t="shared" si="16"/>
        <v>0</v>
      </c>
      <c r="H766" s="91"/>
    </row>
    <row r="767" spans="2:8" x14ac:dyDescent="0.25">
      <c r="B767" s="98" t="s">
        <v>27</v>
      </c>
      <c r="C767" s="99"/>
      <c r="D767" s="40">
        <v>1300.21</v>
      </c>
      <c r="E767" s="41">
        <v>4</v>
      </c>
      <c r="F767" s="21" t="s">
        <v>25</v>
      </c>
      <c r="G767" s="30">
        <f t="shared" si="16"/>
        <v>5200.84</v>
      </c>
      <c r="H767" s="91"/>
    </row>
    <row r="768" spans="2:8" x14ac:dyDescent="0.25">
      <c r="B768" s="98" t="s">
        <v>29</v>
      </c>
      <c r="C768" s="99"/>
      <c r="D768" s="42"/>
      <c r="E768" s="43"/>
      <c r="F768" s="21" t="s">
        <v>25</v>
      </c>
      <c r="G768" s="30">
        <f t="shared" si="16"/>
        <v>0</v>
      </c>
      <c r="H768" s="91"/>
    </row>
    <row r="769" spans="2:8" x14ac:dyDescent="0.25">
      <c r="B769" s="98" t="s">
        <v>30</v>
      </c>
      <c r="C769" s="99"/>
      <c r="D769" s="42"/>
      <c r="E769" s="43"/>
      <c r="F769" s="21" t="s">
        <v>25</v>
      </c>
      <c r="G769" s="30">
        <f t="shared" si="16"/>
        <v>0</v>
      </c>
      <c r="H769" s="91"/>
    </row>
    <row r="770" spans="2:8" x14ac:dyDescent="0.25">
      <c r="B770" s="98" t="s">
        <v>32</v>
      </c>
      <c r="C770" s="99"/>
      <c r="D770" s="42"/>
      <c r="E770" s="43"/>
      <c r="F770" s="21" t="s">
        <v>25</v>
      </c>
      <c r="G770" s="30">
        <f>D770*E770</f>
        <v>0</v>
      </c>
      <c r="H770" s="91"/>
    </row>
    <row r="771" spans="2:8" ht="24" thickBot="1" x14ac:dyDescent="0.3">
      <c r="B771" s="94" t="s">
        <v>31</v>
      </c>
      <c r="C771" s="95"/>
      <c r="D771" s="36"/>
      <c r="E771" s="37"/>
      <c r="F771" s="20" t="s">
        <v>25</v>
      </c>
      <c r="G771" s="31">
        <f>D771*E771</f>
        <v>0</v>
      </c>
      <c r="H771" s="91"/>
    </row>
    <row r="772" spans="2:8" x14ac:dyDescent="0.25">
      <c r="C772" s="3"/>
      <c r="D772" s="3"/>
      <c r="E772" s="4"/>
      <c r="F772" s="4"/>
      <c r="H772" s="61"/>
    </row>
    <row r="773" spans="2:8" ht="25.5" x14ac:dyDescent="0.25">
      <c r="C773" s="14" t="s">
        <v>14</v>
      </c>
      <c r="D773" s="6"/>
    </row>
    <row r="774" spans="2:8" ht="18.75" x14ac:dyDescent="0.25">
      <c r="C774" s="86" t="s">
        <v>6</v>
      </c>
      <c r="D774" s="66" t="s">
        <v>0</v>
      </c>
      <c r="E774" s="9">
        <f>ROUND((G762+D755)/D755,2)</f>
        <v>1.01</v>
      </c>
      <c r="F774" s="9"/>
      <c r="G774" s="10"/>
      <c r="H774" s="7"/>
    </row>
    <row r="775" spans="2:8" x14ac:dyDescent="0.25">
      <c r="C775" s="86"/>
      <c r="D775" s="66" t="s">
        <v>1</v>
      </c>
      <c r="E775" s="9">
        <f>ROUND(((G763+G764)+D755)/D755,2)</f>
        <v>1.01</v>
      </c>
      <c r="F775" s="9"/>
      <c r="G775" s="11"/>
      <c r="H775" s="62"/>
    </row>
    <row r="776" spans="2:8" x14ac:dyDescent="0.25">
      <c r="C776" s="86"/>
      <c r="D776" s="66" t="s">
        <v>2</v>
      </c>
      <c r="E776" s="9">
        <f>ROUND((G765+D755)/D755,2)</f>
        <v>1</v>
      </c>
      <c r="F776" s="12"/>
      <c r="G776" s="11"/>
    </row>
    <row r="777" spans="2:8" x14ac:dyDescent="0.25">
      <c r="C777" s="86"/>
      <c r="D777" s="13" t="s">
        <v>3</v>
      </c>
      <c r="E777" s="45">
        <f>ROUND((SUM(G766:G771)+D755)/D755,2)</f>
        <v>1.22</v>
      </c>
      <c r="F777" s="10"/>
      <c r="G777" s="11"/>
    </row>
    <row r="778" spans="2:8" ht="25.5" x14ac:dyDescent="0.25">
      <c r="D778" s="46" t="s">
        <v>4</v>
      </c>
      <c r="E778" s="47">
        <f>SUM(E774:E777)-IF(D759="сплошная",3,2)</f>
        <v>1.2400000000000002</v>
      </c>
      <c r="F778" s="25"/>
    </row>
    <row r="779" spans="2:8" x14ac:dyDescent="0.25">
      <c r="E779" s="15"/>
    </row>
    <row r="780" spans="2:8" ht="25.5" x14ac:dyDescent="0.35">
      <c r="B780" s="22"/>
      <c r="C780" s="16" t="s">
        <v>23</v>
      </c>
      <c r="D780" s="87">
        <f>E778*D755</f>
        <v>29244.780000000006</v>
      </c>
      <c r="E780" s="87"/>
    </row>
    <row r="781" spans="2:8" ht="18.75" x14ac:dyDescent="0.3">
      <c r="C781" s="17" t="s">
        <v>8</v>
      </c>
      <c r="D781" s="88">
        <f>D780/D754</f>
        <v>48.822671118530891</v>
      </c>
      <c r="E781" s="88"/>
      <c r="G781" s="7"/>
      <c r="H781" s="63"/>
    </row>
  </sheetData>
  <mergeCells count="384">
    <mergeCell ref="B72:C72"/>
    <mergeCell ref="B73:C73"/>
    <mergeCell ref="B74:C74"/>
    <mergeCell ref="B75:C75"/>
    <mergeCell ref="B50:H50"/>
    <mergeCell ref="B51:G51"/>
    <mergeCell ref="C54:C56"/>
    <mergeCell ref="D54:G54"/>
    <mergeCell ref="D55:G55"/>
    <mergeCell ref="D56:G56"/>
    <mergeCell ref="E58:F59"/>
    <mergeCell ref="G58:G59"/>
    <mergeCell ref="B65:C65"/>
    <mergeCell ref="E65:F65"/>
    <mergeCell ref="C774:C777"/>
    <mergeCell ref="D780:E780"/>
    <mergeCell ref="D781:E781"/>
    <mergeCell ref="E754:F755"/>
    <mergeCell ref="G754:G755"/>
    <mergeCell ref="B761:C761"/>
    <mergeCell ref="E761:F761"/>
    <mergeCell ref="B762:C762"/>
    <mergeCell ref="H762:H771"/>
    <mergeCell ref="B763:C763"/>
    <mergeCell ref="B764:C764"/>
    <mergeCell ref="B765:C765"/>
    <mergeCell ref="B766:C766"/>
    <mergeCell ref="B767:C767"/>
    <mergeCell ref="B768:C768"/>
    <mergeCell ref="B769:C769"/>
    <mergeCell ref="B770:C770"/>
    <mergeCell ref="B771:C771"/>
    <mergeCell ref="C726:C729"/>
    <mergeCell ref="D732:E732"/>
    <mergeCell ref="D733:E733"/>
    <mergeCell ref="B746:H746"/>
    <mergeCell ref="B747:G747"/>
    <mergeCell ref="C750:C752"/>
    <mergeCell ref="D750:G750"/>
    <mergeCell ref="D751:G751"/>
    <mergeCell ref="D752:G752"/>
    <mergeCell ref="E706:F707"/>
    <mergeCell ref="G706:G707"/>
    <mergeCell ref="B713:C713"/>
    <mergeCell ref="E713:F713"/>
    <mergeCell ref="B714:C714"/>
    <mergeCell ref="H714:H723"/>
    <mergeCell ref="B715:C715"/>
    <mergeCell ref="B716:C716"/>
    <mergeCell ref="B717:C717"/>
    <mergeCell ref="B718:C718"/>
    <mergeCell ref="B719:C719"/>
    <mergeCell ref="B720:C720"/>
    <mergeCell ref="B721:C721"/>
    <mergeCell ref="B722:C722"/>
    <mergeCell ref="B723:C723"/>
    <mergeCell ref="C674:C677"/>
    <mergeCell ref="D680:E680"/>
    <mergeCell ref="D681:E681"/>
    <mergeCell ref="B698:H698"/>
    <mergeCell ref="B699:G699"/>
    <mergeCell ref="C702:C704"/>
    <mergeCell ref="D702:G702"/>
    <mergeCell ref="D703:G703"/>
    <mergeCell ref="D704:G704"/>
    <mergeCell ref="E654:F655"/>
    <mergeCell ref="G654:G655"/>
    <mergeCell ref="B661:C661"/>
    <mergeCell ref="E661:F661"/>
    <mergeCell ref="B662:C662"/>
    <mergeCell ref="H662:H671"/>
    <mergeCell ref="B663:C663"/>
    <mergeCell ref="B664:C664"/>
    <mergeCell ref="B665:C665"/>
    <mergeCell ref="B666:C666"/>
    <mergeCell ref="B667:C667"/>
    <mergeCell ref="B668:C668"/>
    <mergeCell ref="B669:C669"/>
    <mergeCell ref="B670:C670"/>
    <mergeCell ref="B671:C671"/>
    <mergeCell ref="C624:C627"/>
    <mergeCell ref="D630:E630"/>
    <mergeCell ref="D631:E631"/>
    <mergeCell ref="B646:H646"/>
    <mergeCell ref="B647:G647"/>
    <mergeCell ref="C650:C652"/>
    <mergeCell ref="D650:G650"/>
    <mergeCell ref="D651:G651"/>
    <mergeCell ref="D652:G652"/>
    <mergeCell ref="E604:F605"/>
    <mergeCell ref="G604:G605"/>
    <mergeCell ref="B611:C611"/>
    <mergeCell ref="E611:F611"/>
    <mergeCell ref="B612:C612"/>
    <mergeCell ref="H612:H621"/>
    <mergeCell ref="B613:C613"/>
    <mergeCell ref="B614:C614"/>
    <mergeCell ref="B615:C615"/>
    <mergeCell ref="B616:C616"/>
    <mergeCell ref="B617:C617"/>
    <mergeCell ref="B618:C618"/>
    <mergeCell ref="B619:C619"/>
    <mergeCell ref="B620:C620"/>
    <mergeCell ref="B621:C621"/>
    <mergeCell ref="B596:H596"/>
    <mergeCell ref="B597:G597"/>
    <mergeCell ref="C600:C602"/>
    <mergeCell ref="D600:G600"/>
    <mergeCell ref="D601:G601"/>
    <mergeCell ref="D602:G602"/>
    <mergeCell ref="C576:C579"/>
    <mergeCell ref="D582:E582"/>
    <mergeCell ref="D583:E583"/>
    <mergeCell ref="E556:F557"/>
    <mergeCell ref="G556:G557"/>
    <mergeCell ref="B563:C563"/>
    <mergeCell ref="E563:F563"/>
    <mergeCell ref="B564:C564"/>
    <mergeCell ref="H564:H573"/>
    <mergeCell ref="B565:C565"/>
    <mergeCell ref="B566:C566"/>
    <mergeCell ref="B567:C567"/>
    <mergeCell ref="B568:C568"/>
    <mergeCell ref="B569:C569"/>
    <mergeCell ref="B570:C570"/>
    <mergeCell ref="B571:C571"/>
    <mergeCell ref="B572:C572"/>
    <mergeCell ref="B573:C573"/>
    <mergeCell ref="C524:C527"/>
    <mergeCell ref="D530:E530"/>
    <mergeCell ref="D531:E531"/>
    <mergeCell ref="B548:H548"/>
    <mergeCell ref="B549:G549"/>
    <mergeCell ref="C552:C554"/>
    <mergeCell ref="D552:G552"/>
    <mergeCell ref="D553:G553"/>
    <mergeCell ref="D554:G554"/>
    <mergeCell ref="E504:F505"/>
    <mergeCell ref="G504:G505"/>
    <mergeCell ref="B511:C511"/>
    <mergeCell ref="E511:F511"/>
    <mergeCell ref="B512:C512"/>
    <mergeCell ref="H512:H521"/>
    <mergeCell ref="B513:C513"/>
    <mergeCell ref="B514:C514"/>
    <mergeCell ref="B515:C515"/>
    <mergeCell ref="B516:C516"/>
    <mergeCell ref="B517:C517"/>
    <mergeCell ref="B518:C518"/>
    <mergeCell ref="B519:C519"/>
    <mergeCell ref="B520:C520"/>
    <mergeCell ref="B521:C521"/>
    <mergeCell ref="B496:H496"/>
    <mergeCell ref="B497:G497"/>
    <mergeCell ref="C500:C502"/>
    <mergeCell ref="D500:G500"/>
    <mergeCell ref="D501:G501"/>
    <mergeCell ref="D502:G502"/>
    <mergeCell ref="C474:C477"/>
    <mergeCell ref="D480:E480"/>
    <mergeCell ref="D481:E481"/>
    <mergeCell ref="E454:F455"/>
    <mergeCell ref="G454:G455"/>
    <mergeCell ref="B461:C461"/>
    <mergeCell ref="E461:F461"/>
    <mergeCell ref="B462:C462"/>
    <mergeCell ref="H462:H471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B471:C471"/>
    <mergeCell ref="C424:C427"/>
    <mergeCell ref="D430:E430"/>
    <mergeCell ref="D431:E431"/>
    <mergeCell ref="B446:H446"/>
    <mergeCell ref="B447:G447"/>
    <mergeCell ref="C450:C452"/>
    <mergeCell ref="D450:G450"/>
    <mergeCell ref="D451:G451"/>
    <mergeCell ref="D452:G452"/>
    <mergeCell ref="E404:F405"/>
    <mergeCell ref="G404:G405"/>
    <mergeCell ref="B411:C411"/>
    <mergeCell ref="E411:F411"/>
    <mergeCell ref="B412:C412"/>
    <mergeCell ref="H412:H421"/>
    <mergeCell ref="B413:C413"/>
    <mergeCell ref="B414:C414"/>
    <mergeCell ref="B415:C415"/>
    <mergeCell ref="B416:C416"/>
    <mergeCell ref="B417:C417"/>
    <mergeCell ref="B418:C418"/>
    <mergeCell ref="B419:C419"/>
    <mergeCell ref="B420:C420"/>
    <mergeCell ref="B421:C421"/>
    <mergeCell ref="C374:C377"/>
    <mergeCell ref="D380:E380"/>
    <mergeCell ref="D381:E381"/>
    <mergeCell ref="B396:H396"/>
    <mergeCell ref="B397:G397"/>
    <mergeCell ref="C400:C402"/>
    <mergeCell ref="D400:G400"/>
    <mergeCell ref="D401:G401"/>
    <mergeCell ref="D402:G402"/>
    <mergeCell ref="E354:F355"/>
    <mergeCell ref="G354:G355"/>
    <mergeCell ref="B361:C361"/>
    <mergeCell ref="E361:F361"/>
    <mergeCell ref="B362:C362"/>
    <mergeCell ref="H362:H371"/>
    <mergeCell ref="B363:C363"/>
    <mergeCell ref="B364:C364"/>
    <mergeCell ref="B365:C365"/>
    <mergeCell ref="B366:C366"/>
    <mergeCell ref="B367:C367"/>
    <mergeCell ref="B368:C368"/>
    <mergeCell ref="B369:C369"/>
    <mergeCell ref="B370:C370"/>
    <mergeCell ref="B371:C371"/>
    <mergeCell ref="C324:C327"/>
    <mergeCell ref="D330:E330"/>
    <mergeCell ref="D331:E331"/>
    <mergeCell ref="B346:H346"/>
    <mergeCell ref="B347:G347"/>
    <mergeCell ref="C350:C352"/>
    <mergeCell ref="D350:G350"/>
    <mergeCell ref="D351:G351"/>
    <mergeCell ref="D352:G352"/>
    <mergeCell ref="E304:F305"/>
    <mergeCell ref="G304:G305"/>
    <mergeCell ref="B311:C311"/>
    <mergeCell ref="E311:F311"/>
    <mergeCell ref="B312:C312"/>
    <mergeCell ref="H312:H321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C274:C277"/>
    <mergeCell ref="D280:E280"/>
    <mergeCell ref="D281:E281"/>
    <mergeCell ref="B296:H296"/>
    <mergeCell ref="B297:G297"/>
    <mergeCell ref="C300:C302"/>
    <mergeCell ref="D300:G300"/>
    <mergeCell ref="D301:G301"/>
    <mergeCell ref="D302:G302"/>
    <mergeCell ref="E254:F255"/>
    <mergeCell ref="G254:G255"/>
    <mergeCell ref="B261:C261"/>
    <mergeCell ref="E261:F261"/>
    <mergeCell ref="B262:C262"/>
    <mergeCell ref="H262:H271"/>
    <mergeCell ref="B263:C263"/>
    <mergeCell ref="B264:C264"/>
    <mergeCell ref="B265:C265"/>
    <mergeCell ref="B266:C266"/>
    <mergeCell ref="B267:C267"/>
    <mergeCell ref="B268:C268"/>
    <mergeCell ref="B269:C269"/>
    <mergeCell ref="B270:C270"/>
    <mergeCell ref="B271:C271"/>
    <mergeCell ref="C224:C227"/>
    <mergeCell ref="D230:E230"/>
    <mergeCell ref="D231:E231"/>
    <mergeCell ref="B246:H246"/>
    <mergeCell ref="B247:G247"/>
    <mergeCell ref="C250:C252"/>
    <mergeCell ref="D250:G250"/>
    <mergeCell ref="D251:G251"/>
    <mergeCell ref="D252:G252"/>
    <mergeCell ref="B212:C212"/>
    <mergeCell ref="H212:H221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196:H196"/>
    <mergeCell ref="B197:G197"/>
    <mergeCell ref="C200:C202"/>
    <mergeCell ref="D200:G200"/>
    <mergeCell ref="D201:G201"/>
    <mergeCell ref="D202:G202"/>
    <mergeCell ref="E204:F205"/>
    <mergeCell ref="G204:G205"/>
    <mergeCell ref="B211:C211"/>
    <mergeCell ref="E211:F211"/>
    <mergeCell ref="C174:C177"/>
    <mergeCell ref="D180:E180"/>
    <mergeCell ref="D181:E181"/>
    <mergeCell ref="E154:F155"/>
    <mergeCell ref="G154:G155"/>
    <mergeCell ref="B161:C161"/>
    <mergeCell ref="E161:F161"/>
    <mergeCell ref="B162:C162"/>
    <mergeCell ref="H162:H171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C126:C129"/>
    <mergeCell ref="D132:E132"/>
    <mergeCell ref="D133:E133"/>
    <mergeCell ref="B146:H146"/>
    <mergeCell ref="B147:G147"/>
    <mergeCell ref="C150:C152"/>
    <mergeCell ref="D150:G150"/>
    <mergeCell ref="D151:G151"/>
    <mergeCell ref="D152:G152"/>
    <mergeCell ref="B114:C114"/>
    <mergeCell ref="H114:H123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98:H98"/>
    <mergeCell ref="B99:G99"/>
    <mergeCell ref="C102:C104"/>
    <mergeCell ref="D102:G102"/>
    <mergeCell ref="D103:G103"/>
    <mergeCell ref="D104:G104"/>
    <mergeCell ref="E106:F107"/>
    <mergeCell ref="G106:G107"/>
    <mergeCell ref="B113:C113"/>
    <mergeCell ref="E113:F113"/>
    <mergeCell ref="C31:C34"/>
    <mergeCell ref="D37:E37"/>
    <mergeCell ref="D38:E38"/>
    <mergeCell ref="C78:C81"/>
    <mergeCell ref="D84:E84"/>
    <mergeCell ref="D85:E85"/>
    <mergeCell ref="B19:C19"/>
    <mergeCell ref="H19:H28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66:C66"/>
    <mergeCell ref="H66:H75"/>
    <mergeCell ref="B67:C67"/>
    <mergeCell ref="B68:C68"/>
    <mergeCell ref="B69:C69"/>
    <mergeCell ref="B70:C70"/>
    <mergeCell ref="B71:C71"/>
    <mergeCell ref="C7:C9"/>
    <mergeCell ref="D7:G7"/>
    <mergeCell ref="D8:G8"/>
    <mergeCell ref="D9:G9"/>
    <mergeCell ref="E11:F12"/>
    <mergeCell ref="G11:G12"/>
    <mergeCell ref="B3:H3"/>
    <mergeCell ref="B4:G4"/>
    <mergeCell ref="B18:C18"/>
    <mergeCell ref="E18:F18"/>
  </mergeCells>
  <dataValidations count="1">
    <dataValidation type="list" allowBlank="1" showInputMessage="1" showErrorMessage="1" sqref="D16 D111 D159 D259 D309 D63 D409 D459 D509 D561 D609 D659 D711 D759 D209 D359">
      <formula1>д1</formula1>
    </dataValidation>
  </dataValidations>
  <pageMargins left="0.25" right="0.25" top="0.54166666666666663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Ильнар</cp:lastModifiedBy>
  <cp:lastPrinted>2017-07-19T08:02:59Z</cp:lastPrinted>
  <dcterms:created xsi:type="dcterms:W3CDTF">2016-01-18T14:22:10Z</dcterms:created>
  <dcterms:modified xsi:type="dcterms:W3CDTF">2017-11-30T17:06:29Z</dcterms:modified>
</cp:coreProperties>
</file>