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ЭтаКнига" defaultThemeVersion="124226"/>
  <bookViews>
    <workbookView xWindow="45" yWindow="75" windowWidth="16530" windowHeight="11625"/>
  </bookViews>
  <sheets>
    <sheet name="Извещение" sheetId="11" r:id="rId1"/>
  </sheets>
  <definedNames>
    <definedName name="_xlnm._FilterDatabase" localSheetId="0" hidden="1">Извещение!$Q$5:$S$71</definedName>
    <definedName name="д1">#REF!</definedName>
    <definedName name="_xlnm.Print_Titles" localSheetId="0">Извещение!$5:$6</definedName>
    <definedName name="ЛУ">#REF!</definedName>
    <definedName name="_xlnm.Print_Area" localSheetId="0">Извещение!$B$1:$W$73</definedName>
  </definedNames>
  <calcPr calcId="144525" iterate="1"/>
</workbook>
</file>

<file path=xl/calcChain.xml><?xml version="1.0" encoding="utf-8"?>
<calcChain xmlns="http://schemas.openxmlformats.org/spreadsheetml/2006/main">
  <c r="P69" i="11" l="1"/>
  <c r="P68" i="11"/>
  <c r="P67" i="11"/>
  <c r="R66" i="11"/>
  <c r="Q66" i="11"/>
  <c r="G66" i="11" l="1"/>
  <c r="P70" i="11" l="1"/>
  <c r="L65" i="11"/>
  <c r="M65" i="11"/>
  <c r="N65" i="11"/>
  <c r="O65" i="11"/>
  <c r="P65" i="11"/>
  <c r="K65" i="11"/>
  <c r="L60" i="11"/>
  <c r="M60" i="11"/>
  <c r="N60" i="11"/>
  <c r="O60" i="11"/>
  <c r="P60" i="11"/>
  <c r="K60" i="11"/>
  <c r="L55" i="11"/>
  <c r="M55" i="11"/>
  <c r="N55" i="11"/>
  <c r="O55" i="11"/>
  <c r="P55" i="11"/>
  <c r="K55" i="11"/>
  <c r="V7" i="11" l="1"/>
  <c r="U7" i="11"/>
  <c r="L26" i="11" l="1"/>
  <c r="M26" i="11"/>
  <c r="N26" i="11"/>
  <c r="O26" i="11"/>
  <c r="P26" i="11"/>
  <c r="K26" i="11"/>
  <c r="L18" i="11"/>
  <c r="M18" i="11"/>
  <c r="N18" i="11"/>
  <c r="O18" i="11"/>
  <c r="P18" i="11"/>
  <c r="K18" i="11"/>
  <c r="L22" i="11"/>
  <c r="M22" i="11"/>
  <c r="N22" i="11"/>
  <c r="O22" i="11"/>
  <c r="P22" i="11"/>
  <c r="K22" i="11"/>
  <c r="N66" i="11" l="1"/>
  <c r="K66" i="11"/>
  <c r="M66" i="11"/>
  <c r="O66" i="11"/>
  <c r="P66" i="11"/>
  <c r="L66" i="11"/>
</calcChain>
</file>

<file path=xl/sharedStrings.xml><?xml version="1.0" encoding="utf-8"?>
<sst xmlns="http://schemas.openxmlformats.org/spreadsheetml/2006/main" count="189" uniqueCount="76">
  <si>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</si>
  <si>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</si>
  <si>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</si>
  <si>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</si>
  <si>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</si>
  <si>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</si>
  <si>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</si>
  <si>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</si>
  <si>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</si>
  <si>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</si>
  <si>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</si>
  <si>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</si>
  <si>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</si>
  <si>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</si>
  <si>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</si>
  <si>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Береза</t>
  </si>
  <si>
    <t>Осина</t>
  </si>
  <si>
    <t>Липа</t>
  </si>
  <si>
    <t>ВСЕГО</t>
  </si>
  <si>
    <t>Дуб</t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</si>
  <si>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</si>
  <si>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</si>
  <si>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</si>
  <si>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</si>
  <si>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 xml:space="preserve">аукционных единиц купли-продажи лесонасаждений  для аукциона (бизнес) </t>
  </si>
  <si>
    <t>Из ведомости исключены все виды ООПТ и резервных лесов, в т.ч. для населения.</t>
  </si>
  <si>
    <t>Восходское/46/3/Осина</t>
  </si>
  <si>
    <t>Восходское/46/3/Береза</t>
  </si>
  <si>
    <t>Восходское/54/12/Итого</t>
  </si>
  <si>
    <t>/</t>
  </si>
  <si>
    <t>Делянки обсчитаны по ставкам 2017 года</t>
  </si>
  <si>
    <t>Хозяйство, состав, возраст</t>
  </si>
  <si>
    <t>Юртовское</t>
  </si>
  <si>
    <t>мягколиственное</t>
  </si>
  <si>
    <t>сплошная</t>
  </si>
  <si>
    <t>липа</t>
  </si>
  <si>
    <t>итого</t>
  </si>
  <si>
    <t>Калининское</t>
  </si>
  <si>
    <t>выборочная</t>
  </si>
  <si>
    <t>80 лет</t>
  </si>
  <si>
    <t>Мензелинское</t>
  </si>
  <si>
    <t>Заместитель руководителя Ахметгалиев И.А.</t>
  </si>
  <si>
    <t>А.Х. Гайфуллин</t>
  </si>
  <si>
    <t>Руководитель-лесничий ГКУ "Мензелинское лесничество"</t>
  </si>
  <si>
    <t>10Ос</t>
  </si>
  <si>
    <t>55 лет</t>
  </si>
  <si>
    <t>6Б3ДН1Б+ОС</t>
  </si>
  <si>
    <t>6Б2ДН2ОС</t>
  </si>
  <si>
    <t>85 лет</t>
  </si>
  <si>
    <t>9Б1ДН</t>
  </si>
  <si>
    <t>8Б2ДН+ОС</t>
  </si>
  <si>
    <t>95 лет</t>
  </si>
  <si>
    <t>90 лет</t>
  </si>
  <si>
    <t>60 лет</t>
  </si>
  <si>
    <t>8ОС1Б1ЛПН</t>
  </si>
  <si>
    <t>7ОС2Б1ЛПН</t>
  </si>
  <si>
    <t>50 лет</t>
  </si>
  <si>
    <t>7Б2ДН1ЛПН</t>
  </si>
  <si>
    <t>62 лет</t>
  </si>
  <si>
    <t>16:28:190101:000</t>
  </si>
  <si>
    <t>16:04:070501:000</t>
  </si>
  <si>
    <t>16:29:130501:000</t>
  </si>
  <si>
    <t>16:29:120301:000</t>
  </si>
  <si>
    <t>Ведомость аукционных едениц по ГКУ "Мензелинское лесничество" для аукциона по продаже права на заключение договора купли-продажи лесных насаждений субъектам малого и среднего предпринимательства</t>
  </si>
  <si>
    <t>70 лет</t>
  </si>
  <si>
    <t>16:28:110901:000</t>
  </si>
  <si>
    <t>Усинское</t>
  </si>
  <si>
    <t>7,8,9</t>
  </si>
  <si>
    <t>7ЛПН1ДН2Б</t>
  </si>
  <si>
    <t>Клен</t>
  </si>
  <si>
    <t>9Б1ДН+ОС</t>
  </si>
  <si>
    <t>75 лет</t>
  </si>
  <si>
    <t>8Б2ДН</t>
  </si>
  <si>
    <t>16:04:050501:000</t>
  </si>
  <si>
    <t>16:29:200101:000</t>
  </si>
  <si>
    <t>6Ос4Б+Лпн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</si>
</sst>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_р_.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7">
    <xf numFmtId="0" fontId="0" fillId="0" borderId="0" xfId="0"/>
    <xf numFmtId="0" fontId="0" fillId="0" borderId="0" xfId="0" applyAlignment="1">
      <alignment horizontal="center"/>
    </xf>
    <xf numFmtId="1" fontId="5" fillId="2" borderId="5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 applyBorder="1" applyAlignment="1" applyProtection="1">
      <alignment horizontal="center" vertical="center"/>
      <protection hidden="1"/>
    </xf>
    <xf numFmtId="164" fontId="3" fillId="2" borderId="0" xfId="0" applyNumberFormat="1" applyFont="1" applyFill="1" applyBorder="1" applyAlignment="1" applyProtection="1">
      <alignment horizontal="center" vertical="center"/>
      <protection hidden="1"/>
    </xf>
    <xf numFmtId="2" fontId="3" fillId="2" borderId="0" xfId="0" applyNumberFormat="1" applyFont="1" applyFill="1" applyAlignment="1" applyProtection="1">
      <alignment horizontal="center" vertical="center"/>
      <protection hidden="1"/>
    </xf>
    <xf numFmtId="164" fontId="3" fillId="2" borderId="0" xfId="0" applyNumberFormat="1" applyFont="1" applyFill="1" applyAlignment="1" applyProtection="1">
      <alignment horizontal="center" vertical="center"/>
      <protection hidden="1"/>
    </xf>
    <xf numFmtId="1" fontId="2" fillId="2" borderId="0" xfId="0" applyNumberFormat="1" applyFont="1" applyFill="1" applyBorder="1" applyAlignment="1" applyProtection="1">
      <alignment horizontal="center" vertical="center"/>
      <protection hidden="1"/>
    </xf>
    <xf numFmtId="2" fontId="2" fillId="2" borderId="0" xfId="0" applyNumberFormat="1" applyFont="1" applyFill="1" applyBorder="1" applyAlignment="1" applyProtection="1">
      <alignment horizontal="center" vertical="center"/>
      <protection hidden="1"/>
    </xf>
    <xf numFmtId="164" fontId="2" fillId="2" borderId="0" xfId="0" applyNumberFormat="1" applyFont="1" applyFill="1" applyBorder="1" applyAlignment="1" applyProtection="1">
      <alignment horizontal="center" vertical="center"/>
      <protection hidden="1"/>
    </xf>
    <xf numFmtId="1" fontId="5" fillId="2" borderId="4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165" fontId="5" fillId="2" borderId="18" xfId="0" applyNumberFormat="1" applyFont="1" applyFill="1" applyBorder="1" applyAlignment="1">
      <alignment horizontal="center" vertical="center" wrapText="1"/>
    </xf>
    <xf numFmtId="165" fontId="2" fillId="2" borderId="15" xfId="0" applyNumberFormat="1" applyFont="1" applyFill="1" applyBorder="1" applyAlignment="1">
      <alignment horizontal="center" vertical="center" wrapText="1"/>
    </xf>
    <xf numFmtId="2" fontId="2" fillId="2" borderId="18" xfId="0" applyNumberFormat="1" applyFont="1" applyFill="1" applyBorder="1" applyAlignment="1">
      <alignment horizontal="center" vertical="center"/>
    </xf>
    <xf numFmtId="1" fontId="5" fillId="2" borderId="6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65" fontId="5" fillId="2" borderId="19" xfId="0" applyNumberFormat="1" applyFont="1" applyFill="1" applyBorder="1" applyAlignment="1">
      <alignment horizontal="center" vertical="center" wrapText="1"/>
    </xf>
    <xf numFmtId="165" fontId="2" fillId="2" borderId="16" xfId="0" applyNumberFormat="1" applyFont="1" applyFill="1" applyBorder="1" applyAlignment="1">
      <alignment horizontal="center" vertical="center" wrapText="1"/>
    </xf>
    <xf numFmtId="2" fontId="2" fillId="2" borderId="19" xfId="0" applyNumberFormat="1" applyFont="1" applyFill="1" applyBorder="1" applyAlignment="1">
      <alignment horizontal="center" vertical="center"/>
    </xf>
    <xf numFmtId="1" fontId="5" fillId="2" borderId="7" xfId="0" applyNumberFormat="1" applyFont="1" applyFill="1" applyBorder="1" applyAlignment="1">
      <alignment horizontal="center" vertical="center" wrapText="1"/>
    </xf>
    <xf numFmtId="2" fontId="5" fillId="2" borderId="8" xfId="0" applyNumberFormat="1" applyFont="1" applyFill="1" applyBorder="1" applyAlignment="1">
      <alignment horizontal="center" vertical="center" wrapText="1"/>
    </xf>
    <xf numFmtId="165" fontId="5" fillId="2" borderId="20" xfId="0" applyNumberFormat="1" applyFont="1" applyFill="1" applyBorder="1" applyAlignment="1">
      <alignment horizontal="center" vertical="center" wrapText="1"/>
    </xf>
    <xf numFmtId="165" fontId="2" fillId="2" borderId="17" xfId="0" applyNumberFormat="1" applyFont="1" applyFill="1" applyBorder="1" applyAlignment="1">
      <alignment horizontal="center" vertical="center" wrapText="1"/>
    </xf>
    <xf numFmtId="2" fontId="2" fillId="2" borderId="20" xfId="0" applyNumberFormat="1" applyFont="1" applyFill="1" applyBorder="1" applyAlignment="1">
      <alignment horizontal="center" vertical="center"/>
    </xf>
    <xf numFmtId="1" fontId="5" fillId="2" borderId="9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1" fontId="5" fillId="2" borderId="3" xfId="0" applyNumberFormat="1" applyFont="1" applyFill="1" applyBorder="1" applyAlignment="1">
      <alignment horizontal="center" vertical="center" wrapText="1"/>
    </xf>
    <xf numFmtId="165" fontId="5" fillId="2" borderId="21" xfId="0" applyNumberFormat="1" applyFont="1" applyFill="1" applyBorder="1" applyAlignment="1">
      <alignment horizontal="center" vertical="center" wrapText="1"/>
    </xf>
    <xf numFmtId="165" fontId="2" fillId="2" borderId="25" xfId="0" applyNumberFormat="1" applyFont="1" applyFill="1" applyBorder="1" applyAlignment="1">
      <alignment horizontal="center" vertical="center" wrapText="1"/>
    </xf>
    <xf numFmtId="2" fontId="2" fillId="2" borderId="21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 wrapText="1"/>
    </xf>
    <xf numFmtId="165" fontId="2" fillId="2" borderId="26" xfId="0" applyNumberFormat="1" applyFont="1" applyFill="1" applyBorder="1" applyAlignment="1">
      <alignment horizontal="center" vertical="center" wrapText="1"/>
    </xf>
    <xf numFmtId="2" fontId="2" fillId="2" borderId="22" xfId="0" applyNumberFormat="1" applyFont="1" applyFill="1" applyBorder="1" applyAlignment="1">
      <alignment horizontal="center" vertical="center"/>
    </xf>
    <xf numFmtId="1" fontId="6" fillId="2" borderId="5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" fontId="6" fillId="2" borderId="3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 applyProtection="1">
      <alignment horizontal="left" vertical="center"/>
      <protection hidden="1"/>
    </xf>
    <xf numFmtId="165" fontId="2" fillId="2" borderId="28" xfId="0" applyNumberFormat="1" applyFont="1" applyFill="1" applyBorder="1" applyAlignment="1">
      <alignment horizontal="center" vertical="center" wrapText="1"/>
    </xf>
    <xf numFmtId="2" fontId="2" fillId="2" borderId="24" xfId="0" applyNumberFormat="1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horizontal="center"/>
    </xf>
    <xf numFmtId="3" fontId="0" fillId="2" borderId="0" xfId="0" applyNumberFormat="1" applyFill="1"/>
    <xf numFmtId="4" fontId="0" fillId="2" borderId="0" xfId="0" applyNumberFormat="1" applyFill="1"/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165" fontId="2" fillId="2" borderId="27" xfId="0" applyNumberFormat="1" applyFont="1" applyFill="1" applyBorder="1" applyAlignment="1">
      <alignment horizontal="center" vertical="center" wrapText="1"/>
    </xf>
    <xf numFmtId="2" fontId="2" fillId="2" borderId="2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165" fontId="2" fillId="2" borderId="10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center" vertical="center" wrapText="1"/>
    </xf>
    <xf numFmtId="165" fontId="2" fillId="2" borderId="6" xfId="0" applyNumberFormat="1" applyFont="1" applyFill="1" applyBorder="1" applyAlignment="1">
      <alignment horizontal="center" vertical="center" wrapText="1"/>
    </xf>
    <xf numFmtId="165" fontId="2" fillId="2" borderId="9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 applyProtection="1">
      <alignment horizontal="center" vertical="center"/>
      <protection hidden="1"/>
    </xf>
    <xf numFmtId="0" fontId="2" fillId="2" borderId="0" xfId="0" applyNumberFormat="1" applyFont="1" applyFill="1" applyBorder="1" applyAlignment="1" applyProtection="1">
      <alignment horizontal="center" vertical="center"/>
      <protection hidden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5" fillId="2" borderId="13" xfId="0" applyNumberFormat="1" applyFont="1" applyFill="1" applyBorder="1" applyAlignment="1">
      <alignment horizontal="center" vertical="center" wrapText="1"/>
    </xf>
    <xf numFmtId="164" fontId="8" fillId="2" borderId="34" xfId="0" applyNumberFormat="1" applyFont="1" applyFill="1" applyBorder="1" applyAlignment="1" applyProtection="1">
      <alignment vertical="center" wrapText="1"/>
      <protection hidden="1"/>
    </xf>
    <xf numFmtId="1" fontId="8" fillId="2" borderId="0" xfId="0" applyNumberFormat="1" applyFont="1" applyFill="1" applyBorder="1" applyAlignment="1" applyProtection="1">
      <alignment horizontal="center" vertical="center"/>
      <protection hidden="1"/>
    </xf>
    <xf numFmtId="164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1" fontId="3" fillId="2" borderId="0" xfId="0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 applyBorder="1" applyAlignment="1">
      <alignment horizontal="center" vertical="center" wrapText="1"/>
    </xf>
    <xf numFmtId="1" fontId="7" fillId="2" borderId="0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Border="1" applyAlignment="1">
      <alignment horizontal="center" vertical="center" wrapText="1"/>
    </xf>
    <xf numFmtId="3" fontId="7" fillId="2" borderId="0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3" fontId="7" fillId="2" borderId="1" xfId="0" applyNumberFormat="1" applyFont="1" applyFill="1" applyBorder="1" applyAlignment="1">
      <alignment horizontal="center" vertical="center" wrapText="1"/>
    </xf>
    <xf numFmtId="1" fontId="3" fillId="2" borderId="35" xfId="0" applyNumberFormat="1" applyFont="1" applyFill="1" applyBorder="1" applyAlignment="1">
      <alignment horizontal="center" vertical="center" wrapText="1"/>
    </xf>
    <xf numFmtId="2" fontId="3" fillId="2" borderId="36" xfId="0" applyNumberFormat="1" applyFont="1" applyFill="1" applyBorder="1" applyAlignment="1">
      <alignment horizontal="center" vertical="center" wrapText="1"/>
    </xf>
    <xf numFmtId="1" fontId="7" fillId="2" borderId="36" xfId="0" applyNumberFormat="1" applyFont="1" applyFill="1" applyBorder="1" applyAlignment="1">
      <alignment horizontal="center" vertical="center" wrapText="1"/>
    </xf>
    <xf numFmtId="0" fontId="7" fillId="2" borderId="36" xfId="0" applyNumberFormat="1" applyFont="1" applyFill="1" applyBorder="1" applyAlignment="1">
      <alignment horizontal="center" vertical="center" wrapText="1"/>
    </xf>
    <xf numFmtId="3" fontId="7" fillId="2" borderId="36" xfId="0" applyNumberFormat="1" applyFont="1" applyFill="1" applyBorder="1" applyAlignment="1">
      <alignment horizontal="center" vertical="center" wrapText="1"/>
    </xf>
    <xf numFmtId="4" fontId="3" fillId="2" borderId="36" xfId="0" applyNumberFormat="1" applyFont="1" applyFill="1" applyBorder="1" applyAlignment="1">
      <alignment horizontal="center" vertical="center" wrapText="1"/>
    </xf>
    <xf numFmtId="4" fontId="4" fillId="2" borderId="37" xfId="0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165" fontId="2" fillId="2" borderId="5" xfId="0" applyNumberFormat="1" applyFont="1" applyFill="1" applyBorder="1" applyAlignment="1">
      <alignment horizontal="center" vertical="center" wrapText="1"/>
    </xf>
    <xf numFmtId="165" fontId="2" fillId="2" borderId="8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2" borderId="36" xfId="0" applyNumberFormat="1" applyFont="1" applyFill="1" applyBorder="1" applyAlignment="1">
      <alignment horizontal="center" vertical="center" wrapText="1"/>
    </xf>
    <xf numFmtId="1" fontId="2" fillId="2" borderId="0" xfId="0" applyNumberFormat="1" applyFont="1" applyFill="1" applyBorder="1" applyAlignment="1" applyProtection="1">
      <alignment horizontal="left" vertical="center" wrapText="1"/>
      <protection hidden="1"/>
    </xf>
    <xf numFmtId="164" fontId="2" fillId="2" borderId="13" xfId="0" applyNumberFormat="1" applyFont="1" applyFill="1" applyBorder="1" applyAlignment="1" applyProtection="1">
      <alignment horizontal="center" vertical="center" wrapText="1"/>
      <protection hidden="1"/>
    </xf>
    <xf numFmtId="164" fontId="2" fillId="2" borderId="3" xfId="0" applyNumberFormat="1" applyFont="1" applyFill="1" applyBorder="1" applyAlignment="1" applyProtection="1">
      <alignment horizontal="center" vertical="center" wrapText="1"/>
      <protection hidden="1"/>
    </xf>
    <xf numFmtId="2" fontId="2" fillId="2" borderId="5" xfId="0" applyNumberFormat="1" applyFont="1" applyFill="1" applyBorder="1" applyAlignment="1" applyProtection="1">
      <alignment horizontal="center" vertical="center" wrapText="1"/>
      <protection hidden="1"/>
    </xf>
    <xf numFmtId="2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2" borderId="5" xfId="0" applyNumberFormat="1" applyFont="1" applyFill="1" applyBorder="1" applyAlignment="1" applyProtection="1">
      <alignment horizontal="center" vertical="center" wrapText="1"/>
      <protection hidden="1"/>
    </xf>
    <xf numFmtId="2" fontId="2" fillId="2" borderId="13" xfId="0" applyNumberFormat="1" applyFont="1" applyFill="1" applyBorder="1" applyAlignment="1" applyProtection="1">
      <alignment horizontal="center" vertical="center" wrapText="1"/>
      <protection hidden="1"/>
    </xf>
    <xf numFmtId="2" fontId="2" fillId="2" borderId="3" xfId="0" applyNumberFormat="1" applyFont="1" applyFill="1" applyBorder="1" applyAlignment="1" applyProtection="1">
      <alignment horizontal="center" vertical="center" wrapText="1"/>
      <protection hidden="1"/>
    </xf>
    <xf numFmtId="1" fontId="2" fillId="2" borderId="13" xfId="0" applyNumberFormat="1" applyFont="1" applyFill="1" applyBorder="1" applyAlignment="1" applyProtection="1">
      <alignment horizontal="center" vertical="center" wrapText="1"/>
      <protection hidden="1"/>
    </xf>
    <xf numFmtId="1" fontId="2" fillId="2" borderId="3" xfId="0" applyNumberFormat="1" applyFont="1" applyFill="1" applyBorder="1" applyAlignment="1" applyProtection="1">
      <alignment horizontal="center" vertical="center" wrapText="1"/>
      <protection hidden="1"/>
    </xf>
    <xf numFmtId="1" fontId="2" fillId="2" borderId="5" xfId="0" applyNumberFormat="1" applyFont="1" applyFill="1" applyBorder="1" applyAlignment="1" applyProtection="1">
      <alignment horizontal="center" vertical="center" wrapText="1"/>
      <protection hidden="1"/>
    </xf>
    <xf numFmtId="1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2" fontId="8" fillId="2" borderId="0" xfId="0" applyNumberFormat="1" applyFont="1" applyFill="1" applyBorder="1" applyAlignment="1" applyProtection="1">
      <alignment horizontal="center" vertical="center"/>
      <protection hidden="1"/>
    </xf>
    <xf numFmtId="164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2" borderId="18" xfId="0" applyNumberFormat="1" applyFont="1" applyFill="1" applyBorder="1" applyAlignment="1" applyProtection="1">
      <alignment horizontal="center" vertical="center" wrapText="1"/>
      <protection hidden="1"/>
    </xf>
    <xf numFmtId="164" fontId="2" fillId="2" borderId="19" xfId="0" applyNumberFormat="1" applyFont="1" applyFill="1" applyBorder="1" applyAlignment="1" applyProtection="1">
      <alignment horizontal="center" vertical="center" wrapText="1"/>
      <protection hidden="1"/>
    </xf>
    <xf numFmtId="2" fontId="3" fillId="2" borderId="0" xfId="0" applyNumberFormat="1" applyFont="1" applyFill="1" applyBorder="1" applyAlignment="1" applyProtection="1">
      <alignment horizontal="center" vertical="center"/>
      <protection hidden="1"/>
    </xf>
    <xf numFmtId="1" fontId="2" fillId="2" borderId="4" xfId="0" applyNumberFormat="1" applyFont="1" applyFill="1" applyBorder="1" applyAlignment="1" applyProtection="1">
      <alignment horizontal="center" vertical="center" wrapText="1"/>
      <protection hidden="1"/>
    </xf>
    <xf numFmtId="1" fontId="2" fillId="2" borderId="6" xfId="0" applyNumberFormat="1" applyFont="1" applyFill="1" applyBorder="1" applyAlignment="1" applyProtection="1">
      <alignment horizontal="center" vertical="center" wrapText="1"/>
      <protection hidden="1"/>
    </xf>
    <xf numFmtId="164" fontId="8" fillId="2" borderId="34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74"/>
  <sheetViews>
    <sheetView tabSelected="1" view="pageBreakPreview" topLeftCell="B4" zoomScale="115" zoomScaleNormal="100" zoomScaleSheetLayoutView="115" workbookViewId="0">
      <pane ySplit="3" topLeftCell="A10" activePane="bottomLeft" state="frozen"/>
      <selection activeCell="A4" sqref="A4"/>
      <selection pane="bottomLeft" activeCell="P35" sqref="P35"/>
    </sheetView>
  </sheetViews>
  <sheetFormatPr defaultRowHeight="12.75" x14ac:dyDescent="0.2"/>
  <cols>
    <col min="1" max="1" width="5.140625" customWidth="1"/>
    <col min="2" max="2" width="5" style="9" customWidth="1"/>
    <col min="3" max="3" width="14.140625" style="10" customWidth="1"/>
    <col min="4" max="4" width="8.7109375" style="9" customWidth="1"/>
    <col min="5" max="5" width="7.85546875" style="82" customWidth="1"/>
    <col min="6" max="6" width="7.85546875" style="9" customWidth="1"/>
    <col min="7" max="7" width="8.5703125" style="10" customWidth="1"/>
    <col min="8" max="8" width="18.140625" style="9" customWidth="1"/>
    <col min="9" max="9" width="12.140625" style="10" customWidth="1"/>
    <col min="10" max="10" width="9.42578125" style="10" customWidth="1"/>
    <col min="11" max="11" width="10.85546875" style="11" customWidth="1"/>
    <col min="12" max="12" width="9.7109375" style="11" customWidth="1"/>
    <col min="13" max="13" width="10.28515625" style="11" customWidth="1"/>
    <col min="14" max="14" width="10.5703125" style="11" customWidth="1"/>
    <col min="15" max="15" width="10.140625" style="11" customWidth="1"/>
    <col min="16" max="16" width="8.5703125" style="11" customWidth="1"/>
    <col min="17" max="17" width="13.28515625" style="10" customWidth="1"/>
    <col min="18" max="18" width="12.28515625" style="11" customWidth="1"/>
    <col min="19" max="19" width="17.28515625" style="11" customWidth="1"/>
    <col min="20" max="20" width="35.28515625" hidden="1" customWidth="1"/>
    <col min="21" max="21" width="9.140625" style="1" hidden="1" customWidth="1"/>
    <col min="22" max="22" width="12.7109375" style="1" hidden="1" customWidth="1"/>
    <col min="23" max="23" width="9.140625" style="1" hidden="1" customWidth="1"/>
    <col min="25" max="25" width="9.140625" customWidth="1"/>
  </cols>
  <sheetData>
    <row r="1" spans="2:23" x14ac:dyDescent="0.2">
      <c r="B1" s="5"/>
      <c r="C1" s="5"/>
      <c r="D1" s="5"/>
      <c r="E1" s="81"/>
      <c r="F1" s="5"/>
      <c r="G1" s="5"/>
      <c r="H1" s="5"/>
      <c r="I1" s="5"/>
      <c r="J1" s="5"/>
      <c r="K1" s="6"/>
      <c r="L1" s="6"/>
      <c r="M1" s="6"/>
      <c r="N1" s="6"/>
      <c r="O1" s="6"/>
      <c r="P1" s="6"/>
      <c r="Q1" s="7"/>
      <c r="R1" s="8"/>
      <c r="S1" s="8"/>
    </row>
    <row r="2" spans="2:23" x14ac:dyDescent="0.2">
      <c r="B2" s="133" t="s">
        <v>23</v>
      </c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</row>
    <row r="3" spans="2:23" x14ac:dyDescent="0.2">
      <c r="B3" s="133" t="s">
        <v>24</v>
      </c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</row>
    <row r="4" spans="2:23" ht="32.25" customHeight="1" thickBot="1" x14ac:dyDescent="0.25">
      <c r="C4" s="88"/>
      <c r="D4" s="88"/>
      <c r="E4" s="88"/>
      <c r="F4" s="88"/>
      <c r="G4" s="136" t="s">
        <v>63</v>
      </c>
      <c r="H4" s="136"/>
      <c r="I4" s="136"/>
      <c r="J4" s="136"/>
      <c r="K4" s="136"/>
      <c r="L4" s="136"/>
      <c r="M4" s="136"/>
      <c r="N4" s="136"/>
      <c r="O4" s="136"/>
      <c r="P4" s="136"/>
      <c r="Q4" s="88"/>
      <c r="R4" s="88"/>
      <c r="S4" s="88"/>
    </row>
    <row r="5" spans="2:23" ht="33" customHeight="1" x14ac:dyDescent="0.2">
      <c r="B5" s="134" t="s">
        <v>0</v>
      </c>
      <c r="C5" s="118" t="s">
        <v>1</v>
      </c>
      <c r="D5" s="125" t="s">
        <v>2</v>
      </c>
      <c r="E5" s="127" t="s">
        <v>3</v>
      </c>
      <c r="F5" s="123" t="s">
        <v>4</v>
      </c>
      <c r="G5" s="121" t="s">
        <v>5</v>
      </c>
      <c r="H5" s="123" t="s">
        <v>31</v>
      </c>
      <c r="I5" s="121" t="s">
        <v>6</v>
      </c>
      <c r="J5" s="121" t="s">
        <v>7</v>
      </c>
      <c r="K5" s="120" t="s">
        <v>8</v>
      </c>
      <c r="L5" s="120"/>
      <c r="M5" s="120"/>
      <c r="N5" s="120"/>
      <c r="O5" s="116" t="s">
        <v>9</v>
      </c>
      <c r="P5" s="116" t="s">
        <v>10</v>
      </c>
      <c r="Q5" s="118" t="s">
        <v>21</v>
      </c>
      <c r="R5" s="120" t="s">
        <v>20</v>
      </c>
      <c r="S5" s="131" t="s">
        <v>22</v>
      </c>
    </row>
    <row r="6" spans="2:23" ht="24" customHeight="1" thickBot="1" x14ac:dyDescent="0.25">
      <c r="B6" s="135"/>
      <c r="C6" s="119"/>
      <c r="D6" s="126"/>
      <c r="E6" s="128"/>
      <c r="F6" s="124"/>
      <c r="G6" s="122"/>
      <c r="H6" s="124"/>
      <c r="I6" s="122"/>
      <c r="J6" s="122"/>
      <c r="K6" s="90" t="s">
        <v>11</v>
      </c>
      <c r="L6" s="90" t="s">
        <v>12</v>
      </c>
      <c r="M6" s="90" t="s">
        <v>13</v>
      </c>
      <c r="N6" s="90" t="s">
        <v>14</v>
      </c>
      <c r="O6" s="117"/>
      <c r="P6" s="117"/>
      <c r="Q6" s="119"/>
      <c r="R6" s="130"/>
      <c r="S6" s="132"/>
    </row>
    <row r="7" spans="2:23" ht="16.149999999999999" customHeight="1" x14ac:dyDescent="0.2">
      <c r="B7" s="12">
        <v>1</v>
      </c>
      <c r="C7" s="13" t="s">
        <v>32</v>
      </c>
      <c r="D7" s="2">
        <v>125</v>
      </c>
      <c r="E7" s="38">
        <v>4</v>
      </c>
      <c r="F7" s="2">
        <v>3</v>
      </c>
      <c r="G7" s="13">
        <v>4.5</v>
      </c>
      <c r="H7" s="13" t="s">
        <v>33</v>
      </c>
      <c r="I7" s="13" t="s">
        <v>34</v>
      </c>
      <c r="J7" s="13" t="s">
        <v>16</v>
      </c>
      <c r="K7" s="36">
        <v>81</v>
      </c>
      <c r="L7" s="36">
        <v>309</v>
      </c>
      <c r="M7" s="36">
        <v>1</v>
      </c>
      <c r="N7" s="36">
        <v>391</v>
      </c>
      <c r="O7" s="36">
        <v>365</v>
      </c>
      <c r="P7" s="36">
        <v>756</v>
      </c>
      <c r="Q7" s="14"/>
      <c r="R7" s="15"/>
      <c r="S7" s="16"/>
      <c r="T7" t="s">
        <v>28</v>
      </c>
      <c r="U7" s="1" t="e">
        <f ca="1">OFFSET(#REF!,W7,0,1,1)</f>
        <v>#REF!</v>
      </c>
      <c r="V7" s="1" t="e">
        <f ca="1">OFFSET(#REF!,W7,-1,1,1)</f>
        <v>#REF!</v>
      </c>
      <c r="W7" s="1">
        <v>155</v>
      </c>
    </row>
    <row r="8" spans="2:23" ht="16.149999999999999" customHeight="1" x14ac:dyDescent="0.2">
      <c r="B8" s="27"/>
      <c r="C8" s="28"/>
      <c r="D8" s="29"/>
      <c r="E8" s="80"/>
      <c r="F8" s="29"/>
      <c r="G8" s="28"/>
      <c r="H8" s="28"/>
      <c r="I8" s="28"/>
      <c r="J8" s="28" t="s">
        <v>15</v>
      </c>
      <c r="K8" s="48">
        <v>109</v>
      </c>
      <c r="L8" s="48">
        <v>113</v>
      </c>
      <c r="M8" s="48">
        <v>1</v>
      </c>
      <c r="N8" s="48">
        <v>223</v>
      </c>
      <c r="O8" s="48">
        <v>181</v>
      </c>
      <c r="P8" s="48">
        <v>404</v>
      </c>
      <c r="Q8" s="30"/>
      <c r="R8" s="31"/>
      <c r="S8" s="32"/>
    </row>
    <row r="9" spans="2:23" ht="16.149999999999999" customHeight="1" x14ac:dyDescent="0.2">
      <c r="B9" s="17"/>
      <c r="C9" s="18"/>
      <c r="D9" s="3"/>
      <c r="E9" s="83"/>
      <c r="F9" s="3"/>
      <c r="G9" s="18"/>
      <c r="H9" s="18" t="s">
        <v>75</v>
      </c>
      <c r="I9" s="18"/>
      <c r="J9" s="18" t="s">
        <v>35</v>
      </c>
      <c r="K9" s="37">
        <v>8</v>
      </c>
      <c r="L9" s="37">
        <v>46</v>
      </c>
      <c r="M9" s="37"/>
      <c r="N9" s="37">
        <v>54</v>
      </c>
      <c r="O9" s="37">
        <v>56</v>
      </c>
      <c r="P9" s="37">
        <v>110</v>
      </c>
      <c r="Q9" s="19"/>
      <c r="R9" s="20"/>
      <c r="S9" s="21"/>
      <c r="T9" t="s">
        <v>26</v>
      </c>
    </row>
    <row r="10" spans="2:23" ht="16.149999999999999" customHeight="1" thickBot="1" x14ac:dyDescent="0.25">
      <c r="B10" s="22"/>
      <c r="C10" s="23"/>
      <c r="D10" s="4"/>
      <c r="E10" s="84"/>
      <c r="F10" s="4"/>
      <c r="G10" s="23"/>
      <c r="H10" s="23" t="s">
        <v>58</v>
      </c>
      <c r="I10" s="23"/>
      <c r="J10" s="23" t="s">
        <v>36</v>
      </c>
      <c r="K10" s="4">
        <v>198</v>
      </c>
      <c r="L10" s="4">
        <v>468</v>
      </c>
      <c r="M10" s="4">
        <v>2</v>
      </c>
      <c r="N10" s="4">
        <v>668</v>
      </c>
      <c r="O10" s="4">
        <v>602</v>
      </c>
      <c r="P10" s="4">
        <v>1270</v>
      </c>
      <c r="Q10" s="24">
        <v>32874.300000000003</v>
      </c>
      <c r="R10" s="25">
        <v>39449.160000000003</v>
      </c>
      <c r="S10" s="26" t="s">
        <v>59</v>
      </c>
      <c r="T10" t="s">
        <v>27</v>
      </c>
    </row>
    <row r="11" spans="2:23" ht="16.149999999999999" customHeight="1" x14ac:dyDescent="0.2">
      <c r="B11" s="12">
        <v>2</v>
      </c>
      <c r="C11" s="13" t="s">
        <v>32</v>
      </c>
      <c r="D11" s="2">
        <v>145</v>
      </c>
      <c r="E11" s="38">
        <v>6</v>
      </c>
      <c r="F11" s="2">
        <v>1</v>
      </c>
      <c r="G11" s="13">
        <v>1.6</v>
      </c>
      <c r="H11" s="13" t="s">
        <v>33</v>
      </c>
      <c r="I11" s="13" t="s">
        <v>34</v>
      </c>
      <c r="J11" s="64" t="s">
        <v>15</v>
      </c>
      <c r="K11" s="36">
        <v>71</v>
      </c>
      <c r="L11" s="36">
        <v>76</v>
      </c>
      <c r="M11" s="36">
        <v>1</v>
      </c>
      <c r="N11" s="36">
        <v>148</v>
      </c>
      <c r="O11" s="36">
        <v>129</v>
      </c>
      <c r="P11" s="36">
        <v>277</v>
      </c>
      <c r="Q11" s="14"/>
      <c r="R11" s="15"/>
      <c r="S11" s="16"/>
    </row>
    <row r="12" spans="2:23" ht="16.149999999999999" customHeight="1" x14ac:dyDescent="0.2">
      <c r="B12" s="27"/>
      <c r="C12" s="28"/>
      <c r="D12" s="29"/>
      <c r="E12" s="80"/>
      <c r="F12" s="29"/>
      <c r="G12" s="28"/>
      <c r="H12" s="28" t="s">
        <v>49</v>
      </c>
      <c r="I12" s="28"/>
      <c r="J12" s="47" t="s">
        <v>19</v>
      </c>
      <c r="K12" s="48">
        <v>0</v>
      </c>
      <c r="L12" s="48">
        <v>4</v>
      </c>
      <c r="M12" s="48">
        <v>1</v>
      </c>
      <c r="N12" s="48">
        <v>5</v>
      </c>
      <c r="O12" s="48">
        <v>29</v>
      </c>
      <c r="P12" s="48">
        <v>34</v>
      </c>
      <c r="Q12" s="30"/>
      <c r="R12" s="31"/>
      <c r="S12" s="32"/>
    </row>
    <row r="13" spans="2:23" ht="16.149999999999999" customHeight="1" x14ac:dyDescent="0.2">
      <c r="B13" s="17"/>
      <c r="C13" s="18"/>
      <c r="D13" s="3"/>
      <c r="E13" s="83"/>
      <c r="F13" s="3"/>
      <c r="G13" s="18"/>
      <c r="H13" s="47" t="s">
        <v>64</v>
      </c>
      <c r="I13" s="18"/>
      <c r="J13" s="47" t="s">
        <v>17</v>
      </c>
      <c r="K13" s="37">
        <v>0</v>
      </c>
      <c r="L13" s="37">
        <v>4</v>
      </c>
      <c r="M13" s="37">
        <v>1</v>
      </c>
      <c r="N13" s="37">
        <v>5</v>
      </c>
      <c r="O13" s="37">
        <v>13</v>
      </c>
      <c r="P13" s="37">
        <v>18</v>
      </c>
      <c r="Q13" s="19"/>
      <c r="R13" s="20"/>
      <c r="S13" s="21"/>
    </row>
    <row r="14" spans="2:23" ht="16.149999999999999" customHeight="1" thickBot="1" x14ac:dyDescent="0.25">
      <c r="B14" s="22"/>
      <c r="C14" s="23"/>
      <c r="D14" s="4"/>
      <c r="E14" s="84"/>
      <c r="F14" s="4"/>
      <c r="G14" s="23"/>
      <c r="H14" s="23"/>
      <c r="I14" s="23"/>
      <c r="J14" s="43" t="s">
        <v>36</v>
      </c>
      <c r="K14" s="4">
        <v>73</v>
      </c>
      <c r="L14" s="4">
        <v>84</v>
      </c>
      <c r="M14" s="4">
        <v>1</v>
      </c>
      <c r="N14" s="4">
        <v>158</v>
      </c>
      <c r="O14" s="4">
        <v>171</v>
      </c>
      <c r="P14" s="4">
        <v>329</v>
      </c>
      <c r="Q14" s="24">
        <v>19554.099999999999</v>
      </c>
      <c r="R14" s="25">
        <v>33241.97</v>
      </c>
      <c r="S14" s="26" t="s">
        <v>65</v>
      </c>
    </row>
    <row r="15" spans="2:23" s="59" customFormat="1" ht="16.149999999999999" customHeight="1" x14ac:dyDescent="0.2">
      <c r="B15" s="12">
        <v>3</v>
      </c>
      <c r="C15" s="13" t="s">
        <v>40</v>
      </c>
      <c r="D15" s="2">
        <v>36</v>
      </c>
      <c r="E15" s="38">
        <v>6</v>
      </c>
      <c r="F15" s="2">
        <v>2</v>
      </c>
      <c r="G15" s="13">
        <v>7</v>
      </c>
      <c r="H15" s="13" t="s">
        <v>33</v>
      </c>
      <c r="I15" s="13" t="s">
        <v>34</v>
      </c>
      <c r="J15" s="13" t="s">
        <v>16</v>
      </c>
      <c r="K15" s="36">
        <v>182</v>
      </c>
      <c r="L15" s="36">
        <v>409</v>
      </c>
      <c r="M15" s="36">
        <v>6</v>
      </c>
      <c r="N15" s="36">
        <v>597</v>
      </c>
      <c r="O15" s="36">
        <v>1054</v>
      </c>
      <c r="P15" s="36">
        <v>1651</v>
      </c>
      <c r="Q15" s="14"/>
      <c r="R15" s="15"/>
      <c r="S15" s="16"/>
      <c r="U15" s="60"/>
      <c r="V15" s="60"/>
      <c r="W15" s="60"/>
    </row>
    <row r="16" spans="2:23" s="59" customFormat="1" ht="16.149999999999999" customHeight="1" x14ac:dyDescent="0.2">
      <c r="B16" s="39"/>
      <c r="C16" s="40"/>
      <c r="D16" s="40"/>
      <c r="E16" s="83"/>
      <c r="F16" s="40"/>
      <c r="G16" s="40"/>
      <c r="H16" s="40" t="s">
        <v>54</v>
      </c>
      <c r="I16" s="40"/>
      <c r="J16" s="40" t="s">
        <v>35</v>
      </c>
      <c r="K16" s="37">
        <v>17</v>
      </c>
      <c r="L16" s="37">
        <v>64</v>
      </c>
      <c r="M16" s="37">
        <v>1</v>
      </c>
      <c r="N16" s="37">
        <v>82</v>
      </c>
      <c r="O16" s="37">
        <v>128</v>
      </c>
      <c r="P16" s="37">
        <v>210</v>
      </c>
      <c r="Q16" s="41"/>
      <c r="R16" s="20"/>
      <c r="S16" s="21"/>
      <c r="U16" s="60"/>
      <c r="V16" s="60"/>
      <c r="W16" s="60"/>
    </row>
    <row r="17" spans="2:23" s="59" customFormat="1" ht="16.149999999999999" customHeight="1" x14ac:dyDescent="0.2">
      <c r="B17" s="49"/>
      <c r="C17" s="47"/>
      <c r="D17" s="47"/>
      <c r="E17" s="85"/>
      <c r="F17" s="47"/>
      <c r="G17" s="47"/>
      <c r="H17" s="47" t="s">
        <v>53</v>
      </c>
      <c r="I17" s="47"/>
      <c r="J17" s="47" t="s">
        <v>15</v>
      </c>
      <c r="K17" s="37">
        <v>18</v>
      </c>
      <c r="L17" s="37">
        <v>46</v>
      </c>
      <c r="M17" s="37">
        <v>2</v>
      </c>
      <c r="N17" s="37">
        <v>66</v>
      </c>
      <c r="O17" s="37">
        <v>84</v>
      </c>
      <c r="P17" s="37">
        <v>150</v>
      </c>
      <c r="Q17" s="50"/>
      <c r="R17" s="34"/>
      <c r="S17" s="35"/>
      <c r="U17" s="60"/>
      <c r="V17" s="60"/>
      <c r="W17" s="60"/>
    </row>
    <row r="18" spans="2:23" s="59" customFormat="1" ht="16.149999999999999" customHeight="1" thickBot="1" x14ac:dyDescent="0.25">
      <c r="B18" s="42"/>
      <c r="C18" s="43"/>
      <c r="D18" s="43"/>
      <c r="E18" s="84"/>
      <c r="F18" s="43"/>
      <c r="G18" s="43"/>
      <c r="H18" s="33"/>
      <c r="I18" s="43"/>
      <c r="J18" s="43" t="s">
        <v>36</v>
      </c>
      <c r="K18" s="4">
        <f>K15+K16+K17</f>
        <v>217</v>
      </c>
      <c r="L18" s="4">
        <f t="shared" ref="L18:P18" si="0">L15+L16+L17</f>
        <v>519</v>
      </c>
      <c r="M18" s="4">
        <f t="shared" si="0"/>
        <v>9</v>
      </c>
      <c r="N18" s="4">
        <f t="shared" si="0"/>
        <v>745</v>
      </c>
      <c r="O18" s="4">
        <f t="shared" si="0"/>
        <v>1266</v>
      </c>
      <c r="P18" s="4">
        <f t="shared" si="0"/>
        <v>2011</v>
      </c>
      <c r="Q18" s="44">
        <v>22281.5</v>
      </c>
      <c r="R18" s="25">
        <v>32307.18</v>
      </c>
      <c r="S18" s="26" t="s">
        <v>59</v>
      </c>
      <c r="U18" s="60"/>
      <c r="V18" s="60"/>
      <c r="W18" s="60"/>
    </row>
    <row r="19" spans="2:23" s="59" customFormat="1" ht="16.149999999999999" customHeight="1" x14ac:dyDescent="0.2">
      <c r="B19" s="56">
        <v>4</v>
      </c>
      <c r="C19" s="57" t="s">
        <v>40</v>
      </c>
      <c r="D19" s="57">
        <v>20</v>
      </c>
      <c r="E19" s="86">
        <v>23</v>
      </c>
      <c r="F19" s="57">
        <v>1</v>
      </c>
      <c r="G19" s="57">
        <v>9</v>
      </c>
      <c r="H19" s="13" t="s">
        <v>33</v>
      </c>
      <c r="I19" s="13" t="s">
        <v>34</v>
      </c>
      <c r="J19" s="13" t="s">
        <v>16</v>
      </c>
      <c r="K19" s="36">
        <v>248</v>
      </c>
      <c r="L19" s="36">
        <v>589</v>
      </c>
      <c r="M19" s="36">
        <v>8</v>
      </c>
      <c r="N19" s="36">
        <v>845</v>
      </c>
      <c r="O19" s="36">
        <v>1149</v>
      </c>
      <c r="P19" s="36">
        <v>1994</v>
      </c>
      <c r="Q19" s="58"/>
      <c r="R19" s="54"/>
      <c r="S19" s="55"/>
      <c r="U19" s="60"/>
      <c r="V19" s="60"/>
      <c r="W19" s="60"/>
    </row>
    <row r="20" spans="2:23" s="59" customFormat="1" ht="16.149999999999999" customHeight="1" x14ac:dyDescent="0.2">
      <c r="B20" s="49"/>
      <c r="C20" s="47"/>
      <c r="D20" s="47"/>
      <c r="E20" s="85"/>
      <c r="F20" s="47"/>
      <c r="G20" s="47"/>
      <c r="H20" s="47" t="s">
        <v>55</v>
      </c>
      <c r="I20" s="47"/>
      <c r="J20" s="40" t="s">
        <v>35</v>
      </c>
      <c r="K20" s="37">
        <v>25</v>
      </c>
      <c r="L20" s="37">
        <v>79</v>
      </c>
      <c r="M20" s="37">
        <v>2</v>
      </c>
      <c r="N20" s="37">
        <v>106</v>
      </c>
      <c r="O20" s="37">
        <v>145</v>
      </c>
      <c r="P20" s="37">
        <v>251</v>
      </c>
      <c r="Q20" s="50"/>
      <c r="R20" s="34"/>
      <c r="S20" s="35"/>
      <c r="U20" s="60"/>
      <c r="V20" s="60"/>
      <c r="W20" s="60"/>
    </row>
    <row r="21" spans="2:23" s="59" customFormat="1" ht="16.149999999999999" customHeight="1" x14ac:dyDescent="0.2">
      <c r="B21" s="49"/>
      <c r="C21" s="47"/>
      <c r="D21" s="47"/>
      <c r="E21" s="85"/>
      <c r="F21" s="47"/>
      <c r="G21" s="47"/>
      <c r="H21" s="40" t="s">
        <v>56</v>
      </c>
      <c r="I21" s="47"/>
      <c r="J21" s="47" t="s">
        <v>15</v>
      </c>
      <c r="K21" s="37">
        <v>77</v>
      </c>
      <c r="L21" s="37">
        <v>202</v>
      </c>
      <c r="M21" s="37">
        <v>5</v>
      </c>
      <c r="N21" s="37">
        <v>284</v>
      </c>
      <c r="O21" s="37">
        <v>321</v>
      </c>
      <c r="P21" s="37">
        <v>605</v>
      </c>
      <c r="Q21" s="50"/>
      <c r="R21" s="34"/>
      <c r="S21" s="35"/>
      <c r="U21" s="60"/>
      <c r="V21" s="60"/>
      <c r="W21" s="60"/>
    </row>
    <row r="22" spans="2:23" s="59" customFormat="1" ht="16.149999999999999" customHeight="1" thickBot="1" x14ac:dyDescent="0.25">
      <c r="B22" s="49"/>
      <c r="C22" s="47"/>
      <c r="D22" s="47"/>
      <c r="E22" s="85"/>
      <c r="F22" s="47"/>
      <c r="G22" s="47"/>
      <c r="H22" s="108"/>
      <c r="I22" s="47"/>
      <c r="J22" s="43" t="s">
        <v>36</v>
      </c>
      <c r="K22" s="47">
        <f>K19+K20+K21</f>
        <v>350</v>
      </c>
      <c r="L22" s="47">
        <f t="shared" ref="L22:P22" si="1">L19+L20+L21</f>
        <v>870</v>
      </c>
      <c r="M22" s="47">
        <f t="shared" si="1"/>
        <v>15</v>
      </c>
      <c r="N22" s="47">
        <f t="shared" si="1"/>
        <v>1235</v>
      </c>
      <c r="O22" s="47">
        <f t="shared" si="1"/>
        <v>1615</v>
      </c>
      <c r="P22" s="47">
        <f t="shared" si="1"/>
        <v>2850</v>
      </c>
      <c r="Q22" s="50">
        <v>49229.599999999999</v>
      </c>
      <c r="R22" s="34">
        <v>62029.3</v>
      </c>
      <c r="S22" s="26" t="s">
        <v>59</v>
      </c>
      <c r="U22" s="60"/>
      <c r="V22" s="60"/>
      <c r="W22" s="60"/>
    </row>
    <row r="23" spans="2:23" s="59" customFormat="1" ht="16.149999999999999" customHeight="1" x14ac:dyDescent="0.2">
      <c r="B23" s="63">
        <v>5</v>
      </c>
      <c r="C23" s="64" t="s">
        <v>40</v>
      </c>
      <c r="D23" s="64">
        <v>19</v>
      </c>
      <c r="E23" s="87">
        <v>11</v>
      </c>
      <c r="F23" s="64">
        <v>3</v>
      </c>
      <c r="G23" s="64">
        <v>3.7</v>
      </c>
      <c r="H23" s="13" t="s">
        <v>33</v>
      </c>
      <c r="I23" s="13" t="s">
        <v>34</v>
      </c>
      <c r="J23" s="64" t="s">
        <v>15</v>
      </c>
      <c r="K23" s="36">
        <v>195</v>
      </c>
      <c r="L23" s="36">
        <v>71</v>
      </c>
      <c r="M23" s="36">
        <v>0</v>
      </c>
      <c r="N23" s="36">
        <v>266</v>
      </c>
      <c r="O23" s="36">
        <v>284</v>
      </c>
      <c r="P23" s="36">
        <v>550</v>
      </c>
      <c r="Q23" s="65"/>
      <c r="R23" s="66"/>
      <c r="S23" s="67"/>
      <c r="U23" s="60"/>
      <c r="V23" s="60"/>
      <c r="W23" s="60"/>
    </row>
    <row r="24" spans="2:23" s="59" customFormat="1" ht="16.149999999999999" customHeight="1" x14ac:dyDescent="0.2">
      <c r="B24" s="49"/>
      <c r="C24" s="47"/>
      <c r="D24" s="47"/>
      <c r="E24" s="85"/>
      <c r="F24" s="47"/>
      <c r="G24" s="47"/>
      <c r="H24" s="47" t="s">
        <v>57</v>
      </c>
      <c r="I24" s="47"/>
      <c r="J24" s="47" t="s">
        <v>19</v>
      </c>
      <c r="K24" s="37">
        <v>8</v>
      </c>
      <c r="L24" s="37">
        <v>6</v>
      </c>
      <c r="M24" s="37">
        <v>0</v>
      </c>
      <c r="N24" s="37">
        <v>14</v>
      </c>
      <c r="O24" s="37">
        <v>136</v>
      </c>
      <c r="P24" s="37">
        <v>150</v>
      </c>
      <c r="Q24" s="50"/>
      <c r="R24" s="34"/>
      <c r="S24" s="35"/>
      <c r="U24" s="60"/>
      <c r="V24" s="60"/>
      <c r="W24" s="60"/>
    </row>
    <row r="25" spans="2:23" s="59" customFormat="1" ht="16.149999999999999" customHeight="1" x14ac:dyDescent="0.2">
      <c r="B25" s="49"/>
      <c r="C25" s="47"/>
      <c r="D25" s="47"/>
      <c r="E25" s="85"/>
      <c r="F25" s="47"/>
      <c r="G25" s="47"/>
      <c r="H25" s="40" t="s">
        <v>52</v>
      </c>
      <c r="I25" s="47"/>
      <c r="J25" s="47" t="s">
        <v>17</v>
      </c>
      <c r="K25" s="37">
        <v>3</v>
      </c>
      <c r="L25" s="37">
        <v>6</v>
      </c>
      <c r="M25" s="37">
        <v>0</v>
      </c>
      <c r="N25" s="37">
        <v>9</v>
      </c>
      <c r="O25" s="37">
        <v>71</v>
      </c>
      <c r="P25" s="37">
        <v>80</v>
      </c>
      <c r="Q25" s="50"/>
      <c r="R25" s="34"/>
      <c r="S25" s="35"/>
      <c r="U25" s="60"/>
      <c r="V25" s="60"/>
      <c r="W25" s="60"/>
    </row>
    <row r="26" spans="2:23" s="59" customFormat="1" ht="16.149999999999999" customHeight="1" thickBot="1" x14ac:dyDescent="0.25">
      <c r="B26" s="42"/>
      <c r="C26" s="43"/>
      <c r="D26" s="43"/>
      <c r="E26" s="84"/>
      <c r="F26" s="43"/>
      <c r="G26" s="43"/>
      <c r="H26" s="108"/>
      <c r="I26" s="43"/>
      <c r="J26" s="43" t="s">
        <v>36</v>
      </c>
      <c r="K26" s="43">
        <f>SUM(K23:K25)</f>
        <v>206</v>
      </c>
      <c r="L26" s="43">
        <f t="shared" ref="L26:P26" si="2">SUM(L23:L25)</f>
        <v>83</v>
      </c>
      <c r="M26" s="43">
        <f t="shared" si="2"/>
        <v>0</v>
      </c>
      <c r="N26" s="43">
        <f t="shared" si="2"/>
        <v>289</v>
      </c>
      <c r="O26" s="43">
        <f t="shared" si="2"/>
        <v>491</v>
      </c>
      <c r="P26" s="43">
        <f t="shared" si="2"/>
        <v>780</v>
      </c>
      <c r="Q26" s="44">
        <v>44675.3</v>
      </c>
      <c r="R26" s="25">
        <v>76394.759999999995</v>
      </c>
      <c r="S26" s="26" t="s">
        <v>59</v>
      </c>
      <c r="U26" s="60"/>
      <c r="V26" s="60"/>
      <c r="W26" s="60"/>
    </row>
    <row r="27" spans="2:23" s="59" customFormat="1" ht="16.149999999999999" customHeight="1" x14ac:dyDescent="0.2">
      <c r="B27" s="56">
        <v>6</v>
      </c>
      <c r="C27" s="57" t="s">
        <v>40</v>
      </c>
      <c r="D27" s="57">
        <v>58</v>
      </c>
      <c r="E27" s="86">
        <v>11</v>
      </c>
      <c r="F27" s="57">
        <v>1</v>
      </c>
      <c r="G27" s="57">
        <v>4.2300000000000004</v>
      </c>
      <c r="H27" s="13" t="s">
        <v>33</v>
      </c>
      <c r="I27" s="13" t="s">
        <v>34</v>
      </c>
      <c r="J27" s="64" t="s">
        <v>16</v>
      </c>
      <c r="K27" s="57">
        <v>112</v>
      </c>
      <c r="L27" s="57">
        <v>257</v>
      </c>
      <c r="M27" s="57">
        <v>16</v>
      </c>
      <c r="N27" s="57">
        <v>385</v>
      </c>
      <c r="O27" s="57">
        <v>581</v>
      </c>
      <c r="P27" s="57">
        <v>966</v>
      </c>
      <c r="Q27" s="58">
        <v>7121.5</v>
      </c>
      <c r="R27" s="54">
        <v>13317.21</v>
      </c>
      <c r="S27" s="55" t="s">
        <v>59</v>
      </c>
      <c r="U27" s="60"/>
      <c r="V27" s="60"/>
      <c r="W27" s="60"/>
    </row>
    <row r="28" spans="2:23" s="59" customFormat="1" ht="16.149999999999999" customHeight="1" x14ac:dyDescent="0.2">
      <c r="B28" s="49"/>
      <c r="C28" s="47"/>
      <c r="D28" s="47"/>
      <c r="E28" s="85"/>
      <c r="F28" s="47"/>
      <c r="G28" s="47"/>
      <c r="H28" s="79" t="s">
        <v>44</v>
      </c>
      <c r="I28" s="47"/>
      <c r="J28" s="47"/>
      <c r="K28" s="47"/>
      <c r="L28" s="47"/>
      <c r="M28" s="47"/>
      <c r="N28" s="47"/>
      <c r="O28" s="47"/>
      <c r="P28" s="47"/>
      <c r="Q28" s="50"/>
      <c r="R28" s="34"/>
      <c r="S28" s="35"/>
      <c r="U28" s="60"/>
      <c r="V28" s="60"/>
      <c r="W28" s="60"/>
    </row>
    <row r="29" spans="2:23" s="59" customFormat="1" ht="16.149999999999999" customHeight="1" thickBot="1" x14ac:dyDescent="0.25">
      <c r="B29" s="49"/>
      <c r="C29" s="47"/>
      <c r="D29" s="47"/>
      <c r="E29" s="85"/>
      <c r="F29" s="47"/>
      <c r="G29" s="47"/>
      <c r="H29" s="79" t="s">
        <v>45</v>
      </c>
      <c r="I29" s="47"/>
      <c r="J29" s="47"/>
      <c r="K29" s="47"/>
      <c r="L29" s="47"/>
      <c r="M29" s="47"/>
      <c r="N29" s="47"/>
      <c r="O29" s="47"/>
      <c r="P29" s="47"/>
      <c r="Q29" s="50"/>
      <c r="R29" s="34"/>
      <c r="S29" s="35"/>
      <c r="U29" s="60"/>
      <c r="V29" s="60"/>
      <c r="W29" s="60"/>
    </row>
    <row r="30" spans="2:23" s="59" customFormat="1" ht="16.149999999999999" customHeight="1" x14ac:dyDescent="0.2">
      <c r="B30" s="51">
        <v>7</v>
      </c>
      <c r="C30" s="52" t="s">
        <v>37</v>
      </c>
      <c r="D30" s="52">
        <v>6</v>
      </c>
      <c r="E30" s="38">
        <v>8</v>
      </c>
      <c r="F30" s="52">
        <v>1</v>
      </c>
      <c r="G30" s="52">
        <v>22.9</v>
      </c>
      <c r="H30" s="13" t="s">
        <v>33</v>
      </c>
      <c r="I30" s="52" t="s">
        <v>38</v>
      </c>
      <c r="J30" s="52" t="s">
        <v>15</v>
      </c>
      <c r="K30" s="52">
        <v>195</v>
      </c>
      <c r="L30" s="52">
        <v>329</v>
      </c>
      <c r="M30" s="52">
        <v>6</v>
      </c>
      <c r="N30" s="52">
        <v>530</v>
      </c>
      <c r="O30" s="52">
        <v>970</v>
      </c>
      <c r="P30" s="52">
        <v>1500</v>
      </c>
      <c r="Q30" s="71"/>
      <c r="R30" s="76"/>
      <c r="S30" s="16"/>
      <c r="U30" s="60"/>
      <c r="V30" s="60"/>
      <c r="W30" s="60"/>
    </row>
    <row r="31" spans="2:23" s="59" customFormat="1" ht="16.149999999999999" customHeight="1" x14ac:dyDescent="0.2">
      <c r="B31" s="39"/>
      <c r="C31" s="40"/>
      <c r="D31" s="40"/>
      <c r="E31" s="83"/>
      <c r="F31" s="40"/>
      <c r="G31" s="40"/>
      <c r="H31" s="40" t="s">
        <v>46</v>
      </c>
      <c r="I31" s="40"/>
      <c r="J31" s="40" t="s">
        <v>19</v>
      </c>
      <c r="K31" s="40">
        <v>9</v>
      </c>
      <c r="L31" s="40">
        <v>26</v>
      </c>
      <c r="M31" s="40"/>
      <c r="N31" s="40">
        <v>35</v>
      </c>
      <c r="O31" s="40">
        <v>49</v>
      </c>
      <c r="P31" s="40">
        <v>84</v>
      </c>
      <c r="Q31" s="72"/>
      <c r="R31" s="77"/>
      <c r="S31" s="21"/>
      <c r="U31" s="60"/>
      <c r="V31" s="60"/>
      <c r="W31" s="60"/>
    </row>
    <row r="32" spans="2:23" s="59" customFormat="1" ht="16.149999999999999" customHeight="1" thickBot="1" x14ac:dyDescent="0.25">
      <c r="B32" s="42"/>
      <c r="C32" s="43"/>
      <c r="D32" s="43"/>
      <c r="E32" s="84"/>
      <c r="F32" s="43"/>
      <c r="G32" s="43"/>
      <c r="H32" s="43" t="s">
        <v>39</v>
      </c>
      <c r="I32" s="43"/>
      <c r="J32" s="43" t="s">
        <v>14</v>
      </c>
      <c r="K32" s="43">
        <v>204</v>
      </c>
      <c r="L32" s="43">
        <v>355</v>
      </c>
      <c r="M32" s="43">
        <v>6</v>
      </c>
      <c r="N32" s="43">
        <v>565</v>
      </c>
      <c r="O32" s="43">
        <v>1019</v>
      </c>
      <c r="P32" s="43">
        <v>1584</v>
      </c>
      <c r="Q32" s="70">
        <v>40291.199999999997</v>
      </c>
      <c r="R32" s="75">
        <v>97907.62</v>
      </c>
      <c r="S32" s="26" t="s">
        <v>60</v>
      </c>
      <c r="U32" s="60"/>
      <c r="V32" s="60"/>
      <c r="W32" s="60"/>
    </row>
    <row r="33" spans="2:23" s="59" customFormat="1" ht="16.149999999999999" customHeight="1" x14ac:dyDescent="0.2">
      <c r="B33" s="45">
        <v>8</v>
      </c>
      <c r="C33" s="52" t="s">
        <v>37</v>
      </c>
      <c r="D33" s="46">
        <v>6</v>
      </c>
      <c r="E33" s="80">
        <v>6</v>
      </c>
      <c r="F33" s="46">
        <v>2</v>
      </c>
      <c r="G33" s="46">
        <v>5.4</v>
      </c>
      <c r="H33" s="13" t="s">
        <v>33</v>
      </c>
      <c r="I33" s="52" t="s">
        <v>38</v>
      </c>
      <c r="J33" s="52" t="s">
        <v>15</v>
      </c>
      <c r="K33" s="46">
        <v>15</v>
      </c>
      <c r="L33" s="46">
        <v>176</v>
      </c>
      <c r="M33" s="46">
        <v>4</v>
      </c>
      <c r="N33" s="46">
        <v>195</v>
      </c>
      <c r="O33" s="46">
        <v>180</v>
      </c>
      <c r="P33" s="46">
        <v>375</v>
      </c>
      <c r="Q33" s="73"/>
      <c r="R33" s="78"/>
      <c r="S33" s="32"/>
      <c r="U33" s="60"/>
      <c r="V33" s="60"/>
      <c r="W33" s="60"/>
    </row>
    <row r="34" spans="2:23" s="59" customFormat="1" ht="16.149999999999999" customHeight="1" x14ac:dyDescent="0.2">
      <c r="B34" s="39"/>
      <c r="C34" s="40"/>
      <c r="D34" s="40"/>
      <c r="E34" s="83"/>
      <c r="F34" s="40"/>
      <c r="G34" s="40"/>
      <c r="H34" s="40" t="s">
        <v>47</v>
      </c>
      <c r="I34" s="40"/>
      <c r="J34" s="40" t="s">
        <v>19</v>
      </c>
      <c r="K34" s="40"/>
      <c r="L34" s="40"/>
      <c r="M34" s="40"/>
      <c r="N34" s="40"/>
      <c r="O34" s="40">
        <v>19</v>
      </c>
      <c r="P34" s="40">
        <v>19</v>
      </c>
      <c r="Q34" s="72"/>
      <c r="R34" s="77"/>
      <c r="S34" s="21"/>
      <c r="U34" s="60"/>
      <c r="V34" s="60"/>
      <c r="W34" s="60"/>
    </row>
    <row r="35" spans="2:23" s="59" customFormat="1" ht="16.149999999999999" customHeight="1" thickBot="1" x14ac:dyDescent="0.25">
      <c r="B35" s="49"/>
      <c r="C35" s="47"/>
      <c r="D35" s="47"/>
      <c r="E35" s="85"/>
      <c r="F35" s="47"/>
      <c r="G35" s="47"/>
      <c r="H35" s="43" t="s">
        <v>48</v>
      </c>
      <c r="I35" s="43"/>
      <c r="J35" s="43" t="s">
        <v>14</v>
      </c>
      <c r="K35" s="47">
        <v>15</v>
      </c>
      <c r="L35" s="47">
        <v>176</v>
      </c>
      <c r="M35" s="47">
        <v>4</v>
      </c>
      <c r="N35" s="47">
        <v>195</v>
      </c>
      <c r="O35" s="47">
        <v>199</v>
      </c>
      <c r="P35" s="47">
        <v>394</v>
      </c>
      <c r="Q35" s="69">
        <v>8950.2999999999993</v>
      </c>
      <c r="R35" s="74">
        <v>22017.74</v>
      </c>
      <c r="S35" s="26" t="s">
        <v>60</v>
      </c>
      <c r="U35" s="60"/>
      <c r="V35" s="60"/>
      <c r="W35" s="60"/>
    </row>
    <row r="36" spans="2:23" s="59" customFormat="1" ht="16.149999999999999" customHeight="1" x14ac:dyDescent="0.2">
      <c r="B36" s="51">
        <v>9</v>
      </c>
      <c r="C36" s="52" t="s">
        <v>37</v>
      </c>
      <c r="D36" s="52">
        <v>6</v>
      </c>
      <c r="E36" s="38">
        <v>8</v>
      </c>
      <c r="F36" s="52">
        <v>3</v>
      </c>
      <c r="G36" s="52">
        <v>23</v>
      </c>
      <c r="H36" s="13" t="s">
        <v>33</v>
      </c>
      <c r="I36" s="52" t="s">
        <v>38</v>
      </c>
      <c r="J36" s="52" t="s">
        <v>15</v>
      </c>
      <c r="K36" s="52">
        <v>214</v>
      </c>
      <c r="L36" s="52">
        <v>144</v>
      </c>
      <c r="M36" s="52"/>
      <c r="N36" s="52">
        <v>358</v>
      </c>
      <c r="O36" s="52">
        <v>1229</v>
      </c>
      <c r="P36" s="52">
        <v>1587</v>
      </c>
      <c r="Q36" s="71"/>
      <c r="R36" s="76"/>
      <c r="S36" s="16"/>
      <c r="U36" s="60"/>
      <c r="V36" s="60"/>
      <c r="W36" s="60"/>
    </row>
    <row r="37" spans="2:23" s="59" customFormat="1" ht="16.149999999999999" customHeight="1" x14ac:dyDescent="0.2">
      <c r="B37" s="39"/>
      <c r="C37" s="40"/>
      <c r="D37" s="40"/>
      <c r="E37" s="83"/>
      <c r="F37" s="40"/>
      <c r="G37" s="40"/>
      <c r="H37" s="40" t="s">
        <v>46</v>
      </c>
      <c r="I37" s="40"/>
      <c r="J37" s="40" t="s">
        <v>19</v>
      </c>
      <c r="K37" s="40"/>
      <c r="L37" s="40"/>
      <c r="M37" s="40"/>
      <c r="N37" s="40"/>
      <c r="O37" s="40">
        <v>67</v>
      </c>
      <c r="P37" s="40">
        <v>67</v>
      </c>
      <c r="Q37" s="72"/>
      <c r="R37" s="77"/>
      <c r="S37" s="21"/>
      <c r="U37" s="60"/>
      <c r="V37" s="60"/>
      <c r="W37" s="60"/>
    </row>
    <row r="38" spans="2:23" s="59" customFormat="1" ht="16.149999999999999" customHeight="1" thickBot="1" x14ac:dyDescent="0.25">
      <c r="B38" s="42"/>
      <c r="C38" s="43"/>
      <c r="D38" s="43"/>
      <c r="E38" s="84"/>
      <c r="F38" s="43"/>
      <c r="G38" s="43"/>
      <c r="H38" s="43" t="s">
        <v>39</v>
      </c>
      <c r="I38" s="43"/>
      <c r="J38" s="43" t="s">
        <v>14</v>
      </c>
      <c r="K38" s="43">
        <v>214</v>
      </c>
      <c r="L38" s="43">
        <v>144</v>
      </c>
      <c r="M38" s="43"/>
      <c r="N38" s="43">
        <v>358</v>
      </c>
      <c r="O38" s="43">
        <v>1296</v>
      </c>
      <c r="P38" s="43">
        <v>1654</v>
      </c>
      <c r="Q38" s="70">
        <v>22994.15</v>
      </c>
      <c r="R38" s="75">
        <v>63463.85</v>
      </c>
      <c r="S38" s="26" t="s">
        <v>60</v>
      </c>
      <c r="U38" s="60"/>
      <c r="V38" s="60"/>
      <c r="W38" s="60"/>
    </row>
    <row r="39" spans="2:23" s="59" customFormat="1" ht="16.149999999999999" customHeight="1" x14ac:dyDescent="0.2">
      <c r="B39" s="45">
        <v>10</v>
      </c>
      <c r="C39" s="52" t="s">
        <v>37</v>
      </c>
      <c r="D39" s="52">
        <v>56</v>
      </c>
      <c r="E39" s="38">
        <v>16</v>
      </c>
      <c r="F39" s="52">
        <v>1</v>
      </c>
      <c r="G39" s="52">
        <v>6.1</v>
      </c>
      <c r="H39" s="13" t="s">
        <v>33</v>
      </c>
      <c r="I39" s="52" t="s">
        <v>38</v>
      </c>
      <c r="J39" s="52" t="s">
        <v>15</v>
      </c>
      <c r="K39" s="46">
        <v>2</v>
      </c>
      <c r="L39" s="46">
        <v>69</v>
      </c>
      <c r="M39" s="46">
        <v>8</v>
      </c>
      <c r="N39" s="46">
        <v>79</v>
      </c>
      <c r="O39" s="46">
        <v>511</v>
      </c>
      <c r="P39" s="46">
        <v>590</v>
      </c>
      <c r="Q39" s="73"/>
      <c r="R39" s="78"/>
      <c r="S39" s="32"/>
      <c r="U39" s="60"/>
      <c r="V39" s="60"/>
      <c r="W39" s="60"/>
    </row>
    <row r="40" spans="2:23" s="59" customFormat="1" ht="16.149999999999999" customHeight="1" x14ac:dyDescent="0.2">
      <c r="B40" s="39"/>
      <c r="C40" s="40"/>
      <c r="D40" s="40"/>
      <c r="E40" s="83"/>
      <c r="F40" s="40"/>
      <c r="G40" s="40"/>
      <c r="H40" s="40" t="s">
        <v>49</v>
      </c>
      <c r="I40" s="40"/>
      <c r="J40" s="40" t="s">
        <v>19</v>
      </c>
      <c r="K40" s="40"/>
      <c r="L40" s="40"/>
      <c r="M40" s="40"/>
      <c r="N40" s="40"/>
      <c r="O40" s="40">
        <v>36</v>
      </c>
      <c r="P40" s="40">
        <v>36</v>
      </c>
      <c r="Q40" s="72"/>
      <c r="R40" s="77"/>
      <c r="S40" s="21"/>
      <c r="U40" s="60"/>
      <c r="V40" s="60"/>
      <c r="W40" s="60"/>
    </row>
    <row r="41" spans="2:23" s="59" customFormat="1" ht="16.149999999999999" customHeight="1" thickBot="1" x14ac:dyDescent="0.25">
      <c r="B41" s="49"/>
      <c r="C41" s="43"/>
      <c r="D41" s="43"/>
      <c r="E41" s="84"/>
      <c r="F41" s="43"/>
      <c r="G41" s="43"/>
      <c r="H41" s="43" t="s">
        <v>48</v>
      </c>
      <c r="I41" s="43"/>
      <c r="J41" s="43" t="s">
        <v>14</v>
      </c>
      <c r="K41" s="47">
        <v>2</v>
      </c>
      <c r="L41" s="47">
        <v>69</v>
      </c>
      <c r="M41" s="47">
        <v>8</v>
      </c>
      <c r="N41" s="47">
        <v>79</v>
      </c>
      <c r="O41" s="47">
        <v>547</v>
      </c>
      <c r="P41" s="47">
        <v>626</v>
      </c>
      <c r="Q41" s="69">
        <v>5230.8999999999996</v>
      </c>
      <c r="R41" s="74">
        <v>15064.99</v>
      </c>
      <c r="S41" s="35" t="s">
        <v>61</v>
      </c>
      <c r="U41" s="60"/>
      <c r="V41" s="60"/>
      <c r="W41" s="60"/>
    </row>
    <row r="42" spans="2:23" s="59" customFormat="1" ht="16.149999999999999" customHeight="1" x14ac:dyDescent="0.2">
      <c r="B42" s="51">
        <v>11</v>
      </c>
      <c r="C42" s="52" t="s">
        <v>37</v>
      </c>
      <c r="D42" s="52">
        <v>65</v>
      </c>
      <c r="E42" s="38">
        <v>17</v>
      </c>
      <c r="F42" s="52">
        <v>1</v>
      </c>
      <c r="G42" s="52">
        <v>17</v>
      </c>
      <c r="H42" s="13" t="s">
        <v>33</v>
      </c>
      <c r="I42" s="52" t="s">
        <v>38</v>
      </c>
      <c r="J42" s="52" t="s">
        <v>15</v>
      </c>
      <c r="K42" s="52">
        <v>118</v>
      </c>
      <c r="L42" s="52">
        <v>243</v>
      </c>
      <c r="M42" s="52">
        <v>4</v>
      </c>
      <c r="N42" s="52">
        <v>365</v>
      </c>
      <c r="O42" s="52">
        <v>652</v>
      </c>
      <c r="P42" s="52">
        <v>1017</v>
      </c>
      <c r="Q42" s="71"/>
      <c r="R42" s="76"/>
      <c r="S42" s="16"/>
      <c r="U42" s="60"/>
      <c r="V42" s="60"/>
      <c r="W42" s="60"/>
    </row>
    <row r="43" spans="2:23" s="59" customFormat="1" ht="16.149999999999999" customHeight="1" x14ac:dyDescent="0.2">
      <c r="B43" s="39"/>
      <c r="C43" s="40"/>
      <c r="D43" s="40"/>
      <c r="E43" s="83"/>
      <c r="F43" s="40"/>
      <c r="G43" s="40"/>
      <c r="H43" s="40" t="s">
        <v>50</v>
      </c>
      <c r="I43" s="40"/>
      <c r="J43" s="40" t="s">
        <v>19</v>
      </c>
      <c r="K43" s="40"/>
      <c r="L43" s="40"/>
      <c r="M43" s="40"/>
      <c r="N43" s="40"/>
      <c r="O43" s="40">
        <v>143</v>
      </c>
      <c r="P43" s="40">
        <v>143</v>
      </c>
      <c r="Q43" s="72"/>
      <c r="R43" s="77"/>
      <c r="S43" s="21"/>
      <c r="U43" s="60"/>
      <c r="V43" s="60"/>
      <c r="W43" s="60"/>
    </row>
    <row r="44" spans="2:23" s="59" customFormat="1" ht="16.149999999999999" customHeight="1" thickBot="1" x14ac:dyDescent="0.25">
      <c r="B44" s="42"/>
      <c r="C44" s="43"/>
      <c r="D44" s="43"/>
      <c r="E44" s="84"/>
      <c r="F44" s="43"/>
      <c r="G44" s="43"/>
      <c r="H44" s="43" t="s">
        <v>51</v>
      </c>
      <c r="I44" s="43"/>
      <c r="J44" s="43" t="s">
        <v>14</v>
      </c>
      <c r="K44" s="43">
        <v>118</v>
      </c>
      <c r="L44" s="43">
        <v>243</v>
      </c>
      <c r="M44" s="43">
        <v>4</v>
      </c>
      <c r="N44" s="43">
        <v>365</v>
      </c>
      <c r="O44" s="43">
        <v>795</v>
      </c>
      <c r="P44" s="43">
        <v>1160</v>
      </c>
      <c r="Q44" s="70">
        <v>20755.349999999999</v>
      </c>
      <c r="R44" s="75">
        <v>54379.02</v>
      </c>
      <c r="S44" s="26" t="s">
        <v>62</v>
      </c>
      <c r="U44" s="60"/>
      <c r="V44" s="60"/>
      <c r="W44" s="60"/>
    </row>
    <row r="45" spans="2:23" s="59" customFormat="1" ht="16.149999999999999" customHeight="1" x14ac:dyDescent="0.2">
      <c r="B45" s="51">
        <v>12</v>
      </c>
      <c r="C45" s="52" t="s">
        <v>37</v>
      </c>
      <c r="D45" s="52">
        <v>108</v>
      </c>
      <c r="E45" s="38">
        <v>7</v>
      </c>
      <c r="F45" s="52">
        <v>1</v>
      </c>
      <c r="G45" s="52">
        <v>3.7</v>
      </c>
      <c r="H45" s="13" t="s">
        <v>33</v>
      </c>
      <c r="I45" s="52" t="s">
        <v>38</v>
      </c>
      <c r="J45" s="52" t="s">
        <v>15</v>
      </c>
      <c r="K45" s="52">
        <v>9</v>
      </c>
      <c r="L45" s="52">
        <v>38</v>
      </c>
      <c r="M45" s="52">
        <v>2</v>
      </c>
      <c r="N45" s="52">
        <v>49</v>
      </c>
      <c r="O45" s="52">
        <v>158</v>
      </c>
      <c r="P45" s="52">
        <v>207</v>
      </c>
      <c r="Q45" s="52">
        <v>5236.2</v>
      </c>
      <c r="R45" s="109">
        <v>13247.59</v>
      </c>
      <c r="S45" s="16" t="s">
        <v>73</v>
      </c>
      <c r="U45" s="60"/>
      <c r="V45" s="60"/>
      <c r="W45" s="60"/>
    </row>
    <row r="46" spans="2:23" s="59" customFormat="1" ht="16.149999999999999" customHeight="1" x14ac:dyDescent="0.2">
      <c r="B46" s="39"/>
      <c r="C46" s="40"/>
      <c r="D46" s="40"/>
      <c r="E46" s="83"/>
      <c r="F46" s="40"/>
      <c r="G46" s="40"/>
      <c r="H46" s="40" t="s">
        <v>70</v>
      </c>
      <c r="I46" s="40"/>
      <c r="J46" s="40"/>
      <c r="K46" s="40"/>
      <c r="L46" s="40"/>
      <c r="M46" s="40"/>
      <c r="N46" s="40"/>
      <c r="O46" s="40"/>
      <c r="P46" s="40"/>
      <c r="Q46" s="40"/>
      <c r="R46" s="106"/>
      <c r="S46" s="21"/>
      <c r="U46" s="60"/>
      <c r="V46" s="60"/>
      <c r="W46" s="60"/>
    </row>
    <row r="47" spans="2:23" s="59" customFormat="1" ht="16.149999999999999" customHeight="1" thickBot="1" x14ac:dyDescent="0.25">
      <c r="B47" s="42"/>
      <c r="C47" s="43"/>
      <c r="D47" s="43"/>
      <c r="E47" s="84"/>
      <c r="F47" s="43"/>
      <c r="G47" s="43"/>
      <c r="H47" s="43" t="s">
        <v>71</v>
      </c>
      <c r="I47" s="43"/>
      <c r="J47" s="43"/>
      <c r="K47" s="43"/>
      <c r="L47" s="43"/>
      <c r="M47" s="43"/>
      <c r="N47" s="43"/>
      <c r="O47" s="43"/>
      <c r="P47" s="43"/>
      <c r="Q47" s="43"/>
      <c r="R47" s="110"/>
      <c r="S47" s="26"/>
      <c r="U47" s="60"/>
      <c r="V47" s="60"/>
      <c r="W47" s="60"/>
    </row>
    <row r="48" spans="2:23" s="59" customFormat="1" ht="16.149999999999999" customHeight="1" x14ac:dyDescent="0.2">
      <c r="B48" s="51">
        <v>13</v>
      </c>
      <c r="C48" s="52" t="s">
        <v>37</v>
      </c>
      <c r="D48" s="52">
        <v>5</v>
      </c>
      <c r="E48" s="38">
        <v>5</v>
      </c>
      <c r="F48" s="52">
        <v>1</v>
      </c>
      <c r="G48" s="52">
        <v>15</v>
      </c>
      <c r="H48" s="13" t="s">
        <v>33</v>
      </c>
      <c r="I48" s="52" t="s">
        <v>38</v>
      </c>
      <c r="J48" s="52" t="s">
        <v>15</v>
      </c>
      <c r="K48" s="52">
        <v>46</v>
      </c>
      <c r="L48" s="52">
        <v>102</v>
      </c>
      <c r="M48" s="52">
        <v>1</v>
      </c>
      <c r="N48" s="52">
        <v>149</v>
      </c>
      <c r="O48" s="52">
        <v>439</v>
      </c>
      <c r="P48" s="52">
        <v>588</v>
      </c>
      <c r="Q48" s="52"/>
      <c r="R48" s="109"/>
      <c r="S48" s="16"/>
      <c r="U48" s="60"/>
      <c r="V48" s="60"/>
      <c r="W48" s="60"/>
    </row>
    <row r="49" spans="2:23" s="59" customFormat="1" ht="16.149999999999999" customHeight="1" x14ac:dyDescent="0.2">
      <c r="B49" s="39"/>
      <c r="C49" s="40"/>
      <c r="D49" s="40"/>
      <c r="E49" s="83"/>
      <c r="F49" s="40"/>
      <c r="G49" s="40"/>
      <c r="H49" s="40" t="s">
        <v>72</v>
      </c>
      <c r="I49" s="40"/>
      <c r="J49" s="40" t="s">
        <v>19</v>
      </c>
      <c r="K49" s="40"/>
      <c r="L49" s="40"/>
      <c r="M49" s="40"/>
      <c r="N49" s="40"/>
      <c r="O49" s="40">
        <v>76</v>
      </c>
      <c r="P49" s="40">
        <v>76</v>
      </c>
      <c r="Q49" s="40"/>
      <c r="R49" s="106"/>
      <c r="S49" s="21"/>
      <c r="U49" s="60"/>
      <c r="V49" s="60"/>
      <c r="W49" s="60"/>
    </row>
    <row r="50" spans="2:23" s="59" customFormat="1" ht="16.149999999999999" customHeight="1" thickBot="1" x14ac:dyDescent="0.25">
      <c r="B50" s="42"/>
      <c r="C50" s="43"/>
      <c r="D50" s="43"/>
      <c r="E50" s="84"/>
      <c r="F50" s="43"/>
      <c r="G50" s="43"/>
      <c r="H50" s="43" t="s">
        <v>39</v>
      </c>
      <c r="I50" s="43"/>
      <c r="J50" s="43" t="s">
        <v>14</v>
      </c>
      <c r="K50" s="43">
        <v>46</v>
      </c>
      <c r="L50" s="43">
        <v>102</v>
      </c>
      <c r="M50" s="43">
        <v>1</v>
      </c>
      <c r="N50" s="43">
        <v>149</v>
      </c>
      <c r="O50" s="43">
        <v>515</v>
      </c>
      <c r="P50" s="43">
        <v>664</v>
      </c>
      <c r="Q50" s="43">
        <v>9245.9</v>
      </c>
      <c r="R50" s="110">
        <v>29864.26</v>
      </c>
      <c r="S50" s="26" t="s">
        <v>60</v>
      </c>
      <c r="U50" s="60"/>
      <c r="V50" s="60"/>
      <c r="W50" s="60"/>
    </row>
    <row r="51" spans="2:23" s="59" customFormat="1" ht="16.149999999999999" customHeight="1" x14ac:dyDescent="0.2">
      <c r="B51" s="51">
        <v>14</v>
      </c>
      <c r="C51" s="52" t="s">
        <v>66</v>
      </c>
      <c r="D51" s="52">
        <v>46</v>
      </c>
      <c r="E51" s="38" t="s">
        <v>67</v>
      </c>
      <c r="F51" s="52">
        <v>1</v>
      </c>
      <c r="G51" s="52">
        <v>7.6</v>
      </c>
      <c r="H51" s="13" t="s">
        <v>33</v>
      </c>
      <c r="I51" s="13" t="s">
        <v>34</v>
      </c>
      <c r="J51" s="52" t="s">
        <v>17</v>
      </c>
      <c r="K51" s="112">
        <v>114</v>
      </c>
      <c r="L51" s="112">
        <v>201</v>
      </c>
      <c r="M51" s="112">
        <v>7</v>
      </c>
      <c r="N51" s="112">
        <v>322</v>
      </c>
      <c r="O51" s="112">
        <v>967</v>
      </c>
      <c r="P51" s="112">
        <v>1289</v>
      </c>
      <c r="Q51" s="112"/>
      <c r="R51" s="109"/>
      <c r="S51" s="16"/>
      <c r="U51" s="60"/>
      <c r="V51" s="60"/>
      <c r="W51" s="60"/>
    </row>
    <row r="52" spans="2:23" s="59" customFormat="1" ht="16.149999999999999" customHeight="1" x14ac:dyDescent="0.2">
      <c r="B52" s="39"/>
      <c r="C52" s="40"/>
      <c r="D52" s="40"/>
      <c r="E52" s="83"/>
      <c r="F52" s="40"/>
      <c r="G52" s="40"/>
      <c r="H52" s="40" t="s">
        <v>68</v>
      </c>
      <c r="I52" s="40"/>
      <c r="J52" s="40" t="s">
        <v>15</v>
      </c>
      <c r="K52" s="113">
        <v>162</v>
      </c>
      <c r="L52" s="113">
        <v>123</v>
      </c>
      <c r="M52" s="113">
        <v>5</v>
      </c>
      <c r="N52" s="113">
        <v>290</v>
      </c>
      <c r="O52" s="113">
        <v>195</v>
      </c>
      <c r="P52" s="113">
        <v>485</v>
      </c>
      <c r="Q52" s="113"/>
      <c r="R52" s="106"/>
      <c r="S52" s="21"/>
      <c r="U52" s="60"/>
      <c r="V52" s="60"/>
      <c r="W52" s="60"/>
    </row>
    <row r="53" spans="2:23" s="59" customFormat="1" ht="16.149999999999999" customHeight="1" x14ac:dyDescent="0.2">
      <c r="B53" s="49"/>
      <c r="C53" s="47"/>
      <c r="D53" s="47"/>
      <c r="E53" s="85"/>
      <c r="F53" s="47"/>
      <c r="G53" s="47"/>
      <c r="H53" s="47" t="s">
        <v>51</v>
      </c>
      <c r="I53" s="47"/>
      <c r="J53" s="47" t="s">
        <v>19</v>
      </c>
      <c r="K53" s="68">
        <v>52</v>
      </c>
      <c r="L53" s="68">
        <v>16</v>
      </c>
      <c r="M53" s="68"/>
      <c r="N53" s="68">
        <v>68</v>
      </c>
      <c r="O53" s="68">
        <v>170</v>
      </c>
      <c r="P53" s="68">
        <v>238</v>
      </c>
      <c r="Q53" s="68"/>
      <c r="R53" s="111"/>
      <c r="S53" s="35"/>
      <c r="U53" s="60"/>
      <c r="V53" s="60"/>
      <c r="W53" s="60"/>
    </row>
    <row r="54" spans="2:23" s="59" customFormat="1" ht="16.149999999999999" customHeight="1" x14ac:dyDescent="0.2">
      <c r="B54" s="49"/>
      <c r="C54" s="47"/>
      <c r="D54" s="47"/>
      <c r="E54" s="85"/>
      <c r="F54" s="47"/>
      <c r="G54" s="47"/>
      <c r="H54" s="47"/>
      <c r="I54" s="47"/>
      <c r="J54" s="47" t="s">
        <v>69</v>
      </c>
      <c r="K54" s="68"/>
      <c r="L54" s="68"/>
      <c r="M54" s="68"/>
      <c r="N54" s="68"/>
      <c r="O54" s="68">
        <v>75</v>
      </c>
      <c r="P54" s="68">
        <v>75</v>
      </c>
      <c r="Q54" s="68"/>
      <c r="R54" s="111"/>
      <c r="S54" s="35"/>
      <c r="U54" s="60"/>
      <c r="V54" s="60"/>
      <c r="W54" s="60"/>
    </row>
    <row r="55" spans="2:23" s="59" customFormat="1" ht="16.149999999999999" customHeight="1" thickBot="1" x14ac:dyDescent="0.25">
      <c r="B55" s="42"/>
      <c r="C55" s="43"/>
      <c r="D55" s="43"/>
      <c r="E55" s="84"/>
      <c r="F55" s="43"/>
      <c r="G55" s="43"/>
      <c r="H55" s="43"/>
      <c r="I55" s="43"/>
      <c r="J55" s="43" t="s">
        <v>14</v>
      </c>
      <c r="K55" s="43">
        <f>K51+K52+K53+K54</f>
        <v>328</v>
      </c>
      <c r="L55" s="43">
        <f t="shared" ref="L55:P55" si="3">L51+L52+L53+L54</f>
        <v>340</v>
      </c>
      <c r="M55" s="43">
        <f t="shared" si="3"/>
        <v>12</v>
      </c>
      <c r="N55" s="43">
        <f t="shared" si="3"/>
        <v>680</v>
      </c>
      <c r="O55" s="43">
        <f t="shared" si="3"/>
        <v>1407</v>
      </c>
      <c r="P55" s="43">
        <f t="shared" si="3"/>
        <v>2087</v>
      </c>
      <c r="Q55" s="43">
        <v>110073.1</v>
      </c>
      <c r="R55" s="110">
        <v>119979.68</v>
      </c>
      <c r="S55" s="26" t="s">
        <v>74</v>
      </c>
      <c r="U55" s="60"/>
      <c r="V55" s="60"/>
      <c r="W55" s="60"/>
    </row>
    <row r="56" spans="2:23" s="59" customFormat="1" ht="16.149999999999999" customHeight="1" x14ac:dyDescent="0.2">
      <c r="B56" s="51">
        <v>15</v>
      </c>
      <c r="C56" s="52" t="s">
        <v>66</v>
      </c>
      <c r="D56" s="52">
        <v>46</v>
      </c>
      <c r="E56" s="38">
        <v>6.7</v>
      </c>
      <c r="F56" s="52">
        <v>2</v>
      </c>
      <c r="G56" s="52">
        <v>4</v>
      </c>
      <c r="H56" s="13" t="s">
        <v>33</v>
      </c>
      <c r="I56" s="13" t="s">
        <v>34</v>
      </c>
      <c r="J56" s="52" t="s">
        <v>17</v>
      </c>
      <c r="K56" s="112">
        <v>49</v>
      </c>
      <c r="L56" s="112">
        <v>129</v>
      </c>
      <c r="M56" s="112">
        <v>7</v>
      </c>
      <c r="N56" s="112">
        <v>185</v>
      </c>
      <c r="O56" s="112">
        <v>361</v>
      </c>
      <c r="P56" s="112">
        <v>546</v>
      </c>
      <c r="Q56" s="112"/>
      <c r="R56" s="109"/>
      <c r="S56" s="16"/>
      <c r="U56" s="60"/>
      <c r="V56" s="60"/>
      <c r="W56" s="60"/>
    </row>
    <row r="57" spans="2:23" s="59" customFormat="1" ht="16.149999999999999" customHeight="1" x14ac:dyDescent="0.2">
      <c r="B57" s="39"/>
      <c r="C57" s="40"/>
      <c r="D57" s="40"/>
      <c r="E57" s="83"/>
      <c r="F57" s="40"/>
      <c r="G57" s="40"/>
      <c r="H57" s="40" t="s">
        <v>68</v>
      </c>
      <c r="I57" s="40"/>
      <c r="J57" s="40" t="s">
        <v>15</v>
      </c>
      <c r="K57" s="113">
        <v>64</v>
      </c>
      <c r="L57" s="113">
        <v>24</v>
      </c>
      <c r="M57" s="113"/>
      <c r="N57" s="113">
        <v>88</v>
      </c>
      <c r="O57" s="113">
        <v>41</v>
      </c>
      <c r="P57" s="113">
        <v>129</v>
      </c>
      <c r="Q57" s="113"/>
      <c r="R57" s="106"/>
      <c r="S57" s="21"/>
      <c r="U57" s="60"/>
      <c r="V57" s="60"/>
      <c r="W57" s="60"/>
    </row>
    <row r="58" spans="2:23" s="59" customFormat="1" ht="16.149999999999999" customHeight="1" x14ac:dyDescent="0.2">
      <c r="B58" s="49"/>
      <c r="C58" s="47"/>
      <c r="D58" s="47"/>
      <c r="E58" s="85"/>
      <c r="F58" s="47"/>
      <c r="G58" s="47"/>
      <c r="H58" s="47" t="s">
        <v>51</v>
      </c>
      <c r="I58" s="47"/>
      <c r="J58" s="47" t="s">
        <v>19</v>
      </c>
      <c r="K58" s="68">
        <v>13</v>
      </c>
      <c r="L58" s="68">
        <v>3</v>
      </c>
      <c r="M58" s="68"/>
      <c r="N58" s="68">
        <v>16</v>
      </c>
      <c r="O58" s="68">
        <v>50</v>
      </c>
      <c r="P58" s="68">
        <v>66</v>
      </c>
      <c r="Q58" s="68"/>
      <c r="R58" s="111"/>
      <c r="S58" s="35"/>
      <c r="U58" s="60"/>
      <c r="V58" s="60"/>
      <c r="W58" s="60"/>
    </row>
    <row r="59" spans="2:23" s="59" customFormat="1" ht="16.149999999999999" customHeight="1" x14ac:dyDescent="0.2">
      <c r="B59" s="49"/>
      <c r="C59" s="47"/>
      <c r="D59" s="47"/>
      <c r="E59" s="85"/>
      <c r="F59" s="47"/>
      <c r="G59" s="47"/>
      <c r="H59" s="47"/>
      <c r="I59" s="47"/>
      <c r="J59" s="47" t="s">
        <v>69</v>
      </c>
      <c r="K59" s="68"/>
      <c r="L59" s="68"/>
      <c r="M59" s="68"/>
      <c r="N59" s="68"/>
      <c r="O59" s="68">
        <v>50</v>
      </c>
      <c r="P59" s="68">
        <v>50</v>
      </c>
      <c r="Q59" s="68"/>
      <c r="R59" s="111"/>
      <c r="S59" s="35"/>
      <c r="U59" s="60"/>
      <c r="V59" s="60"/>
      <c r="W59" s="60"/>
    </row>
    <row r="60" spans="2:23" s="59" customFormat="1" ht="16.149999999999999" customHeight="1" thickBot="1" x14ac:dyDescent="0.25">
      <c r="B60" s="42"/>
      <c r="C60" s="43"/>
      <c r="D60" s="43"/>
      <c r="E60" s="84"/>
      <c r="F60" s="43"/>
      <c r="G60" s="43"/>
      <c r="H60" s="43"/>
      <c r="I60" s="43"/>
      <c r="J60" s="43" t="s">
        <v>14</v>
      </c>
      <c r="K60" s="43">
        <f>K59+K58+K57+K56</f>
        <v>126</v>
      </c>
      <c r="L60" s="43">
        <f t="shared" ref="L60:P60" si="4">L59+L58+L57+L56</f>
        <v>156</v>
      </c>
      <c r="M60" s="43">
        <f t="shared" si="4"/>
        <v>7</v>
      </c>
      <c r="N60" s="43">
        <f t="shared" si="4"/>
        <v>289</v>
      </c>
      <c r="O60" s="43">
        <f t="shared" si="4"/>
        <v>502</v>
      </c>
      <c r="P60" s="43">
        <f t="shared" si="4"/>
        <v>791</v>
      </c>
      <c r="Q60" s="43">
        <v>35565.599999999999</v>
      </c>
      <c r="R60" s="110">
        <v>41611.75</v>
      </c>
      <c r="S60" s="26" t="s">
        <v>74</v>
      </c>
      <c r="U60" s="60"/>
      <c r="V60" s="60"/>
      <c r="W60" s="60"/>
    </row>
    <row r="61" spans="2:23" s="59" customFormat="1" ht="16.149999999999999" customHeight="1" x14ac:dyDescent="0.2">
      <c r="B61" s="51">
        <v>16</v>
      </c>
      <c r="C61" s="52" t="s">
        <v>66</v>
      </c>
      <c r="D61" s="52">
        <v>46</v>
      </c>
      <c r="E61" s="38">
        <v>5.6</v>
      </c>
      <c r="F61" s="52">
        <v>3</v>
      </c>
      <c r="G61" s="52">
        <v>4</v>
      </c>
      <c r="H61" s="13" t="s">
        <v>33</v>
      </c>
      <c r="I61" s="13" t="s">
        <v>34</v>
      </c>
      <c r="J61" s="52" t="s">
        <v>17</v>
      </c>
      <c r="K61" s="112">
        <v>84</v>
      </c>
      <c r="L61" s="112">
        <v>136</v>
      </c>
      <c r="M61" s="112">
        <v>2</v>
      </c>
      <c r="N61" s="112">
        <v>222</v>
      </c>
      <c r="O61" s="112">
        <v>294</v>
      </c>
      <c r="P61" s="112">
        <v>516</v>
      </c>
      <c r="Q61" s="112"/>
      <c r="R61" s="109"/>
      <c r="S61" s="16"/>
      <c r="U61" s="60"/>
      <c r="V61" s="60"/>
      <c r="W61" s="60"/>
    </row>
    <row r="62" spans="2:23" s="59" customFormat="1" ht="16.149999999999999" customHeight="1" x14ac:dyDescent="0.2">
      <c r="B62" s="39"/>
      <c r="C62" s="40"/>
      <c r="D62" s="40"/>
      <c r="E62" s="83"/>
      <c r="F62" s="40"/>
      <c r="G62" s="40"/>
      <c r="H62" s="40" t="s">
        <v>68</v>
      </c>
      <c r="I62" s="40"/>
      <c r="J62" s="40" t="s">
        <v>15</v>
      </c>
      <c r="K62" s="113">
        <v>8</v>
      </c>
      <c r="L62" s="113">
        <v>2</v>
      </c>
      <c r="M62" s="113">
        <v>1</v>
      </c>
      <c r="N62" s="113">
        <v>11</v>
      </c>
      <c r="O62" s="113">
        <v>8</v>
      </c>
      <c r="P62" s="113">
        <v>19</v>
      </c>
      <c r="Q62" s="113"/>
      <c r="R62" s="106"/>
      <c r="S62" s="21"/>
      <c r="U62" s="60"/>
      <c r="V62" s="60"/>
      <c r="W62" s="60"/>
    </row>
    <row r="63" spans="2:23" s="59" customFormat="1" ht="16.149999999999999" customHeight="1" x14ac:dyDescent="0.2">
      <c r="B63" s="49"/>
      <c r="C63" s="47"/>
      <c r="D63" s="47"/>
      <c r="E63" s="85"/>
      <c r="F63" s="47"/>
      <c r="G63" s="47"/>
      <c r="H63" s="47" t="s">
        <v>51</v>
      </c>
      <c r="I63" s="47"/>
      <c r="J63" s="47" t="s">
        <v>19</v>
      </c>
      <c r="K63" s="68">
        <v>8</v>
      </c>
      <c r="L63" s="68">
        <v>2</v>
      </c>
      <c r="M63" s="68"/>
      <c r="N63" s="68">
        <v>10</v>
      </c>
      <c r="O63" s="68">
        <v>36</v>
      </c>
      <c r="P63" s="68">
        <v>46</v>
      </c>
      <c r="Q63" s="68"/>
      <c r="R63" s="111"/>
      <c r="S63" s="35"/>
      <c r="U63" s="60"/>
      <c r="V63" s="60"/>
      <c r="W63" s="60"/>
    </row>
    <row r="64" spans="2:23" s="59" customFormat="1" ht="16.149999999999999" customHeight="1" x14ac:dyDescent="0.2">
      <c r="B64" s="49"/>
      <c r="C64" s="47"/>
      <c r="D64" s="47"/>
      <c r="E64" s="85"/>
      <c r="F64" s="47"/>
      <c r="G64" s="47"/>
      <c r="H64" s="47"/>
      <c r="I64" s="47"/>
      <c r="J64" s="47" t="s">
        <v>69</v>
      </c>
      <c r="K64" s="68"/>
      <c r="L64" s="68"/>
      <c r="M64" s="68"/>
      <c r="N64" s="68"/>
      <c r="O64" s="68">
        <v>18</v>
      </c>
      <c r="P64" s="68">
        <v>18</v>
      </c>
      <c r="Q64" s="68"/>
      <c r="R64" s="111"/>
      <c r="S64" s="35"/>
      <c r="U64" s="60"/>
      <c r="V64" s="60"/>
      <c r="W64" s="60"/>
    </row>
    <row r="65" spans="2:26" s="59" customFormat="1" ht="16.149999999999999" customHeight="1" thickBot="1" x14ac:dyDescent="0.25">
      <c r="B65" s="42"/>
      <c r="C65" s="43"/>
      <c r="D65" s="43"/>
      <c r="E65" s="84"/>
      <c r="F65" s="43"/>
      <c r="G65" s="43"/>
      <c r="H65" s="43"/>
      <c r="I65" s="43"/>
      <c r="J65" s="43" t="s">
        <v>14</v>
      </c>
      <c r="K65" s="43">
        <f>K61+K62+K63+K64</f>
        <v>100</v>
      </c>
      <c r="L65" s="43">
        <f t="shared" ref="L65:P65" si="5">L61+L62+L63+L64</f>
        <v>140</v>
      </c>
      <c r="M65" s="43">
        <f t="shared" si="5"/>
        <v>3</v>
      </c>
      <c r="N65" s="43">
        <f t="shared" si="5"/>
        <v>243</v>
      </c>
      <c r="O65" s="43">
        <f t="shared" si="5"/>
        <v>356</v>
      </c>
      <c r="P65" s="43">
        <f t="shared" si="5"/>
        <v>599</v>
      </c>
      <c r="Q65" s="43">
        <v>23584.5</v>
      </c>
      <c r="R65" s="110">
        <v>29244.78</v>
      </c>
      <c r="S65" s="26" t="s">
        <v>74</v>
      </c>
      <c r="U65" s="60"/>
      <c r="V65" s="60"/>
      <c r="W65" s="60"/>
    </row>
    <row r="66" spans="2:26" s="59" customFormat="1" ht="16.149999999999999" customHeight="1" thickBot="1" x14ac:dyDescent="0.25">
      <c r="B66" s="99"/>
      <c r="C66" s="100"/>
      <c r="D66" s="101" t="s">
        <v>18</v>
      </c>
      <c r="E66" s="102"/>
      <c r="F66" s="103"/>
      <c r="G66" s="104">
        <f>SUM(G7:G65)</f>
        <v>138.72999999999999</v>
      </c>
      <c r="H66" s="103"/>
      <c r="I66" s="103"/>
      <c r="J66" s="103"/>
      <c r="K66" s="103">
        <f>K10+K44+K41+K38+K35+K32+K27+K26+K22+K18+K45+K50+K14+K55+K60+K65</f>
        <v>2318</v>
      </c>
      <c r="L66" s="103">
        <f t="shared" ref="L66:P66" si="6">L10+L44+L41+L38+L35+L32+L27+L26+L22+L18+L45+L50+L14+L55+L60+L65</f>
        <v>4044</v>
      </c>
      <c r="M66" s="103">
        <f t="shared" si="6"/>
        <v>90</v>
      </c>
      <c r="N66" s="103">
        <f t="shared" si="6"/>
        <v>6452</v>
      </c>
      <c r="O66" s="103">
        <f t="shared" si="6"/>
        <v>11520</v>
      </c>
      <c r="P66" s="103">
        <f t="shared" si="6"/>
        <v>17972</v>
      </c>
      <c r="Q66" s="114">
        <f>Q10+Q44+Q41+Q38+Q35+Q32+Q27+Q26+Q22+Q18+Q45+Q50+Q14+Q55+Q60+Q65</f>
        <v>457663.5</v>
      </c>
      <c r="R66" s="114">
        <f>R10+R44+R41+R38+R35+R32+R27+R26+R22+R18+R45+R50+R14+R55+R60+R65</f>
        <v>743520.8600000001</v>
      </c>
      <c r="S66" s="105"/>
      <c r="U66" s="60"/>
      <c r="V66" s="60"/>
      <c r="W66" s="60"/>
    </row>
    <row r="67" spans="2:26" s="59" customFormat="1" ht="16.149999999999999" customHeight="1" x14ac:dyDescent="0.2">
      <c r="B67" s="91"/>
      <c r="C67" s="92"/>
      <c r="D67" s="93"/>
      <c r="E67" s="94"/>
      <c r="F67" s="95"/>
      <c r="G67" s="96"/>
      <c r="H67" s="95"/>
      <c r="I67" s="95"/>
      <c r="J67" s="107" t="s">
        <v>15</v>
      </c>
      <c r="K67" s="95"/>
      <c r="L67" s="95"/>
      <c r="M67" s="95"/>
      <c r="N67" s="95"/>
      <c r="O67" s="95"/>
      <c r="P67" s="107">
        <f>P8+P11+P17+P21+P23+P30+P33+P36+P39+P42+P45+P48+P52+P57+P62</f>
        <v>8483</v>
      </c>
      <c r="Q67" s="95"/>
      <c r="R67" s="95"/>
      <c r="S67" s="97"/>
      <c r="U67" s="60"/>
      <c r="V67" s="60"/>
      <c r="W67" s="60"/>
    </row>
    <row r="68" spans="2:26" s="59" customFormat="1" ht="16.149999999999999" customHeight="1" x14ac:dyDescent="0.2">
      <c r="B68" s="91"/>
      <c r="C68" s="92"/>
      <c r="D68" s="93"/>
      <c r="E68" s="94"/>
      <c r="F68" s="95"/>
      <c r="G68" s="96"/>
      <c r="H68" s="95"/>
      <c r="I68" s="95"/>
      <c r="J68" s="98" t="s">
        <v>16</v>
      </c>
      <c r="K68" s="95"/>
      <c r="L68" s="95"/>
      <c r="M68" s="95"/>
      <c r="N68" s="95"/>
      <c r="O68" s="95"/>
      <c r="P68" s="98">
        <f>P7+P15+P19+P27</f>
        <v>5367</v>
      </c>
      <c r="Q68" s="95"/>
      <c r="R68" s="95"/>
      <c r="S68" s="97"/>
      <c r="U68" s="60"/>
      <c r="V68" s="60"/>
      <c r="W68" s="60"/>
    </row>
    <row r="69" spans="2:26" s="59" customFormat="1" ht="16.149999999999999" customHeight="1" x14ac:dyDescent="0.2">
      <c r="B69" s="91"/>
      <c r="C69" s="92"/>
      <c r="D69" s="93"/>
      <c r="E69" s="94"/>
      <c r="F69" s="95"/>
      <c r="G69" s="96"/>
      <c r="H69" s="95"/>
      <c r="I69" s="95"/>
      <c r="J69" s="98" t="s">
        <v>35</v>
      </c>
      <c r="K69" s="95"/>
      <c r="L69" s="95"/>
      <c r="M69" s="95"/>
      <c r="N69" s="95"/>
      <c r="O69" s="95"/>
      <c r="P69" s="98">
        <f>P9+P13+P16+P20+P25+P51+P56+P61</f>
        <v>3020</v>
      </c>
      <c r="Q69" s="95"/>
      <c r="R69" s="95"/>
      <c r="S69" s="97"/>
      <c r="U69" s="60"/>
      <c r="V69" s="60"/>
      <c r="W69" s="60"/>
    </row>
    <row r="70" spans="2:26" s="59" customFormat="1" ht="14.25" x14ac:dyDescent="0.2">
      <c r="B70" s="9"/>
      <c r="C70" s="10"/>
      <c r="D70" s="9"/>
      <c r="E70" s="82"/>
      <c r="F70" s="9"/>
      <c r="G70" s="10"/>
      <c r="H70" s="9"/>
      <c r="I70" s="10"/>
      <c r="J70" s="98" t="s">
        <v>19</v>
      </c>
      <c r="K70" s="11"/>
      <c r="L70" s="11"/>
      <c r="M70" s="11"/>
      <c r="N70" s="11"/>
      <c r="O70" s="10"/>
      <c r="P70" s="98">
        <f>P12+P24+P31+P34+P37+P40+P43+P49+P53+P58+P63</f>
        <v>959</v>
      </c>
      <c r="Q70" s="10"/>
      <c r="R70" s="11"/>
      <c r="S70" s="11"/>
      <c r="T70" s="59" t="s">
        <v>29</v>
      </c>
      <c r="U70" s="60"/>
      <c r="V70" s="60"/>
      <c r="W70" s="60"/>
      <c r="Y70" s="61"/>
      <c r="Z70" s="62"/>
    </row>
    <row r="71" spans="2:26" s="59" customFormat="1" x14ac:dyDescent="0.2">
      <c r="B71" s="9"/>
      <c r="C71" s="10"/>
      <c r="D71" s="9"/>
      <c r="E71" s="82"/>
      <c r="F71" s="9" t="s">
        <v>25</v>
      </c>
      <c r="G71" s="10"/>
      <c r="H71" s="10"/>
      <c r="I71" s="10"/>
      <c r="J71" s="53"/>
      <c r="K71" s="9"/>
      <c r="L71" s="9"/>
      <c r="M71" s="9"/>
      <c r="N71" s="9"/>
      <c r="O71" s="10" t="s">
        <v>30</v>
      </c>
      <c r="P71" s="9"/>
      <c r="Q71" s="10"/>
      <c r="R71" s="11"/>
      <c r="S71" s="11"/>
      <c r="T71" s="59" t="s">
        <v>29</v>
      </c>
      <c r="U71" s="60"/>
      <c r="V71" s="60"/>
      <c r="W71" s="60"/>
      <c r="Y71" s="61"/>
      <c r="Z71" s="62"/>
    </row>
    <row r="72" spans="2:26" s="59" customFormat="1" x14ac:dyDescent="0.2">
      <c r="B72" s="9"/>
      <c r="C72" s="10"/>
      <c r="D72" s="9"/>
      <c r="E72" s="82"/>
      <c r="F72" s="9"/>
      <c r="G72" s="10"/>
      <c r="H72" s="10"/>
      <c r="I72" s="10"/>
      <c r="J72" s="53"/>
      <c r="K72" s="9"/>
      <c r="L72" s="9"/>
      <c r="M72" s="9"/>
      <c r="N72" s="9"/>
      <c r="O72" s="9"/>
      <c r="P72" s="9"/>
      <c r="Q72" s="10"/>
      <c r="R72" s="11"/>
      <c r="S72" s="11"/>
      <c r="U72" s="60"/>
      <c r="V72" s="60"/>
      <c r="W72" s="60"/>
      <c r="Y72" s="61"/>
      <c r="Z72" s="62"/>
    </row>
    <row r="73" spans="2:26" s="59" customFormat="1" ht="12.75" customHeight="1" x14ac:dyDescent="0.2">
      <c r="B73" s="9"/>
      <c r="C73" s="115" t="s">
        <v>41</v>
      </c>
      <c r="D73" s="115"/>
      <c r="E73" s="115"/>
      <c r="F73" s="115"/>
      <c r="G73" s="129" t="s">
        <v>43</v>
      </c>
      <c r="H73" s="129"/>
      <c r="I73" s="129"/>
      <c r="J73" s="129"/>
      <c r="K73" s="129"/>
      <c r="L73" s="89"/>
      <c r="M73" s="89"/>
      <c r="O73" s="89" t="s">
        <v>42</v>
      </c>
      <c r="P73" s="9"/>
      <c r="Q73" s="10"/>
      <c r="R73" s="11"/>
      <c r="S73" s="11"/>
      <c r="U73" s="60"/>
      <c r="V73" s="60"/>
      <c r="W73" s="60"/>
      <c r="Y73" s="61"/>
      <c r="Z73" s="62"/>
    </row>
    <row r="74" spans="2:26" s="59" customFormat="1" x14ac:dyDescent="0.2">
      <c r="B74" s="9"/>
      <c r="C74" s="10"/>
      <c r="D74" s="9"/>
      <c r="E74" s="82"/>
      <c r="F74" s="9"/>
      <c r="G74" s="10"/>
      <c r="H74" s="9"/>
      <c r="I74" s="10"/>
      <c r="J74" s="10"/>
      <c r="K74" s="11"/>
      <c r="L74" s="11"/>
      <c r="M74" s="11"/>
      <c r="N74" s="11"/>
      <c r="O74" s="11"/>
      <c r="P74" s="11"/>
      <c r="Q74" s="10"/>
      <c r="R74" s="11"/>
      <c r="S74" s="11"/>
      <c r="U74" s="60"/>
      <c r="V74" s="60"/>
      <c r="W74" s="60"/>
    </row>
  </sheetData>
  <sheetProtection selectLockedCells="1" autoFilter="0"/>
  <sortState ref="C10:R385">
    <sortCondition ref="C385"/>
  </sortState>
  <mergeCells count="20">
    <mergeCell ref="R5:R6"/>
    <mergeCell ref="S5:S6"/>
    <mergeCell ref="B3:S3"/>
    <mergeCell ref="B2:S2"/>
    <mergeCell ref="B5:B6"/>
    <mergeCell ref="G4:P4"/>
    <mergeCell ref="C73:F73"/>
    <mergeCell ref="O5:O6"/>
    <mergeCell ref="P5:P6"/>
    <mergeCell ref="Q5:Q6"/>
    <mergeCell ref="K5:N5"/>
    <mergeCell ref="G5:G6"/>
    <mergeCell ref="H5:H6"/>
    <mergeCell ref="I5:I6"/>
    <mergeCell ref="J5:J6"/>
    <mergeCell ref="C5:C6"/>
    <mergeCell ref="D5:D6"/>
    <mergeCell ref="E5:E6"/>
    <mergeCell ref="F5:F6"/>
    <mergeCell ref="G73:K73"/>
  </mergeCells>
  <pageMargins left="0.59055118110236227" right="0" top="0" bottom="0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Извещение</vt:lpstr>
      <vt:lpstr>Извещение!Заголовки_для_печати</vt:lpstr>
      <vt:lpstr>Извещение!Область_печати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2017-11-30T17:00:57Z</cp:lastPrinted>
  <dcterms:created xsi:type="dcterms:W3CDTF">1996-10-08T23:32:33Z</dcterms:created>
  <dcterms:modified xsi:type="dcterms:W3CDTF">2017-12-01T05:09:47Z</dcterms:modified>
</cp:coreProperties>
</file>