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90" windowWidth="28755" windowHeight="12585"/>
  </bookViews>
  <sheets>
    <sheet name="Расчет стоимости по Методике" sheetId="4" r:id="rId1"/>
  </sheets>
  <definedNames>
    <definedName name="д1">'Расчет стоимости по Методике'!#REF!</definedName>
    <definedName name="_xlnm.Print_Area" localSheetId="0">'Расчет стоимости по Методике'!$A$1:$H$39</definedName>
  </definedNames>
  <calcPr calcId="144525" iterate="1"/>
</workbook>
</file>

<file path=xl/calcChain.xml><?xml version="1.0" encoding="utf-8"?>
<calcChain xmlns="http://schemas.openxmlformats.org/spreadsheetml/2006/main">
  <c r="G26" i="4" l="1"/>
  <c r="G25" i="4"/>
  <c r="G24" i="4"/>
  <c r="G23" i="4"/>
  <c r="G22" i="4"/>
  <c r="G21" i="4"/>
  <c r="G20" i="4"/>
  <c r="E31" i="4" s="1"/>
  <c r="G19" i="4"/>
  <c r="G18" i="4"/>
  <c r="G17" i="4"/>
  <c r="E29" i="4" s="1"/>
  <c r="G9" i="4"/>
  <c r="E30" i="4" l="1"/>
  <c r="E32" i="4"/>
  <c r="E33" i="4" l="1"/>
  <c r="D35" i="4" s="1"/>
  <c r="D36" i="4" s="1"/>
</calcChain>
</file>

<file path=xl/sharedStrings.xml><?xml version="1.0" encoding="utf-8"?>
<sst xmlns="http://schemas.openxmlformats.org/spreadsheetml/2006/main" count="49" uniqueCount="41">
  <si>
    <t>K1=</t>
  </si>
  <si>
    <t>К2=</t>
  </si>
  <si>
    <t>К3=</t>
  </si>
  <si>
    <t>K4=</t>
  </si>
  <si>
    <t>K=</t>
  </si>
  <si>
    <t>Исходные данные:</t>
  </si>
  <si>
    <t>Расчет коэффициентов</t>
  </si>
  <si>
    <t>Состав лесных насаждений</t>
  </si>
  <si>
    <t>за 1 куб.м., руб.</t>
  </si>
  <si>
    <t xml:space="preserve">Объем древесины, куб.м. </t>
  </si>
  <si>
    <t>Минимальная ставка платы, руб.</t>
  </si>
  <si>
    <t>возраст</t>
  </si>
  <si>
    <t>Площадь лесного участка, га.</t>
  </si>
  <si>
    <t>способ рубки</t>
  </si>
  <si>
    <t>Расчет коэффициента:</t>
  </si>
  <si>
    <t>Место расположения лесосеки</t>
  </si>
  <si>
    <t>стоимость 
за 1 куб.м., руб.</t>
  </si>
  <si>
    <t>Мероприятия</t>
  </si>
  <si>
    <t>Прочистка и обновление противопожарных минерализованных полос</t>
  </si>
  <si>
    <t>Устройство противопожарных минерализованных полос</t>
  </si>
  <si>
    <t>Затраты на 
единицу 
работ</t>
  </si>
  <si>
    <t>Затраты 
всего</t>
  </si>
  <si>
    <t>Объем работ 
по регламенту</t>
  </si>
  <si>
    <t>Начальная цена Лота составит, руб.:</t>
  </si>
  <si>
    <t>га</t>
  </si>
  <si>
    <t>км</t>
  </si>
  <si>
    <t>Содействие естественному восстановлению</t>
  </si>
  <si>
    <t>Очистка от захламленности</t>
  </si>
  <si>
    <t>Создание лесных культур</t>
  </si>
  <si>
    <t>Подготовка почвы под лесные культуры</t>
  </si>
  <si>
    <t>Агротехнический уход</t>
  </si>
  <si>
    <t>Дополнение лесных культур</t>
  </si>
  <si>
    <t xml:space="preserve">Проведение рубок ухода за молодняками 
(осветления, прочистки) </t>
  </si>
  <si>
    <t>Сплошная</t>
  </si>
  <si>
    <t>Выполнение работ по отводу и таксации лесосеки</t>
  </si>
  <si>
    <t>Расчет начальной цены Лота на право заключения договора купли-продажи лесных насаждений 
с представителями малого и среднего предпринимательства</t>
  </si>
  <si>
    <t>ГКУ "Лаишевское лесничество"</t>
  </si>
  <si>
    <t>Янтыковское участковое лесничество</t>
  </si>
  <si>
    <t>кв. 15, выд. 21, делянка 1</t>
  </si>
  <si>
    <t>3ДН2КЛ1В3ЛП1Б</t>
  </si>
  <si>
    <t>ЛОТ № 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</si>
</sst>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\ _₽_-;\-* #,##0.00\ _₽_-;_-* &quot;-&quot;??\ _₽_-;_-@_-"/>
  </numFmts>
  <fonts count="1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b/>
      <sz val="20"/>
      <color rgb="FFFF0000"/>
      <name val="Times New Roman"/>
      <family val="1"/>
      <charset val="204"/>
    </font>
    <font>
      <sz val="14"/>
      <color theme="0" tint="-0.499984740745262"/>
      <name val="Times New Roman"/>
      <family val="1"/>
      <charset val="204"/>
    </font>
    <font>
      <sz val="18"/>
      <color theme="0" tint="-0.499984740745262"/>
      <name val="Times New Roman"/>
      <family val="1"/>
      <charset val="204"/>
    </font>
    <font>
      <b/>
      <sz val="20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5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6"/>
      <color rgb="FF00B050"/>
      <name val="Times New Roman"/>
      <family val="1"/>
      <charset val="204"/>
    </font>
    <font>
      <b/>
      <sz val="12"/>
      <color theme="1" tint="0.499984740745262"/>
      <name val="Arial"/>
      <family val="2"/>
      <charset val="204"/>
    </font>
    <font>
      <sz val="17"/>
      <color theme="1"/>
      <name val="Arial"/>
      <family val="2"/>
      <charset val="204"/>
    </font>
    <font>
      <sz val="18"/>
      <color rgb="FFC00000"/>
      <name val="Times New Roman"/>
      <family val="1"/>
      <charset val="204"/>
    </font>
    <font>
      <sz val="17"/>
      <color rgb="FFC00000"/>
      <name val="Times New Roman"/>
      <family val="1"/>
      <charset val="204"/>
    </font>
    <font>
      <sz val="16"/>
      <color rgb="FFC00000"/>
      <name val="Times New Roman"/>
      <family val="1"/>
      <charset val="204"/>
    </font>
    <font>
      <b/>
      <sz val="48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94">
    <xf numFmtId="0" fontId="0" fillId="0" borderId="0" xfId="0"/>
    <xf numFmtId="0" fontId="3" fillId="3" borderId="8" xfId="0" applyFont="1" applyFill="1" applyBorder="1" applyAlignment="1">
      <alignment horizontal="right" vertical="center"/>
    </xf>
    <xf numFmtId="0" fontId="13" fillId="3" borderId="25" xfId="0" applyFont="1" applyFill="1" applyBorder="1" applyAlignment="1">
      <alignment horizontal="center" vertical="center" wrapText="1"/>
    </xf>
    <xf numFmtId="0" fontId="2" fillId="3" borderId="0" xfId="0" applyFont="1" applyFill="1" applyBorder="1" applyAlignment="1">
      <alignment horizontal="left" vertical="center" wrapText="1"/>
    </xf>
    <xf numFmtId="164" fontId="3" fillId="3" borderId="0" xfId="0" applyNumberFormat="1" applyFont="1" applyFill="1" applyBorder="1" applyAlignment="1">
      <alignment horizontal="center" vertical="center" wrapText="1"/>
    </xf>
    <xf numFmtId="0" fontId="4" fillId="3" borderId="0" xfId="0" applyFont="1" applyFill="1" applyAlignment="1">
      <alignment horizontal="center" vertical="center"/>
    </xf>
    <xf numFmtId="0" fontId="8" fillId="3" borderId="0" xfId="0" applyFont="1" applyFill="1" applyAlignment="1">
      <alignment horizontal="right" vertical="center"/>
    </xf>
    <xf numFmtId="0" fontId="2" fillId="3" borderId="0" xfId="0" applyFont="1" applyFill="1" applyAlignment="1">
      <alignment horizontal="center" vertical="center"/>
    </xf>
    <xf numFmtId="2" fontId="2" fillId="3" borderId="0" xfId="0" applyNumberFormat="1" applyFont="1" applyFill="1" applyBorder="1" applyAlignment="1">
      <alignment horizontal="left" vertical="center"/>
    </xf>
    <xf numFmtId="0" fontId="2" fillId="3" borderId="0" xfId="0" applyFont="1" applyFill="1" applyBorder="1" applyAlignment="1">
      <alignment horizontal="center" vertical="center"/>
    </xf>
    <xf numFmtId="0" fontId="4" fillId="3" borderId="0" xfId="0" applyFont="1" applyFill="1" applyBorder="1" applyAlignment="1">
      <alignment horizontal="center" vertical="center"/>
    </xf>
    <xf numFmtId="0" fontId="2" fillId="3" borderId="0" xfId="0" applyFont="1" applyFill="1" applyBorder="1" applyAlignment="1">
      <alignment vertical="center"/>
    </xf>
    <xf numFmtId="0" fontId="6" fillId="3" borderId="11" xfId="0" applyFont="1" applyFill="1" applyBorder="1" applyAlignment="1">
      <alignment horizontal="right" vertical="center"/>
    </xf>
    <xf numFmtId="0" fontId="5" fillId="3" borderId="0" xfId="0" applyFont="1" applyFill="1" applyAlignment="1">
      <alignment horizontal="right" vertical="center"/>
    </xf>
    <xf numFmtId="4" fontId="2" fillId="3" borderId="0" xfId="0" applyNumberFormat="1" applyFont="1" applyFill="1" applyAlignment="1">
      <alignment horizontal="right" vertical="center"/>
    </xf>
    <xf numFmtId="0" fontId="8" fillId="3" borderId="0" xfId="0" applyFont="1" applyFill="1" applyAlignment="1">
      <alignment horizontal="right"/>
    </xf>
    <xf numFmtId="0" fontId="1" fillId="3" borderId="0" xfId="0" applyFont="1" applyFill="1" applyBorder="1" applyAlignment="1">
      <alignment horizontal="right"/>
    </xf>
    <xf numFmtId="4" fontId="3" fillId="3" borderId="3" xfId="0" applyNumberFormat="1" applyFont="1" applyFill="1" applyBorder="1" applyAlignment="1">
      <alignment horizontal="center" vertical="top" wrapText="1"/>
    </xf>
    <xf numFmtId="4" fontId="3" fillId="3" borderId="5" xfId="0" applyNumberFormat="1" applyFont="1" applyFill="1" applyBorder="1" applyAlignment="1">
      <alignment horizontal="center" vertical="top" wrapText="1"/>
    </xf>
    <xf numFmtId="4" fontId="3" fillId="3" borderId="7" xfId="0" applyNumberFormat="1" applyFont="1" applyFill="1" applyBorder="1" applyAlignment="1">
      <alignment horizontal="center" vertical="top" wrapText="1"/>
    </xf>
    <xf numFmtId="4" fontId="3" fillId="3" borderId="1" xfId="0" applyNumberFormat="1" applyFont="1" applyFill="1" applyBorder="1" applyAlignment="1">
      <alignment horizontal="center" vertical="top" wrapText="1"/>
    </xf>
    <xf numFmtId="0" fontId="2" fillId="3" borderId="0" xfId="0" applyFont="1" applyFill="1" applyAlignment="1">
      <alignment horizontal="center"/>
    </xf>
    <xf numFmtId="0" fontId="13" fillId="3" borderId="3" xfId="0" applyFont="1" applyFill="1" applyBorder="1" applyAlignment="1">
      <alignment horizontal="center" vertical="center" wrapText="1"/>
    </xf>
    <xf numFmtId="4" fontId="3" fillId="3" borderId="22" xfId="0" applyNumberFormat="1" applyFont="1" applyFill="1" applyBorder="1" applyAlignment="1">
      <alignment horizontal="center" vertical="top" wrapText="1"/>
    </xf>
    <xf numFmtId="2" fontId="5" fillId="3" borderId="0" xfId="0" applyNumberFormat="1" applyFont="1" applyFill="1" applyAlignment="1">
      <alignment vertical="center"/>
    </xf>
    <xf numFmtId="2" fontId="15" fillId="3" borderId="21" xfId="0" applyNumberFormat="1" applyFont="1" applyFill="1" applyBorder="1" applyAlignment="1">
      <alignment horizontal="center" vertical="top" wrapText="1"/>
    </xf>
    <xf numFmtId="2" fontId="15" fillId="3" borderId="14" xfId="0" applyNumberFormat="1" applyFont="1" applyFill="1" applyBorder="1" applyAlignment="1">
      <alignment horizontal="center" vertical="top" wrapText="1"/>
    </xf>
    <xf numFmtId="2" fontId="15" fillId="3" borderId="27" xfId="0" applyNumberFormat="1" applyFont="1" applyFill="1" applyBorder="1" applyAlignment="1">
      <alignment horizontal="center" vertical="top" wrapText="1"/>
    </xf>
    <xf numFmtId="2" fontId="15" fillId="3" borderId="25" xfId="0" applyNumberFormat="1" applyFont="1" applyFill="1" applyBorder="1" applyAlignment="1">
      <alignment horizontal="center" vertical="top" wrapText="1"/>
    </xf>
    <xf numFmtId="2" fontId="15" fillId="3" borderId="15" xfId="0" applyNumberFormat="1" applyFont="1" applyFill="1" applyBorder="1" applyAlignment="1">
      <alignment horizontal="center" vertical="top" wrapText="1"/>
    </xf>
    <xf numFmtId="2" fontId="15" fillId="3" borderId="16" xfId="0" applyNumberFormat="1" applyFont="1" applyFill="1" applyBorder="1" applyAlignment="1">
      <alignment horizontal="center" vertical="top" wrapText="1"/>
    </xf>
    <xf numFmtId="0" fontId="15" fillId="2" borderId="3" xfId="0" applyFont="1" applyFill="1" applyBorder="1" applyAlignment="1">
      <alignment vertical="top" wrapText="1"/>
    </xf>
    <xf numFmtId="0" fontId="15" fillId="2" borderId="3" xfId="0" applyFont="1" applyFill="1" applyBorder="1" applyAlignment="1">
      <alignment horizontal="center" vertical="top" wrapText="1"/>
    </xf>
    <xf numFmtId="0" fontId="15" fillId="2" borderId="5" xfId="0" applyFont="1" applyFill="1" applyBorder="1" applyAlignment="1">
      <alignment vertical="top" wrapText="1"/>
    </xf>
    <xf numFmtId="0" fontId="15" fillId="2" borderId="5" xfId="0" applyFont="1" applyFill="1" applyBorder="1" applyAlignment="1">
      <alignment horizontal="center" vertical="top" wrapText="1"/>
    </xf>
    <xf numFmtId="0" fontId="15" fillId="2" borderId="7" xfId="0" applyFont="1" applyFill="1" applyBorder="1" applyAlignment="1">
      <alignment vertical="top" wrapText="1"/>
    </xf>
    <xf numFmtId="0" fontId="15" fillId="2" borderId="7" xfId="0" applyFont="1" applyFill="1" applyBorder="1" applyAlignment="1">
      <alignment horizontal="center" vertical="top" wrapText="1"/>
    </xf>
    <xf numFmtId="0" fontId="15" fillId="2" borderId="22" xfId="0" applyFont="1" applyFill="1" applyBorder="1" applyAlignment="1">
      <alignment vertical="top" wrapText="1"/>
    </xf>
    <xf numFmtId="0" fontId="15" fillId="2" borderId="22" xfId="0" applyFont="1" applyFill="1" applyBorder="1" applyAlignment="1">
      <alignment horizontal="center" vertical="top" wrapText="1"/>
    </xf>
    <xf numFmtId="0" fontId="15" fillId="2" borderId="19" xfId="0" applyFont="1" applyFill="1" applyBorder="1" applyAlignment="1">
      <alignment vertical="top" wrapText="1"/>
    </xf>
    <xf numFmtId="0" fontId="15" fillId="2" borderId="19" xfId="0" applyFont="1" applyFill="1" applyBorder="1" applyAlignment="1">
      <alignment horizontal="center" vertical="top" wrapText="1"/>
    </xf>
    <xf numFmtId="0" fontId="15" fillId="2" borderId="1" xfId="0" applyFont="1" applyFill="1" applyBorder="1" applyAlignment="1">
      <alignment vertical="top" wrapText="1"/>
    </xf>
    <xf numFmtId="0" fontId="15" fillId="2" borderId="1" xfId="0" applyFont="1" applyFill="1" applyBorder="1" applyAlignment="1">
      <alignment horizontal="center" vertical="top" wrapText="1"/>
    </xf>
    <xf numFmtId="4" fontId="16" fillId="2" borderId="1" xfId="0" applyNumberFormat="1" applyFont="1" applyFill="1" applyBorder="1" applyAlignment="1">
      <alignment horizontal="center" vertical="center"/>
    </xf>
    <xf numFmtId="2" fontId="2" fillId="3" borderId="11" xfId="0" applyNumberFormat="1" applyFont="1" applyFill="1" applyBorder="1" applyAlignment="1">
      <alignment horizontal="left" vertical="center"/>
    </xf>
    <xf numFmtId="0" fontId="5" fillId="3" borderId="20" xfId="0" applyFont="1" applyFill="1" applyBorder="1" applyAlignment="1">
      <alignment horizontal="right" vertical="center"/>
    </xf>
    <xf numFmtId="2" fontId="5" fillId="3" borderId="20" xfId="0" applyNumberFormat="1" applyFont="1" applyFill="1" applyBorder="1" applyAlignment="1">
      <alignment horizontal="left" vertical="center"/>
    </xf>
    <xf numFmtId="0" fontId="3" fillId="3" borderId="12" xfId="0" applyFont="1" applyFill="1" applyBorder="1" applyAlignment="1">
      <alignment horizontal="right" vertical="center"/>
    </xf>
    <xf numFmtId="4" fontId="16" fillId="2" borderId="19" xfId="0" applyNumberFormat="1" applyFont="1" applyFill="1" applyBorder="1" applyAlignment="1">
      <alignment horizontal="center" vertical="center"/>
    </xf>
    <xf numFmtId="4" fontId="4" fillId="3" borderId="0" xfId="0" applyNumberFormat="1" applyFont="1" applyFill="1" applyBorder="1" applyAlignment="1">
      <alignment vertical="center"/>
    </xf>
    <xf numFmtId="0" fontId="17" fillId="2" borderId="1" xfId="0" applyFont="1" applyFill="1" applyBorder="1" applyAlignment="1">
      <alignment horizontal="center"/>
    </xf>
    <xf numFmtId="0" fontId="9" fillId="2" borderId="1" xfId="0" applyFont="1" applyFill="1" applyBorder="1" applyAlignment="1">
      <alignment horizontal="center"/>
    </xf>
    <xf numFmtId="0" fontId="12" fillId="3" borderId="1" xfId="0" applyFont="1" applyFill="1" applyBorder="1" applyAlignment="1">
      <alignment horizontal="right"/>
    </xf>
    <xf numFmtId="0" fontId="1" fillId="3" borderId="0" xfId="0" applyFont="1" applyFill="1" applyBorder="1" applyAlignment="1">
      <alignment horizontal="right" vertical="center"/>
    </xf>
    <xf numFmtId="4" fontId="2" fillId="3" borderId="0" xfId="0" applyNumberFormat="1" applyFont="1" applyFill="1" applyBorder="1" applyAlignment="1">
      <alignment horizontal="center" vertical="center"/>
    </xf>
    <xf numFmtId="4" fontId="4" fillId="3" borderId="0" xfId="0" applyNumberFormat="1" applyFont="1" applyFill="1" applyAlignment="1">
      <alignment vertical="center"/>
    </xf>
    <xf numFmtId="0" fontId="9" fillId="3" borderId="0" xfId="0" applyFont="1" applyFill="1" applyBorder="1" applyAlignment="1">
      <alignment vertical="center"/>
    </xf>
    <xf numFmtId="0" fontId="2" fillId="3" borderId="0" xfId="0" applyFont="1" applyFill="1" applyAlignment="1">
      <alignment vertical="center"/>
    </xf>
    <xf numFmtId="0" fontId="2" fillId="3" borderId="0" xfId="0" applyFont="1" applyFill="1" applyAlignment="1">
      <alignment horizontal="right" vertical="center"/>
    </xf>
    <xf numFmtId="164" fontId="4" fillId="3" borderId="0" xfId="0" applyNumberFormat="1" applyFont="1" applyFill="1" applyBorder="1" applyAlignment="1">
      <alignment horizontal="center" vertical="center" wrapText="1"/>
    </xf>
    <xf numFmtId="2" fontId="4" fillId="3" borderId="0" xfId="0" applyNumberFormat="1" applyFont="1" applyFill="1" applyAlignment="1">
      <alignment horizontal="center" vertical="center"/>
    </xf>
    <xf numFmtId="4" fontId="2" fillId="3" borderId="11" xfId="0" applyNumberFormat="1" applyFont="1" applyFill="1" applyBorder="1" applyAlignment="1"/>
    <xf numFmtId="0" fontId="2" fillId="3" borderId="0" xfId="0" applyFont="1" applyFill="1" applyAlignment="1">
      <alignment horizontal="center" vertical="center" wrapText="1"/>
    </xf>
    <xf numFmtId="0" fontId="6" fillId="3" borderId="0" xfId="0" applyFont="1" applyFill="1" applyBorder="1" applyAlignment="1">
      <alignment horizontal="right" vertical="center"/>
    </xf>
    <xf numFmtId="0" fontId="7" fillId="3" borderId="0" xfId="0" applyFont="1" applyFill="1" applyBorder="1" applyAlignment="1">
      <alignment horizontal="center" vertical="center" textRotation="90" wrapText="1"/>
    </xf>
    <xf numFmtId="0" fontId="14" fillId="3" borderId="4" xfId="0" applyFont="1" applyFill="1" applyBorder="1" applyAlignment="1">
      <alignment horizontal="left" vertical="top" wrapText="1"/>
    </xf>
    <xf numFmtId="0" fontId="14" fillId="3" borderId="5" xfId="0" applyFont="1" applyFill="1" applyBorder="1" applyAlignment="1">
      <alignment horizontal="left" vertical="top" wrapText="1"/>
    </xf>
    <xf numFmtId="0" fontId="14" fillId="3" borderId="6" xfId="0" applyFont="1" applyFill="1" applyBorder="1" applyAlignment="1">
      <alignment horizontal="left" vertical="top" wrapText="1"/>
    </xf>
    <xf numFmtId="0" fontId="14" fillId="3" borderId="7" xfId="0" applyFont="1" applyFill="1" applyBorder="1" applyAlignment="1">
      <alignment horizontal="left" vertical="top" wrapText="1"/>
    </xf>
    <xf numFmtId="0" fontId="14" fillId="3" borderId="26" xfId="0" applyFont="1" applyFill="1" applyBorder="1" applyAlignment="1">
      <alignment horizontal="left" vertical="top" wrapText="1"/>
    </xf>
    <xf numFmtId="0" fontId="14" fillId="3" borderId="22" xfId="0" applyFont="1" applyFill="1" applyBorder="1" applyAlignment="1">
      <alignment horizontal="left" vertical="top" wrapText="1"/>
    </xf>
    <xf numFmtId="0" fontId="14" fillId="3" borderId="10" xfId="0" applyFont="1" applyFill="1" applyBorder="1" applyAlignment="1">
      <alignment horizontal="left" vertical="top" wrapText="1"/>
    </xf>
    <xf numFmtId="0" fontId="14" fillId="3" borderId="1" xfId="0" applyFont="1" applyFill="1" applyBorder="1" applyAlignment="1">
      <alignment horizontal="left" vertical="top" wrapText="1"/>
    </xf>
    <xf numFmtId="0" fontId="6" fillId="3" borderId="0" xfId="0" applyFont="1" applyFill="1" applyBorder="1" applyAlignment="1">
      <alignment horizontal="right" vertical="center"/>
    </xf>
    <xf numFmtId="4" fontId="8" fillId="3" borderId="0" xfId="0" applyNumberFormat="1" applyFont="1" applyFill="1" applyAlignment="1">
      <alignment horizontal="center"/>
    </xf>
    <xf numFmtId="4" fontId="2" fillId="3" borderId="0" xfId="0" applyNumberFormat="1" applyFont="1" applyFill="1" applyBorder="1" applyAlignment="1">
      <alignment horizontal="center"/>
    </xf>
    <xf numFmtId="4" fontId="11" fillId="3" borderId="29" xfId="0" applyNumberFormat="1" applyFont="1" applyFill="1" applyBorder="1" applyAlignment="1">
      <alignment horizontal="center" vertical="center" wrapText="1"/>
    </xf>
    <xf numFmtId="4" fontId="11" fillId="3" borderId="17" xfId="0" applyNumberFormat="1" applyFont="1" applyFill="1" applyBorder="1" applyAlignment="1">
      <alignment horizontal="center" vertical="center" wrapText="1"/>
    </xf>
    <xf numFmtId="4" fontId="11" fillId="3" borderId="11" xfId="0" applyNumberFormat="1" applyFont="1" applyFill="1" applyBorder="1" applyAlignment="1">
      <alignment horizontal="center" vertical="center" wrapText="1"/>
    </xf>
    <xf numFmtId="4" fontId="11" fillId="3" borderId="18" xfId="0" applyNumberFormat="1" applyFont="1" applyFill="1" applyBorder="1" applyAlignment="1">
      <alignment horizontal="center" vertical="center" wrapText="1"/>
    </xf>
    <xf numFmtId="2" fontId="2" fillId="3" borderId="13" xfId="0" applyNumberFormat="1" applyFont="1" applyFill="1" applyBorder="1" applyAlignment="1">
      <alignment horizontal="center" vertical="center"/>
    </xf>
    <xf numFmtId="2" fontId="2" fillId="3" borderId="19" xfId="0" applyNumberFormat="1" applyFont="1" applyFill="1" applyBorder="1" applyAlignment="1">
      <alignment horizontal="center" vertical="center"/>
    </xf>
    <xf numFmtId="0" fontId="13" fillId="3" borderId="2" xfId="0" applyFont="1" applyFill="1" applyBorder="1" applyAlignment="1">
      <alignment horizontal="center" vertical="center"/>
    </xf>
    <xf numFmtId="0" fontId="13" fillId="3" borderId="9" xfId="0" applyFont="1" applyFill="1" applyBorder="1" applyAlignment="1">
      <alignment horizontal="center" vertical="center"/>
    </xf>
    <xf numFmtId="0" fontId="13" fillId="3" borderId="23" xfId="0" applyFont="1" applyFill="1" applyBorder="1" applyAlignment="1">
      <alignment horizontal="center" vertical="center" wrapText="1"/>
    </xf>
    <xf numFmtId="0" fontId="13" fillId="3" borderId="24" xfId="0" applyFont="1" applyFill="1" applyBorder="1" applyAlignment="1">
      <alignment horizontal="center" vertical="center" wrapText="1"/>
    </xf>
    <xf numFmtId="0" fontId="14" fillId="3" borderId="2" xfId="0" applyFont="1" applyFill="1" applyBorder="1" applyAlignment="1">
      <alignment horizontal="left" vertical="top" wrapText="1"/>
    </xf>
    <xf numFmtId="0" fontId="14" fillId="3" borderId="3" xfId="0" applyFont="1" applyFill="1" applyBorder="1" applyAlignment="1">
      <alignment horizontal="left" vertical="top" wrapText="1"/>
    </xf>
    <xf numFmtId="0" fontId="18" fillId="3" borderId="0" xfId="0" applyFont="1" applyFill="1" applyAlignment="1">
      <alignment horizontal="center" wrapText="1"/>
    </xf>
    <xf numFmtId="0" fontId="2" fillId="3" borderId="0" xfId="0" applyFont="1" applyFill="1" applyAlignment="1">
      <alignment horizontal="center" vertical="center" wrapText="1"/>
    </xf>
    <xf numFmtId="0" fontId="3" fillId="3" borderId="13" xfId="0" applyFont="1" applyFill="1" applyBorder="1" applyAlignment="1">
      <alignment horizontal="center" vertical="center"/>
    </xf>
    <xf numFmtId="0" fontId="3" fillId="3" borderId="28" xfId="0" applyFont="1" applyFill="1" applyBorder="1" applyAlignment="1">
      <alignment horizontal="center" vertical="center"/>
    </xf>
    <xf numFmtId="0" fontId="3" fillId="3" borderId="19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36"/>
  <sheetViews>
    <sheetView tabSelected="1" view="pageBreakPreview" zoomScale="85" zoomScaleNormal="90" zoomScaleSheetLayoutView="85" workbookViewId="0">
      <selection activeCell="D12" sqref="D12"/>
    </sheetView>
  </sheetViews>
  <sheetFormatPr defaultRowHeight="23.25" x14ac:dyDescent="0.25"/>
  <cols>
    <col min="1" max="1" width="1.28515625" style="7" customWidth="1"/>
    <col min="2" max="2" width="37.28515625" style="7" customWidth="1"/>
    <col min="3" max="3" width="46.140625" style="7" customWidth="1"/>
    <col min="4" max="4" width="23.28515625" style="7" customWidth="1"/>
    <col min="5" max="5" width="14.5703125" style="7" customWidth="1"/>
    <col min="6" max="6" width="4.85546875" style="7" customWidth="1"/>
    <col min="7" max="7" width="23.28515625" style="5" customWidth="1"/>
    <col min="8" max="8" width="1" style="5" customWidth="1"/>
    <col min="9" max="10" width="23.5703125" style="7" customWidth="1"/>
    <col min="11" max="11" width="23.5703125" style="7" hidden="1" customWidth="1"/>
    <col min="12" max="12" width="23.5703125" style="7" customWidth="1"/>
    <col min="13" max="13" width="11.140625" style="7" bestFit="1" customWidth="1"/>
    <col min="14" max="16384" width="9.140625" style="7"/>
  </cols>
  <sheetData>
    <row r="1" spans="2:8" ht="60.75" x14ac:dyDescent="0.8">
      <c r="B1" s="88" t="s">
        <v>40</v>
      </c>
      <c r="C1" s="88"/>
      <c r="D1" s="88"/>
      <c r="E1" s="88"/>
      <c r="F1" s="88"/>
      <c r="G1" s="88"/>
      <c r="H1" s="88"/>
    </row>
    <row r="2" spans="2:8" ht="42.75" customHeight="1" x14ac:dyDescent="0.25">
      <c r="B2" s="89" t="s">
        <v>35</v>
      </c>
      <c r="C2" s="89"/>
      <c r="D2" s="89"/>
      <c r="E2" s="89"/>
      <c r="F2" s="89"/>
      <c r="G2" s="89"/>
    </row>
    <row r="3" spans="2:8" x14ac:dyDescent="0.25">
      <c r="C3" s="62"/>
      <c r="G3" s="7"/>
    </row>
    <row r="4" spans="2:8" ht="25.5" x14ac:dyDescent="0.25">
      <c r="C4" s="13" t="s">
        <v>5</v>
      </c>
      <c r="D4" s="6"/>
    </row>
    <row r="5" spans="2:8" ht="20.25" x14ac:dyDescent="0.25">
      <c r="B5" s="9"/>
      <c r="C5" s="90" t="s">
        <v>15</v>
      </c>
      <c r="D5" s="93" t="s">
        <v>36</v>
      </c>
      <c r="E5" s="93"/>
      <c r="F5" s="93"/>
      <c r="G5" s="93"/>
      <c r="H5" s="56"/>
    </row>
    <row r="6" spans="2:8" ht="20.25" customHeight="1" x14ac:dyDescent="0.25">
      <c r="B6" s="9"/>
      <c r="C6" s="91"/>
      <c r="D6" s="93" t="s">
        <v>37</v>
      </c>
      <c r="E6" s="93"/>
      <c r="F6" s="93"/>
      <c r="G6" s="93"/>
      <c r="H6" s="56"/>
    </row>
    <row r="7" spans="2:8" ht="20.25" x14ac:dyDescent="0.25">
      <c r="B7" s="9"/>
      <c r="C7" s="92"/>
      <c r="D7" s="93" t="s">
        <v>38</v>
      </c>
      <c r="E7" s="93"/>
      <c r="F7" s="93"/>
      <c r="G7" s="93"/>
      <c r="H7" s="56"/>
    </row>
    <row r="8" spans="2:8" x14ac:dyDescent="0.25">
      <c r="C8" s="47" t="s">
        <v>12</v>
      </c>
      <c r="D8" s="48">
        <v>3.5</v>
      </c>
      <c r="E8" s="49"/>
      <c r="F8" s="9"/>
    </row>
    <row r="9" spans="2:8" x14ac:dyDescent="0.25">
      <c r="C9" s="1" t="s">
        <v>9</v>
      </c>
      <c r="D9" s="43">
        <v>379</v>
      </c>
      <c r="E9" s="76" t="s">
        <v>16</v>
      </c>
      <c r="F9" s="77"/>
      <c r="G9" s="80">
        <f>D10/D9</f>
        <v>137.75910290237465</v>
      </c>
    </row>
    <row r="10" spans="2:8" x14ac:dyDescent="0.25">
      <c r="C10" s="1" t="s">
        <v>10</v>
      </c>
      <c r="D10" s="43">
        <v>52210.7</v>
      </c>
      <c r="E10" s="78"/>
      <c r="F10" s="79"/>
      <c r="G10" s="81"/>
    </row>
    <row r="11" spans="2:8" x14ac:dyDescent="0.25">
      <c r="C11" s="53"/>
      <c r="D11" s="54"/>
      <c r="E11" s="55"/>
    </row>
    <row r="12" spans="2:8" x14ac:dyDescent="0.3">
      <c r="C12" s="52" t="s">
        <v>7</v>
      </c>
      <c r="D12" s="50" t="s">
        <v>39</v>
      </c>
      <c r="E12" s="57"/>
    </row>
    <row r="13" spans="2:8" x14ac:dyDescent="0.3">
      <c r="C13" s="52" t="s">
        <v>11</v>
      </c>
      <c r="D13" s="50">
        <v>80</v>
      </c>
      <c r="E13" s="57"/>
    </row>
    <row r="14" spans="2:8" x14ac:dyDescent="0.3">
      <c r="C14" s="52" t="s">
        <v>13</v>
      </c>
      <c r="D14" s="51" t="s">
        <v>33</v>
      </c>
      <c r="E14" s="57"/>
    </row>
    <row r="15" spans="2:8" ht="24" thickBot="1" x14ac:dyDescent="0.3">
      <c r="C15" s="58"/>
      <c r="D15" s="58"/>
    </row>
    <row r="16" spans="2:8" ht="48" thickBot="1" x14ac:dyDescent="0.3">
      <c r="B16" s="82" t="s">
        <v>17</v>
      </c>
      <c r="C16" s="83"/>
      <c r="D16" s="22" t="s">
        <v>20</v>
      </c>
      <c r="E16" s="84" t="s">
        <v>22</v>
      </c>
      <c r="F16" s="85"/>
      <c r="G16" s="2" t="s">
        <v>21</v>
      </c>
    </row>
    <row r="17" spans="2:8" ht="24" thickBot="1" x14ac:dyDescent="0.3">
      <c r="B17" s="86" t="s">
        <v>34</v>
      </c>
      <c r="C17" s="87"/>
      <c r="D17" s="31">
        <v>200</v>
      </c>
      <c r="E17" s="32">
        <v>3.5</v>
      </c>
      <c r="F17" s="17" t="s">
        <v>24</v>
      </c>
      <c r="G17" s="25">
        <f t="shared" ref="G17:G24" si="0">D17*E17</f>
        <v>700</v>
      </c>
      <c r="H17" s="64"/>
    </row>
    <row r="18" spans="2:8" ht="42" customHeight="1" x14ac:dyDescent="0.25">
      <c r="B18" s="65" t="s">
        <v>18</v>
      </c>
      <c r="C18" s="66"/>
      <c r="D18" s="33">
        <v>70.41</v>
      </c>
      <c r="E18" s="34">
        <v>1.2</v>
      </c>
      <c r="F18" s="18" t="s">
        <v>25</v>
      </c>
      <c r="G18" s="26">
        <f t="shared" si="0"/>
        <v>84.49199999999999</v>
      </c>
      <c r="H18" s="64"/>
    </row>
    <row r="19" spans="2:8" ht="44.25" customHeight="1" thickBot="1" x14ac:dyDescent="0.3">
      <c r="B19" s="67" t="s">
        <v>19</v>
      </c>
      <c r="C19" s="68"/>
      <c r="D19" s="35">
        <v>222.31</v>
      </c>
      <c r="E19" s="36">
        <v>1.2</v>
      </c>
      <c r="F19" s="19" t="s">
        <v>25</v>
      </c>
      <c r="G19" s="27">
        <f t="shared" si="0"/>
        <v>266.77199999999999</v>
      </c>
      <c r="H19" s="64"/>
    </row>
    <row r="20" spans="2:8" ht="24" thickBot="1" x14ac:dyDescent="0.3">
      <c r="B20" s="69" t="s">
        <v>27</v>
      </c>
      <c r="C20" s="70"/>
      <c r="D20" s="37"/>
      <c r="E20" s="38"/>
      <c r="F20" s="23" t="s">
        <v>24</v>
      </c>
      <c r="G20" s="28">
        <f t="shared" si="0"/>
        <v>0</v>
      </c>
      <c r="H20" s="64"/>
    </row>
    <row r="21" spans="2:8" x14ac:dyDescent="0.25">
      <c r="B21" s="65" t="s">
        <v>32</v>
      </c>
      <c r="C21" s="66"/>
      <c r="D21" s="33">
        <v>665.33</v>
      </c>
      <c r="E21" s="34">
        <v>3.5</v>
      </c>
      <c r="F21" s="18" t="s">
        <v>24</v>
      </c>
      <c r="G21" s="26">
        <f t="shared" si="0"/>
        <v>2328.6550000000002</v>
      </c>
      <c r="H21" s="64"/>
    </row>
    <row r="22" spans="2:8" x14ac:dyDescent="0.25">
      <c r="B22" s="71" t="s">
        <v>26</v>
      </c>
      <c r="C22" s="72"/>
      <c r="D22" s="39"/>
      <c r="E22" s="40"/>
      <c r="F22" s="20" t="s">
        <v>24</v>
      </c>
      <c r="G22" s="29">
        <f t="shared" si="0"/>
        <v>0</v>
      </c>
      <c r="H22" s="64"/>
    </row>
    <row r="23" spans="2:8" x14ac:dyDescent="0.25">
      <c r="B23" s="71" t="s">
        <v>28</v>
      </c>
      <c r="C23" s="72"/>
      <c r="D23" s="41">
        <v>2425.11</v>
      </c>
      <c r="E23" s="42">
        <v>3.5</v>
      </c>
      <c r="F23" s="20" t="s">
        <v>24</v>
      </c>
      <c r="G23" s="29">
        <f t="shared" si="0"/>
        <v>8487.8850000000002</v>
      </c>
      <c r="H23" s="64"/>
    </row>
    <row r="24" spans="2:8" x14ac:dyDescent="0.25">
      <c r="B24" s="71" t="s">
        <v>29</v>
      </c>
      <c r="C24" s="72"/>
      <c r="D24" s="41">
        <v>1718.79</v>
      </c>
      <c r="E24" s="42">
        <v>3.5</v>
      </c>
      <c r="F24" s="20" t="s">
        <v>24</v>
      </c>
      <c r="G24" s="29">
        <f t="shared" si="0"/>
        <v>6015.7649999999994</v>
      </c>
      <c r="H24" s="64"/>
    </row>
    <row r="25" spans="2:8" x14ac:dyDescent="0.25">
      <c r="B25" s="71" t="s">
        <v>31</v>
      </c>
      <c r="C25" s="72"/>
      <c r="D25" s="41">
        <v>473.91</v>
      </c>
      <c r="E25" s="42">
        <v>3.5</v>
      </c>
      <c r="F25" s="20" t="s">
        <v>24</v>
      </c>
      <c r="G25" s="29">
        <f>D25*E25</f>
        <v>1658.6850000000002</v>
      </c>
      <c r="H25" s="64"/>
    </row>
    <row r="26" spans="2:8" ht="24" thickBot="1" x14ac:dyDescent="0.3">
      <c r="B26" s="67" t="s">
        <v>30</v>
      </c>
      <c r="C26" s="68"/>
      <c r="D26" s="35">
        <v>320.5</v>
      </c>
      <c r="E26" s="36">
        <v>35</v>
      </c>
      <c r="F26" s="19" t="s">
        <v>24</v>
      </c>
      <c r="G26" s="30">
        <f>D26*E26</f>
        <v>11217.5</v>
      </c>
      <c r="H26" s="64"/>
    </row>
    <row r="27" spans="2:8" x14ac:dyDescent="0.25">
      <c r="C27" s="3"/>
      <c r="D27" s="3"/>
      <c r="E27" s="4"/>
      <c r="F27" s="4"/>
      <c r="H27" s="59"/>
    </row>
    <row r="28" spans="2:8" ht="25.5" x14ac:dyDescent="0.25">
      <c r="C28" s="13" t="s">
        <v>14</v>
      </c>
      <c r="D28" s="6"/>
    </row>
    <row r="29" spans="2:8" ht="18.75" x14ac:dyDescent="0.25">
      <c r="C29" s="73" t="s">
        <v>6</v>
      </c>
      <c r="D29" s="63" t="s">
        <v>0</v>
      </c>
      <c r="E29" s="8">
        <f>ROUND((G17+D10)/D10,2)</f>
        <v>1.01</v>
      </c>
      <c r="F29" s="8"/>
      <c r="G29" s="9"/>
      <c r="H29" s="7"/>
    </row>
    <row r="30" spans="2:8" x14ac:dyDescent="0.25">
      <c r="C30" s="73"/>
      <c r="D30" s="63" t="s">
        <v>1</v>
      </c>
      <c r="E30" s="8">
        <f>ROUND((((G18+G19)^2)*0.01+D10)/D10,2)</f>
        <v>1.02</v>
      </c>
      <c r="F30" s="8"/>
      <c r="G30" s="10"/>
      <c r="H30" s="60"/>
    </row>
    <row r="31" spans="2:8" x14ac:dyDescent="0.25">
      <c r="C31" s="73"/>
      <c r="D31" s="63" t="s">
        <v>2</v>
      </c>
      <c r="E31" s="8">
        <f>ROUND((G20+D10)/D10,2)</f>
        <v>1</v>
      </c>
      <c r="F31" s="11"/>
      <c r="G31" s="10"/>
    </row>
    <row r="32" spans="2:8" x14ac:dyDescent="0.25">
      <c r="C32" s="73"/>
      <c r="D32" s="12" t="s">
        <v>3</v>
      </c>
      <c r="E32" s="44">
        <f>ROUND((SUM(G21:G26)+D10)/D10,2)</f>
        <v>1.57</v>
      </c>
      <c r="F32" s="9"/>
      <c r="G32" s="10"/>
    </row>
    <row r="33" spans="2:8" ht="25.5" x14ac:dyDescent="0.25">
      <c r="D33" s="45" t="s">
        <v>4</v>
      </c>
      <c r="E33" s="46">
        <f>SUM(E29:E32)-IF(D14="сплошная",3,2)</f>
        <v>1.6000000000000005</v>
      </c>
      <c r="F33" s="24"/>
    </row>
    <row r="34" spans="2:8" x14ac:dyDescent="0.25">
      <c r="E34" s="14"/>
    </row>
    <row r="35" spans="2:8" ht="25.5" x14ac:dyDescent="0.35">
      <c r="B35" s="21"/>
      <c r="C35" s="15" t="s">
        <v>23</v>
      </c>
      <c r="D35" s="74">
        <f>E33*D10</f>
        <v>83537.120000000024</v>
      </c>
      <c r="E35" s="74"/>
    </row>
    <row r="36" spans="2:8" ht="18.75" x14ac:dyDescent="0.3">
      <c r="C36" s="16" t="s">
        <v>8</v>
      </c>
      <c r="D36" s="75">
        <f>D35/D9</f>
        <v>220.41456464379954</v>
      </c>
      <c r="E36" s="75"/>
      <c r="G36" s="7"/>
      <c r="H36" s="61"/>
    </row>
  </sheetData>
  <mergeCells count="24">
    <mergeCell ref="B1:H1"/>
    <mergeCell ref="B2:G2"/>
    <mergeCell ref="C5:C7"/>
    <mergeCell ref="D5:G5"/>
    <mergeCell ref="D6:G6"/>
    <mergeCell ref="D7:G7"/>
    <mergeCell ref="C29:C32"/>
    <mergeCell ref="D35:E35"/>
    <mergeCell ref="D36:E36"/>
    <mergeCell ref="E9:F10"/>
    <mergeCell ref="G9:G10"/>
    <mergeCell ref="B16:C16"/>
    <mergeCell ref="E16:F16"/>
    <mergeCell ref="B17:C17"/>
    <mergeCell ref="H17:H26"/>
    <mergeCell ref="B18:C18"/>
    <mergeCell ref="B19:C19"/>
    <mergeCell ref="B20:C20"/>
    <mergeCell ref="B21:C21"/>
    <mergeCell ref="B22:C22"/>
    <mergeCell ref="B23:C23"/>
    <mergeCell ref="B24:C24"/>
    <mergeCell ref="B25:C25"/>
    <mergeCell ref="B26:C26"/>
  </mergeCells>
  <dataValidations count="1">
    <dataValidation type="list" allowBlank="1" showInputMessage="1" showErrorMessage="1" sqref="D14">
      <formula1>д1</formula1>
    </dataValidation>
  </dataValidations>
  <pageMargins left="0.25" right="0.25" top="0.54166666666666663" bottom="0.75" header="0.3" footer="0.3"/>
  <pageSetup paperSize="9"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Расчет стоимости по Методике</vt:lpstr>
      <vt:lpstr>'Расчет стоимости по Методике'!Область_печати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Imamova</dc:creator>
  <cp:lastModifiedBy>Алексей М. Мосунов</cp:lastModifiedBy>
  <cp:lastPrinted>2016-12-19T07:53:36Z</cp:lastPrinted>
  <dcterms:created xsi:type="dcterms:W3CDTF">2016-01-18T14:22:10Z</dcterms:created>
  <dcterms:modified xsi:type="dcterms:W3CDTF">2017-12-26T08:53:20Z</dcterms:modified>
</cp:coreProperties>
</file>