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 activeTab="1"/>
  </bookViews>
  <sheets>
    <sheet name="РАСЧЕТ " sheetId="21" r:id="rId1"/>
    <sheet name="ЛОТЫ " sheetId="22" r:id="rId2"/>
  </sheets>
  <definedNames>
    <definedName name="д1" localSheetId="1">#REF!</definedName>
    <definedName name="д1" localSheetId="0">#REF!</definedName>
    <definedName name="д1">#REF!</definedName>
    <definedName name="ЛУ" localSheetId="1">#REF!</definedName>
    <definedName name="ЛУ" localSheetId="0">#REF!</definedName>
    <definedName name="ЛУ">#REF!</definedName>
    <definedName name="_xlnm.Print_Area" localSheetId="1">'ЛОТЫ '!$B$1:$G$515</definedName>
    <definedName name="_xlnm.Print_Area" localSheetId="0">'РАСЧЕТ '!$B$1:$N$752</definedName>
  </definedNames>
  <calcPr calcId="144525"/>
</workbook>
</file>

<file path=xl/calcChain.xml><?xml version="1.0" encoding="utf-8"?>
<calcChain xmlns="http://schemas.openxmlformats.org/spreadsheetml/2006/main">
  <c r="G474" i="22" l="1"/>
  <c r="G473" i="22"/>
  <c r="G472" i="22"/>
  <c r="G471" i="22"/>
  <c r="G470" i="22"/>
  <c r="G469" i="22"/>
  <c r="G468" i="22"/>
  <c r="E479" i="22" s="1"/>
  <c r="G467" i="22"/>
  <c r="G466" i="22"/>
  <c r="G465" i="22"/>
  <c r="E477" i="22" s="1"/>
  <c r="G457" i="22"/>
  <c r="G433" i="22"/>
  <c r="G432" i="22"/>
  <c r="G431" i="22"/>
  <c r="G430" i="22"/>
  <c r="G429" i="22"/>
  <c r="G428" i="22"/>
  <c r="G427" i="22"/>
  <c r="E438" i="22" s="1"/>
  <c r="G426" i="22"/>
  <c r="G425" i="22"/>
  <c r="G424" i="22"/>
  <c r="E436" i="22" s="1"/>
  <c r="G416" i="22"/>
  <c r="G396" i="22"/>
  <c r="G395" i="22"/>
  <c r="G394" i="22"/>
  <c r="G393" i="22"/>
  <c r="G392" i="22"/>
  <c r="G391" i="22"/>
  <c r="G390" i="22"/>
  <c r="E401" i="22" s="1"/>
  <c r="G389" i="22"/>
  <c r="G388" i="22"/>
  <c r="G387" i="22"/>
  <c r="E399" i="22" s="1"/>
  <c r="G379" i="22"/>
  <c r="G359" i="22"/>
  <c r="G358" i="22"/>
  <c r="G357" i="22"/>
  <c r="G356" i="22"/>
  <c r="G355" i="22"/>
  <c r="G354" i="22"/>
  <c r="G353" i="22"/>
  <c r="E364" i="22" s="1"/>
  <c r="G352" i="22"/>
  <c r="G351" i="22"/>
  <c r="G350" i="22"/>
  <c r="E362" i="22" s="1"/>
  <c r="G342" i="22"/>
  <c r="G322" i="22"/>
  <c r="G321" i="22"/>
  <c r="G320" i="22"/>
  <c r="G319" i="22"/>
  <c r="G318" i="22"/>
  <c r="G317" i="22"/>
  <c r="G316" i="22"/>
  <c r="E327" i="22" s="1"/>
  <c r="G315" i="22"/>
  <c r="G314" i="22"/>
  <c r="G313" i="22"/>
  <c r="E325" i="22" s="1"/>
  <c r="G305" i="22"/>
  <c r="G285" i="22"/>
  <c r="G284" i="22"/>
  <c r="G283" i="22"/>
  <c r="G282" i="22"/>
  <c r="G281" i="22"/>
  <c r="G280" i="22"/>
  <c r="E291" i="22" s="1"/>
  <c r="G279" i="22"/>
  <c r="E290" i="22" s="1"/>
  <c r="G278" i="22"/>
  <c r="G277" i="22"/>
  <c r="G276" i="22"/>
  <c r="E288" i="22" s="1"/>
  <c r="G268" i="22"/>
  <c r="G248" i="22"/>
  <c r="G247" i="22"/>
  <c r="G246" i="22"/>
  <c r="G245" i="22"/>
  <c r="G244" i="22"/>
  <c r="G243" i="22"/>
  <c r="G242" i="22"/>
  <c r="E253" i="22" s="1"/>
  <c r="G241" i="22"/>
  <c r="G240" i="22"/>
  <c r="G239" i="22"/>
  <c r="E251" i="22" s="1"/>
  <c r="G231" i="22"/>
  <c r="G211" i="22"/>
  <c r="G210" i="22"/>
  <c r="G209" i="22"/>
  <c r="G208" i="22"/>
  <c r="G207" i="22"/>
  <c r="G206" i="22"/>
  <c r="G205" i="22"/>
  <c r="E216" i="22" s="1"/>
  <c r="G204" i="22"/>
  <c r="G203" i="22"/>
  <c r="G202" i="22"/>
  <c r="E214" i="22" s="1"/>
  <c r="G194" i="22"/>
  <c r="G174" i="22"/>
  <c r="G173" i="22"/>
  <c r="G172" i="22"/>
  <c r="G171" i="22"/>
  <c r="G170" i="22"/>
  <c r="G169" i="22"/>
  <c r="G168" i="22"/>
  <c r="E179" i="22" s="1"/>
  <c r="G167" i="22"/>
  <c r="G166" i="22"/>
  <c r="G165" i="22"/>
  <c r="E177" i="22" s="1"/>
  <c r="G157" i="22"/>
  <c r="G137" i="22"/>
  <c r="G136" i="22"/>
  <c r="G135" i="22"/>
  <c r="G134" i="22"/>
  <c r="G133" i="22"/>
  <c r="G132" i="22"/>
  <c r="E143" i="22" s="1"/>
  <c r="G131" i="22"/>
  <c r="E142" i="22" s="1"/>
  <c r="G130" i="22"/>
  <c r="G129" i="22"/>
  <c r="E141" i="22" s="1"/>
  <c r="G128" i="22"/>
  <c r="E140" i="22" s="1"/>
  <c r="G120" i="22"/>
  <c r="G100" i="22"/>
  <c r="G99" i="22"/>
  <c r="G98" i="22"/>
  <c r="G97" i="22"/>
  <c r="G96" i="22"/>
  <c r="G95" i="22"/>
  <c r="G94" i="22"/>
  <c r="E105" i="22" s="1"/>
  <c r="G93" i="22"/>
  <c r="G92" i="22"/>
  <c r="G91" i="22"/>
  <c r="E103" i="22" s="1"/>
  <c r="G83" i="22"/>
  <c r="G63" i="22"/>
  <c r="G62" i="22"/>
  <c r="G61" i="22"/>
  <c r="G60" i="22"/>
  <c r="G59" i="22"/>
  <c r="G58" i="22"/>
  <c r="G57" i="22"/>
  <c r="E68" i="22" s="1"/>
  <c r="G56" i="22"/>
  <c r="G55" i="22"/>
  <c r="G54" i="22"/>
  <c r="E66" i="22" s="1"/>
  <c r="G46" i="22"/>
  <c r="G26" i="22"/>
  <c r="G25" i="22"/>
  <c r="G24" i="22"/>
  <c r="G23" i="22"/>
  <c r="G22" i="22"/>
  <c r="G21" i="22"/>
  <c r="G20" i="22"/>
  <c r="E31" i="22" s="1"/>
  <c r="G19" i="22"/>
  <c r="G18" i="22"/>
  <c r="G17" i="22"/>
  <c r="E29" i="22" s="1"/>
  <c r="G9" i="22"/>
  <c r="E289" i="22" l="1"/>
  <c r="E292" i="22" s="1"/>
  <c r="D294" i="22" s="1"/>
  <c r="D295" i="22" s="1"/>
  <c r="E215" i="22"/>
  <c r="E363" i="22"/>
  <c r="E402" i="22"/>
  <c r="E403" i="22" s="1"/>
  <c r="D405" i="22" s="1"/>
  <c r="D406" i="22" s="1"/>
  <c r="E69" i="22"/>
  <c r="E217" i="22"/>
  <c r="E254" i="22"/>
  <c r="E328" i="22"/>
  <c r="E32" i="22"/>
  <c r="E439" i="22"/>
  <c r="E106" i="22"/>
  <c r="E180" i="22"/>
  <c r="E400" i="22"/>
  <c r="E365" i="22"/>
  <c r="E480" i="22"/>
  <c r="E437" i="22"/>
  <c r="E30" i="22"/>
  <c r="E33" i="22" s="1"/>
  <c r="D35" i="22" s="1"/>
  <c r="D36" i="22" s="1"/>
  <c r="E478" i="22"/>
  <c r="E326" i="22"/>
  <c r="E252" i="22"/>
  <c r="E178" i="22"/>
  <c r="E104" i="22"/>
  <c r="E67" i="22"/>
  <c r="E70" i="22" s="1"/>
  <c r="D72" i="22" s="1"/>
  <c r="D73" i="22" s="1"/>
  <c r="E144" i="22"/>
  <c r="D146" i="22" s="1"/>
  <c r="D147" i="22" s="1"/>
  <c r="E218" i="22"/>
  <c r="D220" i="22" s="1"/>
  <c r="D221" i="22" s="1"/>
  <c r="E481" i="22"/>
  <c r="D483" i="22" s="1"/>
  <c r="D484" i="22" s="1"/>
  <c r="M731" i="21"/>
  <c r="K731" i="21"/>
  <c r="L731" i="21" s="1"/>
  <c r="N731" i="21" s="1"/>
  <c r="J731" i="21"/>
  <c r="I731" i="21"/>
  <c r="M730" i="21"/>
  <c r="K730" i="21"/>
  <c r="J730" i="21"/>
  <c r="I730" i="21"/>
  <c r="N729" i="21"/>
  <c r="L729" i="21"/>
  <c r="M728" i="21"/>
  <c r="K728" i="21"/>
  <c r="J728" i="21"/>
  <c r="I728" i="21"/>
  <c r="N727" i="21"/>
  <c r="L727" i="21"/>
  <c r="M726" i="21"/>
  <c r="K726" i="21"/>
  <c r="J726" i="21"/>
  <c r="I726" i="21"/>
  <c r="L726" i="21" s="1"/>
  <c r="N726" i="21" s="1"/>
  <c r="N725" i="21"/>
  <c r="L725" i="21"/>
  <c r="M724" i="21"/>
  <c r="K724" i="21"/>
  <c r="J724" i="21"/>
  <c r="I724" i="21"/>
  <c r="N723" i="21"/>
  <c r="L723" i="21"/>
  <c r="M722" i="21"/>
  <c r="K722" i="21"/>
  <c r="J722" i="21"/>
  <c r="I722" i="21"/>
  <c r="L721" i="21"/>
  <c r="N721" i="21" s="1"/>
  <c r="M720" i="21"/>
  <c r="K720" i="21"/>
  <c r="J720" i="21"/>
  <c r="J732" i="21" s="1"/>
  <c r="I720" i="21"/>
  <c r="L719" i="21"/>
  <c r="N719" i="21" s="1"/>
  <c r="M673" i="21"/>
  <c r="L673" i="21"/>
  <c r="N673" i="21" s="1"/>
  <c r="K673" i="21"/>
  <c r="J673" i="21"/>
  <c r="I673" i="21"/>
  <c r="M672" i="21"/>
  <c r="K672" i="21"/>
  <c r="J672" i="21"/>
  <c r="I672" i="21"/>
  <c r="L672" i="21" s="1"/>
  <c r="N672" i="21" s="1"/>
  <c r="L671" i="21"/>
  <c r="N671" i="21" s="1"/>
  <c r="M670" i="21"/>
  <c r="K670" i="21"/>
  <c r="J670" i="21"/>
  <c r="I670" i="21"/>
  <c r="L669" i="21"/>
  <c r="N669" i="21" s="1"/>
  <c r="M668" i="21"/>
  <c r="K668" i="21"/>
  <c r="J668" i="21"/>
  <c r="I668" i="21"/>
  <c r="L667" i="21"/>
  <c r="N667" i="21" s="1"/>
  <c r="M666" i="21"/>
  <c r="K666" i="21"/>
  <c r="J666" i="21"/>
  <c r="I666" i="21"/>
  <c r="L665" i="21"/>
  <c r="N665" i="21" s="1"/>
  <c r="M664" i="21"/>
  <c r="K664" i="21"/>
  <c r="J664" i="21"/>
  <c r="I664" i="21"/>
  <c r="L664" i="21" s="1"/>
  <c r="N664" i="21" s="1"/>
  <c r="L663" i="21"/>
  <c r="N663" i="21" s="1"/>
  <c r="M662" i="21"/>
  <c r="K662" i="21"/>
  <c r="J662" i="21"/>
  <c r="I662" i="21"/>
  <c r="L661" i="21"/>
  <c r="N661" i="21" s="1"/>
  <c r="M615" i="21"/>
  <c r="L615" i="21"/>
  <c r="N615" i="21" s="1"/>
  <c r="K615" i="21"/>
  <c r="J615" i="21"/>
  <c r="I615" i="21"/>
  <c r="M614" i="21"/>
  <c r="K614" i="21"/>
  <c r="J614" i="21"/>
  <c r="I614" i="21"/>
  <c r="L613" i="21"/>
  <c r="N613" i="21" s="1"/>
  <c r="M612" i="21"/>
  <c r="K612" i="21"/>
  <c r="J612" i="21"/>
  <c r="I612" i="21"/>
  <c r="L611" i="21"/>
  <c r="N611" i="21" s="1"/>
  <c r="M610" i="21"/>
  <c r="K610" i="21"/>
  <c r="J610" i="21"/>
  <c r="I610" i="21"/>
  <c r="L609" i="21"/>
  <c r="N609" i="21" s="1"/>
  <c r="M608" i="21"/>
  <c r="K608" i="21"/>
  <c r="J608" i="21"/>
  <c r="I608" i="21"/>
  <c r="L607" i="21"/>
  <c r="N607" i="21" s="1"/>
  <c r="M606" i="21"/>
  <c r="K606" i="21"/>
  <c r="J606" i="21"/>
  <c r="I606" i="21"/>
  <c r="L606" i="21" s="1"/>
  <c r="L605" i="21"/>
  <c r="N605" i="21" s="1"/>
  <c r="M604" i="21"/>
  <c r="K604" i="21"/>
  <c r="J604" i="21"/>
  <c r="I604" i="21"/>
  <c r="L603" i="21"/>
  <c r="N603" i="21" s="1"/>
  <c r="M557" i="21"/>
  <c r="L557" i="21"/>
  <c r="N557" i="21" s="1"/>
  <c r="K557" i="21"/>
  <c r="J557" i="21"/>
  <c r="I557" i="21"/>
  <c r="M556" i="21"/>
  <c r="K556" i="21"/>
  <c r="J556" i="21"/>
  <c r="I556" i="21"/>
  <c r="L555" i="21"/>
  <c r="N555" i="21" s="1"/>
  <c r="M554" i="21"/>
  <c r="K554" i="21"/>
  <c r="J554" i="21"/>
  <c r="I554" i="21"/>
  <c r="L554" i="21" s="1"/>
  <c r="L553" i="21"/>
  <c r="N553" i="21" s="1"/>
  <c r="M552" i="21"/>
  <c r="K552" i="21"/>
  <c r="J552" i="21"/>
  <c r="I552" i="21"/>
  <c r="L551" i="21"/>
  <c r="N551" i="21" s="1"/>
  <c r="M550" i="21"/>
  <c r="K550" i="21"/>
  <c r="J550" i="21"/>
  <c r="I550" i="21"/>
  <c r="L549" i="21"/>
  <c r="N549" i="21" s="1"/>
  <c r="M548" i="21"/>
  <c r="K548" i="21"/>
  <c r="J548" i="21"/>
  <c r="I548" i="21"/>
  <c r="L547" i="21"/>
  <c r="N547" i="21" s="1"/>
  <c r="M546" i="21"/>
  <c r="K546" i="21"/>
  <c r="J546" i="21"/>
  <c r="I546" i="21"/>
  <c r="L546" i="21" s="1"/>
  <c r="L545" i="21"/>
  <c r="N545" i="21" s="1"/>
  <c r="M499" i="21"/>
  <c r="K499" i="21"/>
  <c r="L499" i="21" s="1"/>
  <c r="N499" i="21" s="1"/>
  <c r="J499" i="21"/>
  <c r="I499" i="21"/>
  <c r="M498" i="21"/>
  <c r="K498" i="21"/>
  <c r="J498" i="21"/>
  <c r="I498" i="21"/>
  <c r="L497" i="21"/>
  <c r="N497" i="21" s="1"/>
  <c r="M496" i="21"/>
  <c r="K496" i="21"/>
  <c r="J496" i="21"/>
  <c r="I496" i="21"/>
  <c r="L495" i="21"/>
  <c r="N495" i="21" s="1"/>
  <c r="M494" i="21"/>
  <c r="K494" i="21"/>
  <c r="J494" i="21"/>
  <c r="I494" i="21"/>
  <c r="L493" i="21"/>
  <c r="N493" i="21" s="1"/>
  <c r="M492" i="21"/>
  <c r="K492" i="21"/>
  <c r="J492" i="21"/>
  <c r="I492" i="21"/>
  <c r="L492" i="21" s="1"/>
  <c r="L491" i="21"/>
  <c r="N491" i="21" s="1"/>
  <c r="M490" i="21"/>
  <c r="K490" i="21"/>
  <c r="J490" i="21"/>
  <c r="I490" i="21"/>
  <c r="L489" i="21"/>
  <c r="N489" i="21" s="1"/>
  <c r="M488" i="21"/>
  <c r="K488" i="21"/>
  <c r="J488" i="21"/>
  <c r="J500" i="21" s="1"/>
  <c r="I488" i="21"/>
  <c r="L487" i="21"/>
  <c r="N487" i="21" s="1"/>
  <c r="M441" i="21"/>
  <c r="L441" i="21"/>
  <c r="N441" i="21" s="1"/>
  <c r="K441" i="21"/>
  <c r="J441" i="21"/>
  <c r="I441" i="21"/>
  <c r="M440" i="21"/>
  <c r="K440" i="21"/>
  <c r="J440" i="21"/>
  <c r="I440" i="21"/>
  <c r="L440" i="21" s="1"/>
  <c r="L439" i="21"/>
  <c r="N439" i="21" s="1"/>
  <c r="M438" i="21"/>
  <c r="K438" i="21"/>
  <c r="J438" i="21"/>
  <c r="I438" i="21"/>
  <c r="L437" i="21"/>
  <c r="N437" i="21" s="1"/>
  <c r="M436" i="21"/>
  <c r="K436" i="21"/>
  <c r="J436" i="21"/>
  <c r="I436" i="21"/>
  <c r="L435" i="21"/>
  <c r="N435" i="21" s="1"/>
  <c r="M434" i="21"/>
  <c r="K434" i="21"/>
  <c r="J434" i="21"/>
  <c r="I434" i="21"/>
  <c r="L433" i="21"/>
  <c r="N433" i="21" s="1"/>
  <c r="M432" i="21"/>
  <c r="M442" i="21" s="1"/>
  <c r="K432" i="21"/>
  <c r="J432" i="21"/>
  <c r="I432" i="21"/>
  <c r="L432" i="21" s="1"/>
  <c r="L431" i="21"/>
  <c r="N431" i="21" s="1"/>
  <c r="M430" i="21"/>
  <c r="K430" i="21"/>
  <c r="J430" i="21"/>
  <c r="I430" i="21"/>
  <c r="L429" i="21"/>
  <c r="N429" i="21" s="1"/>
  <c r="M383" i="21"/>
  <c r="K383" i="21"/>
  <c r="J383" i="21"/>
  <c r="I383" i="21"/>
  <c r="L383" i="21" s="1"/>
  <c r="M382" i="21"/>
  <c r="K382" i="21"/>
  <c r="J382" i="21"/>
  <c r="I382" i="21"/>
  <c r="L381" i="21"/>
  <c r="N381" i="21" s="1"/>
  <c r="M380" i="21"/>
  <c r="K380" i="21"/>
  <c r="J380" i="21"/>
  <c r="I380" i="21"/>
  <c r="N379" i="21"/>
  <c r="L379" i="21"/>
  <c r="M378" i="21"/>
  <c r="K378" i="21"/>
  <c r="J378" i="21"/>
  <c r="I378" i="21"/>
  <c r="L378" i="21" s="1"/>
  <c r="N377" i="21"/>
  <c r="L377" i="21"/>
  <c r="M376" i="21"/>
  <c r="K376" i="21"/>
  <c r="L376" i="21" s="1"/>
  <c r="N376" i="21" s="1"/>
  <c r="J376" i="21"/>
  <c r="I376" i="21"/>
  <c r="N375" i="21"/>
  <c r="L375" i="21"/>
  <c r="M374" i="21"/>
  <c r="K374" i="21"/>
  <c r="J374" i="21"/>
  <c r="I374" i="21"/>
  <c r="L374" i="21" s="1"/>
  <c r="N374" i="21" s="1"/>
  <c r="N373" i="21"/>
  <c r="L373" i="21"/>
  <c r="M372" i="21"/>
  <c r="M384" i="21" s="1"/>
  <c r="K372" i="21"/>
  <c r="J372" i="21"/>
  <c r="I372" i="21"/>
  <c r="L372" i="21" s="1"/>
  <c r="N371" i="21"/>
  <c r="L371" i="21"/>
  <c r="M324" i="21"/>
  <c r="K324" i="21"/>
  <c r="J324" i="21"/>
  <c r="I324" i="21"/>
  <c r="L324" i="21" s="1"/>
  <c r="N324" i="21" s="1"/>
  <c r="M323" i="21"/>
  <c r="K323" i="21"/>
  <c r="J323" i="21"/>
  <c r="I323" i="21"/>
  <c r="N322" i="21"/>
  <c r="L322" i="21"/>
  <c r="M321" i="21"/>
  <c r="K321" i="21"/>
  <c r="J321" i="21"/>
  <c r="L321" i="21" s="1"/>
  <c r="N321" i="21" s="1"/>
  <c r="I321" i="21"/>
  <c r="N320" i="21"/>
  <c r="L320" i="21"/>
  <c r="M319" i="21"/>
  <c r="K319" i="21"/>
  <c r="J319" i="21"/>
  <c r="I319" i="21"/>
  <c r="L319" i="21" s="1"/>
  <c r="N319" i="21" s="1"/>
  <c r="N318" i="21"/>
  <c r="L318" i="21"/>
  <c r="M317" i="21"/>
  <c r="K317" i="21"/>
  <c r="J317" i="21"/>
  <c r="I317" i="21"/>
  <c r="N316" i="21"/>
  <c r="L316" i="21"/>
  <c r="M315" i="21"/>
  <c r="K315" i="21"/>
  <c r="J315" i="21"/>
  <c r="I315" i="21"/>
  <c r="L315" i="21" s="1"/>
  <c r="N315" i="21" s="1"/>
  <c r="N314" i="21"/>
  <c r="L314" i="21"/>
  <c r="M313" i="21"/>
  <c r="L313" i="21"/>
  <c r="N313" i="21" s="1"/>
  <c r="K313" i="21"/>
  <c r="J313" i="21"/>
  <c r="I313" i="21"/>
  <c r="N312" i="21"/>
  <c r="L312" i="21"/>
  <c r="M267" i="21"/>
  <c r="K267" i="21"/>
  <c r="J267" i="21"/>
  <c r="I267" i="21"/>
  <c r="M266" i="21"/>
  <c r="K266" i="21"/>
  <c r="L266" i="21" s="1"/>
  <c r="N266" i="21" s="1"/>
  <c r="J266" i="21"/>
  <c r="I266" i="21"/>
  <c r="N265" i="21"/>
  <c r="L265" i="21"/>
  <c r="M264" i="21"/>
  <c r="K264" i="21"/>
  <c r="J264" i="21"/>
  <c r="I264" i="21"/>
  <c r="L264" i="21" s="1"/>
  <c r="N264" i="21" s="1"/>
  <c r="N263" i="21"/>
  <c r="L263" i="21"/>
  <c r="M262" i="21"/>
  <c r="K262" i="21"/>
  <c r="J262" i="21"/>
  <c r="I262" i="21"/>
  <c r="N261" i="21"/>
  <c r="L261" i="21"/>
  <c r="M260" i="21"/>
  <c r="K260" i="21"/>
  <c r="J260" i="21"/>
  <c r="L260" i="21" s="1"/>
  <c r="N260" i="21" s="1"/>
  <c r="I260" i="21"/>
  <c r="N259" i="21"/>
  <c r="L259" i="21"/>
  <c r="M258" i="21"/>
  <c r="K258" i="21"/>
  <c r="J258" i="21"/>
  <c r="I258" i="21"/>
  <c r="L258" i="21" s="1"/>
  <c r="N258" i="21" s="1"/>
  <c r="N257" i="21"/>
  <c r="L257" i="21"/>
  <c r="M256" i="21"/>
  <c r="K256" i="21"/>
  <c r="K268" i="21" s="1"/>
  <c r="J256" i="21"/>
  <c r="I256" i="21"/>
  <c r="N255" i="21"/>
  <c r="L255" i="21"/>
  <c r="M208" i="21"/>
  <c r="K208" i="21"/>
  <c r="J208" i="21"/>
  <c r="I208" i="21"/>
  <c r="L208" i="21" s="1"/>
  <c r="N208" i="21" s="1"/>
  <c r="M207" i="21"/>
  <c r="K207" i="21"/>
  <c r="J207" i="21"/>
  <c r="I207" i="21"/>
  <c r="L207" i="21" s="1"/>
  <c r="N207" i="21" s="1"/>
  <c r="N206" i="21"/>
  <c r="L206" i="21"/>
  <c r="M205" i="21"/>
  <c r="L205" i="21"/>
  <c r="N205" i="21" s="1"/>
  <c r="K205" i="21"/>
  <c r="J205" i="21"/>
  <c r="I205" i="21"/>
  <c r="N204" i="21"/>
  <c r="L204" i="21"/>
  <c r="M203" i="21"/>
  <c r="K203" i="21"/>
  <c r="L203" i="21" s="1"/>
  <c r="N203" i="21" s="1"/>
  <c r="J203" i="21"/>
  <c r="I203" i="21"/>
  <c r="N202" i="21"/>
  <c r="L202" i="21"/>
  <c r="M201" i="21"/>
  <c r="K201" i="21"/>
  <c r="J201" i="21"/>
  <c r="I201" i="21"/>
  <c r="L201" i="21" s="1"/>
  <c r="N201" i="21" s="1"/>
  <c r="N200" i="21"/>
  <c r="L200" i="21"/>
  <c r="M199" i="21"/>
  <c r="M209" i="21" s="1"/>
  <c r="K199" i="21"/>
  <c r="J199" i="21"/>
  <c r="I199" i="21"/>
  <c r="N198" i="21"/>
  <c r="L198" i="21"/>
  <c r="M197" i="21"/>
  <c r="K197" i="21"/>
  <c r="J197" i="21"/>
  <c r="J209" i="21" s="1"/>
  <c r="I197" i="21"/>
  <c r="N196" i="21"/>
  <c r="L196" i="21"/>
  <c r="M151" i="21"/>
  <c r="K151" i="21"/>
  <c r="J151" i="21"/>
  <c r="I151" i="21"/>
  <c r="M150" i="21"/>
  <c r="L150" i="21"/>
  <c r="N150" i="21" s="1"/>
  <c r="K150" i="21"/>
  <c r="J150" i="21"/>
  <c r="I150" i="21"/>
  <c r="N149" i="21"/>
  <c r="L149" i="21"/>
  <c r="M148" i="21"/>
  <c r="K148" i="21"/>
  <c r="J148" i="21"/>
  <c r="I148" i="21"/>
  <c r="N147" i="21"/>
  <c r="L147" i="21"/>
  <c r="M146" i="21"/>
  <c r="K146" i="21"/>
  <c r="J146" i="21"/>
  <c r="I146" i="21"/>
  <c r="L146" i="21" s="1"/>
  <c r="N145" i="21"/>
  <c r="L145" i="21"/>
  <c r="M144" i="21"/>
  <c r="K144" i="21"/>
  <c r="L144" i="21" s="1"/>
  <c r="N144" i="21" s="1"/>
  <c r="J144" i="21"/>
  <c r="I144" i="21"/>
  <c r="N143" i="21"/>
  <c r="L143" i="21"/>
  <c r="M142" i="21"/>
  <c r="K142" i="21"/>
  <c r="J142" i="21"/>
  <c r="I142" i="21"/>
  <c r="L142" i="21" s="1"/>
  <c r="N142" i="21" s="1"/>
  <c r="N141" i="21"/>
  <c r="L141" i="21"/>
  <c r="M140" i="21"/>
  <c r="M152" i="21" s="1"/>
  <c r="K140" i="21"/>
  <c r="J140" i="21"/>
  <c r="I140" i="21"/>
  <c r="L140" i="21" s="1"/>
  <c r="N139" i="21"/>
  <c r="L139" i="21"/>
  <c r="M92" i="21"/>
  <c r="K92" i="21"/>
  <c r="J92" i="21"/>
  <c r="I92" i="21"/>
  <c r="L92" i="21" s="1"/>
  <c r="N92" i="21" s="1"/>
  <c r="M91" i="21"/>
  <c r="K91" i="21"/>
  <c r="J91" i="21"/>
  <c r="I91" i="21"/>
  <c r="N90" i="21"/>
  <c r="L90" i="21"/>
  <c r="M89" i="21"/>
  <c r="K89" i="21"/>
  <c r="J89" i="21"/>
  <c r="I89" i="21"/>
  <c r="L89" i="21" s="1"/>
  <c r="N89" i="21" s="1"/>
  <c r="N88" i="21"/>
  <c r="L88" i="21"/>
  <c r="M87" i="21"/>
  <c r="L87" i="21"/>
  <c r="N87" i="21" s="1"/>
  <c r="K87" i="21"/>
  <c r="J87" i="21"/>
  <c r="I87" i="21"/>
  <c r="N86" i="21"/>
  <c r="L86" i="21"/>
  <c r="M85" i="21"/>
  <c r="K85" i="21"/>
  <c r="J85" i="21"/>
  <c r="I85" i="21"/>
  <c r="N84" i="21"/>
  <c r="L84" i="21"/>
  <c r="M83" i="21"/>
  <c r="M93" i="21" s="1"/>
  <c r="K83" i="21"/>
  <c r="J83" i="21"/>
  <c r="I83" i="21"/>
  <c r="L83" i="21" s="1"/>
  <c r="N82" i="21"/>
  <c r="L82" i="21"/>
  <c r="M81" i="21"/>
  <c r="K81" i="21"/>
  <c r="K93" i="21" s="1"/>
  <c r="J81" i="21"/>
  <c r="I81" i="21"/>
  <c r="N80" i="21"/>
  <c r="L80" i="21"/>
  <c r="M35" i="21"/>
  <c r="K35" i="21"/>
  <c r="J35" i="21"/>
  <c r="I35" i="21"/>
  <c r="M34" i="21"/>
  <c r="K34" i="21"/>
  <c r="L34" i="21" s="1"/>
  <c r="J34" i="21"/>
  <c r="I34" i="21"/>
  <c r="N33" i="21"/>
  <c r="L33" i="21"/>
  <c r="M32" i="21"/>
  <c r="K32" i="21"/>
  <c r="J32" i="21"/>
  <c r="I32" i="21"/>
  <c r="L32" i="21" s="1"/>
  <c r="N32" i="21" s="1"/>
  <c r="N31" i="21"/>
  <c r="L31" i="21"/>
  <c r="M30" i="21"/>
  <c r="K30" i="21"/>
  <c r="J30" i="21"/>
  <c r="I30" i="21"/>
  <c r="N29" i="21"/>
  <c r="L29" i="21"/>
  <c r="M28" i="21"/>
  <c r="K28" i="21"/>
  <c r="J28" i="21"/>
  <c r="I28" i="21"/>
  <c r="L28" i="21" s="1"/>
  <c r="N27" i="21"/>
  <c r="L27" i="21"/>
  <c r="M26" i="21"/>
  <c r="K26" i="21"/>
  <c r="J26" i="21"/>
  <c r="I26" i="21"/>
  <c r="N25" i="21"/>
  <c r="L25" i="21"/>
  <c r="M24" i="21"/>
  <c r="K24" i="21"/>
  <c r="J24" i="21"/>
  <c r="I24" i="21"/>
  <c r="N23" i="21"/>
  <c r="L23" i="21"/>
  <c r="E181" i="22" l="1"/>
  <c r="D183" i="22" s="1"/>
  <c r="D184" i="22" s="1"/>
  <c r="E329" i="22"/>
  <c r="D331" i="22" s="1"/>
  <c r="D332" i="22" s="1"/>
  <c r="E107" i="22"/>
  <c r="D109" i="22" s="1"/>
  <c r="D110" i="22" s="1"/>
  <c r="E366" i="22"/>
  <c r="D368" i="22" s="1"/>
  <c r="D369" i="22" s="1"/>
  <c r="E440" i="22"/>
  <c r="D442" i="22" s="1"/>
  <c r="D443" i="22" s="1"/>
  <c r="E255" i="22"/>
  <c r="D257" i="22" s="1"/>
  <c r="D258" i="22" s="1"/>
  <c r="K732" i="21"/>
  <c r="L724" i="21"/>
  <c r="N724" i="21" s="1"/>
  <c r="L720" i="21"/>
  <c r="N720" i="21" s="1"/>
  <c r="M674" i="21"/>
  <c r="K674" i="21"/>
  <c r="J674" i="21"/>
  <c r="L668" i="21"/>
  <c r="N668" i="21" s="1"/>
  <c r="N606" i="21"/>
  <c r="L610" i="21"/>
  <c r="N610" i="21" s="1"/>
  <c r="M616" i="21"/>
  <c r="K616" i="21"/>
  <c r="N546" i="21"/>
  <c r="K558" i="21"/>
  <c r="L550" i="21"/>
  <c r="N550" i="21" s="1"/>
  <c r="N554" i="21"/>
  <c r="J558" i="21"/>
  <c r="K500" i="21"/>
  <c r="L488" i="21"/>
  <c r="N488" i="21" s="1"/>
  <c r="N492" i="21"/>
  <c r="M500" i="21"/>
  <c r="J442" i="21"/>
  <c r="N432" i="21"/>
  <c r="L436" i="21"/>
  <c r="N436" i="21" s="1"/>
  <c r="N440" i="21"/>
  <c r="N378" i="21"/>
  <c r="J384" i="21"/>
  <c r="I384" i="21"/>
  <c r="L384" i="21" s="1"/>
  <c r="N372" i="21"/>
  <c r="K384" i="21"/>
  <c r="L380" i="21"/>
  <c r="N380" i="21" s="1"/>
  <c r="K325" i="21"/>
  <c r="M325" i="21"/>
  <c r="I325" i="21"/>
  <c r="L325" i="21" s="1"/>
  <c r="N325" i="21" s="1"/>
  <c r="J325" i="21"/>
  <c r="L317" i="21"/>
  <c r="N317" i="21" s="1"/>
  <c r="L323" i="21"/>
  <c r="N323" i="21" s="1"/>
  <c r="J268" i="21"/>
  <c r="M268" i="21"/>
  <c r="L256" i="21"/>
  <c r="N256" i="21" s="1"/>
  <c r="L262" i="21"/>
  <c r="N262" i="21" s="1"/>
  <c r="K209" i="21"/>
  <c r="I209" i="21"/>
  <c r="L209" i="21" s="1"/>
  <c r="N209" i="21" s="1"/>
  <c r="L197" i="21"/>
  <c r="N197" i="21" s="1"/>
  <c r="L199" i="21"/>
  <c r="N199" i="21" s="1"/>
  <c r="N146" i="21"/>
  <c r="J152" i="21"/>
  <c r="N140" i="21"/>
  <c r="K152" i="21"/>
  <c r="L148" i="21"/>
  <c r="N148" i="21" s="1"/>
  <c r="L81" i="21"/>
  <c r="N81" i="21" s="1"/>
  <c r="N83" i="21"/>
  <c r="I93" i="21"/>
  <c r="L93" i="21" s="1"/>
  <c r="N93" i="21" s="1"/>
  <c r="J93" i="21"/>
  <c r="L85" i="21"/>
  <c r="N85" i="21" s="1"/>
  <c r="L91" i="21"/>
  <c r="N91" i="21" s="1"/>
  <c r="N34" i="21"/>
  <c r="L30" i="21"/>
  <c r="N30" i="21" s="1"/>
  <c r="N28" i="21"/>
  <c r="J36" i="21"/>
  <c r="M36" i="21"/>
  <c r="L26" i="21"/>
  <c r="N26" i="21" s="1"/>
  <c r="K36" i="21"/>
  <c r="L24" i="21"/>
  <c r="N24" i="21" s="1"/>
  <c r="N384" i="21"/>
  <c r="N383" i="21"/>
  <c r="I500" i="21"/>
  <c r="L500" i="21" s="1"/>
  <c r="N500" i="21" s="1"/>
  <c r="I558" i="21"/>
  <c r="I36" i="21"/>
  <c r="I152" i="21"/>
  <c r="I268" i="21"/>
  <c r="L268" i="21" s="1"/>
  <c r="N268" i="21" s="1"/>
  <c r="J616" i="21"/>
  <c r="L35" i="21"/>
  <c r="N35" i="21" s="1"/>
  <c r="L151" i="21"/>
  <c r="N151" i="21" s="1"/>
  <c r="L267" i="21"/>
  <c r="N267" i="21" s="1"/>
  <c r="K442" i="21"/>
  <c r="L496" i="21"/>
  <c r="N496" i="21" s="1"/>
  <c r="M558" i="21"/>
  <c r="L614" i="21"/>
  <c r="N614" i="21" s="1"/>
  <c r="M732" i="21"/>
  <c r="I732" i="21"/>
  <c r="L732" i="21" s="1"/>
  <c r="N732" i="21" s="1"/>
  <c r="L490" i="21"/>
  <c r="N490" i="21" s="1"/>
  <c r="L494" i="21"/>
  <c r="N494" i="21" s="1"/>
  <c r="L498" i="21"/>
  <c r="N498" i="21" s="1"/>
  <c r="L604" i="21"/>
  <c r="N604" i="21" s="1"/>
  <c r="L608" i="21"/>
  <c r="N608" i="21" s="1"/>
  <c r="L612" i="21"/>
  <c r="N612" i="21" s="1"/>
  <c r="I616" i="21"/>
  <c r="L616" i="21" s="1"/>
  <c r="L722" i="21"/>
  <c r="N722" i="21" s="1"/>
  <c r="L730" i="21"/>
  <c r="N730" i="21" s="1"/>
  <c r="L382" i="21"/>
  <c r="N382" i="21" s="1"/>
  <c r="L430" i="21"/>
  <c r="N430" i="21" s="1"/>
  <c r="L434" i="21"/>
  <c r="N434" i="21" s="1"/>
  <c r="L438" i="21"/>
  <c r="N438" i="21" s="1"/>
  <c r="I442" i="21"/>
  <c r="L548" i="21"/>
  <c r="N548" i="21" s="1"/>
  <c r="L552" i="21"/>
  <c r="N552" i="21" s="1"/>
  <c r="L556" i="21"/>
  <c r="N556" i="21" s="1"/>
  <c r="L662" i="21"/>
  <c r="N662" i="21" s="1"/>
  <c r="L666" i="21"/>
  <c r="N666" i="21" s="1"/>
  <c r="L670" i="21"/>
  <c r="N670" i="21" s="1"/>
  <c r="I674" i="21"/>
  <c r="L728" i="21"/>
  <c r="N728" i="21" s="1"/>
  <c r="L674" i="21" l="1"/>
  <c r="N674" i="21" s="1"/>
  <c r="N616" i="21"/>
  <c r="L558" i="21"/>
  <c r="L442" i="21"/>
  <c r="N442" i="21" s="1"/>
  <c r="L152" i="21"/>
  <c r="N152" i="21" s="1"/>
  <c r="L36" i="21"/>
  <c r="N36" i="21" s="1"/>
  <c r="N558" i="21"/>
</calcChain>
</file>

<file path=xl/sharedStrings.xml><?xml version="1.0" encoding="utf-8"?>
<sst xmlns="http://schemas.openxmlformats.org/spreadsheetml/2006/main" count="1482" uniqueCount="126">
  <si>
    <t>Порода</t>
  </si>
  <si>
    <t>Береза</t>
  </si>
  <si>
    <t>Осина</t>
  </si>
  <si>
    <t>Липа</t>
  </si>
  <si>
    <t>Дуб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</si>
  <si>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</si>
  <si>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</si>
  <si>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</si>
  <si>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</si>
  <si>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</si>
  <si>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</si>
  <si>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</si>
  <si>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</si>
  <si>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</si>
  <si>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</si>
  <si>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</si>
  <si>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</si>
  <si>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</si>
  <si>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</si>
  <si>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</si>
  <si>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</si>
  <si>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</si>
  <si>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</si>
  <si>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</si>
  <si>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</si>
  <si>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</si>
  <si>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</si>
  <si>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</si>
  <si>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</si>
  <si>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</si>
  <si>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</si>
  <si>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</si>
  <si>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</si>
  <si>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</si>
  <si>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</si>
  <si>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</si>
  <si>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</si>
  <si>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</si>
  <si>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</si>
  <si>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</si>
  <si>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</si>
  <si>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</si>
  <si>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</si>
  <si>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</si>
  <si>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</si>
  <si>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</si>
  <si>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</si>
  <si>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</si>
  <si>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</si>
  <si>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</si>
  <si>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</si>
  <si>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</si>
  <si>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</si>
  <si>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</si>
  <si>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</si>
  <si>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</si>
  <si>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</si>
  <si>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</si>
  <si>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</si>
  <si>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</si>
  <si>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</si>
  <si>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</si>
  <si>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</si>
  <si>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</si>
  <si>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</si>
  <si>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</si>
  <si>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</si>
  <si>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</si>
  <si>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</si>
  <si>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</si>
  <si>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</si>
  <si>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</si>
  <si>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</si>
  <si>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</si>
  <si>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</si>
  <si>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</si>
  <si>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</si>
  <si>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</si>
  <si>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</si>
  <si>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</si>
  <si>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выборочная</t>
  </si>
  <si>
    <t>ГКУ "Зеленодольское лесничество"</t>
  </si>
  <si>
    <t>Айшинское участковое лесничество</t>
  </si>
  <si>
    <t>Айшинское</t>
  </si>
  <si>
    <t>Сосна</t>
  </si>
  <si>
    <t>Ель</t>
  </si>
  <si>
    <t>Зеленодольское</t>
  </si>
  <si>
    <t xml:space="preserve">выброчная </t>
  </si>
  <si>
    <t>выброчная</t>
  </si>
  <si>
    <t>Зеленодольское участковое лесничество</t>
  </si>
  <si>
    <t>кв. 52 выд. 5 делянка 1</t>
  </si>
  <si>
    <t>7Б2ОС1ЛП</t>
  </si>
  <si>
    <t>кв. 52 выд. 5 делянка 2</t>
  </si>
  <si>
    <t>кв. 37 выд. 3 делянка 1</t>
  </si>
  <si>
    <t>8Б1ОС1ЛП+С+Е</t>
  </si>
  <si>
    <t>кв. 37 выд. 53 делянка 1</t>
  </si>
  <si>
    <t>4Б3ОС3ЛП+Е</t>
  </si>
  <si>
    <t>кв. 46 выд. 21 делянка 1</t>
  </si>
  <si>
    <t>6Б3ОС1ЛП</t>
  </si>
  <si>
    <t>кв. 46 выд. 23 делянка 1</t>
  </si>
  <si>
    <t>8Б2ЛП+ОС</t>
  </si>
  <si>
    <t>кв. 6 выд. 17 делянка 1</t>
  </si>
  <si>
    <t>5ОС3Б2С+ЛП</t>
  </si>
  <si>
    <t>кв. 45 выд. 44 делянка 1</t>
  </si>
  <si>
    <t>10Б+ЛП+ОС</t>
  </si>
  <si>
    <t>кв. 50 выд. 33 делянка 1</t>
  </si>
  <si>
    <t>7ОС2Б1ЛПН+С</t>
  </si>
  <si>
    <t>кв. 52 выд. 5 делянка 6</t>
  </si>
  <si>
    <t>кв. 52 выд. 5 делянка 7</t>
  </si>
  <si>
    <t>кв. 52 выд. 5 делянка 8</t>
  </si>
  <si>
    <t>кв. 52 выд. 5 делянка 3</t>
  </si>
  <si>
    <t>ставки 2018 г.</t>
  </si>
  <si>
    <t>с учетом коэффициента 2,17 на 2018 год (постановление Правительства РФ от 11.11.2017г № 1363)</t>
  </si>
  <si>
    <t>ЛОТ № 23</t>
  </si>
  <si>
    <t>ЛОТ № 24</t>
  </si>
  <si>
    <t>ЛОТ № 25</t>
  </si>
  <si>
    <t>ЛОТ № 26</t>
  </si>
  <si>
    <t>ЛОТ № 27</t>
  </si>
  <si>
    <t>ЛОТ № 28</t>
  </si>
  <si>
    <t>ЛОТ № 29</t>
  </si>
  <si>
    <t>ЛОТ № 30</t>
  </si>
  <si>
    <t>ЛОТ № 31</t>
  </si>
  <si>
    <t>ЛОТ № 32</t>
  </si>
  <si>
    <t>ЛОТ № 33</t>
  </si>
  <si>
    <t>ЛОТ № 34</t>
  </si>
  <si>
    <t>ЛОТ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</si>
</sst>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3" fontId="1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center" wrapText="1"/>
    </xf>
    <xf numFmtId="2" fontId="2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0" fillId="3" borderId="0" xfId="0" applyFill="1"/>
    <xf numFmtId="2" fontId="19" fillId="3" borderId="3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2:N751"/>
  <sheetViews>
    <sheetView view="pageBreakPreview" zoomScale="90" zoomScaleNormal="142" zoomScaleSheetLayoutView="90" workbookViewId="0">
      <selection activeCell="B45" sqref="B45:I45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4"/>
      <c r="C2" s="4"/>
      <c r="D2" s="4"/>
      <c r="E2" s="4"/>
      <c r="F2" s="4"/>
      <c r="G2" s="4"/>
      <c r="H2" s="5"/>
      <c r="I2" s="4"/>
      <c r="J2" s="4"/>
      <c r="K2" s="4"/>
      <c r="M2" s="4"/>
      <c r="N2" s="15" t="s">
        <v>13</v>
      </c>
    </row>
    <row r="3" spans="2:14" x14ac:dyDescent="0.2">
      <c r="B3" s="4"/>
      <c r="C3" s="4"/>
      <c r="D3" s="4"/>
      <c r="E3" s="4"/>
      <c r="F3" s="4"/>
      <c r="G3" s="4"/>
      <c r="H3" s="5"/>
      <c r="I3" s="4"/>
      <c r="J3" s="4"/>
      <c r="K3" s="4"/>
      <c r="M3" s="4"/>
      <c r="N3" s="15" t="s">
        <v>14</v>
      </c>
    </row>
    <row r="4" spans="2:14" ht="12.75" customHeight="1" x14ac:dyDescent="0.2">
      <c r="B4" s="4"/>
      <c r="C4" s="4"/>
      <c r="D4" s="4"/>
      <c r="E4" s="4"/>
      <c r="F4" s="4"/>
      <c r="G4" s="4"/>
      <c r="H4" s="5"/>
      <c r="I4" s="4"/>
      <c r="J4" s="4"/>
      <c r="K4" s="4"/>
      <c r="M4" s="4"/>
      <c r="N4" s="15" t="s">
        <v>15</v>
      </c>
    </row>
    <row r="5" spans="2:14" ht="12.75" customHeight="1" x14ac:dyDescent="0.2">
      <c r="B5" s="4"/>
      <c r="C5" s="4"/>
      <c r="D5" s="4"/>
      <c r="E5" s="4"/>
      <c r="F5" s="4"/>
      <c r="G5" s="4"/>
      <c r="H5" s="5"/>
      <c r="I5" s="4"/>
      <c r="J5" s="4"/>
      <c r="K5" s="4"/>
      <c r="L5" s="4"/>
      <c r="M5" s="4"/>
      <c r="N5" s="4"/>
    </row>
    <row r="6" spans="2:14" ht="12.75" customHeight="1" x14ac:dyDescent="0.2">
      <c r="B6" s="4"/>
      <c r="C6" s="115" t="s">
        <v>16</v>
      </c>
      <c r="D6" s="115"/>
      <c r="E6" s="115"/>
      <c r="F6" s="115"/>
      <c r="G6" s="115"/>
      <c r="H6" s="115"/>
      <c r="I6" s="115"/>
      <c r="J6" s="115"/>
      <c r="K6" s="115"/>
      <c r="L6" s="115"/>
      <c r="M6" s="4"/>
      <c r="N6" s="4"/>
    </row>
    <row r="7" spans="2:14" ht="12.75" customHeight="1" x14ac:dyDescent="0.2">
      <c r="B7" s="4"/>
      <c r="C7" s="115" t="s">
        <v>17</v>
      </c>
      <c r="D7" s="115"/>
      <c r="E7" s="115"/>
      <c r="F7" s="115"/>
      <c r="G7" s="115"/>
      <c r="H7" s="115"/>
      <c r="I7" s="115"/>
      <c r="J7" s="115"/>
      <c r="K7" s="115"/>
      <c r="L7" s="115"/>
      <c r="M7" s="4"/>
      <c r="N7" s="4"/>
    </row>
    <row r="8" spans="2:14" ht="12.75" customHeight="1" x14ac:dyDescent="0.2">
      <c r="B8" s="4" t="s">
        <v>18</v>
      </c>
      <c r="C8" s="92"/>
      <c r="D8" s="92"/>
      <c r="E8" s="92"/>
      <c r="F8" s="92"/>
      <c r="G8" s="92"/>
      <c r="H8" s="92"/>
      <c r="I8" s="92"/>
      <c r="J8" s="92"/>
      <c r="K8" s="92"/>
      <c r="L8" s="115" t="s">
        <v>19</v>
      </c>
      <c r="M8" s="115"/>
      <c r="N8" s="115"/>
    </row>
    <row r="9" spans="2:14" ht="12.75" customHeight="1" x14ac:dyDescent="0.2">
      <c r="B9" s="4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2:14" ht="12.75" customHeight="1" x14ac:dyDescent="0.2">
      <c r="B10" s="4" t="s">
        <v>20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</row>
    <row r="11" spans="2:14" ht="12.75" customHeight="1" x14ac:dyDescent="0.2">
      <c r="B11" s="4" t="s">
        <v>21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</row>
    <row r="12" spans="2:14" x14ac:dyDescent="0.2">
      <c r="B12" s="4" t="s">
        <v>112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</row>
    <row r="13" spans="2:14" x14ac:dyDescent="0.2">
      <c r="B13" s="4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</row>
    <row r="14" spans="2:14" x14ac:dyDescent="0.2">
      <c r="B14" s="4"/>
      <c r="C14" s="4"/>
      <c r="D14" s="4"/>
      <c r="E14" s="4"/>
      <c r="F14" s="4"/>
      <c r="G14" s="4"/>
      <c r="H14" s="5"/>
      <c r="I14" s="4"/>
      <c r="J14" s="4"/>
      <c r="K14" s="4"/>
      <c r="L14" s="4"/>
      <c r="M14" s="4"/>
      <c r="N14" s="4"/>
    </row>
    <row r="15" spans="2:14" ht="13.15" customHeight="1" x14ac:dyDescent="0.2">
      <c r="B15" s="116" t="s">
        <v>5</v>
      </c>
      <c r="C15" s="118" t="s">
        <v>22</v>
      </c>
      <c r="D15" s="120" t="s">
        <v>23</v>
      </c>
      <c r="E15" s="120" t="s">
        <v>24</v>
      </c>
      <c r="F15" s="120" t="s">
        <v>48</v>
      </c>
      <c r="G15" s="120" t="s">
        <v>25</v>
      </c>
      <c r="H15" s="121" t="s">
        <v>0</v>
      </c>
      <c r="I15" s="103" t="s">
        <v>26</v>
      </c>
      <c r="J15" s="103"/>
      <c r="K15" s="103"/>
      <c r="L15" s="103"/>
      <c r="M15" s="104" t="s">
        <v>27</v>
      </c>
      <c r="N15" s="105" t="s">
        <v>28</v>
      </c>
    </row>
    <row r="16" spans="2:14" ht="24.6" customHeight="1" x14ac:dyDescent="0.2">
      <c r="B16" s="117"/>
      <c r="C16" s="119"/>
      <c r="D16" s="120"/>
      <c r="E16" s="120"/>
      <c r="F16" s="120"/>
      <c r="G16" s="120"/>
      <c r="H16" s="121"/>
      <c r="I16" s="3" t="s">
        <v>29</v>
      </c>
      <c r="J16" s="3" t="s">
        <v>30</v>
      </c>
      <c r="K16" s="3" t="s">
        <v>31</v>
      </c>
      <c r="L16" s="3" t="s">
        <v>32</v>
      </c>
      <c r="M16" s="104"/>
      <c r="N16" s="106"/>
    </row>
    <row r="17" spans="2:14" ht="12" customHeight="1" x14ac:dyDescent="0.2">
      <c r="B17" s="107" t="s">
        <v>111</v>
      </c>
      <c r="C17" s="108"/>
      <c r="D17" s="108"/>
      <c r="E17" s="108"/>
      <c r="F17" s="108"/>
      <c r="G17" s="109"/>
      <c r="H17" s="83" t="s">
        <v>84</v>
      </c>
      <c r="I17" s="82">
        <v>171.84</v>
      </c>
      <c r="J17" s="82">
        <v>122.83</v>
      </c>
      <c r="K17" s="82">
        <v>61.52</v>
      </c>
      <c r="L17" s="79"/>
      <c r="M17" s="80">
        <v>4.72</v>
      </c>
      <c r="N17" s="81"/>
    </row>
    <row r="18" spans="2:14" ht="12.75" customHeight="1" x14ac:dyDescent="0.2">
      <c r="B18" s="110"/>
      <c r="C18" s="111"/>
      <c r="D18" s="111"/>
      <c r="E18" s="111"/>
      <c r="F18" s="111"/>
      <c r="G18" s="112"/>
      <c r="H18" s="83" t="s">
        <v>85</v>
      </c>
      <c r="I18" s="82">
        <v>155.44</v>
      </c>
      <c r="J18" s="82">
        <v>110.74</v>
      </c>
      <c r="K18" s="82">
        <v>55.57</v>
      </c>
      <c r="L18" s="79"/>
      <c r="M18" s="80">
        <v>4.72</v>
      </c>
      <c r="N18" s="81"/>
    </row>
    <row r="19" spans="2:14" ht="13.15" customHeight="1" x14ac:dyDescent="0.2">
      <c r="B19" s="110"/>
      <c r="C19" s="111"/>
      <c r="D19" s="111"/>
      <c r="E19" s="111"/>
      <c r="F19" s="111"/>
      <c r="G19" s="112"/>
      <c r="H19" s="83" t="s">
        <v>4</v>
      </c>
      <c r="I19" s="82">
        <v>645.75</v>
      </c>
      <c r="J19" s="82">
        <v>461.4</v>
      </c>
      <c r="K19" s="82">
        <v>232.13</v>
      </c>
      <c r="L19" s="82"/>
      <c r="M19" s="82">
        <v>20.100000000000001</v>
      </c>
      <c r="N19" s="82"/>
    </row>
    <row r="20" spans="2:14" x14ac:dyDescent="0.2">
      <c r="B20" s="110"/>
      <c r="C20" s="111"/>
      <c r="D20" s="111"/>
      <c r="E20" s="111"/>
      <c r="F20" s="111"/>
      <c r="G20" s="112"/>
      <c r="H20" s="83" t="s">
        <v>1</v>
      </c>
      <c r="I20" s="82">
        <v>86.33</v>
      </c>
      <c r="J20" s="82">
        <v>61.52</v>
      </c>
      <c r="K20" s="82">
        <v>31.17</v>
      </c>
      <c r="L20" s="82"/>
      <c r="M20" s="82">
        <v>4.92</v>
      </c>
      <c r="N20" s="82"/>
    </row>
    <row r="21" spans="2:14" x14ac:dyDescent="0.2">
      <c r="B21" s="110"/>
      <c r="C21" s="111"/>
      <c r="D21" s="111"/>
      <c r="E21" s="111"/>
      <c r="F21" s="111"/>
      <c r="G21" s="112"/>
      <c r="H21" s="83" t="s">
        <v>3</v>
      </c>
      <c r="I21" s="82">
        <v>51.27</v>
      </c>
      <c r="J21" s="82">
        <v>37.32</v>
      </c>
      <c r="K21" s="82">
        <v>19.07</v>
      </c>
      <c r="L21" s="82"/>
      <c r="M21" s="82">
        <v>1.03</v>
      </c>
      <c r="N21" s="82"/>
    </row>
    <row r="22" spans="2:14" x14ac:dyDescent="0.2">
      <c r="B22" s="110"/>
      <c r="C22" s="111"/>
      <c r="D22" s="111"/>
      <c r="E22" s="111"/>
      <c r="F22" s="111"/>
      <c r="G22" s="112"/>
      <c r="H22" s="83" t="s">
        <v>2</v>
      </c>
      <c r="I22" s="82">
        <v>16.41</v>
      </c>
      <c r="J22" s="82">
        <v>12.51</v>
      </c>
      <c r="K22" s="82">
        <v>6.36</v>
      </c>
      <c r="L22" s="82"/>
      <c r="M22" s="82">
        <v>0.41</v>
      </c>
      <c r="N22" s="82"/>
    </row>
    <row r="23" spans="2:14" x14ac:dyDescent="0.2">
      <c r="B23" s="73" t="s">
        <v>83</v>
      </c>
      <c r="C23" s="70" t="s">
        <v>80</v>
      </c>
      <c r="D23" s="73">
        <v>37</v>
      </c>
      <c r="E23" s="73">
        <v>3</v>
      </c>
      <c r="F23" s="73">
        <v>1</v>
      </c>
      <c r="G23" s="93">
        <v>2.7</v>
      </c>
      <c r="H23" s="16" t="s">
        <v>84</v>
      </c>
      <c r="I23" s="75">
        <v>0</v>
      </c>
      <c r="J23" s="75">
        <v>0</v>
      </c>
      <c r="K23" s="75">
        <v>0</v>
      </c>
      <c r="L23" s="84">
        <f>SUM(I23:K23)</f>
        <v>0</v>
      </c>
      <c r="M23" s="76">
        <v>1</v>
      </c>
      <c r="N23" s="87">
        <f>SUM(L23:M23)</f>
        <v>1</v>
      </c>
    </row>
    <row r="24" spans="2:14" x14ac:dyDescent="0.2">
      <c r="B24" s="3"/>
      <c r="C24" s="3"/>
      <c r="D24" s="3"/>
      <c r="E24" s="3"/>
      <c r="F24" s="3"/>
      <c r="G24" s="3"/>
      <c r="H24" s="6" t="s">
        <v>33</v>
      </c>
      <c r="I24" s="85">
        <f>IFERROR(I23*I17,"")</f>
        <v>0</v>
      </c>
      <c r="J24" s="85">
        <f t="shared" ref="J24:M24" si="0">IFERROR(J23*J17,"")</f>
        <v>0</v>
      </c>
      <c r="K24" s="85">
        <f t="shared" si="0"/>
        <v>0</v>
      </c>
      <c r="L24" s="84">
        <f t="shared" ref="L24:L35" si="1">SUM(I24:K24)</f>
        <v>0</v>
      </c>
      <c r="M24" s="85">
        <f t="shared" si="0"/>
        <v>4.72</v>
      </c>
      <c r="N24" s="87">
        <f t="shared" ref="N24:N35" si="2">SUM(L24:M24)</f>
        <v>4.72</v>
      </c>
    </row>
    <row r="25" spans="2:14" x14ac:dyDescent="0.2">
      <c r="B25" s="3"/>
      <c r="C25" s="3"/>
      <c r="D25" s="3"/>
      <c r="E25" s="3"/>
      <c r="F25" s="3"/>
      <c r="G25" s="3"/>
      <c r="H25" s="16" t="s">
        <v>85</v>
      </c>
      <c r="I25" s="75">
        <v>0</v>
      </c>
      <c r="J25" s="75">
        <v>0</v>
      </c>
      <c r="K25" s="75">
        <v>0</v>
      </c>
      <c r="L25" s="84">
        <f t="shared" si="1"/>
        <v>0</v>
      </c>
      <c r="M25" s="76">
        <v>1</v>
      </c>
      <c r="N25" s="87">
        <f t="shared" si="2"/>
        <v>1</v>
      </c>
    </row>
    <row r="26" spans="2:14" x14ac:dyDescent="0.2">
      <c r="B26" s="3"/>
      <c r="C26" s="3"/>
      <c r="D26" s="3"/>
      <c r="E26" s="3"/>
      <c r="F26" s="3"/>
      <c r="G26" s="3"/>
      <c r="H26" s="6" t="s">
        <v>33</v>
      </c>
      <c r="I26" s="85">
        <f>IFERROR(I25*I18,"")</f>
        <v>0</v>
      </c>
      <c r="J26" s="85">
        <f t="shared" ref="J26:M26" si="3">IFERROR(J25*J18,"")</f>
        <v>0</v>
      </c>
      <c r="K26" s="85">
        <f t="shared" si="3"/>
        <v>0</v>
      </c>
      <c r="L26" s="84">
        <f t="shared" si="1"/>
        <v>0</v>
      </c>
      <c r="M26" s="85">
        <f t="shared" si="3"/>
        <v>4.72</v>
      </c>
      <c r="N26" s="87">
        <f t="shared" si="2"/>
        <v>4.72</v>
      </c>
    </row>
    <row r="27" spans="2:14" x14ac:dyDescent="0.2">
      <c r="B27" s="3"/>
      <c r="C27" s="3"/>
      <c r="D27" s="3"/>
      <c r="E27" s="3"/>
      <c r="F27" s="3"/>
      <c r="G27" s="3"/>
      <c r="H27" s="17" t="s">
        <v>4</v>
      </c>
      <c r="I27" s="78">
        <v>0</v>
      </c>
      <c r="J27" s="75">
        <v>0</v>
      </c>
      <c r="K27" s="75">
        <v>0</v>
      </c>
      <c r="L27" s="84">
        <f t="shared" si="1"/>
        <v>0</v>
      </c>
      <c r="M27" s="76">
        <v>0</v>
      </c>
      <c r="N27" s="87">
        <f t="shared" si="2"/>
        <v>0</v>
      </c>
    </row>
    <row r="28" spans="2:14" x14ac:dyDescent="0.2">
      <c r="B28" s="3"/>
      <c r="C28" s="3"/>
      <c r="D28" s="3"/>
      <c r="E28" s="3"/>
      <c r="F28" s="3"/>
      <c r="G28" s="3"/>
      <c r="H28" s="6" t="s">
        <v>33</v>
      </c>
      <c r="I28" s="85">
        <f>SUM(I19*I27)</f>
        <v>0</v>
      </c>
      <c r="J28" s="85">
        <f t="shared" ref="J28:M28" si="4">SUM(J19*J27)</f>
        <v>0</v>
      </c>
      <c r="K28" s="85">
        <f t="shared" si="4"/>
        <v>0</v>
      </c>
      <c r="L28" s="84">
        <f t="shared" si="1"/>
        <v>0</v>
      </c>
      <c r="M28" s="85">
        <f t="shared" si="4"/>
        <v>0</v>
      </c>
      <c r="N28" s="87">
        <f t="shared" si="2"/>
        <v>0</v>
      </c>
    </row>
    <row r="29" spans="2:14" x14ac:dyDescent="0.2">
      <c r="B29" s="3"/>
      <c r="C29" s="3"/>
      <c r="D29" s="3"/>
      <c r="E29" s="3"/>
      <c r="F29" s="3"/>
      <c r="G29" s="3"/>
      <c r="H29" s="17" t="s">
        <v>1</v>
      </c>
      <c r="I29" s="78">
        <v>5</v>
      </c>
      <c r="J29" s="75">
        <v>2</v>
      </c>
      <c r="K29" s="75">
        <v>0</v>
      </c>
      <c r="L29" s="84">
        <f t="shared" si="1"/>
        <v>7</v>
      </c>
      <c r="M29" s="76">
        <v>8</v>
      </c>
      <c r="N29" s="87">
        <f t="shared" si="2"/>
        <v>15</v>
      </c>
    </row>
    <row r="30" spans="2:14" x14ac:dyDescent="0.2">
      <c r="B30" s="3"/>
      <c r="C30" s="3"/>
      <c r="D30" s="3"/>
      <c r="E30" s="3"/>
      <c r="F30" s="3"/>
      <c r="G30" s="3"/>
      <c r="H30" s="6" t="s">
        <v>33</v>
      </c>
      <c r="I30" s="85">
        <f>IFERROR(I29*I20,"")</f>
        <v>431.65</v>
      </c>
      <c r="J30" s="85">
        <f t="shared" ref="J30:M30" si="5">IFERROR(J29*J20,"")</f>
        <v>123.04</v>
      </c>
      <c r="K30" s="85">
        <f t="shared" si="5"/>
        <v>0</v>
      </c>
      <c r="L30" s="84">
        <f t="shared" si="1"/>
        <v>554.68999999999994</v>
      </c>
      <c r="M30" s="85">
        <f t="shared" si="5"/>
        <v>39.36</v>
      </c>
      <c r="N30" s="87">
        <f t="shared" si="2"/>
        <v>594.04999999999995</v>
      </c>
    </row>
    <row r="31" spans="2:14" x14ac:dyDescent="0.2">
      <c r="B31" s="3"/>
      <c r="C31" s="3"/>
      <c r="D31" s="3"/>
      <c r="E31" s="3"/>
      <c r="F31" s="3"/>
      <c r="G31" s="3"/>
      <c r="H31" s="17" t="s">
        <v>3</v>
      </c>
      <c r="I31" s="78">
        <v>0</v>
      </c>
      <c r="J31" s="75">
        <v>0</v>
      </c>
      <c r="K31" s="75">
        <v>0</v>
      </c>
      <c r="L31" s="84">
        <f t="shared" si="1"/>
        <v>0</v>
      </c>
      <c r="M31" s="76">
        <v>0</v>
      </c>
      <c r="N31" s="87">
        <f t="shared" si="2"/>
        <v>0</v>
      </c>
    </row>
    <row r="32" spans="2:14" x14ac:dyDescent="0.2">
      <c r="B32" s="3"/>
      <c r="C32" s="3"/>
      <c r="D32" s="3"/>
      <c r="E32" s="3"/>
      <c r="F32" s="3"/>
      <c r="G32" s="3"/>
      <c r="H32" s="6" t="s">
        <v>33</v>
      </c>
      <c r="I32" s="85">
        <f>IFERROR(I31*I21,"")</f>
        <v>0</v>
      </c>
      <c r="J32" s="85">
        <f t="shared" ref="J32:M32" si="6">IFERROR(J31*J21,"")</f>
        <v>0</v>
      </c>
      <c r="K32" s="85">
        <f t="shared" si="6"/>
        <v>0</v>
      </c>
      <c r="L32" s="84">
        <f t="shared" si="1"/>
        <v>0</v>
      </c>
      <c r="M32" s="85">
        <f t="shared" si="6"/>
        <v>0</v>
      </c>
      <c r="N32" s="87">
        <f t="shared" si="2"/>
        <v>0</v>
      </c>
    </row>
    <row r="33" spans="2:14" x14ac:dyDescent="0.2">
      <c r="B33" s="3"/>
      <c r="C33" s="3"/>
      <c r="D33" s="3"/>
      <c r="E33" s="3"/>
      <c r="F33" s="3"/>
      <c r="G33" s="3"/>
      <c r="H33" s="17" t="s">
        <v>2</v>
      </c>
      <c r="I33" s="77">
        <v>0</v>
      </c>
      <c r="J33" s="75">
        <v>0</v>
      </c>
      <c r="K33" s="75">
        <v>0</v>
      </c>
      <c r="L33" s="84">
        <f t="shared" si="1"/>
        <v>0</v>
      </c>
      <c r="M33" s="76">
        <v>18</v>
      </c>
      <c r="N33" s="87">
        <f t="shared" si="2"/>
        <v>18</v>
      </c>
    </row>
    <row r="34" spans="2:14" x14ac:dyDescent="0.2">
      <c r="B34" s="3"/>
      <c r="C34" s="3"/>
      <c r="D34" s="3"/>
      <c r="E34" s="3"/>
      <c r="F34" s="3"/>
      <c r="G34" s="3"/>
      <c r="H34" s="6" t="s">
        <v>33</v>
      </c>
      <c r="I34" s="85">
        <f>SUM(I33*I22)</f>
        <v>0</v>
      </c>
      <c r="J34" s="85">
        <f t="shared" ref="J34:M34" si="7">SUM(J33*J22)</f>
        <v>0</v>
      </c>
      <c r="K34" s="85">
        <f t="shared" si="7"/>
        <v>0</v>
      </c>
      <c r="L34" s="84">
        <f t="shared" si="1"/>
        <v>0</v>
      </c>
      <c r="M34" s="85">
        <f t="shared" si="7"/>
        <v>7.38</v>
      </c>
      <c r="N34" s="87">
        <f t="shared" si="2"/>
        <v>7.38</v>
      </c>
    </row>
    <row r="35" spans="2:14" x14ac:dyDescent="0.2">
      <c r="B35" s="3"/>
      <c r="C35" s="3"/>
      <c r="D35" s="3"/>
      <c r="E35" s="3"/>
      <c r="F35" s="3"/>
      <c r="G35" s="3"/>
      <c r="H35" s="7" t="s">
        <v>34</v>
      </c>
      <c r="I35" s="85">
        <f>SUM(I23+I25+I27+I29+I31+I33)</f>
        <v>5</v>
      </c>
      <c r="J35" s="85">
        <f t="shared" ref="J35:M36" si="8">SUM(J23+J25+J27+J29+J31+J33)</f>
        <v>2</v>
      </c>
      <c r="K35" s="85">
        <f t="shared" si="8"/>
        <v>0</v>
      </c>
      <c r="L35" s="84">
        <f t="shared" si="1"/>
        <v>7</v>
      </c>
      <c r="M35" s="85">
        <f t="shared" si="8"/>
        <v>28</v>
      </c>
      <c r="N35" s="87">
        <f t="shared" si="2"/>
        <v>35</v>
      </c>
    </row>
    <row r="36" spans="2:14" x14ac:dyDescent="0.2">
      <c r="B36" s="3"/>
      <c r="C36" s="3"/>
      <c r="D36" s="3"/>
      <c r="E36" s="3"/>
      <c r="F36" s="3"/>
      <c r="G36" s="3"/>
      <c r="H36" s="7" t="s">
        <v>49</v>
      </c>
      <c r="I36" s="85">
        <f>SUM(I24+I26+I28+I30+I32+I34)</f>
        <v>431.65</v>
      </c>
      <c r="J36" s="85">
        <f t="shared" si="8"/>
        <v>123.04</v>
      </c>
      <c r="K36" s="85">
        <f t="shared" si="8"/>
        <v>0</v>
      </c>
      <c r="L36" s="87">
        <f t="shared" ref="L36" si="9">SUM(I36:K36)</f>
        <v>554.68999999999994</v>
      </c>
      <c r="M36" s="86">
        <f t="shared" si="8"/>
        <v>56.18</v>
      </c>
      <c r="N36" s="87">
        <f t="shared" ref="N36" si="10">SUM(L36:M36)</f>
        <v>610.86999999999989</v>
      </c>
    </row>
    <row r="37" spans="2:14" x14ac:dyDescent="0.2">
      <c r="B37" s="8"/>
      <c r="C37" s="8"/>
      <c r="D37" s="8"/>
      <c r="E37" s="8"/>
      <c r="F37" s="8"/>
      <c r="G37" s="9"/>
      <c r="H37" s="10"/>
      <c r="I37" s="10"/>
      <c r="J37" s="10"/>
      <c r="K37" s="10"/>
      <c r="L37" s="11"/>
      <c r="M37" s="10"/>
      <c r="N37" s="10"/>
    </row>
    <row r="38" spans="2:14" x14ac:dyDescent="0.2">
      <c r="B38" s="113" t="s">
        <v>35</v>
      </c>
      <c r="C38" s="113"/>
      <c r="D38" s="113"/>
      <c r="E38" s="113"/>
      <c r="F38" s="91"/>
      <c r="G38" s="4"/>
      <c r="H38" s="5"/>
      <c r="I38" s="4"/>
      <c r="J38" s="10"/>
      <c r="K38" s="10"/>
      <c r="L38" s="11"/>
      <c r="M38" s="10"/>
      <c r="N38" s="10"/>
    </row>
    <row r="39" spans="2:14" s="2" customFormat="1" x14ac:dyDescent="0.2">
      <c r="B39" s="114" t="s">
        <v>79</v>
      </c>
      <c r="C39" s="114"/>
      <c r="D39" s="114"/>
      <c r="E39" s="114"/>
      <c r="F39" s="114"/>
      <c r="G39" s="114"/>
      <c r="H39" s="114"/>
      <c r="I39" s="114"/>
      <c r="J39" s="71"/>
      <c r="K39" s="71"/>
      <c r="L39" s="72"/>
      <c r="M39" s="71"/>
      <c r="N39" s="71"/>
    </row>
    <row r="40" spans="2:14" x14ac:dyDescent="0.2">
      <c r="B40" s="101" t="s">
        <v>36</v>
      </c>
      <c r="C40" s="101"/>
      <c r="D40" s="101"/>
      <c r="E40" s="101"/>
      <c r="F40" s="101"/>
      <c r="G40" s="101"/>
      <c r="H40" s="101"/>
      <c r="I40" s="101"/>
      <c r="J40" s="10"/>
      <c r="K40" s="10"/>
      <c r="L40" s="11"/>
      <c r="M40" s="10"/>
      <c r="N40" s="10"/>
    </row>
    <row r="41" spans="2:14" x14ac:dyDescent="0.2">
      <c r="B41" s="101" t="s">
        <v>37</v>
      </c>
      <c r="C41" s="101"/>
      <c r="D41" s="101"/>
      <c r="E41" s="101"/>
      <c r="F41" s="101"/>
      <c r="G41" s="101"/>
      <c r="H41" s="101"/>
      <c r="I41" s="101"/>
      <c r="J41" s="10"/>
      <c r="K41" s="10"/>
      <c r="L41" s="11"/>
      <c r="M41" s="10"/>
      <c r="N41" s="10"/>
    </row>
    <row r="42" spans="2:14" x14ac:dyDescent="0.2">
      <c r="B42" s="101" t="s">
        <v>38</v>
      </c>
      <c r="C42" s="101"/>
      <c r="D42" s="101"/>
      <c r="E42" s="101"/>
      <c r="F42" s="101"/>
      <c r="G42" s="101"/>
      <c r="H42" s="101"/>
      <c r="I42" s="101"/>
      <c r="J42" s="10"/>
      <c r="K42" s="10"/>
      <c r="L42" s="11"/>
      <c r="M42" s="10"/>
      <c r="N42" s="10"/>
    </row>
    <row r="43" spans="2:14" x14ac:dyDescent="0.2">
      <c r="B43" s="101" t="s">
        <v>39</v>
      </c>
      <c r="C43" s="101"/>
      <c r="D43" s="101"/>
      <c r="E43" s="101"/>
      <c r="F43" s="101"/>
      <c r="G43" s="101"/>
      <c r="H43" s="101"/>
      <c r="I43" s="101"/>
      <c r="J43" s="4"/>
      <c r="K43" s="4"/>
      <c r="L43" s="4"/>
      <c r="M43" s="4"/>
      <c r="N43" s="4"/>
    </row>
    <row r="44" spans="2:14" x14ac:dyDescent="0.2">
      <c r="B44" s="101" t="s">
        <v>40</v>
      </c>
      <c r="C44" s="101"/>
      <c r="D44" s="101"/>
      <c r="E44" s="101"/>
      <c r="F44" s="101"/>
      <c r="G44" s="101"/>
      <c r="H44" s="101"/>
      <c r="I44" s="101"/>
      <c r="J44" s="4"/>
      <c r="K44" s="4"/>
      <c r="L44" s="4"/>
      <c r="M44" s="4"/>
      <c r="N44" s="4"/>
    </row>
    <row r="45" spans="2:14" x14ac:dyDescent="0.2">
      <c r="B45" s="101" t="s">
        <v>41</v>
      </c>
      <c r="C45" s="101"/>
      <c r="D45" s="101"/>
      <c r="E45" s="101"/>
      <c r="F45" s="101"/>
      <c r="G45" s="101"/>
      <c r="H45" s="101"/>
      <c r="I45" s="101"/>
      <c r="J45" s="4"/>
      <c r="K45" s="4"/>
      <c r="L45" s="4"/>
      <c r="M45" s="4"/>
      <c r="N45" s="4"/>
    </row>
    <row r="46" spans="2:14" x14ac:dyDescent="0.2">
      <c r="B46" s="101" t="s">
        <v>42</v>
      </c>
      <c r="C46" s="101"/>
      <c r="D46" s="101"/>
      <c r="E46" s="101"/>
      <c r="F46" s="101"/>
      <c r="G46" s="101"/>
      <c r="H46" s="101"/>
      <c r="I46" s="101"/>
      <c r="J46" s="4"/>
      <c r="K46" s="4"/>
      <c r="L46" s="4"/>
      <c r="M46" s="4"/>
      <c r="N46" s="4"/>
    </row>
    <row r="47" spans="2:14" x14ac:dyDescent="0.2">
      <c r="B47" s="90"/>
      <c r="C47" s="90"/>
      <c r="D47" s="90"/>
      <c r="E47" s="90"/>
      <c r="F47" s="90"/>
      <c r="G47" s="90"/>
      <c r="H47" s="90"/>
      <c r="I47" s="90"/>
      <c r="J47" s="4"/>
      <c r="K47" s="4"/>
      <c r="L47" s="4"/>
      <c r="M47" s="4"/>
      <c r="N47" s="4"/>
    </row>
    <row r="48" spans="2:14" x14ac:dyDescent="0.2">
      <c r="B48" s="4" t="s">
        <v>43</v>
      </c>
      <c r="C48" s="4"/>
      <c r="D48" s="4"/>
      <c r="E48" s="4"/>
      <c r="F48" s="4"/>
      <c r="G48" s="4"/>
      <c r="H48" s="5"/>
      <c r="I48" s="4"/>
      <c r="J48" s="4" t="s">
        <v>44</v>
      </c>
      <c r="K48" s="4"/>
      <c r="L48" s="4"/>
      <c r="M48" s="4"/>
      <c r="N48" s="4"/>
    </row>
    <row r="49" spans="2:14" x14ac:dyDescent="0.2">
      <c r="B49" s="12" t="s">
        <v>78</v>
      </c>
      <c r="C49" s="12"/>
      <c r="D49" s="4"/>
      <c r="E49" s="4"/>
      <c r="F49" s="4"/>
      <c r="G49" s="4"/>
      <c r="H49" s="5"/>
      <c r="I49" s="4"/>
      <c r="J49" s="12"/>
      <c r="K49" s="12"/>
      <c r="L49" s="12"/>
      <c r="M49" s="4"/>
      <c r="N49" s="4"/>
    </row>
    <row r="50" spans="2:14" x14ac:dyDescent="0.2">
      <c r="B50" s="13" t="s">
        <v>45</v>
      </c>
      <c r="C50" s="4"/>
      <c r="D50" s="4"/>
      <c r="E50" s="4"/>
      <c r="F50" s="4"/>
      <c r="G50" s="4"/>
      <c r="H50" s="5"/>
      <c r="I50" s="4"/>
      <c r="J50" s="4" t="s">
        <v>45</v>
      </c>
      <c r="K50" s="4"/>
      <c r="L50" s="4"/>
      <c r="M50" s="4"/>
      <c r="N50" s="4"/>
    </row>
    <row r="51" spans="2:14" x14ac:dyDescent="0.2">
      <c r="B51" s="4"/>
      <c r="C51" s="4"/>
      <c r="D51" s="4"/>
      <c r="E51" s="4"/>
      <c r="F51" s="4"/>
      <c r="G51" s="4"/>
      <c r="H51" s="5"/>
      <c r="I51" s="4"/>
      <c r="J51" s="4"/>
      <c r="K51" s="4"/>
      <c r="L51" s="4"/>
      <c r="M51" s="4"/>
      <c r="N51" s="4"/>
    </row>
    <row r="52" spans="2:14" x14ac:dyDescent="0.2">
      <c r="B52" s="12"/>
      <c r="C52" s="12"/>
      <c r="D52" s="4"/>
      <c r="E52" s="4"/>
      <c r="F52" s="4"/>
      <c r="G52" s="4"/>
      <c r="H52" s="5"/>
      <c r="I52" s="4"/>
      <c r="J52" s="12"/>
      <c r="K52" s="12"/>
      <c r="L52" s="12"/>
      <c r="M52" s="4"/>
      <c r="N52" s="4"/>
    </row>
    <row r="53" spans="2:14" x14ac:dyDescent="0.2">
      <c r="B53" s="14" t="s">
        <v>46</v>
      </c>
      <c r="C53" s="4"/>
      <c r="D53" s="4"/>
      <c r="E53" s="4"/>
      <c r="F53" s="4"/>
      <c r="G53" s="4"/>
      <c r="H53" s="5"/>
      <c r="I53" s="4"/>
      <c r="J53" s="102" t="s">
        <v>46</v>
      </c>
      <c r="K53" s="102"/>
      <c r="L53" s="102"/>
      <c r="M53" s="4"/>
      <c r="N53" s="4"/>
    </row>
    <row r="54" spans="2:14" x14ac:dyDescent="0.2">
      <c r="B54" s="4"/>
      <c r="C54" s="4"/>
      <c r="D54" s="4"/>
      <c r="E54" s="4"/>
      <c r="F54" s="4"/>
      <c r="G54" s="4"/>
      <c r="H54" s="5"/>
      <c r="I54" s="4"/>
      <c r="J54" s="4"/>
      <c r="K54" s="4"/>
      <c r="L54" s="4"/>
      <c r="M54" s="4"/>
      <c r="N54" s="4"/>
    </row>
    <row r="55" spans="2:14" x14ac:dyDescent="0.2">
      <c r="B55" s="90" t="s">
        <v>47</v>
      </c>
      <c r="C55" s="4"/>
      <c r="D55" s="4"/>
      <c r="E55" s="4"/>
      <c r="F55" s="4"/>
      <c r="G55" s="4"/>
      <c r="H55" s="5"/>
      <c r="I55" s="4"/>
      <c r="J55" s="4" t="s">
        <v>47</v>
      </c>
      <c r="K55" s="4"/>
      <c r="L55" s="4"/>
      <c r="M55" s="4"/>
      <c r="N55" s="4"/>
    </row>
    <row r="59" spans="2:14" x14ac:dyDescent="0.2">
      <c r="B59" s="4"/>
      <c r="C59" s="4"/>
      <c r="D59" s="4"/>
      <c r="E59" s="4"/>
      <c r="F59" s="4"/>
      <c r="G59" s="4"/>
      <c r="H59" s="5"/>
      <c r="I59" s="4"/>
      <c r="J59" s="4"/>
      <c r="K59" s="4"/>
      <c r="M59" s="4"/>
      <c r="N59" s="15" t="s">
        <v>13</v>
      </c>
    </row>
    <row r="60" spans="2:14" x14ac:dyDescent="0.2">
      <c r="B60" s="4"/>
      <c r="C60" s="4"/>
      <c r="D60" s="4"/>
      <c r="E60" s="4"/>
      <c r="F60" s="4"/>
      <c r="G60" s="4"/>
      <c r="H60" s="5"/>
      <c r="I60" s="4"/>
      <c r="J60" s="4"/>
      <c r="K60" s="4"/>
      <c r="M60" s="4"/>
      <c r="N60" s="15" t="s">
        <v>14</v>
      </c>
    </row>
    <row r="61" spans="2:14" ht="12.75" customHeight="1" x14ac:dyDescent="0.2">
      <c r="B61" s="4"/>
      <c r="C61" s="4"/>
      <c r="D61" s="4"/>
      <c r="E61" s="4"/>
      <c r="F61" s="4"/>
      <c r="G61" s="4"/>
      <c r="H61" s="5"/>
      <c r="I61" s="4"/>
      <c r="J61" s="4"/>
      <c r="K61" s="4"/>
      <c r="M61" s="4"/>
      <c r="N61" s="15" t="s">
        <v>15</v>
      </c>
    </row>
    <row r="62" spans="2:14" ht="12.75" customHeight="1" x14ac:dyDescent="0.2">
      <c r="B62" s="4"/>
      <c r="C62" s="4"/>
      <c r="D62" s="4"/>
      <c r="E62" s="4"/>
      <c r="F62" s="4"/>
      <c r="G62" s="4"/>
      <c r="H62" s="5"/>
      <c r="I62" s="4"/>
      <c r="J62" s="4"/>
      <c r="K62" s="4"/>
      <c r="L62" s="4"/>
      <c r="M62" s="4"/>
      <c r="N62" s="4"/>
    </row>
    <row r="63" spans="2:14" ht="12.75" customHeight="1" x14ac:dyDescent="0.2">
      <c r="B63" s="4"/>
      <c r="C63" s="115" t="s">
        <v>16</v>
      </c>
      <c r="D63" s="115"/>
      <c r="E63" s="115"/>
      <c r="F63" s="115"/>
      <c r="G63" s="115"/>
      <c r="H63" s="115"/>
      <c r="I63" s="115"/>
      <c r="J63" s="115"/>
      <c r="K63" s="115"/>
      <c r="L63" s="115"/>
      <c r="M63" s="4"/>
      <c r="N63" s="4"/>
    </row>
    <row r="64" spans="2:14" ht="12.75" customHeight="1" x14ac:dyDescent="0.2">
      <c r="B64" s="4"/>
      <c r="C64" s="115" t="s">
        <v>17</v>
      </c>
      <c r="D64" s="115"/>
      <c r="E64" s="115"/>
      <c r="F64" s="115"/>
      <c r="G64" s="115"/>
      <c r="H64" s="115"/>
      <c r="I64" s="115"/>
      <c r="J64" s="115"/>
      <c r="K64" s="115"/>
      <c r="L64" s="115"/>
      <c r="M64" s="4"/>
      <c r="N64" s="4"/>
    </row>
    <row r="65" spans="2:14" ht="12.75" customHeight="1" x14ac:dyDescent="0.2">
      <c r="B65" s="4" t="s">
        <v>18</v>
      </c>
      <c r="C65" s="92"/>
      <c r="D65" s="92"/>
      <c r="E65" s="92"/>
      <c r="F65" s="92"/>
      <c r="G65" s="92"/>
      <c r="H65" s="92"/>
      <c r="I65" s="92"/>
      <c r="J65" s="92"/>
      <c r="K65" s="92"/>
      <c r="L65" s="115" t="s">
        <v>19</v>
      </c>
      <c r="M65" s="115"/>
      <c r="N65" s="115"/>
    </row>
    <row r="66" spans="2:14" ht="12.75" customHeight="1" x14ac:dyDescent="0.2">
      <c r="B66" s="4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</row>
    <row r="67" spans="2:14" ht="12.75" customHeight="1" x14ac:dyDescent="0.2">
      <c r="B67" s="4" t="s">
        <v>20</v>
      </c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</row>
    <row r="68" spans="2:14" ht="12.75" customHeight="1" x14ac:dyDescent="0.2">
      <c r="B68" s="4" t="s">
        <v>21</v>
      </c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</row>
    <row r="69" spans="2:14" x14ac:dyDescent="0.2">
      <c r="B69" s="4" t="s">
        <v>112</v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</row>
    <row r="70" spans="2:14" x14ac:dyDescent="0.2">
      <c r="B70" s="4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</row>
    <row r="71" spans="2:14" x14ac:dyDescent="0.2">
      <c r="B71" s="4"/>
      <c r="C71" s="4"/>
      <c r="D71" s="4"/>
      <c r="E71" s="4"/>
      <c r="F71" s="4"/>
      <c r="G71" s="4"/>
      <c r="H71" s="5"/>
      <c r="I71" s="4"/>
      <c r="J71" s="4"/>
      <c r="K71" s="4"/>
      <c r="L71" s="4"/>
      <c r="M71" s="4"/>
      <c r="N71" s="4"/>
    </row>
    <row r="72" spans="2:14" ht="13.15" customHeight="1" x14ac:dyDescent="0.2">
      <c r="B72" s="116" t="s">
        <v>5</v>
      </c>
      <c r="C72" s="118" t="s">
        <v>22</v>
      </c>
      <c r="D72" s="120" t="s">
        <v>23</v>
      </c>
      <c r="E72" s="120" t="s">
        <v>24</v>
      </c>
      <c r="F72" s="120" t="s">
        <v>48</v>
      </c>
      <c r="G72" s="120" t="s">
        <v>25</v>
      </c>
      <c r="H72" s="121" t="s">
        <v>0</v>
      </c>
      <c r="I72" s="103" t="s">
        <v>26</v>
      </c>
      <c r="J72" s="103"/>
      <c r="K72" s="103"/>
      <c r="L72" s="103"/>
      <c r="M72" s="104" t="s">
        <v>27</v>
      </c>
      <c r="N72" s="105" t="s">
        <v>28</v>
      </c>
    </row>
    <row r="73" spans="2:14" ht="24.6" customHeight="1" x14ac:dyDescent="0.2">
      <c r="B73" s="117"/>
      <c r="C73" s="119"/>
      <c r="D73" s="120"/>
      <c r="E73" s="120"/>
      <c r="F73" s="120"/>
      <c r="G73" s="120"/>
      <c r="H73" s="121"/>
      <c r="I73" s="3" t="s">
        <v>29</v>
      </c>
      <c r="J73" s="3" t="s">
        <v>30</v>
      </c>
      <c r="K73" s="3" t="s">
        <v>31</v>
      </c>
      <c r="L73" s="3" t="s">
        <v>32</v>
      </c>
      <c r="M73" s="104"/>
      <c r="N73" s="106"/>
    </row>
    <row r="74" spans="2:14" ht="12" customHeight="1" x14ac:dyDescent="0.2">
      <c r="B74" s="107" t="s">
        <v>111</v>
      </c>
      <c r="C74" s="108"/>
      <c r="D74" s="108"/>
      <c r="E74" s="108"/>
      <c r="F74" s="108"/>
      <c r="G74" s="109"/>
      <c r="H74" s="83" t="s">
        <v>84</v>
      </c>
      <c r="I74" s="82">
        <v>171.84</v>
      </c>
      <c r="J74" s="82">
        <v>122.83</v>
      </c>
      <c r="K74" s="82">
        <v>61.52</v>
      </c>
      <c r="L74" s="79"/>
      <c r="M74" s="80">
        <v>4.72</v>
      </c>
      <c r="N74" s="81"/>
    </row>
    <row r="75" spans="2:14" ht="12.75" customHeight="1" x14ac:dyDescent="0.2">
      <c r="B75" s="110"/>
      <c r="C75" s="111"/>
      <c r="D75" s="111"/>
      <c r="E75" s="111"/>
      <c r="F75" s="111"/>
      <c r="G75" s="112"/>
      <c r="H75" s="83" t="s">
        <v>85</v>
      </c>
      <c r="I75" s="82">
        <v>155.44</v>
      </c>
      <c r="J75" s="82">
        <v>110.74</v>
      </c>
      <c r="K75" s="82">
        <v>55.57</v>
      </c>
      <c r="L75" s="79"/>
      <c r="M75" s="80">
        <v>4.72</v>
      </c>
      <c r="N75" s="81"/>
    </row>
    <row r="76" spans="2:14" ht="13.15" customHeight="1" x14ac:dyDescent="0.2">
      <c r="B76" s="110"/>
      <c r="C76" s="111"/>
      <c r="D76" s="111"/>
      <c r="E76" s="111"/>
      <c r="F76" s="111"/>
      <c r="G76" s="112"/>
      <c r="H76" s="83" t="s">
        <v>4</v>
      </c>
      <c r="I76" s="82">
        <v>645.75</v>
      </c>
      <c r="J76" s="82">
        <v>461.4</v>
      </c>
      <c r="K76" s="82">
        <v>232.13</v>
      </c>
      <c r="L76" s="82"/>
      <c r="M76" s="82">
        <v>20.100000000000001</v>
      </c>
      <c r="N76" s="82"/>
    </row>
    <row r="77" spans="2:14" x14ac:dyDescent="0.2">
      <c r="B77" s="110"/>
      <c r="C77" s="111"/>
      <c r="D77" s="111"/>
      <c r="E77" s="111"/>
      <c r="F77" s="111"/>
      <c r="G77" s="112"/>
      <c r="H77" s="83" t="s">
        <v>1</v>
      </c>
      <c r="I77" s="82">
        <v>86.33</v>
      </c>
      <c r="J77" s="82">
        <v>61.52</v>
      </c>
      <c r="K77" s="82">
        <v>31.17</v>
      </c>
      <c r="L77" s="82"/>
      <c r="M77" s="82">
        <v>4.92</v>
      </c>
      <c r="N77" s="82"/>
    </row>
    <row r="78" spans="2:14" x14ac:dyDescent="0.2">
      <c r="B78" s="110"/>
      <c r="C78" s="111"/>
      <c r="D78" s="111"/>
      <c r="E78" s="111"/>
      <c r="F78" s="111"/>
      <c r="G78" s="112"/>
      <c r="H78" s="83" t="s">
        <v>3</v>
      </c>
      <c r="I78" s="82">
        <v>51.27</v>
      </c>
      <c r="J78" s="82">
        <v>37.32</v>
      </c>
      <c r="K78" s="82">
        <v>19.07</v>
      </c>
      <c r="L78" s="82"/>
      <c r="M78" s="82">
        <v>1.03</v>
      </c>
      <c r="N78" s="82"/>
    </row>
    <row r="79" spans="2:14" x14ac:dyDescent="0.2">
      <c r="B79" s="110"/>
      <c r="C79" s="111"/>
      <c r="D79" s="111"/>
      <c r="E79" s="111"/>
      <c r="F79" s="111"/>
      <c r="G79" s="112"/>
      <c r="H79" s="83" t="s">
        <v>2</v>
      </c>
      <c r="I79" s="82">
        <v>16.41</v>
      </c>
      <c r="J79" s="82">
        <v>12.51</v>
      </c>
      <c r="K79" s="82">
        <v>6.36</v>
      </c>
      <c r="L79" s="82"/>
      <c r="M79" s="82">
        <v>0.41</v>
      </c>
      <c r="N79" s="82"/>
    </row>
    <row r="80" spans="2:14" x14ac:dyDescent="0.2">
      <c r="B80" s="73" t="s">
        <v>83</v>
      </c>
      <c r="C80" s="70" t="s">
        <v>80</v>
      </c>
      <c r="D80" s="73">
        <v>37</v>
      </c>
      <c r="E80" s="73">
        <v>53</v>
      </c>
      <c r="F80" s="73">
        <v>1</v>
      </c>
      <c r="G80" s="93">
        <v>0.9</v>
      </c>
      <c r="H80" s="16" t="s">
        <v>84</v>
      </c>
      <c r="I80" s="75">
        <v>0</v>
      </c>
      <c r="J80" s="75">
        <v>0</v>
      </c>
      <c r="K80" s="75">
        <v>0</v>
      </c>
      <c r="L80" s="84">
        <f>SUM(I80:K80)</f>
        <v>0</v>
      </c>
      <c r="M80" s="76">
        <v>0</v>
      </c>
      <c r="N80" s="87">
        <f>SUM(L80:M80)</f>
        <v>0</v>
      </c>
    </row>
    <row r="81" spans="2:14" x14ac:dyDescent="0.2">
      <c r="B81" s="3"/>
      <c r="C81" s="3"/>
      <c r="D81" s="3"/>
      <c r="E81" s="3"/>
      <c r="F81" s="3"/>
      <c r="G81" s="3"/>
      <c r="H81" s="6" t="s">
        <v>33</v>
      </c>
      <c r="I81" s="85">
        <f>IFERROR(I80*I74,"")</f>
        <v>0</v>
      </c>
      <c r="J81" s="85">
        <f t="shared" ref="J81:K81" si="11">IFERROR(J80*J74,"")</f>
        <v>0</v>
      </c>
      <c r="K81" s="85">
        <f t="shared" si="11"/>
        <v>0</v>
      </c>
      <c r="L81" s="84">
        <f t="shared" ref="L81:L92" si="12">SUM(I81:K81)</f>
        <v>0</v>
      </c>
      <c r="M81" s="85">
        <f t="shared" ref="M81" si="13">IFERROR(M80*M74,"")</f>
        <v>0</v>
      </c>
      <c r="N81" s="87">
        <f t="shared" ref="N81:N92" si="14">SUM(L81:M81)</f>
        <v>0</v>
      </c>
    </row>
    <row r="82" spans="2:14" x14ac:dyDescent="0.2">
      <c r="B82" s="3"/>
      <c r="C82" s="3"/>
      <c r="D82" s="3"/>
      <c r="E82" s="3"/>
      <c r="F82" s="3"/>
      <c r="G82" s="3"/>
      <c r="H82" s="16" t="s">
        <v>85</v>
      </c>
      <c r="I82" s="75">
        <v>0</v>
      </c>
      <c r="J82" s="75">
        <v>0</v>
      </c>
      <c r="K82" s="75">
        <v>0</v>
      </c>
      <c r="L82" s="84">
        <f t="shared" si="12"/>
        <v>0</v>
      </c>
      <c r="M82" s="76">
        <v>1</v>
      </c>
      <c r="N82" s="87">
        <f t="shared" si="14"/>
        <v>1</v>
      </c>
    </row>
    <row r="83" spans="2:14" x14ac:dyDescent="0.2">
      <c r="B83" s="3"/>
      <c r="C83" s="3"/>
      <c r="D83" s="3"/>
      <c r="E83" s="3"/>
      <c r="F83" s="3"/>
      <c r="G83" s="3"/>
      <c r="H83" s="6" t="s">
        <v>33</v>
      </c>
      <c r="I83" s="85">
        <f>IFERROR(I82*I75,"")</f>
        <v>0</v>
      </c>
      <c r="J83" s="85">
        <f t="shared" ref="J83:K83" si="15">IFERROR(J82*J75,"")</f>
        <v>0</v>
      </c>
      <c r="K83" s="85">
        <f t="shared" si="15"/>
        <v>0</v>
      </c>
      <c r="L83" s="84">
        <f t="shared" si="12"/>
        <v>0</v>
      </c>
      <c r="M83" s="85">
        <f t="shared" ref="M83" si="16">IFERROR(M82*M75,"")</f>
        <v>4.72</v>
      </c>
      <c r="N83" s="87">
        <f t="shared" si="14"/>
        <v>4.72</v>
      </c>
    </row>
    <row r="84" spans="2:14" x14ac:dyDescent="0.2">
      <c r="B84" s="3"/>
      <c r="C84" s="3"/>
      <c r="D84" s="3"/>
      <c r="E84" s="3"/>
      <c r="F84" s="3"/>
      <c r="G84" s="3"/>
      <c r="H84" s="17" t="s">
        <v>4</v>
      </c>
      <c r="I84" s="78">
        <v>0</v>
      </c>
      <c r="J84" s="75">
        <v>0</v>
      </c>
      <c r="K84" s="75">
        <v>0</v>
      </c>
      <c r="L84" s="84">
        <f t="shared" si="12"/>
        <v>0</v>
      </c>
      <c r="M84" s="76">
        <v>0</v>
      </c>
      <c r="N84" s="87">
        <f t="shared" si="14"/>
        <v>0</v>
      </c>
    </row>
    <row r="85" spans="2:14" x14ac:dyDescent="0.2">
      <c r="B85" s="3"/>
      <c r="C85" s="3"/>
      <c r="D85" s="3"/>
      <c r="E85" s="3"/>
      <c r="F85" s="3"/>
      <c r="G85" s="3"/>
      <c r="H85" s="6" t="s">
        <v>33</v>
      </c>
      <c r="I85" s="85">
        <f>SUM(I76*I84)</f>
        <v>0</v>
      </c>
      <c r="J85" s="85">
        <f t="shared" ref="J85:K85" si="17">SUM(J76*J84)</f>
        <v>0</v>
      </c>
      <c r="K85" s="85">
        <f t="shared" si="17"/>
        <v>0</v>
      </c>
      <c r="L85" s="84">
        <f t="shared" si="12"/>
        <v>0</v>
      </c>
      <c r="M85" s="85">
        <f t="shared" ref="M85" si="18">SUM(M76*M84)</f>
        <v>0</v>
      </c>
      <c r="N85" s="87">
        <f t="shared" si="14"/>
        <v>0</v>
      </c>
    </row>
    <row r="86" spans="2:14" x14ac:dyDescent="0.2">
      <c r="B86" s="3"/>
      <c r="C86" s="3"/>
      <c r="D86" s="3"/>
      <c r="E86" s="3"/>
      <c r="F86" s="3"/>
      <c r="G86" s="3"/>
      <c r="H86" s="17" t="s">
        <v>1</v>
      </c>
      <c r="I86" s="78">
        <v>3</v>
      </c>
      <c r="J86" s="75">
        <v>1</v>
      </c>
      <c r="K86" s="75">
        <v>0</v>
      </c>
      <c r="L86" s="84">
        <f t="shared" si="12"/>
        <v>4</v>
      </c>
      <c r="M86" s="76">
        <v>14</v>
      </c>
      <c r="N86" s="87">
        <f t="shared" si="14"/>
        <v>18</v>
      </c>
    </row>
    <row r="87" spans="2:14" x14ac:dyDescent="0.2">
      <c r="B87" s="3"/>
      <c r="C87" s="3"/>
      <c r="D87" s="3"/>
      <c r="E87" s="3"/>
      <c r="F87" s="3"/>
      <c r="G87" s="3"/>
      <c r="H87" s="6" t="s">
        <v>33</v>
      </c>
      <c r="I87" s="85">
        <f>IFERROR(I86*I77,"")</f>
        <v>258.99</v>
      </c>
      <c r="J87" s="85">
        <f t="shared" ref="J87:K87" si="19">IFERROR(J86*J77,"")</f>
        <v>61.52</v>
      </c>
      <c r="K87" s="85">
        <f t="shared" si="19"/>
        <v>0</v>
      </c>
      <c r="L87" s="84">
        <f t="shared" si="12"/>
        <v>320.51</v>
      </c>
      <c r="M87" s="85">
        <f t="shared" ref="M87" si="20">IFERROR(M86*M77,"")</f>
        <v>68.88</v>
      </c>
      <c r="N87" s="87">
        <f t="shared" si="14"/>
        <v>389.39</v>
      </c>
    </row>
    <row r="88" spans="2:14" x14ac:dyDescent="0.2">
      <c r="B88" s="3"/>
      <c r="C88" s="3"/>
      <c r="D88" s="3"/>
      <c r="E88" s="3"/>
      <c r="F88" s="3"/>
      <c r="G88" s="3"/>
      <c r="H88" s="17" t="s">
        <v>3</v>
      </c>
      <c r="I88" s="78">
        <v>0</v>
      </c>
      <c r="J88" s="75">
        <v>0</v>
      </c>
      <c r="K88" s="75">
        <v>0</v>
      </c>
      <c r="L88" s="84">
        <f t="shared" si="12"/>
        <v>0</v>
      </c>
      <c r="M88" s="76">
        <v>0</v>
      </c>
      <c r="N88" s="87">
        <f t="shared" si="14"/>
        <v>0</v>
      </c>
    </row>
    <row r="89" spans="2:14" x14ac:dyDescent="0.2">
      <c r="B89" s="3"/>
      <c r="C89" s="3"/>
      <c r="D89" s="3"/>
      <c r="E89" s="3"/>
      <c r="F89" s="3"/>
      <c r="G89" s="3"/>
      <c r="H89" s="6" t="s">
        <v>33</v>
      </c>
      <c r="I89" s="85">
        <f>IFERROR(I88*I78,"")</f>
        <v>0</v>
      </c>
      <c r="J89" s="85">
        <f t="shared" ref="J89:K89" si="21">IFERROR(J88*J78,"")</f>
        <v>0</v>
      </c>
      <c r="K89" s="85">
        <f t="shared" si="21"/>
        <v>0</v>
      </c>
      <c r="L89" s="84">
        <f t="shared" si="12"/>
        <v>0</v>
      </c>
      <c r="M89" s="85">
        <f t="shared" ref="M89" si="22">IFERROR(M88*M78,"")</f>
        <v>0</v>
      </c>
      <c r="N89" s="87">
        <f t="shared" si="14"/>
        <v>0</v>
      </c>
    </row>
    <row r="90" spans="2:14" x14ac:dyDescent="0.2">
      <c r="B90" s="3"/>
      <c r="C90" s="3"/>
      <c r="D90" s="3"/>
      <c r="E90" s="3"/>
      <c r="F90" s="3"/>
      <c r="G90" s="3"/>
      <c r="H90" s="17" t="s">
        <v>2</v>
      </c>
      <c r="I90" s="77">
        <v>0</v>
      </c>
      <c r="J90" s="75">
        <v>0</v>
      </c>
      <c r="K90" s="75">
        <v>0</v>
      </c>
      <c r="L90" s="84">
        <f t="shared" si="12"/>
        <v>0</v>
      </c>
      <c r="M90" s="76">
        <v>0</v>
      </c>
      <c r="N90" s="87">
        <f t="shared" si="14"/>
        <v>0</v>
      </c>
    </row>
    <row r="91" spans="2:14" x14ac:dyDescent="0.2">
      <c r="B91" s="3"/>
      <c r="C91" s="3"/>
      <c r="D91" s="3"/>
      <c r="E91" s="3"/>
      <c r="F91" s="3"/>
      <c r="G91" s="3"/>
      <c r="H91" s="6" t="s">
        <v>33</v>
      </c>
      <c r="I91" s="85">
        <f>SUM(I90*I79)</f>
        <v>0</v>
      </c>
      <c r="J91" s="85">
        <f t="shared" ref="J91:K91" si="23">SUM(J90*J79)</f>
        <v>0</v>
      </c>
      <c r="K91" s="85">
        <f t="shared" si="23"/>
        <v>0</v>
      </c>
      <c r="L91" s="84">
        <f t="shared" si="12"/>
        <v>0</v>
      </c>
      <c r="M91" s="85">
        <f t="shared" ref="M91" si="24">SUM(M90*M79)</f>
        <v>0</v>
      </c>
      <c r="N91" s="87">
        <f t="shared" si="14"/>
        <v>0</v>
      </c>
    </row>
    <row r="92" spans="2:14" x14ac:dyDescent="0.2">
      <c r="B92" s="3"/>
      <c r="C92" s="3"/>
      <c r="D92" s="3"/>
      <c r="E92" s="3"/>
      <c r="F92" s="3"/>
      <c r="G92" s="3"/>
      <c r="H92" s="7" t="s">
        <v>34</v>
      </c>
      <c r="I92" s="85">
        <f>SUM(I80+I82+I84+I86+I88+I90)</f>
        <v>3</v>
      </c>
      <c r="J92" s="85">
        <f t="shared" ref="J92:K93" si="25">SUM(J80+J82+J84+J86+J88+J90)</f>
        <v>1</v>
      </c>
      <c r="K92" s="85">
        <f t="shared" si="25"/>
        <v>0</v>
      </c>
      <c r="L92" s="84">
        <f t="shared" si="12"/>
        <v>4</v>
      </c>
      <c r="M92" s="85">
        <f t="shared" ref="M92:M93" si="26">SUM(M80+M82+M84+M86+M88+M90)</f>
        <v>15</v>
      </c>
      <c r="N92" s="87">
        <f t="shared" si="14"/>
        <v>19</v>
      </c>
    </row>
    <row r="93" spans="2:14" x14ac:dyDescent="0.2">
      <c r="B93" s="3"/>
      <c r="C93" s="3"/>
      <c r="D93" s="3"/>
      <c r="E93" s="3"/>
      <c r="F93" s="3"/>
      <c r="G93" s="3"/>
      <c r="H93" s="7" t="s">
        <v>49</v>
      </c>
      <c r="I93" s="85">
        <f>SUM(I81+I83+I85+I87+I89+I91)</f>
        <v>258.99</v>
      </c>
      <c r="J93" s="85">
        <f t="shared" si="25"/>
        <v>61.52</v>
      </c>
      <c r="K93" s="85">
        <f t="shared" si="25"/>
        <v>0</v>
      </c>
      <c r="L93" s="87">
        <f t="shared" ref="L93" si="27">SUM(I93:K93)</f>
        <v>320.51</v>
      </c>
      <c r="M93" s="86">
        <f t="shared" si="26"/>
        <v>73.599999999999994</v>
      </c>
      <c r="N93" s="87">
        <f t="shared" ref="N93" si="28">SUM(L93:M93)</f>
        <v>394.11</v>
      </c>
    </row>
    <row r="94" spans="2:14" x14ac:dyDescent="0.2">
      <c r="B94" s="8"/>
      <c r="C94" s="8"/>
      <c r="D94" s="8"/>
      <c r="E94" s="8"/>
      <c r="F94" s="8"/>
      <c r="G94" s="9"/>
      <c r="H94" s="10"/>
      <c r="I94" s="10"/>
      <c r="J94" s="10"/>
      <c r="K94" s="10"/>
      <c r="L94" s="11"/>
      <c r="M94" s="10"/>
      <c r="N94" s="10"/>
    </row>
    <row r="95" spans="2:14" x14ac:dyDescent="0.2">
      <c r="B95" s="113" t="s">
        <v>35</v>
      </c>
      <c r="C95" s="113"/>
      <c r="D95" s="113"/>
      <c r="E95" s="113"/>
      <c r="F95" s="91"/>
      <c r="G95" s="4"/>
      <c r="H95" s="5"/>
      <c r="I95" s="4"/>
      <c r="J95" s="10"/>
      <c r="K95" s="10"/>
      <c r="L95" s="11"/>
      <c r="M95" s="10"/>
      <c r="N95" s="10"/>
    </row>
    <row r="96" spans="2:14" s="2" customFormat="1" x14ac:dyDescent="0.2">
      <c r="B96" s="114" t="s">
        <v>79</v>
      </c>
      <c r="C96" s="114"/>
      <c r="D96" s="114"/>
      <c r="E96" s="114"/>
      <c r="F96" s="114"/>
      <c r="G96" s="114"/>
      <c r="H96" s="114"/>
      <c r="I96" s="114"/>
      <c r="J96" s="71"/>
      <c r="K96" s="71"/>
      <c r="L96" s="72"/>
      <c r="M96" s="71"/>
      <c r="N96" s="71"/>
    </row>
    <row r="97" spans="2:14" x14ac:dyDescent="0.2">
      <c r="B97" s="101" t="s">
        <v>36</v>
      </c>
      <c r="C97" s="101"/>
      <c r="D97" s="101"/>
      <c r="E97" s="101"/>
      <c r="F97" s="101"/>
      <c r="G97" s="101"/>
      <c r="H97" s="101"/>
      <c r="I97" s="101"/>
      <c r="J97" s="10"/>
      <c r="K97" s="10"/>
      <c r="L97" s="11"/>
      <c r="M97" s="10"/>
      <c r="N97" s="10"/>
    </row>
    <row r="98" spans="2:14" x14ac:dyDescent="0.2">
      <c r="B98" s="101" t="s">
        <v>37</v>
      </c>
      <c r="C98" s="101"/>
      <c r="D98" s="101"/>
      <c r="E98" s="101"/>
      <c r="F98" s="101"/>
      <c r="G98" s="101"/>
      <c r="H98" s="101"/>
      <c r="I98" s="101"/>
      <c r="J98" s="10"/>
      <c r="K98" s="10"/>
      <c r="L98" s="11"/>
      <c r="M98" s="10"/>
      <c r="N98" s="10"/>
    </row>
    <row r="99" spans="2:14" x14ac:dyDescent="0.2">
      <c r="B99" s="101" t="s">
        <v>38</v>
      </c>
      <c r="C99" s="101"/>
      <c r="D99" s="101"/>
      <c r="E99" s="101"/>
      <c r="F99" s="101"/>
      <c r="G99" s="101"/>
      <c r="H99" s="101"/>
      <c r="I99" s="101"/>
      <c r="J99" s="10"/>
      <c r="K99" s="10"/>
      <c r="L99" s="11"/>
      <c r="M99" s="10"/>
      <c r="N99" s="10"/>
    </row>
    <row r="100" spans="2:14" x14ac:dyDescent="0.2">
      <c r="B100" s="101" t="s">
        <v>39</v>
      </c>
      <c r="C100" s="101"/>
      <c r="D100" s="101"/>
      <c r="E100" s="101"/>
      <c r="F100" s="101"/>
      <c r="G100" s="101"/>
      <c r="H100" s="101"/>
      <c r="I100" s="101"/>
      <c r="J100" s="4"/>
      <c r="K100" s="4"/>
      <c r="L100" s="4"/>
      <c r="M100" s="4"/>
      <c r="N100" s="4"/>
    </row>
    <row r="101" spans="2:14" x14ac:dyDescent="0.2">
      <c r="B101" s="101" t="s">
        <v>40</v>
      </c>
      <c r="C101" s="101"/>
      <c r="D101" s="101"/>
      <c r="E101" s="101"/>
      <c r="F101" s="101"/>
      <c r="G101" s="101"/>
      <c r="H101" s="101"/>
      <c r="I101" s="101"/>
      <c r="J101" s="4"/>
      <c r="K101" s="4"/>
      <c r="L101" s="4"/>
      <c r="M101" s="4"/>
      <c r="N101" s="4"/>
    </row>
    <row r="102" spans="2:14" x14ac:dyDescent="0.2">
      <c r="B102" s="101" t="s">
        <v>41</v>
      </c>
      <c r="C102" s="101"/>
      <c r="D102" s="101"/>
      <c r="E102" s="101"/>
      <c r="F102" s="101"/>
      <c r="G102" s="101"/>
      <c r="H102" s="101"/>
      <c r="I102" s="101"/>
      <c r="J102" s="4"/>
      <c r="K102" s="4"/>
      <c r="L102" s="4"/>
      <c r="M102" s="4"/>
      <c r="N102" s="4"/>
    </row>
    <row r="103" spans="2:14" x14ac:dyDescent="0.2">
      <c r="B103" s="101" t="s">
        <v>42</v>
      </c>
      <c r="C103" s="101"/>
      <c r="D103" s="101"/>
      <c r="E103" s="101"/>
      <c r="F103" s="101"/>
      <c r="G103" s="101"/>
      <c r="H103" s="101"/>
      <c r="I103" s="101"/>
      <c r="J103" s="4"/>
      <c r="K103" s="4"/>
      <c r="L103" s="4"/>
      <c r="M103" s="4"/>
      <c r="N103" s="4"/>
    </row>
    <row r="104" spans="2:14" x14ac:dyDescent="0.2">
      <c r="B104" s="90"/>
      <c r="C104" s="90"/>
      <c r="D104" s="90"/>
      <c r="E104" s="90"/>
      <c r="F104" s="90"/>
      <c r="G104" s="90"/>
      <c r="H104" s="90"/>
      <c r="I104" s="90"/>
      <c r="J104" s="4"/>
      <c r="K104" s="4"/>
      <c r="L104" s="4"/>
      <c r="M104" s="4"/>
      <c r="N104" s="4"/>
    </row>
    <row r="105" spans="2:14" x14ac:dyDescent="0.2">
      <c r="B105" s="4" t="s">
        <v>43</v>
      </c>
      <c r="C105" s="4"/>
      <c r="D105" s="4"/>
      <c r="E105" s="4"/>
      <c r="F105" s="4"/>
      <c r="G105" s="4"/>
      <c r="H105" s="5"/>
      <c r="I105" s="4"/>
      <c r="J105" s="4" t="s">
        <v>44</v>
      </c>
      <c r="K105" s="4"/>
      <c r="L105" s="4"/>
      <c r="M105" s="4"/>
      <c r="N105" s="4"/>
    </row>
    <row r="106" spans="2:14" x14ac:dyDescent="0.2">
      <c r="B106" s="12" t="s">
        <v>78</v>
      </c>
      <c r="C106" s="12"/>
      <c r="D106" s="4"/>
      <c r="E106" s="4"/>
      <c r="F106" s="4"/>
      <c r="G106" s="4"/>
      <c r="H106" s="5"/>
      <c r="I106" s="4"/>
      <c r="J106" s="12"/>
      <c r="K106" s="12"/>
      <c r="L106" s="12"/>
      <c r="M106" s="4"/>
      <c r="N106" s="4"/>
    </row>
    <row r="107" spans="2:14" x14ac:dyDescent="0.2">
      <c r="B107" s="13" t="s">
        <v>45</v>
      </c>
      <c r="C107" s="4"/>
      <c r="D107" s="4"/>
      <c r="E107" s="4"/>
      <c r="F107" s="4"/>
      <c r="G107" s="4"/>
      <c r="H107" s="5"/>
      <c r="I107" s="4"/>
      <c r="J107" s="4" t="s">
        <v>45</v>
      </c>
      <c r="K107" s="4"/>
      <c r="L107" s="4"/>
      <c r="M107" s="4"/>
      <c r="N107" s="4"/>
    </row>
    <row r="108" spans="2:14" x14ac:dyDescent="0.2">
      <c r="B108" s="4"/>
      <c r="C108" s="4"/>
      <c r="D108" s="4"/>
      <c r="E108" s="4"/>
      <c r="F108" s="4"/>
      <c r="G108" s="4"/>
      <c r="H108" s="5"/>
      <c r="I108" s="4"/>
      <c r="J108" s="4"/>
      <c r="K108" s="4"/>
      <c r="L108" s="4"/>
      <c r="M108" s="4"/>
      <c r="N108" s="4"/>
    </row>
    <row r="109" spans="2:14" x14ac:dyDescent="0.2">
      <c r="B109" s="12"/>
      <c r="C109" s="12"/>
      <c r="D109" s="4"/>
      <c r="E109" s="4"/>
      <c r="F109" s="4"/>
      <c r="G109" s="4"/>
      <c r="H109" s="5"/>
      <c r="I109" s="4"/>
      <c r="J109" s="12"/>
      <c r="K109" s="12"/>
      <c r="L109" s="12"/>
      <c r="M109" s="4"/>
      <c r="N109" s="4"/>
    </row>
    <row r="110" spans="2:14" x14ac:dyDescent="0.2">
      <c r="B110" s="14" t="s">
        <v>46</v>
      </c>
      <c r="C110" s="4"/>
      <c r="D110" s="4"/>
      <c r="E110" s="4"/>
      <c r="F110" s="4"/>
      <c r="G110" s="4"/>
      <c r="H110" s="5"/>
      <c r="I110" s="4"/>
      <c r="J110" s="102" t="s">
        <v>46</v>
      </c>
      <c r="K110" s="102"/>
      <c r="L110" s="102"/>
      <c r="M110" s="4"/>
      <c r="N110" s="4"/>
    </row>
    <row r="111" spans="2:14" x14ac:dyDescent="0.2">
      <c r="B111" s="4"/>
      <c r="C111" s="4"/>
      <c r="D111" s="4"/>
      <c r="E111" s="4"/>
      <c r="F111" s="4"/>
      <c r="G111" s="4"/>
      <c r="H111" s="5"/>
      <c r="I111" s="4"/>
      <c r="J111" s="4"/>
      <c r="K111" s="4"/>
      <c r="L111" s="4"/>
      <c r="M111" s="4"/>
      <c r="N111" s="4"/>
    </row>
    <row r="112" spans="2:14" x14ac:dyDescent="0.2">
      <c r="B112" s="90" t="s">
        <v>47</v>
      </c>
      <c r="C112" s="4"/>
      <c r="D112" s="4"/>
      <c r="E112" s="4"/>
      <c r="F112" s="4"/>
      <c r="G112" s="4"/>
      <c r="H112" s="5"/>
      <c r="I112" s="4"/>
      <c r="J112" s="4" t="s">
        <v>47</v>
      </c>
      <c r="K112" s="4"/>
      <c r="L112" s="4"/>
      <c r="M112" s="4"/>
      <c r="N112" s="4"/>
    </row>
    <row r="118" spans="2:14" x14ac:dyDescent="0.2">
      <c r="B118" s="4"/>
      <c r="C118" s="4"/>
      <c r="D118" s="4"/>
      <c r="E118" s="4"/>
      <c r="F118" s="4"/>
      <c r="G118" s="4"/>
      <c r="H118" s="5"/>
      <c r="I118" s="4"/>
      <c r="J118" s="4"/>
      <c r="K118" s="4"/>
      <c r="M118" s="4"/>
      <c r="N118" s="15" t="s">
        <v>13</v>
      </c>
    </row>
    <row r="119" spans="2:14" x14ac:dyDescent="0.2">
      <c r="B119" s="4"/>
      <c r="C119" s="4"/>
      <c r="D119" s="4"/>
      <c r="E119" s="4"/>
      <c r="F119" s="4"/>
      <c r="G119" s="4"/>
      <c r="H119" s="5"/>
      <c r="I119" s="4"/>
      <c r="J119" s="4"/>
      <c r="K119" s="4"/>
      <c r="M119" s="4"/>
      <c r="N119" s="15" t="s">
        <v>14</v>
      </c>
    </row>
    <row r="120" spans="2:14" ht="12.75" customHeight="1" x14ac:dyDescent="0.2">
      <c r="B120" s="4"/>
      <c r="C120" s="4"/>
      <c r="D120" s="4"/>
      <c r="E120" s="4"/>
      <c r="F120" s="4"/>
      <c r="G120" s="4"/>
      <c r="H120" s="5"/>
      <c r="I120" s="4"/>
      <c r="J120" s="4"/>
      <c r="K120" s="4"/>
      <c r="M120" s="4"/>
      <c r="N120" s="15" t="s">
        <v>15</v>
      </c>
    </row>
    <row r="121" spans="2:14" ht="12.75" customHeight="1" x14ac:dyDescent="0.2">
      <c r="B121" s="4"/>
      <c r="C121" s="4"/>
      <c r="D121" s="4"/>
      <c r="E121" s="4"/>
      <c r="F121" s="4"/>
      <c r="G121" s="4"/>
      <c r="H121" s="5"/>
      <c r="I121" s="4"/>
      <c r="J121" s="4"/>
      <c r="K121" s="4"/>
      <c r="L121" s="4"/>
      <c r="M121" s="4"/>
      <c r="N121" s="4"/>
    </row>
    <row r="122" spans="2:14" ht="12.75" customHeight="1" x14ac:dyDescent="0.2">
      <c r="B122" s="4"/>
      <c r="C122" s="115" t="s">
        <v>16</v>
      </c>
      <c r="D122" s="115"/>
      <c r="E122" s="115"/>
      <c r="F122" s="115"/>
      <c r="G122" s="115"/>
      <c r="H122" s="115"/>
      <c r="I122" s="115"/>
      <c r="J122" s="115"/>
      <c r="K122" s="115"/>
      <c r="L122" s="115"/>
      <c r="M122" s="4"/>
      <c r="N122" s="4"/>
    </row>
    <row r="123" spans="2:14" ht="12.75" customHeight="1" x14ac:dyDescent="0.2">
      <c r="B123" s="4"/>
      <c r="C123" s="115" t="s">
        <v>17</v>
      </c>
      <c r="D123" s="115"/>
      <c r="E123" s="115"/>
      <c r="F123" s="115"/>
      <c r="G123" s="115"/>
      <c r="H123" s="115"/>
      <c r="I123" s="115"/>
      <c r="J123" s="115"/>
      <c r="K123" s="115"/>
      <c r="L123" s="115"/>
      <c r="M123" s="4"/>
      <c r="N123" s="4"/>
    </row>
    <row r="124" spans="2:14" ht="12.75" customHeight="1" x14ac:dyDescent="0.2">
      <c r="B124" s="4" t="s">
        <v>18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115" t="s">
        <v>19</v>
      </c>
      <c r="M124" s="115"/>
      <c r="N124" s="115"/>
    </row>
    <row r="125" spans="2:14" ht="12.75" customHeight="1" x14ac:dyDescent="0.2">
      <c r="B125" s="4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</row>
    <row r="126" spans="2:14" ht="12.75" customHeight="1" x14ac:dyDescent="0.2">
      <c r="B126" s="4" t="s">
        <v>20</v>
      </c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</row>
    <row r="127" spans="2:14" ht="12.75" customHeight="1" x14ac:dyDescent="0.2">
      <c r="B127" s="4" t="s">
        <v>21</v>
      </c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</row>
    <row r="128" spans="2:14" x14ac:dyDescent="0.2">
      <c r="B128" s="4" t="s">
        <v>112</v>
      </c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</row>
    <row r="129" spans="2:14" x14ac:dyDescent="0.2">
      <c r="B129" s="4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</row>
    <row r="130" spans="2:14" x14ac:dyDescent="0.2">
      <c r="B130" s="4"/>
      <c r="C130" s="4"/>
      <c r="D130" s="4"/>
      <c r="E130" s="4"/>
      <c r="F130" s="4"/>
      <c r="G130" s="4"/>
      <c r="H130" s="5"/>
      <c r="I130" s="4"/>
      <c r="J130" s="4"/>
      <c r="K130" s="4"/>
      <c r="L130" s="4"/>
      <c r="M130" s="4"/>
      <c r="N130" s="4"/>
    </row>
    <row r="131" spans="2:14" ht="13.15" customHeight="1" x14ac:dyDescent="0.2">
      <c r="B131" s="116" t="s">
        <v>5</v>
      </c>
      <c r="C131" s="118" t="s">
        <v>22</v>
      </c>
      <c r="D131" s="120" t="s">
        <v>23</v>
      </c>
      <c r="E131" s="120" t="s">
        <v>24</v>
      </c>
      <c r="F131" s="120" t="s">
        <v>48</v>
      </c>
      <c r="G131" s="120" t="s">
        <v>25</v>
      </c>
      <c r="H131" s="121" t="s">
        <v>0</v>
      </c>
      <c r="I131" s="103" t="s">
        <v>26</v>
      </c>
      <c r="J131" s="103"/>
      <c r="K131" s="103"/>
      <c r="L131" s="103"/>
      <c r="M131" s="104" t="s">
        <v>27</v>
      </c>
      <c r="N131" s="105" t="s">
        <v>28</v>
      </c>
    </row>
    <row r="132" spans="2:14" ht="24.6" customHeight="1" x14ac:dyDescent="0.2">
      <c r="B132" s="117"/>
      <c r="C132" s="119"/>
      <c r="D132" s="120"/>
      <c r="E132" s="120"/>
      <c r="F132" s="120"/>
      <c r="G132" s="120"/>
      <c r="H132" s="121"/>
      <c r="I132" s="3" t="s">
        <v>29</v>
      </c>
      <c r="J132" s="3" t="s">
        <v>30</v>
      </c>
      <c r="K132" s="3" t="s">
        <v>31</v>
      </c>
      <c r="L132" s="3" t="s">
        <v>32</v>
      </c>
      <c r="M132" s="104"/>
      <c r="N132" s="106"/>
    </row>
    <row r="133" spans="2:14" ht="12" customHeight="1" x14ac:dyDescent="0.2">
      <c r="B133" s="107" t="s">
        <v>111</v>
      </c>
      <c r="C133" s="108"/>
      <c r="D133" s="108"/>
      <c r="E133" s="108"/>
      <c r="F133" s="108"/>
      <c r="G133" s="109"/>
      <c r="H133" s="83" t="s">
        <v>84</v>
      </c>
      <c r="I133" s="82">
        <v>171.84</v>
      </c>
      <c r="J133" s="82">
        <v>122.83</v>
      </c>
      <c r="K133" s="82">
        <v>61.52</v>
      </c>
      <c r="L133" s="79"/>
      <c r="M133" s="80">
        <v>4.72</v>
      </c>
      <c r="N133" s="81"/>
    </row>
    <row r="134" spans="2:14" ht="12.75" customHeight="1" x14ac:dyDescent="0.2">
      <c r="B134" s="110"/>
      <c r="C134" s="111"/>
      <c r="D134" s="111"/>
      <c r="E134" s="111"/>
      <c r="F134" s="111"/>
      <c r="G134" s="112"/>
      <c r="H134" s="83" t="s">
        <v>85</v>
      </c>
      <c r="I134" s="82">
        <v>155.44</v>
      </c>
      <c r="J134" s="82">
        <v>110.74</v>
      </c>
      <c r="K134" s="82">
        <v>55.57</v>
      </c>
      <c r="L134" s="79"/>
      <c r="M134" s="80">
        <v>4.72</v>
      </c>
      <c r="N134" s="81"/>
    </row>
    <row r="135" spans="2:14" ht="13.15" customHeight="1" x14ac:dyDescent="0.2">
      <c r="B135" s="110"/>
      <c r="C135" s="111"/>
      <c r="D135" s="111"/>
      <c r="E135" s="111"/>
      <c r="F135" s="111"/>
      <c r="G135" s="112"/>
      <c r="H135" s="83" t="s">
        <v>4</v>
      </c>
      <c r="I135" s="82">
        <v>645.75</v>
      </c>
      <c r="J135" s="82">
        <v>461.4</v>
      </c>
      <c r="K135" s="82">
        <v>232.13</v>
      </c>
      <c r="L135" s="82"/>
      <c r="M135" s="82">
        <v>20.100000000000001</v>
      </c>
      <c r="N135" s="82"/>
    </row>
    <row r="136" spans="2:14" x14ac:dyDescent="0.2">
      <c r="B136" s="110"/>
      <c r="C136" s="111"/>
      <c r="D136" s="111"/>
      <c r="E136" s="111"/>
      <c r="F136" s="111"/>
      <c r="G136" s="112"/>
      <c r="H136" s="83" t="s">
        <v>1</v>
      </c>
      <c r="I136" s="82">
        <v>86.33</v>
      </c>
      <c r="J136" s="82">
        <v>61.52</v>
      </c>
      <c r="K136" s="82">
        <v>31.17</v>
      </c>
      <c r="L136" s="82"/>
      <c r="M136" s="82">
        <v>4.92</v>
      </c>
      <c r="N136" s="82"/>
    </row>
    <row r="137" spans="2:14" x14ac:dyDescent="0.2">
      <c r="B137" s="110"/>
      <c r="C137" s="111"/>
      <c r="D137" s="111"/>
      <c r="E137" s="111"/>
      <c r="F137" s="111"/>
      <c r="G137" s="112"/>
      <c r="H137" s="83" t="s">
        <v>3</v>
      </c>
      <c r="I137" s="82">
        <v>51.27</v>
      </c>
      <c r="J137" s="82">
        <v>37.32</v>
      </c>
      <c r="K137" s="82">
        <v>19.07</v>
      </c>
      <c r="L137" s="82"/>
      <c r="M137" s="82">
        <v>1.03</v>
      </c>
      <c r="N137" s="82"/>
    </row>
    <row r="138" spans="2:14" x14ac:dyDescent="0.2">
      <c r="B138" s="110"/>
      <c r="C138" s="111"/>
      <c r="D138" s="111"/>
      <c r="E138" s="111"/>
      <c r="F138" s="111"/>
      <c r="G138" s="112"/>
      <c r="H138" s="83" t="s">
        <v>2</v>
      </c>
      <c r="I138" s="82">
        <v>16.41</v>
      </c>
      <c r="J138" s="82">
        <v>12.51</v>
      </c>
      <c r="K138" s="82">
        <v>6.36</v>
      </c>
      <c r="L138" s="82"/>
      <c r="M138" s="82">
        <v>0.41</v>
      </c>
      <c r="N138" s="82"/>
    </row>
    <row r="139" spans="2:14" x14ac:dyDescent="0.2">
      <c r="B139" s="73" t="s">
        <v>83</v>
      </c>
      <c r="C139" s="70" t="s">
        <v>80</v>
      </c>
      <c r="D139" s="73">
        <v>46</v>
      </c>
      <c r="E139" s="73">
        <v>21</v>
      </c>
      <c r="F139" s="73">
        <v>1</v>
      </c>
      <c r="G139" s="93">
        <v>8.6999999999999993</v>
      </c>
      <c r="H139" s="16" t="s">
        <v>84</v>
      </c>
      <c r="I139" s="75">
        <v>0</v>
      </c>
      <c r="J139" s="75">
        <v>0</v>
      </c>
      <c r="K139" s="75">
        <v>0</v>
      </c>
      <c r="L139" s="84">
        <f>SUM(I139:K139)</f>
        <v>0</v>
      </c>
      <c r="M139" s="76">
        <v>0</v>
      </c>
      <c r="N139" s="87">
        <f>SUM(L139:M139)</f>
        <v>0</v>
      </c>
    </row>
    <row r="140" spans="2:14" x14ac:dyDescent="0.2">
      <c r="B140" s="3"/>
      <c r="C140" s="3"/>
      <c r="D140" s="3"/>
      <c r="E140" s="3"/>
      <c r="F140" s="3"/>
      <c r="G140" s="3"/>
      <c r="H140" s="6" t="s">
        <v>33</v>
      </c>
      <c r="I140" s="85">
        <f>IFERROR(I139*I133,"")</f>
        <v>0</v>
      </c>
      <c r="J140" s="85">
        <f t="shared" ref="J140:K140" si="29">IFERROR(J139*J133,"")</f>
        <v>0</v>
      </c>
      <c r="K140" s="85">
        <f t="shared" si="29"/>
        <v>0</v>
      </c>
      <c r="L140" s="84">
        <f t="shared" ref="L140:L151" si="30">SUM(I140:K140)</f>
        <v>0</v>
      </c>
      <c r="M140" s="85">
        <f t="shared" ref="M140" si="31">IFERROR(M139*M133,"")</f>
        <v>0</v>
      </c>
      <c r="N140" s="87">
        <f t="shared" ref="N140:N151" si="32">SUM(L140:M140)</f>
        <v>0</v>
      </c>
    </row>
    <row r="141" spans="2:14" x14ac:dyDescent="0.2">
      <c r="B141" s="3"/>
      <c r="C141" s="3"/>
      <c r="D141" s="3"/>
      <c r="E141" s="3"/>
      <c r="F141" s="3"/>
      <c r="G141" s="3"/>
      <c r="H141" s="16" t="s">
        <v>85</v>
      </c>
      <c r="I141" s="75">
        <v>0</v>
      </c>
      <c r="J141" s="75">
        <v>0</v>
      </c>
      <c r="K141" s="75">
        <v>0</v>
      </c>
      <c r="L141" s="84">
        <f t="shared" si="30"/>
        <v>0</v>
      </c>
      <c r="M141" s="76">
        <v>0</v>
      </c>
      <c r="N141" s="87">
        <f t="shared" si="32"/>
        <v>0</v>
      </c>
    </row>
    <row r="142" spans="2:14" x14ac:dyDescent="0.2">
      <c r="B142" s="3"/>
      <c r="C142" s="3"/>
      <c r="D142" s="3"/>
      <c r="E142" s="3"/>
      <c r="F142" s="3"/>
      <c r="G142" s="3"/>
      <c r="H142" s="6" t="s">
        <v>33</v>
      </c>
      <c r="I142" s="85">
        <f>IFERROR(I141*I134,"")</f>
        <v>0</v>
      </c>
      <c r="J142" s="85">
        <f t="shared" ref="J142:K142" si="33">IFERROR(J141*J134,"")</f>
        <v>0</v>
      </c>
      <c r="K142" s="85">
        <f t="shared" si="33"/>
        <v>0</v>
      </c>
      <c r="L142" s="84">
        <f t="shared" si="30"/>
        <v>0</v>
      </c>
      <c r="M142" s="85">
        <f t="shared" ref="M142" si="34">IFERROR(M141*M134,"")</f>
        <v>0</v>
      </c>
      <c r="N142" s="87">
        <f t="shared" si="32"/>
        <v>0</v>
      </c>
    </row>
    <row r="143" spans="2:14" x14ac:dyDescent="0.2">
      <c r="B143" s="3"/>
      <c r="C143" s="3"/>
      <c r="D143" s="3"/>
      <c r="E143" s="3"/>
      <c r="F143" s="3"/>
      <c r="G143" s="3"/>
      <c r="H143" s="17" t="s">
        <v>4</v>
      </c>
      <c r="I143" s="78">
        <v>0</v>
      </c>
      <c r="J143" s="75">
        <v>0</v>
      </c>
      <c r="K143" s="75">
        <v>0</v>
      </c>
      <c r="L143" s="84">
        <f t="shared" si="30"/>
        <v>0</v>
      </c>
      <c r="M143" s="76">
        <v>0</v>
      </c>
      <c r="N143" s="87">
        <f t="shared" si="32"/>
        <v>0</v>
      </c>
    </row>
    <row r="144" spans="2:14" x14ac:dyDescent="0.2">
      <c r="B144" s="3"/>
      <c r="C144" s="3"/>
      <c r="D144" s="3"/>
      <c r="E144" s="3"/>
      <c r="F144" s="3"/>
      <c r="G144" s="3"/>
      <c r="H144" s="6" t="s">
        <v>33</v>
      </c>
      <c r="I144" s="85">
        <f>SUM(I135*I143)</f>
        <v>0</v>
      </c>
      <c r="J144" s="85">
        <f t="shared" ref="J144:K144" si="35">SUM(J135*J143)</f>
        <v>0</v>
      </c>
      <c r="K144" s="85">
        <f t="shared" si="35"/>
        <v>0</v>
      </c>
      <c r="L144" s="84">
        <f t="shared" si="30"/>
        <v>0</v>
      </c>
      <c r="M144" s="85">
        <f t="shared" ref="M144" si="36">SUM(M135*M143)</f>
        <v>0</v>
      </c>
      <c r="N144" s="87">
        <f t="shared" si="32"/>
        <v>0</v>
      </c>
    </row>
    <row r="145" spans="2:14" x14ac:dyDescent="0.2">
      <c r="B145" s="3"/>
      <c r="C145" s="3"/>
      <c r="D145" s="3"/>
      <c r="E145" s="3"/>
      <c r="F145" s="3"/>
      <c r="G145" s="3"/>
      <c r="H145" s="17" t="s">
        <v>1</v>
      </c>
      <c r="I145" s="78">
        <v>22</v>
      </c>
      <c r="J145" s="75">
        <v>4</v>
      </c>
      <c r="K145" s="75">
        <v>0</v>
      </c>
      <c r="L145" s="84">
        <f t="shared" si="30"/>
        <v>26</v>
      </c>
      <c r="M145" s="76">
        <v>102</v>
      </c>
      <c r="N145" s="87">
        <f t="shared" si="32"/>
        <v>128</v>
      </c>
    </row>
    <row r="146" spans="2:14" x14ac:dyDescent="0.2">
      <c r="B146" s="3"/>
      <c r="C146" s="3"/>
      <c r="D146" s="3"/>
      <c r="E146" s="3"/>
      <c r="F146" s="3"/>
      <c r="G146" s="3"/>
      <c r="H146" s="6" t="s">
        <v>33</v>
      </c>
      <c r="I146" s="85">
        <f>IFERROR(I145*I136,"")</f>
        <v>1899.26</v>
      </c>
      <c r="J146" s="85">
        <f t="shared" ref="J146:K146" si="37">IFERROR(J145*J136,"")</f>
        <v>246.08</v>
      </c>
      <c r="K146" s="85">
        <f t="shared" si="37"/>
        <v>0</v>
      </c>
      <c r="L146" s="84">
        <f t="shared" si="30"/>
        <v>2145.34</v>
      </c>
      <c r="M146" s="85">
        <f t="shared" ref="M146" si="38">IFERROR(M145*M136,"")</f>
        <v>501.84</v>
      </c>
      <c r="N146" s="87">
        <f t="shared" si="32"/>
        <v>2647.1800000000003</v>
      </c>
    </row>
    <row r="147" spans="2:14" x14ac:dyDescent="0.2">
      <c r="B147" s="3"/>
      <c r="C147" s="3"/>
      <c r="D147" s="3"/>
      <c r="E147" s="3"/>
      <c r="F147" s="3"/>
      <c r="G147" s="3"/>
      <c r="H147" s="17" t="s">
        <v>3</v>
      </c>
      <c r="I147" s="78">
        <v>0</v>
      </c>
      <c r="J147" s="75">
        <v>0</v>
      </c>
      <c r="K147" s="75">
        <v>0</v>
      </c>
      <c r="L147" s="84">
        <f t="shared" si="30"/>
        <v>0</v>
      </c>
      <c r="M147" s="76">
        <v>1</v>
      </c>
      <c r="N147" s="87">
        <f t="shared" si="32"/>
        <v>1</v>
      </c>
    </row>
    <row r="148" spans="2:14" x14ac:dyDescent="0.2">
      <c r="B148" s="3"/>
      <c r="C148" s="3"/>
      <c r="D148" s="3"/>
      <c r="E148" s="3"/>
      <c r="F148" s="3"/>
      <c r="G148" s="3"/>
      <c r="H148" s="6" t="s">
        <v>33</v>
      </c>
      <c r="I148" s="85">
        <f>IFERROR(I147*I137,"")</f>
        <v>0</v>
      </c>
      <c r="J148" s="85">
        <f t="shared" ref="J148:K148" si="39">IFERROR(J147*J137,"")</f>
        <v>0</v>
      </c>
      <c r="K148" s="85">
        <f t="shared" si="39"/>
        <v>0</v>
      </c>
      <c r="L148" s="84">
        <f t="shared" si="30"/>
        <v>0</v>
      </c>
      <c r="M148" s="85">
        <f t="shared" ref="M148" si="40">IFERROR(M147*M137,"")</f>
        <v>1.03</v>
      </c>
      <c r="N148" s="87">
        <f t="shared" si="32"/>
        <v>1.03</v>
      </c>
    </row>
    <row r="149" spans="2:14" x14ac:dyDescent="0.2">
      <c r="B149" s="3"/>
      <c r="C149" s="3"/>
      <c r="D149" s="3"/>
      <c r="E149" s="3"/>
      <c r="F149" s="3"/>
      <c r="G149" s="3"/>
      <c r="H149" s="17" t="s">
        <v>2</v>
      </c>
      <c r="I149" s="77">
        <v>0</v>
      </c>
      <c r="J149" s="75">
        <v>0</v>
      </c>
      <c r="K149" s="75">
        <v>0</v>
      </c>
      <c r="L149" s="84">
        <f t="shared" si="30"/>
        <v>0</v>
      </c>
      <c r="M149" s="76">
        <v>47</v>
      </c>
      <c r="N149" s="87">
        <f t="shared" si="32"/>
        <v>47</v>
      </c>
    </row>
    <row r="150" spans="2:14" x14ac:dyDescent="0.2">
      <c r="B150" s="3"/>
      <c r="C150" s="3"/>
      <c r="D150" s="3"/>
      <c r="E150" s="3"/>
      <c r="F150" s="3"/>
      <c r="G150" s="3"/>
      <c r="H150" s="6" t="s">
        <v>33</v>
      </c>
      <c r="I150" s="85">
        <f>SUM(I149*I138)</f>
        <v>0</v>
      </c>
      <c r="J150" s="85">
        <f t="shared" ref="J150:K150" si="41">SUM(J149*J138)</f>
        <v>0</v>
      </c>
      <c r="K150" s="85">
        <f t="shared" si="41"/>
        <v>0</v>
      </c>
      <c r="L150" s="84">
        <f t="shared" si="30"/>
        <v>0</v>
      </c>
      <c r="M150" s="85">
        <f t="shared" ref="M150" si="42">SUM(M149*M138)</f>
        <v>19.27</v>
      </c>
      <c r="N150" s="87">
        <f t="shared" si="32"/>
        <v>19.27</v>
      </c>
    </row>
    <row r="151" spans="2:14" x14ac:dyDescent="0.2">
      <c r="B151" s="3"/>
      <c r="C151" s="3"/>
      <c r="D151" s="3"/>
      <c r="E151" s="3"/>
      <c r="F151" s="3"/>
      <c r="G151" s="3"/>
      <c r="H151" s="7" t="s">
        <v>34</v>
      </c>
      <c r="I151" s="85">
        <f>SUM(I139+I141+I143+I145+I147+I149)</f>
        <v>22</v>
      </c>
      <c r="J151" s="85">
        <f t="shared" ref="J151:K152" si="43">SUM(J139+J141+J143+J145+J147+J149)</f>
        <v>4</v>
      </c>
      <c r="K151" s="85">
        <f t="shared" si="43"/>
        <v>0</v>
      </c>
      <c r="L151" s="84">
        <f t="shared" si="30"/>
        <v>26</v>
      </c>
      <c r="M151" s="85">
        <f t="shared" ref="M151:M152" si="44">SUM(M139+M141+M143+M145+M147+M149)</f>
        <v>150</v>
      </c>
      <c r="N151" s="87">
        <f t="shared" si="32"/>
        <v>176</v>
      </c>
    </row>
    <row r="152" spans="2:14" x14ac:dyDescent="0.2">
      <c r="B152" s="3"/>
      <c r="C152" s="3"/>
      <c r="D152" s="3"/>
      <c r="E152" s="3"/>
      <c r="F152" s="3"/>
      <c r="G152" s="3"/>
      <c r="H152" s="7" t="s">
        <v>49</v>
      </c>
      <c r="I152" s="85">
        <f>SUM(I140+I142+I144+I146+I148+I150)</f>
        <v>1899.26</v>
      </c>
      <c r="J152" s="85">
        <f t="shared" si="43"/>
        <v>246.08</v>
      </c>
      <c r="K152" s="85">
        <f t="shared" si="43"/>
        <v>0</v>
      </c>
      <c r="L152" s="87">
        <f t="shared" ref="L152" si="45">SUM(I152:K152)</f>
        <v>2145.34</v>
      </c>
      <c r="M152" s="86">
        <f t="shared" si="44"/>
        <v>522.14</v>
      </c>
      <c r="N152" s="87">
        <f t="shared" ref="N152" si="46">SUM(L152:M152)</f>
        <v>2667.48</v>
      </c>
    </row>
    <row r="153" spans="2:14" x14ac:dyDescent="0.2">
      <c r="B153" s="8"/>
      <c r="C153" s="8"/>
      <c r="D153" s="8"/>
      <c r="E153" s="8"/>
      <c r="F153" s="8"/>
      <c r="G153" s="9"/>
      <c r="H153" s="10"/>
      <c r="I153" s="10"/>
      <c r="J153" s="10"/>
      <c r="K153" s="10"/>
      <c r="L153" s="11"/>
      <c r="M153" s="10"/>
      <c r="N153" s="10"/>
    </row>
    <row r="154" spans="2:14" x14ac:dyDescent="0.2">
      <c r="B154" s="113" t="s">
        <v>35</v>
      </c>
      <c r="C154" s="113"/>
      <c r="D154" s="113"/>
      <c r="E154" s="113"/>
      <c r="F154" s="91"/>
      <c r="G154" s="4"/>
      <c r="H154" s="5"/>
      <c r="I154" s="4"/>
      <c r="J154" s="10"/>
      <c r="K154" s="10"/>
      <c r="L154" s="11"/>
      <c r="M154" s="10"/>
      <c r="N154" s="10"/>
    </row>
    <row r="155" spans="2:14" s="2" customFormat="1" x14ac:dyDescent="0.2">
      <c r="B155" s="114" t="s">
        <v>79</v>
      </c>
      <c r="C155" s="114"/>
      <c r="D155" s="114"/>
      <c r="E155" s="114"/>
      <c r="F155" s="114"/>
      <c r="G155" s="114"/>
      <c r="H155" s="114"/>
      <c r="I155" s="114"/>
      <c r="J155" s="71"/>
      <c r="K155" s="71"/>
      <c r="L155" s="72"/>
      <c r="M155" s="71"/>
      <c r="N155" s="71"/>
    </row>
    <row r="156" spans="2:14" x14ac:dyDescent="0.2">
      <c r="B156" s="101" t="s">
        <v>36</v>
      </c>
      <c r="C156" s="101"/>
      <c r="D156" s="101"/>
      <c r="E156" s="101"/>
      <c r="F156" s="101"/>
      <c r="G156" s="101"/>
      <c r="H156" s="101"/>
      <c r="I156" s="101"/>
      <c r="J156" s="10"/>
      <c r="K156" s="10"/>
      <c r="L156" s="11"/>
      <c r="M156" s="10"/>
      <c r="N156" s="10"/>
    </row>
    <row r="157" spans="2:14" x14ac:dyDescent="0.2">
      <c r="B157" s="101" t="s">
        <v>37</v>
      </c>
      <c r="C157" s="101"/>
      <c r="D157" s="101"/>
      <c r="E157" s="101"/>
      <c r="F157" s="101"/>
      <c r="G157" s="101"/>
      <c r="H157" s="101"/>
      <c r="I157" s="101"/>
      <c r="J157" s="10"/>
      <c r="K157" s="10"/>
      <c r="L157" s="11"/>
      <c r="M157" s="10"/>
      <c r="N157" s="10"/>
    </row>
    <row r="158" spans="2:14" x14ac:dyDescent="0.2">
      <c r="B158" s="101" t="s">
        <v>38</v>
      </c>
      <c r="C158" s="101"/>
      <c r="D158" s="101"/>
      <c r="E158" s="101"/>
      <c r="F158" s="101"/>
      <c r="G158" s="101"/>
      <c r="H158" s="101"/>
      <c r="I158" s="101"/>
      <c r="J158" s="10"/>
      <c r="K158" s="10"/>
      <c r="L158" s="11"/>
      <c r="M158" s="10"/>
      <c r="N158" s="10"/>
    </row>
    <row r="159" spans="2:14" x14ac:dyDescent="0.2">
      <c r="B159" s="101" t="s">
        <v>39</v>
      </c>
      <c r="C159" s="101"/>
      <c r="D159" s="101"/>
      <c r="E159" s="101"/>
      <c r="F159" s="101"/>
      <c r="G159" s="101"/>
      <c r="H159" s="101"/>
      <c r="I159" s="101"/>
      <c r="J159" s="4"/>
      <c r="K159" s="4"/>
      <c r="L159" s="4"/>
      <c r="M159" s="4"/>
      <c r="N159" s="4"/>
    </row>
    <row r="160" spans="2:14" x14ac:dyDescent="0.2">
      <c r="B160" s="101" t="s">
        <v>40</v>
      </c>
      <c r="C160" s="101"/>
      <c r="D160" s="101"/>
      <c r="E160" s="101"/>
      <c r="F160" s="101"/>
      <c r="G160" s="101"/>
      <c r="H160" s="101"/>
      <c r="I160" s="101"/>
      <c r="J160" s="4"/>
      <c r="K160" s="4"/>
      <c r="L160" s="4"/>
      <c r="M160" s="4"/>
      <c r="N160" s="4"/>
    </row>
    <row r="161" spans="2:14" x14ac:dyDescent="0.2">
      <c r="B161" s="101" t="s">
        <v>41</v>
      </c>
      <c r="C161" s="101"/>
      <c r="D161" s="101"/>
      <c r="E161" s="101"/>
      <c r="F161" s="101"/>
      <c r="G161" s="101"/>
      <c r="H161" s="101"/>
      <c r="I161" s="101"/>
      <c r="J161" s="4"/>
      <c r="K161" s="4"/>
      <c r="L161" s="4"/>
      <c r="M161" s="4"/>
      <c r="N161" s="4"/>
    </row>
    <row r="162" spans="2:14" x14ac:dyDescent="0.2">
      <c r="B162" s="101" t="s">
        <v>42</v>
      </c>
      <c r="C162" s="101"/>
      <c r="D162" s="101"/>
      <c r="E162" s="101"/>
      <c r="F162" s="101"/>
      <c r="G162" s="101"/>
      <c r="H162" s="101"/>
      <c r="I162" s="101"/>
      <c r="J162" s="4"/>
      <c r="K162" s="4"/>
      <c r="L162" s="4"/>
      <c r="M162" s="4"/>
      <c r="N162" s="4"/>
    </row>
    <row r="163" spans="2:14" x14ac:dyDescent="0.2">
      <c r="B163" s="90"/>
      <c r="C163" s="90"/>
      <c r="D163" s="90"/>
      <c r="E163" s="90"/>
      <c r="F163" s="90"/>
      <c r="G163" s="90"/>
      <c r="H163" s="90"/>
      <c r="I163" s="90"/>
      <c r="J163" s="4"/>
      <c r="K163" s="4"/>
      <c r="L163" s="4"/>
      <c r="M163" s="4"/>
      <c r="N163" s="4"/>
    </row>
    <row r="164" spans="2:14" x14ac:dyDescent="0.2">
      <c r="B164" s="4" t="s">
        <v>43</v>
      </c>
      <c r="C164" s="4"/>
      <c r="D164" s="4"/>
      <c r="E164" s="4"/>
      <c r="F164" s="4"/>
      <c r="G164" s="4"/>
      <c r="H164" s="5"/>
      <c r="I164" s="4"/>
      <c r="J164" s="4" t="s">
        <v>44</v>
      </c>
      <c r="K164" s="4"/>
      <c r="L164" s="4"/>
      <c r="M164" s="4"/>
      <c r="N164" s="4"/>
    </row>
    <row r="165" spans="2:14" x14ac:dyDescent="0.2">
      <c r="B165" s="12" t="s">
        <v>78</v>
      </c>
      <c r="C165" s="12"/>
      <c r="D165" s="4"/>
      <c r="E165" s="4"/>
      <c r="F165" s="4"/>
      <c r="G165" s="4"/>
      <c r="H165" s="5"/>
      <c r="I165" s="4"/>
      <c r="J165" s="12"/>
      <c r="K165" s="12"/>
      <c r="L165" s="12"/>
      <c r="M165" s="4"/>
      <c r="N165" s="4"/>
    </row>
    <row r="166" spans="2:14" x14ac:dyDescent="0.2">
      <c r="B166" s="13" t="s">
        <v>45</v>
      </c>
      <c r="C166" s="4"/>
      <c r="D166" s="4"/>
      <c r="E166" s="4"/>
      <c r="F166" s="4"/>
      <c r="G166" s="4"/>
      <c r="H166" s="5"/>
      <c r="I166" s="4"/>
      <c r="J166" s="4" t="s">
        <v>45</v>
      </c>
      <c r="K166" s="4"/>
      <c r="L166" s="4"/>
      <c r="M166" s="4"/>
      <c r="N166" s="4"/>
    </row>
    <row r="167" spans="2:14" x14ac:dyDescent="0.2">
      <c r="B167" s="4"/>
      <c r="C167" s="4"/>
      <c r="D167" s="4"/>
      <c r="E167" s="4"/>
      <c r="F167" s="4"/>
      <c r="G167" s="4"/>
      <c r="H167" s="5"/>
      <c r="I167" s="4"/>
      <c r="J167" s="4"/>
      <c r="K167" s="4"/>
      <c r="L167" s="4"/>
      <c r="M167" s="4"/>
      <c r="N167" s="4"/>
    </row>
    <row r="168" spans="2:14" x14ac:dyDescent="0.2">
      <c r="B168" s="12"/>
      <c r="C168" s="12"/>
      <c r="D168" s="4"/>
      <c r="E168" s="4"/>
      <c r="F168" s="4"/>
      <c r="G168" s="4"/>
      <c r="H168" s="5"/>
      <c r="I168" s="4"/>
      <c r="J168" s="12"/>
      <c r="K168" s="12"/>
      <c r="L168" s="12"/>
      <c r="M168" s="4"/>
      <c r="N168" s="4"/>
    </row>
    <row r="169" spans="2:14" x14ac:dyDescent="0.2">
      <c r="B169" s="14" t="s">
        <v>46</v>
      </c>
      <c r="C169" s="4"/>
      <c r="D169" s="4"/>
      <c r="E169" s="4"/>
      <c r="F169" s="4"/>
      <c r="G169" s="4"/>
      <c r="H169" s="5"/>
      <c r="I169" s="4"/>
      <c r="J169" s="102" t="s">
        <v>46</v>
      </c>
      <c r="K169" s="102"/>
      <c r="L169" s="102"/>
      <c r="M169" s="4"/>
      <c r="N169" s="4"/>
    </row>
    <row r="170" spans="2:14" x14ac:dyDescent="0.2">
      <c r="B170" s="4"/>
      <c r="C170" s="4"/>
      <c r="D170" s="4"/>
      <c r="E170" s="4"/>
      <c r="F170" s="4"/>
      <c r="G170" s="4"/>
      <c r="H170" s="5"/>
      <c r="I170" s="4"/>
      <c r="J170" s="4"/>
      <c r="K170" s="4"/>
      <c r="L170" s="4"/>
      <c r="M170" s="4"/>
      <c r="N170" s="4"/>
    </row>
    <row r="171" spans="2:14" x14ac:dyDescent="0.2">
      <c r="B171" s="90" t="s">
        <v>47</v>
      </c>
      <c r="C171" s="4"/>
      <c r="D171" s="4"/>
      <c r="E171" s="4"/>
      <c r="F171" s="4"/>
      <c r="G171" s="4"/>
      <c r="H171" s="5"/>
      <c r="I171" s="4"/>
      <c r="J171" s="4" t="s">
        <v>47</v>
      </c>
      <c r="K171" s="4"/>
      <c r="L171" s="4"/>
      <c r="M171" s="4"/>
      <c r="N171" s="4"/>
    </row>
    <row r="175" spans="2:14" x14ac:dyDescent="0.2">
      <c r="B175" s="4"/>
      <c r="C175" s="4"/>
      <c r="D175" s="4"/>
      <c r="E175" s="4"/>
      <c r="F175" s="4"/>
      <c r="G175" s="4"/>
      <c r="H175" s="5"/>
      <c r="I175" s="4"/>
      <c r="J175" s="4"/>
      <c r="K175" s="4"/>
      <c r="M175" s="4"/>
      <c r="N175" s="15" t="s">
        <v>13</v>
      </c>
    </row>
    <row r="176" spans="2:14" x14ac:dyDescent="0.2">
      <c r="B176" s="4"/>
      <c r="C176" s="4"/>
      <c r="D176" s="4"/>
      <c r="E176" s="4"/>
      <c r="F176" s="4"/>
      <c r="G176" s="4"/>
      <c r="H176" s="5"/>
      <c r="I176" s="4"/>
      <c r="J176" s="4"/>
      <c r="K176" s="4"/>
      <c r="M176" s="4"/>
      <c r="N176" s="15" t="s">
        <v>14</v>
      </c>
    </row>
    <row r="177" spans="2:14" ht="12.75" customHeight="1" x14ac:dyDescent="0.2">
      <c r="B177" s="4"/>
      <c r="C177" s="4"/>
      <c r="D177" s="4"/>
      <c r="E177" s="4"/>
      <c r="F177" s="4"/>
      <c r="G177" s="4"/>
      <c r="H177" s="5"/>
      <c r="I177" s="4"/>
      <c r="J177" s="4"/>
      <c r="K177" s="4"/>
      <c r="M177" s="4"/>
      <c r="N177" s="15" t="s">
        <v>15</v>
      </c>
    </row>
    <row r="178" spans="2:14" ht="12.75" customHeight="1" x14ac:dyDescent="0.2">
      <c r="B178" s="4"/>
      <c r="C178" s="4"/>
      <c r="D178" s="4"/>
      <c r="E178" s="4"/>
      <c r="F178" s="4"/>
      <c r="G178" s="4"/>
      <c r="H178" s="5"/>
      <c r="I178" s="4"/>
      <c r="J178" s="4"/>
      <c r="K178" s="4"/>
      <c r="L178" s="4"/>
      <c r="M178" s="4"/>
      <c r="N178" s="4"/>
    </row>
    <row r="179" spans="2:14" ht="12.75" customHeight="1" x14ac:dyDescent="0.2">
      <c r="B179" s="4"/>
      <c r="C179" s="115" t="s">
        <v>16</v>
      </c>
      <c r="D179" s="115"/>
      <c r="E179" s="115"/>
      <c r="F179" s="115"/>
      <c r="G179" s="115"/>
      <c r="H179" s="115"/>
      <c r="I179" s="115"/>
      <c r="J179" s="115"/>
      <c r="K179" s="115"/>
      <c r="L179" s="115"/>
      <c r="M179" s="4"/>
      <c r="N179" s="4"/>
    </row>
    <row r="180" spans="2:14" ht="12.75" customHeight="1" x14ac:dyDescent="0.2">
      <c r="B180" s="4"/>
      <c r="C180" s="115" t="s">
        <v>17</v>
      </c>
      <c r="D180" s="115"/>
      <c r="E180" s="115"/>
      <c r="F180" s="115"/>
      <c r="G180" s="115"/>
      <c r="H180" s="115"/>
      <c r="I180" s="115"/>
      <c r="J180" s="115"/>
      <c r="K180" s="115"/>
      <c r="L180" s="115"/>
      <c r="M180" s="4"/>
      <c r="N180" s="4"/>
    </row>
    <row r="181" spans="2:14" ht="12.75" customHeight="1" x14ac:dyDescent="0.2">
      <c r="B181" s="4" t="s">
        <v>18</v>
      </c>
      <c r="C181" s="92"/>
      <c r="D181" s="92"/>
      <c r="E181" s="92"/>
      <c r="F181" s="92"/>
      <c r="G181" s="92"/>
      <c r="H181" s="92"/>
      <c r="I181" s="92"/>
      <c r="J181" s="92"/>
      <c r="K181" s="92"/>
      <c r="L181" s="115" t="s">
        <v>19</v>
      </c>
      <c r="M181" s="115"/>
      <c r="N181" s="115"/>
    </row>
    <row r="182" spans="2:14" ht="12.75" customHeight="1" x14ac:dyDescent="0.2">
      <c r="B182" s="4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</row>
    <row r="183" spans="2:14" ht="12.75" customHeight="1" x14ac:dyDescent="0.2">
      <c r="B183" s="4" t="s">
        <v>20</v>
      </c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</row>
    <row r="184" spans="2:14" ht="12.75" customHeight="1" x14ac:dyDescent="0.2">
      <c r="B184" s="4" t="s">
        <v>21</v>
      </c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</row>
    <row r="185" spans="2:14" x14ac:dyDescent="0.2">
      <c r="B185" s="4" t="s">
        <v>112</v>
      </c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</row>
    <row r="186" spans="2:14" x14ac:dyDescent="0.2">
      <c r="B186" s="4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</row>
    <row r="187" spans="2:14" x14ac:dyDescent="0.2">
      <c r="B187" s="4"/>
      <c r="C187" s="4"/>
      <c r="D187" s="4"/>
      <c r="E187" s="4"/>
      <c r="F187" s="4"/>
      <c r="G187" s="4"/>
      <c r="H187" s="5"/>
      <c r="I187" s="4"/>
      <c r="J187" s="4"/>
      <c r="K187" s="4"/>
      <c r="L187" s="4"/>
      <c r="M187" s="4"/>
      <c r="N187" s="4"/>
    </row>
    <row r="188" spans="2:14" ht="13.15" customHeight="1" x14ac:dyDescent="0.2">
      <c r="B188" s="116" t="s">
        <v>5</v>
      </c>
      <c r="C188" s="118" t="s">
        <v>22</v>
      </c>
      <c r="D188" s="120" t="s">
        <v>23</v>
      </c>
      <c r="E188" s="120" t="s">
        <v>24</v>
      </c>
      <c r="F188" s="120" t="s">
        <v>48</v>
      </c>
      <c r="G188" s="120" t="s">
        <v>25</v>
      </c>
      <c r="H188" s="121" t="s">
        <v>0</v>
      </c>
      <c r="I188" s="103" t="s">
        <v>26</v>
      </c>
      <c r="J188" s="103"/>
      <c r="K188" s="103"/>
      <c r="L188" s="103"/>
      <c r="M188" s="104" t="s">
        <v>27</v>
      </c>
      <c r="N188" s="105" t="s">
        <v>28</v>
      </c>
    </row>
    <row r="189" spans="2:14" ht="24.6" customHeight="1" x14ac:dyDescent="0.2">
      <c r="B189" s="117"/>
      <c r="C189" s="119"/>
      <c r="D189" s="120"/>
      <c r="E189" s="120"/>
      <c r="F189" s="120"/>
      <c r="G189" s="120"/>
      <c r="H189" s="121"/>
      <c r="I189" s="3" t="s">
        <v>29</v>
      </c>
      <c r="J189" s="3" t="s">
        <v>30</v>
      </c>
      <c r="K189" s="3" t="s">
        <v>31</v>
      </c>
      <c r="L189" s="3" t="s">
        <v>32</v>
      </c>
      <c r="M189" s="104"/>
      <c r="N189" s="106"/>
    </row>
    <row r="190" spans="2:14" ht="12" customHeight="1" x14ac:dyDescent="0.2">
      <c r="B190" s="107" t="s">
        <v>111</v>
      </c>
      <c r="C190" s="108"/>
      <c r="D190" s="108"/>
      <c r="E190" s="108"/>
      <c r="F190" s="108"/>
      <c r="G190" s="109"/>
      <c r="H190" s="83" t="s">
        <v>84</v>
      </c>
      <c r="I190" s="82">
        <v>171.84</v>
      </c>
      <c r="J190" s="82">
        <v>122.83</v>
      </c>
      <c r="K190" s="82">
        <v>61.52</v>
      </c>
      <c r="L190" s="79"/>
      <c r="M190" s="80">
        <v>4.72</v>
      </c>
      <c r="N190" s="81"/>
    </row>
    <row r="191" spans="2:14" ht="12.75" customHeight="1" x14ac:dyDescent="0.2">
      <c r="B191" s="110"/>
      <c r="C191" s="111"/>
      <c r="D191" s="111"/>
      <c r="E191" s="111"/>
      <c r="F191" s="111"/>
      <c r="G191" s="112"/>
      <c r="H191" s="83" t="s">
        <v>85</v>
      </c>
      <c r="I191" s="82">
        <v>155.44</v>
      </c>
      <c r="J191" s="82">
        <v>110.74</v>
      </c>
      <c r="K191" s="82">
        <v>55.57</v>
      </c>
      <c r="L191" s="79"/>
      <c r="M191" s="80">
        <v>4.72</v>
      </c>
      <c r="N191" s="81"/>
    </row>
    <row r="192" spans="2:14" ht="13.15" customHeight="1" x14ac:dyDescent="0.2">
      <c r="B192" s="110"/>
      <c r="C192" s="111"/>
      <c r="D192" s="111"/>
      <c r="E192" s="111"/>
      <c r="F192" s="111"/>
      <c r="G192" s="112"/>
      <c r="H192" s="83" t="s">
        <v>4</v>
      </c>
      <c r="I192" s="82">
        <v>645.75</v>
      </c>
      <c r="J192" s="82">
        <v>461.4</v>
      </c>
      <c r="K192" s="82">
        <v>232.13</v>
      </c>
      <c r="L192" s="82"/>
      <c r="M192" s="82">
        <v>20.100000000000001</v>
      </c>
      <c r="N192" s="82"/>
    </row>
    <row r="193" spans="2:14" x14ac:dyDescent="0.2">
      <c r="B193" s="110"/>
      <c r="C193" s="111"/>
      <c r="D193" s="111"/>
      <c r="E193" s="111"/>
      <c r="F193" s="111"/>
      <c r="G193" s="112"/>
      <c r="H193" s="83" t="s">
        <v>1</v>
      </c>
      <c r="I193" s="82">
        <v>86.33</v>
      </c>
      <c r="J193" s="82">
        <v>61.52</v>
      </c>
      <c r="K193" s="82">
        <v>31.17</v>
      </c>
      <c r="L193" s="82"/>
      <c r="M193" s="82">
        <v>4.92</v>
      </c>
      <c r="N193" s="82"/>
    </row>
    <row r="194" spans="2:14" x14ac:dyDescent="0.2">
      <c r="B194" s="110"/>
      <c r="C194" s="111"/>
      <c r="D194" s="111"/>
      <c r="E194" s="111"/>
      <c r="F194" s="111"/>
      <c r="G194" s="112"/>
      <c r="H194" s="83" t="s">
        <v>3</v>
      </c>
      <c r="I194" s="82">
        <v>51.27</v>
      </c>
      <c r="J194" s="82">
        <v>37.32</v>
      </c>
      <c r="K194" s="82">
        <v>19.07</v>
      </c>
      <c r="L194" s="82"/>
      <c r="M194" s="82">
        <v>1.03</v>
      </c>
      <c r="N194" s="82"/>
    </row>
    <row r="195" spans="2:14" x14ac:dyDescent="0.2">
      <c r="B195" s="110"/>
      <c r="C195" s="111"/>
      <c r="D195" s="111"/>
      <c r="E195" s="111"/>
      <c r="F195" s="111"/>
      <c r="G195" s="112"/>
      <c r="H195" s="83" t="s">
        <v>2</v>
      </c>
      <c r="I195" s="82">
        <v>16.41</v>
      </c>
      <c r="J195" s="82">
        <v>12.51</v>
      </c>
      <c r="K195" s="82">
        <v>6.36</v>
      </c>
      <c r="L195" s="82"/>
      <c r="M195" s="82">
        <v>0.41</v>
      </c>
      <c r="N195" s="82"/>
    </row>
    <row r="196" spans="2:14" x14ac:dyDescent="0.2">
      <c r="B196" s="73" t="s">
        <v>83</v>
      </c>
      <c r="C196" s="70" t="s">
        <v>80</v>
      </c>
      <c r="D196" s="73">
        <v>46</v>
      </c>
      <c r="E196" s="73">
        <v>23</v>
      </c>
      <c r="F196" s="73">
        <v>1</v>
      </c>
      <c r="G196" s="93">
        <v>1.6</v>
      </c>
      <c r="H196" s="16" t="s">
        <v>84</v>
      </c>
      <c r="I196" s="75">
        <v>0</v>
      </c>
      <c r="J196" s="75">
        <v>0</v>
      </c>
      <c r="K196" s="75">
        <v>0</v>
      </c>
      <c r="L196" s="84">
        <f>SUM(I196:K196)</f>
        <v>0</v>
      </c>
      <c r="M196" s="76">
        <v>0</v>
      </c>
      <c r="N196" s="87">
        <f>SUM(L196:M196)</f>
        <v>0</v>
      </c>
    </row>
    <row r="197" spans="2:14" x14ac:dyDescent="0.2">
      <c r="B197" s="3"/>
      <c r="C197" s="3"/>
      <c r="D197" s="3"/>
      <c r="E197" s="3"/>
      <c r="F197" s="3"/>
      <c r="G197" s="3"/>
      <c r="H197" s="6" t="s">
        <v>33</v>
      </c>
      <c r="I197" s="85">
        <f>IFERROR(I196*I190,"")</f>
        <v>0</v>
      </c>
      <c r="J197" s="85">
        <f t="shared" ref="J197:K197" si="47">IFERROR(J196*J190,"")</f>
        <v>0</v>
      </c>
      <c r="K197" s="85">
        <f t="shared" si="47"/>
        <v>0</v>
      </c>
      <c r="L197" s="84">
        <f t="shared" ref="L197:L208" si="48">SUM(I197:K197)</f>
        <v>0</v>
      </c>
      <c r="M197" s="85">
        <f t="shared" ref="M197" si="49">IFERROR(M196*M190,"")</f>
        <v>0</v>
      </c>
      <c r="N197" s="87">
        <f t="shared" ref="N197:N208" si="50">SUM(L197:M197)</f>
        <v>0</v>
      </c>
    </row>
    <row r="198" spans="2:14" x14ac:dyDescent="0.2">
      <c r="B198" s="3"/>
      <c r="C198" s="3"/>
      <c r="D198" s="3"/>
      <c r="E198" s="3"/>
      <c r="F198" s="3"/>
      <c r="G198" s="3"/>
      <c r="H198" s="16" t="s">
        <v>85</v>
      </c>
      <c r="I198" s="75">
        <v>0</v>
      </c>
      <c r="J198" s="75">
        <v>0</v>
      </c>
      <c r="K198" s="75">
        <v>0</v>
      </c>
      <c r="L198" s="84">
        <f t="shared" si="48"/>
        <v>0</v>
      </c>
      <c r="M198" s="76">
        <v>0</v>
      </c>
      <c r="N198" s="87">
        <f t="shared" si="50"/>
        <v>0</v>
      </c>
    </row>
    <row r="199" spans="2:14" x14ac:dyDescent="0.2">
      <c r="B199" s="3"/>
      <c r="C199" s="3"/>
      <c r="D199" s="3"/>
      <c r="E199" s="3"/>
      <c r="F199" s="3"/>
      <c r="G199" s="3"/>
      <c r="H199" s="6" t="s">
        <v>33</v>
      </c>
      <c r="I199" s="85">
        <f>IFERROR(I198*I191,"")</f>
        <v>0</v>
      </c>
      <c r="J199" s="85">
        <f t="shared" ref="J199:K199" si="51">IFERROR(J198*J191,"")</f>
        <v>0</v>
      </c>
      <c r="K199" s="85">
        <f t="shared" si="51"/>
        <v>0</v>
      </c>
      <c r="L199" s="84">
        <f t="shared" si="48"/>
        <v>0</v>
      </c>
      <c r="M199" s="85">
        <f t="shared" ref="M199" si="52">IFERROR(M198*M191,"")</f>
        <v>0</v>
      </c>
      <c r="N199" s="87">
        <f t="shared" si="50"/>
        <v>0</v>
      </c>
    </row>
    <row r="200" spans="2:14" x14ac:dyDescent="0.2">
      <c r="B200" s="3"/>
      <c r="C200" s="3"/>
      <c r="D200" s="3"/>
      <c r="E200" s="3"/>
      <c r="F200" s="3"/>
      <c r="G200" s="3"/>
      <c r="H200" s="17" t="s">
        <v>4</v>
      </c>
      <c r="I200" s="78">
        <v>0</v>
      </c>
      <c r="J200" s="75">
        <v>0</v>
      </c>
      <c r="K200" s="75">
        <v>0</v>
      </c>
      <c r="L200" s="84">
        <f t="shared" si="48"/>
        <v>0</v>
      </c>
      <c r="M200" s="76">
        <v>0</v>
      </c>
      <c r="N200" s="87">
        <f t="shared" si="50"/>
        <v>0</v>
      </c>
    </row>
    <row r="201" spans="2:14" x14ac:dyDescent="0.2">
      <c r="B201" s="3"/>
      <c r="C201" s="3"/>
      <c r="D201" s="3"/>
      <c r="E201" s="3"/>
      <c r="F201" s="3"/>
      <c r="G201" s="3"/>
      <c r="H201" s="6" t="s">
        <v>33</v>
      </c>
      <c r="I201" s="85">
        <f>SUM(I192*I200)</f>
        <v>0</v>
      </c>
      <c r="J201" s="85">
        <f t="shared" ref="J201:K201" si="53">SUM(J192*J200)</f>
        <v>0</v>
      </c>
      <c r="K201" s="85">
        <f t="shared" si="53"/>
        <v>0</v>
      </c>
      <c r="L201" s="84">
        <f t="shared" si="48"/>
        <v>0</v>
      </c>
      <c r="M201" s="85">
        <f t="shared" ref="M201" si="54">SUM(M192*M200)</f>
        <v>0</v>
      </c>
      <c r="N201" s="87">
        <f t="shared" si="50"/>
        <v>0</v>
      </c>
    </row>
    <row r="202" spans="2:14" x14ac:dyDescent="0.2">
      <c r="B202" s="3"/>
      <c r="C202" s="3"/>
      <c r="D202" s="3"/>
      <c r="E202" s="3"/>
      <c r="F202" s="3"/>
      <c r="G202" s="3"/>
      <c r="H202" s="17" t="s">
        <v>1</v>
      </c>
      <c r="I202" s="78">
        <v>6</v>
      </c>
      <c r="J202" s="75">
        <v>0</v>
      </c>
      <c r="K202" s="75">
        <v>0</v>
      </c>
      <c r="L202" s="84">
        <f t="shared" si="48"/>
        <v>6</v>
      </c>
      <c r="M202" s="76">
        <v>41</v>
      </c>
      <c r="N202" s="87">
        <f t="shared" si="50"/>
        <v>47</v>
      </c>
    </row>
    <row r="203" spans="2:14" x14ac:dyDescent="0.2">
      <c r="B203" s="3"/>
      <c r="C203" s="3"/>
      <c r="D203" s="3"/>
      <c r="E203" s="3"/>
      <c r="F203" s="3"/>
      <c r="G203" s="3"/>
      <c r="H203" s="6" t="s">
        <v>33</v>
      </c>
      <c r="I203" s="85">
        <f>IFERROR(I202*I193,"")</f>
        <v>517.98</v>
      </c>
      <c r="J203" s="85">
        <f t="shared" ref="J203:K203" si="55">IFERROR(J202*J193,"")</f>
        <v>0</v>
      </c>
      <c r="K203" s="85">
        <f t="shared" si="55"/>
        <v>0</v>
      </c>
      <c r="L203" s="84">
        <f t="shared" si="48"/>
        <v>517.98</v>
      </c>
      <c r="M203" s="85">
        <f t="shared" ref="M203" si="56">IFERROR(M202*M193,"")</f>
        <v>201.72</v>
      </c>
      <c r="N203" s="87">
        <f t="shared" si="50"/>
        <v>719.7</v>
      </c>
    </row>
    <row r="204" spans="2:14" x14ac:dyDescent="0.2">
      <c r="B204" s="3"/>
      <c r="C204" s="3"/>
      <c r="D204" s="3"/>
      <c r="E204" s="3"/>
      <c r="F204" s="3"/>
      <c r="G204" s="3"/>
      <c r="H204" s="17" t="s">
        <v>3</v>
      </c>
      <c r="I204" s="78">
        <v>0</v>
      </c>
      <c r="J204" s="75">
        <v>0</v>
      </c>
      <c r="K204" s="75">
        <v>0</v>
      </c>
      <c r="L204" s="84">
        <f t="shared" si="48"/>
        <v>0</v>
      </c>
      <c r="M204" s="76">
        <v>2</v>
      </c>
      <c r="N204" s="87">
        <f t="shared" si="50"/>
        <v>2</v>
      </c>
    </row>
    <row r="205" spans="2:14" x14ac:dyDescent="0.2">
      <c r="B205" s="3"/>
      <c r="C205" s="3"/>
      <c r="D205" s="3"/>
      <c r="E205" s="3"/>
      <c r="F205" s="3"/>
      <c r="G205" s="3"/>
      <c r="H205" s="6" t="s">
        <v>33</v>
      </c>
      <c r="I205" s="85">
        <f>IFERROR(I204*I194,"")</f>
        <v>0</v>
      </c>
      <c r="J205" s="85">
        <f t="shared" ref="J205:K205" si="57">IFERROR(J204*J194,"")</f>
        <v>0</v>
      </c>
      <c r="K205" s="85">
        <f t="shared" si="57"/>
        <v>0</v>
      </c>
      <c r="L205" s="84">
        <f t="shared" si="48"/>
        <v>0</v>
      </c>
      <c r="M205" s="85">
        <f t="shared" ref="M205" si="58">IFERROR(M204*M194,"")</f>
        <v>2.06</v>
      </c>
      <c r="N205" s="87">
        <f t="shared" si="50"/>
        <v>2.06</v>
      </c>
    </row>
    <row r="206" spans="2:14" x14ac:dyDescent="0.2">
      <c r="B206" s="3"/>
      <c r="C206" s="3"/>
      <c r="D206" s="3"/>
      <c r="E206" s="3"/>
      <c r="F206" s="3"/>
      <c r="G206" s="3"/>
      <c r="H206" s="17" t="s">
        <v>2</v>
      </c>
      <c r="I206" s="77">
        <v>0</v>
      </c>
      <c r="J206" s="75">
        <v>0</v>
      </c>
      <c r="K206" s="75">
        <v>0</v>
      </c>
      <c r="L206" s="84">
        <f t="shared" si="48"/>
        <v>0</v>
      </c>
      <c r="M206" s="76">
        <v>2</v>
      </c>
      <c r="N206" s="87">
        <f t="shared" si="50"/>
        <v>2</v>
      </c>
    </row>
    <row r="207" spans="2:14" x14ac:dyDescent="0.2">
      <c r="B207" s="3"/>
      <c r="C207" s="3"/>
      <c r="D207" s="3"/>
      <c r="E207" s="3"/>
      <c r="F207" s="3"/>
      <c r="G207" s="3"/>
      <c r="H207" s="6" t="s">
        <v>33</v>
      </c>
      <c r="I207" s="85">
        <f>SUM(I206*I195)</f>
        <v>0</v>
      </c>
      <c r="J207" s="85">
        <f t="shared" ref="J207:K207" si="59">SUM(J206*J195)</f>
        <v>0</v>
      </c>
      <c r="K207" s="85">
        <f t="shared" si="59"/>
        <v>0</v>
      </c>
      <c r="L207" s="84">
        <f t="shared" si="48"/>
        <v>0</v>
      </c>
      <c r="M207" s="85">
        <f t="shared" ref="M207" si="60">SUM(M206*M195)</f>
        <v>0.82</v>
      </c>
      <c r="N207" s="87">
        <f t="shared" si="50"/>
        <v>0.82</v>
      </c>
    </row>
    <row r="208" spans="2:14" x14ac:dyDescent="0.2">
      <c r="B208" s="3"/>
      <c r="C208" s="3"/>
      <c r="D208" s="3"/>
      <c r="E208" s="3"/>
      <c r="F208" s="3"/>
      <c r="G208" s="3"/>
      <c r="H208" s="7" t="s">
        <v>34</v>
      </c>
      <c r="I208" s="85">
        <f>SUM(I196+I198+I200+I202+I204+I206)</f>
        <v>6</v>
      </c>
      <c r="J208" s="85">
        <f t="shared" ref="J208:K209" si="61">SUM(J196+J198+J200+J202+J204+J206)</f>
        <v>0</v>
      </c>
      <c r="K208" s="85">
        <f t="shared" si="61"/>
        <v>0</v>
      </c>
      <c r="L208" s="84">
        <f t="shared" si="48"/>
        <v>6</v>
      </c>
      <c r="M208" s="85">
        <f t="shared" ref="M208:M209" si="62">SUM(M196+M198+M200+M202+M204+M206)</f>
        <v>45</v>
      </c>
      <c r="N208" s="87">
        <f t="shared" si="50"/>
        <v>51</v>
      </c>
    </row>
    <row r="209" spans="2:14" x14ac:dyDescent="0.2">
      <c r="B209" s="3"/>
      <c r="C209" s="3"/>
      <c r="D209" s="3"/>
      <c r="E209" s="3"/>
      <c r="F209" s="3"/>
      <c r="G209" s="3"/>
      <c r="H209" s="7" t="s">
        <v>49</v>
      </c>
      <c r="I209" s="85">
        <f>SUM(I197+I199+I201+I203+I205+I207)</f>
        <v>517.98</v>
      </c>
      <c r="J209" s="85">
        <f t="shared" si="61"/>
        <v>0</v>
      </c>
      <c r="K209" s="85">
        <f t="shared" si="61"/>
        <v>0</v>
      </c>
      <c r="L209" s="87">
        <f t="shared" ref="L209" si="63">SUM(I209:K209)</f>
        <v>517.98</v>
      </c>
      <c r="M209" s="86">
        <f t="shared" si="62"/>
        <v>204.6</v>
      </c>
      <c r="N209" s="87">
        <f t="shared" ref="N209" si="64">SUM(L209:M209)</f>
        <v>722.58</v>
      </c>
    </row>
    <row r="210" spans="2:14" x14ac:dyDescent="0.2">
      <c r="B210" s="8"/>
      <c r="C210" s="8"/>
      <c r="D210" s="8"/>
      <c r="E210" s="8"/>
      <c r="F210" s="8"/>
      <c r="G210" s="9"/>
      <c r="H210" s="10"/>
      <c r="I210" s="10"/>
      <c r="J210" s="10"/>
      <c r="K210" s="10"/>
      <c r="L210" s="11"/>
      <c r="M210" s="10"/>
      <c r="N210" s="10"/>
    </row>
    <row r="211" spans="2:14" x14ac:dyDescent="0.2">
      <c r="B211" s="113" t="s">
        <v>35</v>
      </c>
      <c r="C211" s="113"/>
      <c r="D211" s="113"/>
      <c r="E211" s="113"/>
      <c r="F211" s="91"/>
      <c r="G211" s="4"/>
      <c r="H211" s="5"/>
      <c r="I211" s="4"/>
      <c r="J211" s="10"/>
      <c r="K211" s="10"/>
      <c r="L211" s="11"/>
      <c r="M211" s="10"/>
      <c r="N211" s="10"/>
    </row>
    <row r="212" spans="2:14" s="2" customFormat="1" x14ac:dyDescent="0.2">
      <c r="B212" s="114" t="s">
        <v>79</v>
      </c>
      <c r="C212" s="114"/>
      <c r="D212" s="114"/>
      <c r="E212" s="114"/>
      <c r="F212" s="114"/>
      <c r="G212" s="114"/>
      <c r="H212" s="114"/>
      <c r="I212" s="114"/>
      <c r="J212" s="71"/>
      <c r="K212" s="71"/>
      <c r="L212" s="72"/>
      <c r="M212" s="71"/>
      <c r="N212" s="71"/>
    </row>
    <row r="213" spans="2:14" x14ac:dyDescent="0.2">
      <c r="B213" s="101" t="s">
        <v>36</v>
      </c>
      <c r="C213" s="101"/>
      <c r="D213" s="101"/>
      <c r="E213" s="101"/>
      <c r="F213" s="101"/>
      <c r="G213" s="101"/>
      <c r="H213" s="101"/>
      <c r="I213" s="101"/>
      <c r="J213" s="10"/>
      <c r="K213" s="10"/>
      <c r="L213" s="11"/>
      <c r="M213" s="10"/>
      <c r="N213" s="10"/>
    </row>
    <row r="214" spans="2:14" x14ac:dyDescent="0.2">
      <c r="B214" s="101" t="s">
        <v>37</v>
      </c>
      <c r="C214" s="101"/>
      <c r="D214" s="101"/>
      <c r="E214" s="101"/>
      <c r="F214" s="101"/>
      <c r="G214" s="101"/>
      <c r="H214" s="101"/>
      <c r="I214" s="101"/>
      <c r="J214" s="10"/>
      <c r="K214" s="10"/>
      <c r="L214" s="11"/>
      <c r="M214" s="10"/>
      <c r="N214" s="10"/>
    </row>
    <row r="215" spans="2:14" x14ac:dyDescent="0.2">
      <c r="B215" s="101" t="s">
        <v>38</v>
      </c>
      <c r="C215" s="101"/>
      <c r="D215" s="101"/>
      <c r="E215" s="101"/>
      <c r="F215" s="101"/>
      <c r="G215" s="101"/>
      <c r="H215" s="101"/>
      <c r="I215" s="101"/>
      <c r="J215" s="10"/>
      <c r="K215" s="10"/>
      <c r="L215" s="11"/>
      <c r="M215" s="10"/>
      <c r="N215" s="10"/>
    </row>
    <row r="216" spans="2:14" x14ac:dyDescent="0.2">
      <c r="B216" s="101" t="s">
        <v>39</v>
      </c>
      <c r="C216" s="101"/>
      <c r="D216" s="101"/>
      <c r="E216" s="101"/>
      <c r="F216" s="101"/>
      <c r="G216" s="101"/>
      <c r="H216" s="101"/>
      <c r="I216" s="101"/>
      <c r="J216" s="4"/>
      <c r="K216" s="4"/>
      <c r="L216" s="4"/>
      <c r="M216" s="4"/>
      <c r="N216" s="4"/>
    </row>
    <row r="217" spans="2:14" x14ac:dyDescent="0.2">
      <c r="B217" s="101" t="s">
        <v>40</v>
      </c>
      <c r="C217" s="101"/>
      <c r="D217" s="101"/>
      <c r="E217" s="101"/>
      <c r="F217" s="101"/>
      <c r="G217" s="101"/>
      <c r="H217" s="101"/>
      <c r="I217" s="101"/>
      <c r="J217" s="4"/>
      <c r="K217" s="4"/>
      <c r="L217" s="4"/>
      <c r="M217" s="4"/>
      <c r="N217" s="4"/>
    </row>
    <row r="218" spans="2:14" x14ac:dyDescent="0.2">
      <c r="B218" s="101" t="s">
        <v>41</v>
      </c>
      <c r="C218" s="101"/>
      <c r="D218" s="101"/>
      <c r="E218" s="101"/>
      <c r="F218" s="101"/>
      <c r="G218" s="101"/>
      <c r="H218" s="101"/>
      <c r="I218" s="101"/>
      <c r="J218" s="4"/>
      <c r="K218" s="4"/>
      <c r="L218" s="4"/>
      <c r="M218" s="4"/>
      <c r="N218" s="4"/>
    </row>
    <row r="219" spans="2:14" x14ac:dyDescent="0.2">
      <c r="B219" s="101" t="s">
        <v>42</v>
      </c>
      <c r="C219" s="101"/>
      <c r="D219" s="101"/>
      <c r="E219" s="101"/>
      <c r="F219" s="101"/>
      <c r="G219" s="101"/>
      <c r="H219" s="101"/>
      <c r="I219" s="101"/>
      <c r="J219" s="4"/>
      <c r="K219" s="4"/>
      <c r="L219" s="4"/>
      <c r="M219" s="4"/>
      <c r="N219" s="4"/>
    </row>
    <row r="220" spans="2:14" x14ac:dyDescent="0.2">
      <c r="B220" s="90"/>
      <c r="C220" s="90"/>
      <c r="D220" s="90"/>
      <c r="E220" s="90"/>
      <c r="F220" s="90"/>
      <c r="G220" s="90"/>
      <c r="H220" s="90"/>
      <c r="I220" s="90"/>
      <c r="J220" s="4"/>
      <c r="K220" s="4"/>
      <c r="L220" s="4"/>
      <c r="M220" s="4"/>
      <c r="N220" s="4"/>
    </row>
    <row r="221" spans="2:14" x14ac:dyDescent="0.2">
      <c r="B221" s="4" t="s">
        <v>43</v>
      </c>
      <c r="C221" s="4"/>
      <c r="D221" s="4"/>
      <c r="E221" s="4"/>
      <c r="F221" s="4"/>
      <c r="G221" s="4"/>
      <c r="H221" s="5"/>
      <c r="I221" s="4"/>
      <c r="J221" s="4" t="s">
        <v>44</v>
      </c>
      <c r="K221" s="4"/>
      <c r="L221" s="4"/>
      <c r="M221" s="4"/>
      <c r="N221" s="4"/>
    </row>
    <row r="222" spans="2:14" x14ac:dyDescent="0.2">
      <c r="B222" s="12" t="s">
        <v>78</v>
      </c>
      <c r="C222" s="12"/>
      <c r="D222" s="4"/>
      <c r="E222" s="4"/>
      <c r="F222" s="4"/>
      <c r="G222" s="4"/>
      <c r="H222" s="5"/>
      <c r="I222" s="4"/>
      <c r="J222" s="12"/>
      <c r="K222" s="12"/>
      <c r="L222" s="12"/>
      <c r="M222" s="4"/>
      <c r="N222" s="4"/>
    </row>
    <row r="223" spans="2:14" x14ac:dyDescent="0.2">
      <c r="B223" s="13" t="s">
        <v>45</v>
      </c>
      <c r="C223" s="4"/>
      <c r="D223" s="4"/>
      <c r="E223" s="4"/>
      <c r="F223" s="4"/>
      <c r="G223" s="4"/>
      <c r="H223" s="5"/>
      <c r="I223" s="4"/>
      <c r="J223" s="4" t="s">
        <v>45</v>
      </c>
      <c r="K223" s="4"/>
      <c r="L223" s="4"/>
      <c r="M223" s="4"/>
      <c r="N223" s="4"/>
    </row>
    <row r="224" spans="2:14" x14ac:dyDescent="0.2">
      <c r="B224" s="4"/>
      <c r="C224" s="4"/>
      <c r="D224" s="4"/>
      <c r="E224" s="4"/>
      <c r="F224" s="4"/>
      <c r="G224" s="4"/>
      <c r="H224" s="5"/>
      <c r="I224" s="4"/>
      <c r="J224" s="4"/>
      <c r="K224" s="4"/>
      <c r="L224" s="4"/>
      <c r="M224" s="4"/>
      <c r="N224" s="4"/>
    </row>
    <row r="225" spans="2:14" x14ac:dyDescent="0.2">
      <c r="B225" s="12"/>
      <c r="C225" s="12"/>
      <c r="D225" s="4"/>
      <c r="E225" s="4"/>
      <c r="F225" s="4"/>
      <c r="G225" s="4"/>
      <c r="H225" s="5"/>
      <c r="I225" s="4"/>
      <c r="J225" s="12"/>
      <c r="K225" s="12"/>
      <c r="L225" s="12"/>
      <c r="M225" s="4"/>
      <c r="N225" s="4"/>
    </row>
    <row r="226" spans="2:14" x14ac:dyDescent="0.2">
      <c r="B226" s="14" t="s">
        <v>46</v>
      </c>
      <c r="C226" s="4"/>
      <c r="D226" s="4"/>
      <c r="E226" s="4"/>
      <c r="F226" s="4"/>
      <c r="G226" s="4"/>
      <c r="H226" s="5"/>
      <c r="I226" s="4"/>
      <c r="J226" s="102" t="s">
        <v>46</v>
      </c>
      <c r="K226" s="102"/>
      <c r="L226" s="102"/>
      <c r="M226" s="4"/>
      <c r="N226" s="4"/>
    </row>
    <row r="227" spans="2:14" x14ac:dyDescent="0.2">
      <c r="B227" s="4"/>
      <c r="C227" s="4"/>
      <c r="D227" s="4"/>
      <c r="E227" s="4"/>
      <c r="F227" s="4"/>
      <c r="G227" s="4"/>
      <c r="H227" s="5"/>
      <c r="I227" s="4"/>
      <c r="J227" s="4"/>
      <c r="K227" s="4"/>
      <c r="L227" s="4"/>
      <c r="M227" s="4"/>
      <c r="N227" s="4"/>
    </row>
    <row r="228" spans="2:14" x14ac:dyDescent="0.2">
      <c r="B228" s="90" t="s">
        <v>47</v>
      </c>
      <c r="C228" s="4"/>
      <c r="D228" s="4"/>
      <c r="E228" s="4"/>
      <c r="F228" s="4"/>
      <c r="G228" s="4"/>
      <c r="H228" s="5"/>
      <c r="I228" s="4"/>
      <c r="J228" s="4" t="s">
        <v>47</v>
      </c>
      <c r="K228" s="4"/>
      <c r="L228" s="4"/>
      <c r="M228" s="4"/>
      <c r="N228" s="4"/>
    </row>
    <row r="234" spans="2:14" x14ac:dyDescent="0.2">
      <c r="B234" s="4"/>
      <c r="C234" s="4"/>
      <c r="D234" s="4"/>
      <c r="E234" s="4"/>
      <c r="F234" s="4"/>
      <c r="G234" s="4"/>
      <c r="H234" s="5"/>
      <c r="I234" s="4"/>
      <c r="J234" s="4"/>
      <c r="K234" s="4"/>
      <c r="M234" s="4"/>
      <c r="N234" s="15" t="s">
        <v>13</v>
      </c>
    </row>
    <row r="235" spans="2:14" x14ac:dyDescent="0.2">
      <c r="B235" s="4"/>
      <c r="C235" s="4"/>
      <c r="D235" s="4"/>
      <c r="E235" s="4"/>
      <c r="F235" s="4"/>
      <c r="G235" s="4"/>
      <c r="H235" s="5"/>
      <c r="I235" s="4"/>
      <c r="J235" s="4"/>
      <c r="K235" s="4"/>
      <c r="M235" s="4"/>
      <c r="N235" s="15" t="s">
        <v>14</v>
      </c>
    </row>
    <row r="236" spans="2:14" ht="12.75" customHeight="1" x14ac:dyDescent="0.2">
      <c r="B236" s="4"/>
      <c r="C236" s="4"/>
      <c r="D236" s="4"/>
      <c r="E236" s="4"/>
      <c r="F236" s="4"/>
      <c r="G236" s="4"/>
      <c r="H236" s="5"/>
      <c r="I236" s="4"/>
      <c r="J236" s="4"/>
      <c r="K236" s="4"/>
      <c r="M236" s="4"/>
      <c r="N236" s="15" t="s">
        <v>15</v>
      </c>
    </row>
    <row r="237" spans="2:14" ht="12.75" customHeight="1" x14ac:dyDescent="0.2">
      <c r="B237" s="4"/>
      <c r="C237" s="4"/>
      <c r="D237" s="4"/>
      <c r="E237" s="4"/>
      <c r="F237" s="4"/>
      <c r="G237" s="4"/>
      <c r="H237" s="5"/>
      <c r="I237" s="4"/>
      <c r="J237" s="4"/>
      <c r="K237" s="4"/>
      <c r="L237" s="4"/>
      <c r="M237" s="4"/>
      <c r="N237" s="4"/>
    </row>
    <row r="238" spans="2:14" ht="12.75" customHeight="1" x14ac:dyDescent="0.2">
      <c r="B238" s="4"/>
      <c r="C238" s="115" t="s">
        <v>16</v>
      </c>
      <c r="D238" s="115"/>
      <c r="E238" s="115"/>
      <c r="F238" s="115"/>
      <c r="G238" s="115"/>
      <c r="H238" s="115"/>
      <c r="I238" s="115"/>
      <c r="J238" s="115"/>
      <c r="K238" s="115"/>
      <c r="L238" s="115"/>
      <c r="M238" s="4"/>
      <c r="N238" s="4"/>
    </row>
    <row r="239" spans="2:14" ht="12.75" customHeight="1" x14ac:dyDescent="0.2">
      <c r="B239" s="4"/>
      <c r="C239" s="115" t="s">
        <v>17</v>
      </c>
      <c r="D239" s="115"/>
      <c r="E239" s="115"/>
      <c r="F239" s="115"/>
      <c r="G239" s="115"/>
      <c r="H239" s="115"/>
      <c r="I239" s="115"/>
      <c r="J239" s="115"/>
      <c r="K239" s="115"/>
      <c r="L239" s="115"/>
      <c r="M239" s="4"/>
      <c r="N239" s="4"/>
    </row>
    <row r="240" spans="2:14" ht="12.75" customHeight="1" x14ac:dyDescent="0.2">
      <c r="B240" s="4" t="s">
        <v>18</v>
      </c>
      <c r="C240" s="92"/>
      <c r="D240" s="92"/>
      <c r="E240" s="92"/>
      <c r="F240" s="92"/>
      <c r="G240" s="92"/>
      <c r="H240" s="92"/>
      <c r="I240" s="92"/>
      <c r="J240" s="92"/>
      <c r="K240" s="92"/>
      <c r="L240" s="115" t="s">
        <v>19</v>
      </c>
      <c r="M240" s="115"/>
      <c r="N240" s="115"/>
    </row>
    <row r="241" spans="2:14" ht="12.75" customHeight="1" x14ac:dyDescent="0.2">
      <c r="B241" s="4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2"/>
      <c r="N241" s="92"/>
    </row>
    <row r="242" spans="2:14" ht="12.75" customHeight="1" x14ac:dyDescent="0.2">
      <c r="B242" s="4" t="s">
        <v>20</v>
      </c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</row>
    <row r="243" spans="2:14" ht="12.75" customHeight="1" x14ac:dyDescent="0.2">
      <c r="B243" s="4" t="s">
        <v>21</v>
      </c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</row>
    <row r="244" spans="2:14" x14ac:dyDescent="0.2">
      <c r="B244" s="4" t="s">
        <v>112</v>
      </c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  <c r="N244" s="92"/>
    </row>
    <row r="245" spans="2:14" x14ac:dyDescent="0.2">
      <c r="B245" s="4"/>
      <c r="C245" s="92"/>
      <c r="D245" s="92"/>
      <c r="E245" s="92"/>
      <c r="F245" s="92"/>
      <c r="G245" s="92"/>
      <c r="H245" s="92"/>
      <c r="I245" s="92"/>
      <c r="J245" s="92"/>
      <c r="K245" s="92"/>
      <c r="L245" s="92"/>
      <c r="M245" s="92"/>
      <c r="N245" s="92"/>
    </row>
    <row r="246" spans="2:14" x14ac:dyDescent="0.2">
      <c r="B246" s="4"/>
      <c r="C246" s="4"/>
      <c r="D246" s="4"/>
      <c r="E246" s="4"/>
      <c r="F246" s="4"/>
      <c r="G246" s="4"/>
      <c r="H246" s="5"/>
      <c r="I246" s="4"/>
      <c r="J246" s="4"/>
      <c r="K246" s="4"/>
      <c r="L246" s="4"/>
      <c r="M246" s="4"/>
      <c r="N246" s="4"/>
    </row>
    <row r="247" spans="2:14" ht="13.15" customHeight="1" x14ac:dyDescent="0.2">
      <c r="B247" s="116" t="s">
        <v>5</v>
      </c>
      <c r="C247" s="118" t="s">
        <v>22</v>
      </c>
      <c r="D247" s="120" t="s">
        <v>23</v>
      </c>
      <c r="E247" s="120" t="s">
        <v>24</v>
      </c>
      <c r="F247" s="120" t="s">
        <v>48</v>
      </c>
      <c r="G247" s="120" t="s">
        <v>25</v>
      </c>
      <c r="H247" s="121" t="s">
        <v>0</v>
      </c>
      <c r="I247" s="103" t="s">
        <v>26</v>
      </c>
      <c r="J247" s="103"/>
      <c r="K247" s="103"/>
      <c r="L247" s="103"/>
      <c r="M247" s="104" t="s">
        <v>27</v>
      </c>
      <c r="N247" s="105" t="s">
        <v>28</v>
      </c>
    </row>
    <row r="248" spans="2:14" ht="24.6" customHeight="1" x14ac:dyDescent="0.2">
      <c r="B248" s="117"/>
      <c r="C248" s="119"/>
      <c r="D248" s="120"/>
      <c r="E248" s="120"/>
      <c r="F248" s="120"/>
      <c r="G248" s="120"/>
      <c r="H248" s="121"/>
      <c r="I248" s="3" t="s">
        <v>29</v>
      </c>
      <c r="J248" s="3" t="s">
        <v>30</v>
      </c>
      <c r="K248" s="3" t="s">
        <v>31</v>
      </c>
      <c r="L248" s="3" t="s">
        <v>32</v>
      </c>
      <c r="M248" s="104"/>
      <c r="N248" s="106"/>
    </row>
    <row r="249" spans="2:14" ht="12" customHeight="1" x14ac:dyDescent="0.2">
      <c r="B249" s="107" t="s">
        <v>111</v>
      </c>
      <c r="C249" s="108"/>
      <c r="D249" s="108"/>
      <c r="E249" s="108"/>
      <c r="F249" s="108"/>
      <c r="G249" s="109"/>
      <c r="H249" s="83" t="s">
        <v>84</v>
      </c>
      <c r="I249" s="82">
        <v>171.84</v>
      </c>
      <c r="J249" s="82">
        <v>122.83</v>
      </c>
      <c r="K249" s="82">
        <v>61.52</v>
      </c>
      <c r="L249" s="79"/>
      <c r="M249" s="80">
        <v>4.72</v>
      </c>
      <c r="N249" s="81"/>
    </row>
    <row r="250" spans="2:14" ht="12.75" customHeight="1" x14ac:dyDescent="0.2">
      <c r="B250" s="110"/>
      <c r="C250" s="111"/>
      <c r="D250" s="111"/>
      <c r="E250" s="111"/>
      <c r="F250" s="111"/>
      <c r="G250" s="112"/>
      <c r="H250" s="83" t="s">
        <v>85</v>
      </c>
      <c r="I250" s="82">
        <v>155.44</v>
      </c>
      <c r="J250" s="82">
        <v>110.74</v>
      </c>
      <c r="K250" s="82">
        <v>55.57</v>
      </c>
      <c r="L250" s="79"/>
      <c r="M250" s="80">
        <v>4.72</v>
      </c>
      <c r="N250" s="81"/>
    </row>
    <row r="251" spans="2:14" ht="13.15" customHeight="1" x14ac:dyDescent="0.2">
      <c r="B251" s="110"/>
      <c r="C251" s="111"/>
      <c r="D251" s="111"/>
      <c r="E251" s="111"/>
      <c r="F251" s="111"/>
      <c r="G251" s="112"/>
      <c r="H251" s="83" t="s">
        <v>4</v>
      </c>
      <c r="I251" s="82">
        <v>645.75</v>
      </c>
      <c r="J251" s="82">
        <v>461.4</v>
      </c>
      <c r="K251" s="82">
        <v>232.13</v>
      </c>
      <c r="L251" s="82"/>
      <c r="M251" s="82">
        <v>20.100000000000001</v>
      </c>
      <c r="N251" s="82"/>
    </row>
    <row r="252" spans="2:14" x14ac:dyDescent="0.2">
      <c r="B252" s="110"/>
      <c r="C252" s="111"/>
      <c r="D252" s="111"/>
      <c r="E252" s="111"/>
      <c r="F252" s="111"/>
      <c r="G252" s="112"/>
      <c r="H252" s="83" t="s">
        <v>1</v>
      </c>
      <c r="I252" s="82">
        <v>86.33</v>
      </c>
      <c r="J252" s="82">
        <v>61.52</v>
      </c>
      <c r="K252" s="82">
        <v>31.17</v>
      </c>
      <c r="L252" s="82"/>
      <c r="M252" s="82">
        <v>4.92</v>
      </c>
      <c r="N252" s="82"/>
    </row>
    <row r="253" spans="2:14" x14ac:dyDescent="0.2">
      <c r="B253" s="110"/>
      <c r="C253" s="111"/>
      <c r="D253" s="111"/>
      <c r="E253" s="111"/>
      <c r="F253" s="111"/>
      <c r="G253" s="112"/>
      <c r="H253" s="83" t="s">
        <v>3</v>
      </c>
      <c r="I253" s="82">
        <v>51.27</v>
      </c>
      <c r="J253" s="82">
        <v>37.32</v>
      </c>
      <c r="K253" s="82">
        <v>19.07</v>
      </c>
      <c r="L253" s="82"/>
      <c r="M253" s="82">
        <v>1.03</v>
      </c>
      <c r="N253" s="82"/>
    </row>
    <row r="254" spans="2:14" x14ac:dyDescent="0.2">
      <c r="B254" s="110"/>
      <c r="C254" s="111"/>
      <c r="D254" s="111"/>
      <c r="E254" s="111"/>
      <c r="F254" s="111"/>
      <c r="G254" s="112"/>
      <c r="H254" s="83" t="s">
        <v>2</v>
      </c>
      <c r="I254" s="82">
        <v>16.41</v>
      </c>
      <c r="J254" s="82">
        <v>12.51</v>
      </c>
      <c r="K254" s="82">
        <v>6.36</v>
      </c>
      <c r="L254" s="82"/>
      <c r="M254" s="82">
        <v>0.41</v>
      </c>
      <c r="N254" s="82"/>
    </row>
    <row r="255" spans="2:14" x14ac:dyDescent="0.2">
      <c r="B255" s="73" t="s">
        <v>86</v>
      </c>
      <c r="C255" s="70" t="s">
        <v>80</v>
      </c>
      <c r="D255" s="73">
        <v>6</v>
      </c>
      <c r="E255" s="73">
        <v>17</v>
      </c>
      <c r="F255" s="73">
        <v>1</v>
      </c>
      <c r="G255" s="93">
        <v>5.7</v>
      </c>
      <c r="H255" s="16" t="s">
        <v>84</v>
      </c>
      <c r="I255" s="75">
        <v>3</v>
      </c>
      <c r="J255" s="75">
        <v>0</v>
      </c>
      <c r="K255" s="75">
        <v>0</v>
      </c>
      <c r="L255" s="84">
        <f>SUM(I255:K255)</f>
        <v>3</v>
      </c>
      <c r="M255" s="76">
        <v>6</v>
      </c>
      <c r="N255" s="87">
        <f>SUM(L255:M255)</f>
        <v>9</v>
      </c>
    </row>
    <row r="256" spans="2:14" x14ac:dyDescent="0.2">
      <c r="B256" s="3"/>
      <c r="C256" s="3"/>
      <c r="D256" s="3"/>
      <c r="E256" s="3"/>
      <c r="F256" s="3"/>
      <c r="G256" s="3"/>
      <c r="H256" s="6" t="s">
        <v>33</v>
      </c>
      <c r="I256" s="85">
        <f>IFERROR(I255*I249,"")</f>
        <v>515.52</v>
      </c>
      <c r="J256" s="85">
        <f t="shared" ref="J256:K256" si="65">IFERROR(J255*J249,"")</f>
        <v>0</v>
      </c>
      <c r="K256" s="85">
        <f t="shared" si="65"/>
        <v>0</v>
      </c>
      <c r="L256" s="84">
        <f t="shared" ref="L256:L267" si="66">SUM(I256:K256)</f>
        <v>515.52</v>
      </c>
      <c r="M256" s="85">
        <f t="shared" ref="M256" si="67">IFERROR(M255*M249,"")</f>
        <v>28.32</v>
      </c>
      <c r="N256" s="87">
        <f t="shared" ref="N256:N267" si="68">SUM(L256:M256)</f>
        <v>543.84</v>
      </c>
    </row>
    <row r="257" spans="2:14" x14ac:dyDescent="0.2">
      <c r="B257" s="3"/>
      <c r="C257" s="3"/>
      <c r="D257" s="3"/>
      <c r="E257" s="3"/>
      <c r="F257" s="3"/>
      <c r="G257" s="3"/>
      <c r="H257" s="16" t="s">
        <v>85</v>
      </c>
      <c r="I257" s="75">
        <v>0</v>
      </c>
      <c r="J257" s="75">
        <v>0</v>
      </c>
      <c r="K257" s="75">
        <v>0</v>
      </c>
      <c r="L257" s="84">
        <f t="shared" si="66"/>
        <v>0</v>
      </c>
      <c r="M257" s="76">
        <v>5</v>
      </c>
      <c r="N257" s="87">
        <f t="shared" si="68"/>
        <v>5</v>
      </c>
    </row>
    <row r="258" spans="2:14" x14ac:dyDescent="0.2">
      <c r="B258" s="3"/>
      <c r="C258" s="3"/>
      <c r="D258" s="3"/>
      <c r="E258" s="3"/>
      <c r="F258" s="3"/>
      <c r="G258" s="3"/>
      <c r="H258" s="6" t="s">
        <v>33</v>
      </c>
      <c r="I258" s="85">
        <f>IFERROR(I257*I250,"")</f>
        <v>0</v>
      </c>
      <c r="J258" s="85">
        <f t="shared" ref="J258:K258" si="69">IFERROR(J257*J250,"")</f>
        <v>0</v>
      </c>
      <c r="K258" s="85">
        <f t="shared" si="69"/>
        <v>0</v>
      </c>
      <c r="L258" s="84">
        <f t="shared" si="66"/>
        <v>0</v>
      </c>
      <c r="M258" s="85">
        <f t="shared" ref="M258" si="70">IFERROR(M257*M250,"")</f>
        <v>23.599999999999998</v>
      </c>
      <c r="N258" s="87">
        <f t="shared" si="68"/>
        <v>23.599999999999998</v>
      </c>
    </row>
    <row r="259" spans="2:14" x14ac:dyDescent="0.2">
      <c r="B259" s="3"/>
      <c r="C259" s="3"/>
      <c r="D259" s="3"/>
      <c r="E259" s="3"/>
      <c r="F259" s="3"/>
      <c r="G259" s="3"/>
      <c r="H259" s="17" t="s">
        <v>4</v>
      </c>
      <c r="I259" s="78">
        <v>0</v>
      </c>
      <c r="J259" s="75">
        <v>0</v>
      </c>
      <c r="K259" s="75">
        <v>0</v>
      </c>
      <c r="L259" s="84">
        <f t="shared" si="66"/>
        <v>0</v>
      </c>
      <c r="M259" s="76">
        <v>0</v>
      </c>
      <c r="N259" s="87">
        <f t="shared" si="68"/>
        <v>0</v>
      </c>
    </row>
    <row r="260" spans="2:14" x14ac:dyDescent="0.2">
      <c r="B260" s="3"/>
      <c r="C260" s="3"/>
      <c r="D260" s="3"/>
      <c r="E260" s="3"/>
      <c r="F260" s="3"/>
      <c r="G260" s="3"/>
      <c r="H260" s="6" t="s">
        <v>33</v>
      </c>
      <c r="I260" s="85">
        <f>SUM(I251*I259)</f>
        <v>0</v>
      </c>
      <c r="J260" s="85">
        <f t="shared" ref="J260:K260" si="71">SUM(J251*J259)</f>
        <v>0</v>
      </c>
      <c r="K260" s="85">
        <f t="shared" si="71"/>
        <v>0</v>
      </c>
      <c r="L260" s="84">
        <f t="shared" si="66"/>
        <v>0</v>
      </c>
      <c r="M260" s="85">
        <f t="shared" ref="M260" si="72">SUM(M251*M259)</f>
        <v>0</v>
      </c>
      <c r="N260" s="87">
        <f t="shared" si="68"/>
        <v>0</v>
      </c>
    </row>
    <row r="261" spans="2:14" x14ac:dyDescent="0.2">
      <c r="B261" s="3"/>
      <c r="C261" s="3"/>
      <c r="D261" s="3"/>
      <c r="E261" s="3"/>
      <c r="F261" s="3"/>
      <c r="G261" s="3"/>
      <c r="H261" s="17" t="s">
        <v>1</v>
      </c>
      <c r="I261" s="78">
        <v>101</v>
      </c>
      <c r="J261" s="75">
        <v>2</v>
      </c>
      <c r="K261" s="75">
        <v>0</v>
      </c>
      <c r="L261" s="84">
        <f t="shared" si="66"/>
        <v>103</v>
      </c>
      <c r="M261" s="76">
        <v>38</v>
      </c>
      <c r="N261" s="87">
        <f t="shared" si="68"/>
        <v>141</v>
      </c>
    </row>
    <row r="262" spans="2:14" x14ac:dyDescent="0.2">
      <c r="B262" s="3"/>
      <c r="C262" s="3"/>
      <c r="D262" s="3"/>
      <c r="E262" s="3"/>
      <c r="F262" s="3"/>
      <c r="G262" s="3"/>
      <c r="H262" s="6" t="s">
        <v>33</v>
      </c>
      <c r="I262" s="85">
        <f>IFERROR(I261*I252,"")</f>
        <v>8719.33</v>
      </c>
      <c r="J262" s="85">
        <f t="shared" ref="J262:K262" si="73">IFERROR(J261*J252,"")</f>
        <v>123.04</v>
      </c>
      <c r="K262" s="85">
        <f t="shared" si="73"/>
        <v>0</v>
      </c>
      <c r="L262" s="84">
        <f t="shared" si="66"/>
        <v>8842.3700000000008</v>
      </c>
      <c r="M262" s="85">
        <f t="shared" ref="M262" si="74">IFERROR(M261*M252,"")</f>
        <v>186.96</v>
      </c>
      <c r="N262" s="87">
        <f t="shared" si="68"/>
        <v>9029.33</v>
      </c>
    </row>
    <row r="263" spans="2:14" x14ac:dyDescent="0.2">
      <c r="B263" s="3"/>
      <c r="C263" s="3"/>
      <c r="D263" s="3"/>
      <c r="E263" s="3"/>
      <c r="F263" s="3"/>
      <c r="G263" s="3"/>
      <c r="H263" s="17" t="s">
        <v>3</v>
      </c>
      <c r="I263" s="78">
        <v>0</v>
      </c>
      <c r="J263" s="75">
        <v>0</v>
      </c>
      <c r="K263" s="75">
        <v>0</v>
      </c>
      <c r="L263" s="84">
        <f t="shared" si="66"/>
        <v>0</v>
      </c>
      <c r="M263" s="76">
        <v>0</v>
      </c>
      <c r="N263" s="87">
        <f t="shared" si="68"/>
        <v>0</v>
      </c>
    </row>
    <row r="264" spans="2:14" x14ac:dyDescent="0.2">
      <c r="B264" s="3"/>
      <c r="C264" s="3"/>
      <c r="D264" s="3"/>
      <c r="E264" s="3"/>
      <c r="F264" s="3"/>
      <c r="G264" s="3"/>
      <c r="H264" s="6" t="s">
        <v>33</v>
      </c>
      <c r="I264" s="85">
        <f>IFERROR(I263*I253,"")</f>
        <v>0</v>
      </c>
      <c r="J264" s="85">
        <f t="shared" ref="J264:K264" si="75">IFERROR(J263*J253,"")</f>
        <v>0</v>
      </c>
      <c r="K264" s="85">
        <f t="shared" si="75"/>
        <v>0</v>
      </c>
      <c r="L264" s="84">
        <f t="shared" si="66"/>
        <v>0</v>
      </c>
      <c r="M264" s="85">
        <f t="shared" ref="M264" si="76">IFERROR(M263*M253,"")</f>
        <v>0</v>
      </c>
      <c r="N264" s="87">
        <f t="shared" si="68"/>
        <v>0</v>
      </c>
    </row>
    <row r="265" spans="2:14" x14ac:dyDescent="0.2">
      <c r="B265" s="3"/>
      <c r="C265" s="3"/>
      <c r="D265" s="3"/>
      <c r="E265" s="3"/>
      <c r="F265" s="3"/>
      <c r="G265" s="3"/>
      <c r="H265" s="17" t="s">
        <v>2</v>
      </c>
      <c r="I265" s="77">
        <v>0</v>
      </c>
      <c r="J265" s="75">
        <v>0</v>
      </c>
      <c r="K265" s="75">
        <v>0</v>
      </c>
      <c r="L265" s="84">
        <f t="shared" si="66"/>
        <v>0</v>
      </c>
      <c r="M265" s="76">
        <v>209</v>
      </c>
      <c r="N265" s="87">
        <f t="shared" si="68"/>
        <v>209</v>
      </c>
    </row>
    <row r="266" spans="2:14" x14ac:dyDescent="0.2">
      <c r="B266" s="3"/>
      <c r="C266" s="3"/>
      <c r="D266" s="3"/>
      <c r="E266" s="3"/>
      <c r="F266" s="3"/>
      <c r="G266" s="3"/>
      <c r="H266" s="6" t="s">
        <v>33</v>
      </c>
      <c r="I266" s="85">
        <f>SUM(I265*I254)</f>
        <v>0</v>
      </c>
      <c r="J266" s="85">
        <f t="shared" ref="J266:K266" si="77">SUM(J265*J254)</f>
        <v>0</v>
      </c>
      <c r="K266" s="85">
        <f t="shared" si="77"/>
        <v>0</v>
      </c>
      <c r="L266" s="84">
        <f t="shared" si="66"/>
        <v>0</v>
      </c>
      <c r="M266" s="85">
        <f t="shared" ref="M266" si="78">SUM(M265*M254)</f>
        <v>85.69</v>
      </c>
      <c r="N266" s="87">
        <f t="shared" si="68"/>
        <v>85.69</v>
      </c>
    </row>
    <row r="267" spans="2:14" x14ac:dyDescent="0.2">
      <c r="B267" s="3"/>
      <c r="C267" s="3"/>
      <c r="D267" s="3"/>
      <c r="E267" s="3"/>
      <c r="F267" s="3"/>
      <c r="G267" s="3"/>
      <c r="H267" s="7" t="s">
        <v>34</v>
      </c>
      <c r="I267" s="85">
        <f>SUM(I255+I257+I259+I261+I263+I265)</f>
        <v>104</v>
      </c>
      <c r="J267" s="85">
        <f t="shared" ref="J267:K268" si="79">SUM(J255+J257+J259+J261+J263+J265)</f>
        <v>2</v>
      </c>
      <c r="K267" s="85">
        <f t="shared" si="79"/>
        <v>0</v>
      </c>
      <c r="L267" s="84">
        <f t="shared" si="66"/>
        <v>106</v>
      </c>
      <c r="M267" s="85">
        <f t="shared" ref="M267:M268" si="80">SUM(M255+M257+M259+M261+M263+M265)</f>
        <v>258</v>
      </c>
      <c r="N267" s="87">
        <f t="shared" si="68"/>
        <v>364</v>
      </c>
    </row>
    <row r="268" spans="2:14" x14ac:dyDescent="0.2">
      <c r="B268" s="3"/>
      <c r="C268" s="3"/>
      <c r="D268" s="3"/>
      <c r="E268" s="3"/>
      <c r="F268" s="3"/>
      <c r="G268" s="3"/>
      <c r="H268" s="7" t="s">
        <v>49</v>
      </c>
      <c r="I268" s="85">
        <f>SUM(I256+I258+I260+I262+I264+I266)</f>
        <v>9234.85</v>
      </c>
      <c r="J268" s="85">
        <f t="shared" si="79"/>
        <v>123.04</v>
      </c>
      <c r="K268" s="85">
        <f t="shared" si="79"/>
        <v>0</v>
      </c>
      <c r="L268" s="87">
        <f t="shared" ref="L268" si="81">SUM(I268:K268)</f>
        <v>9357.8900000000012</v>
      </c>
      <c r="M268" s="86">
        <f t="shared" si="80"/>
        <v>324.57</v>
      </c>
      <c r="N268" s="87">
        <f t="shared" ref="N268" si="82">SUM(L268:M268)</f>
        <v>9682.4600000000009</v>
      </c>
    </row>
    <row r="269" spans="2:14" x14ac:dyDescent="0.2">
      <c r="B269" s="8"/>
      <c r="C269" s="8"/>
      <c r="D269" s="8"/>
      <c r="E269" s="8"/>
      <c r="F269" s="8"/>
      <c r="G269" s="9"/>
      <c r="H269" s="10"/>
      <c r="I269" s="10"/>
      <c r="J269" s="10"/>
      <c r="K269" s="10"/>
      <c r="L269" s="11"/>
      <c r="M269" s="10"/>
      <c r="N269" s="10"/>
    </row>
    <row r="270" spans="2:14" x14ac:dyDescent="0.2">
      <c r="B270" s="113" t="s">
        <v>35</v>
      </c>
      <c r="C270" s="113"/>
      <c r="D270" s="113"/>
      <c r="E270" s="113"/>
      <c r="F270" s="91"/>
      <c r="G270" s="4"/>
      <c r="H270" s="5"/>
      <c r="I270" s="4"/>
      <c r="J270" s="10"/>
      <c r="K270" s="10"/>
      <c r="L270" s="11"/>
      <c r="M270" s="10"/>
      <c r="N270" s="10"/>
    </row>
    <row r="271" spans="2:14" s="2" customFormat="1" x14ac:dyDescent="0.2">
      <c r="B271" s="114" t="s">
        <v>79</v>
      </c>
      <c r="C271" s="114"/>
      <c r="D271" s="114"/>
      <c r="E271" s="114"/>
      <c r="F271" s="114"/>
      <c r="G271" s="114"/>
      <c r="H271" s="114"/>
      <c r="I271" s="114"/>
      <c r="J271" s="71"/>
      <c r="K271" s="71"/>
      <c r="L271" s="72"/>
      <c r="M271" s="71"/>
      <c r="N271" s="71"/>
    </row>
    <row r="272" spans="2:14" x14ac:dyDescent="0.2">
      <c r="B272" s="101" t="s">
        <v>36</v>
      </c>
      <c r="C272" s="101"/>
      <c r="D272" s="101"/>
      <c r="E272" s="101"/>
      <c r="F272" s="101"/>
      <c r="G272" s="101"/>
      <c r="H272" s="101"/>
      <c r="I272" s="101"/>
      <c r="J272" s="10"/>
      <c r="K272" s="10"/>
      <c r="L272" s="11"/>
      <c r="M272" s="10"/>
      <c r="N272" s="10"/>
    </row>
    <row r="273" spans="2:14" x14ac:dyDescent="0.2">
      <c r="B273" s="101" t="s">
        <v>37</v>
      </c>
      <c r="C273" s="101"/>
      <c r="D273" s="101"/>
      <c r="E273" s="101"/>
      <c r="F273" s="101"/>
      <c r="G273" s="101"/>
      <c r="H273" s="101"/>
      <c r="I273" s="101"/>
      <c r="J273" s="10"/>
      <c r="K273" s="10"/>
      <c r="L273" s="11"/>
      <c r="M273" s="10"/>
      <c r="N273" s="10"/>
    </row>
    <row r="274" spans="2:14" x14ac:dyDescent="0.2">
      <c r="B274" s="101" t="s">
        <v>38</v>
      </c>
      <c r="C274" s="101"/>
      <c r="D274" s="101"/>
      <c r="E274" s="101"/>
      <c r="F274" s="101"/>
      <c r="G274" s="101"/>
      <c r="H274" s="101"/>
      <c r="I274" s="101"/>
      <c r="J274" s="10"/>
      <c r="K274" s="10"/>
      <c r="L274" s="11"/>
      <c r="M274" s="10"/>
      <c r="N274" s="10"/>
    </row>
    <row r="275" spans="2:14" x14ac:dyDescent="0.2">
      <c r="B275" s="101" t="s">
        <v>39</v>
      </c>
      <c r="C275" s="101"/>
      <c r="D275" s="101"/>
      <c r="E275" s="101"/>
      <c r="F275" s="101"/>
      <c r="G275" s="101"/>
      <c r="H275" s="101"/>
      <c r="I275" s="101"/>
      <c r="J275" s="4"/>
      <c r="K275" s="4"/>
      <c r="L275" s="4"/>
      <c r="M275" s="4"/>
      <c r="N275" s="4"/>
    </row>
    <row r="276" spans="2:14" x14ac:dyDescent="0.2">
      <c r="B276" s="101" t="s">
        <v>40</v>
      </c>
      <c r="C276" s="101"/>
      <c r="D276" s="101"/>
      <c r="E276" s="101"/>
      <c r="F276" s="101"/>
      <c r="G276" s="101"/>
      <c r="H276" s="101"/>
      <c r="I276" s="101"/>
      <c r="J276" s="4"/>
      <c r="K276" s="4"/>
      <c r="L276" s="4"/>
      <c r="M276" s="4"/>
      <c r="N276" s="4"/>
    </row>
    <row r="277" spans="2:14" x14ac:dyDescent="0.2">
      <c r="B277" s="101" t="s">
        <v>41</v>
      </c>
      <c r="C277" s="101"/>
      <c r="D277" s="101"/>
      <c r="E277" s="101"/>
      <c r="F277" s="101"/>
      <c r="G277" s="101"/>
      <c r="H277" s="101"/>
      <c r="I277" s="101"/>
      <c r="J277" s="4"/>
      <c r="K277" s="4"/>
      <c r="L277" s="4"/>
      <c r="M277" s="4"/>
      <c r="N277" s="4"/>
    </row>
    <row r="278" spans="2:14" x14ac:dyDescent="0.2">
      <c r="B278" s="101" t="s">
        <v>42</v>
      </c>
      <c r="C278" s="101"/>
      <c r="D278" s="101"/>
      <c r="E278" s="101"/>
      <c r="F278" s="101"/>
      <c r="G278" s="101"/>
      <c r="H278" s="101"/>
      <c r="I278" s="101"/>
      <c r="J278" s="4"/>
      <c r="K278" s="4"/>
      <c r="L278" s="4"/>
      <c r="M278" s="4"/>
      <c r="N278" s="4"/>
    </row>
    <row r="279" spans="2:14" x14ac:dyDescent="0.2">
      <c r="B279" s="90"/>
      <c r="C279" s="90"/>
      <c r="D279" s="90"/>
      <c r="E279" s="90"/>
      <c r="F279" s="90"/>
      <c r="G279" s="90"/>
      <c r="H279" s="90"/>
      <c r="I279" s="90"/>
      <c r="J279" s="4"/>
      <c r="K279" s="4"/>
      <c r="L279" s="4"/>
      <c r="M279" s="4"/>
      <c r="N279" s="4"/>
    </row>
    <row r="280" spans="2:14" x14ac:dyDescent="0.2">
      <c r="B280" s="4" t="s">
        <v>43</v>
      </c>
      <c r="C280" s="4"/>
      <c r="D280" s="4"/>
      <c r="E280" s="4"/>
      <c r="F280" s="4"/>
      <c r="G280" s="4"/>
      <c r="H280" s="5"/>
      <c r="I280" s="4"/>
      <c r="J280" s="4" t="s">
        <v>44</v>
      </c>
      <c r="K280" s="4"/>
      <c r="L280" s="4"/>
      <c r="M280" s="4"/>
      <c r="N280" s="4"/>
    </row>
    <row r="281" spans="2:14" x14ac:dyDescent="0.2">
      <c r="B281" s="12" t="s">
        <v>78</v>
      </c>
      <c r="C281" s="12"/>
      <c r="D281" s="4"/>
      <c r="E281" s="4"/>
      <c r="F281" s="4"/>
      <c r="G281" s="4"/>
      <c r="H281" s="5"/>
      <c r="I281" s="4"/>
      <c r="J281" s="12"/>
      <c r="K281" s="12"/>
      <c r="L281" s="12"/>
      <c r="M281" s="4"/>
      <c r="N281" s="4"/>
    </row>
    <row r="282" spans="2:14" x14ac:dyDescent="0.2">
      <c r="B282" s="13" t="s">
        <v>45</v>
      </c>
      <c r="C282" s="4"/>
      <c r="D282" s="4"/>
      <c r="E282" s="4"/>
      <c r="F282" s="4"/>
      <c r="G282" s="4"/>
      <c r="H282" s="5"/>
      <c r="I282" s="4"/>
      <c r="J282" s="4" t="s">
        <v>45</v>
      </c>
      <c r="K282" s="4"/>
      <c r="L282" s="4"/>
      <c r="M282" s="4"/>
      <c r="N282" s="4"/>
    </row>
    <row r="283" spans="2:14" x14ac:dyDescent="0.2">
      <c r="B283" s="4"/>
      <c r="C283" s="4"/>
      <c r="D283" s="4"/>
      <c r="E283" s="4"/>
      <c r="F283" s="4"/>
      <c r="G283" s="4"/>
      <c r="H283" s="5"/>
      <c r="I283" s="4"/>
      <c r="J283" s="4"/>
      <c r="K283" s="4"/>
      <c r="L283" s="4"/>
      <c r="M283" s="4"/>
      <c r="N283" s="4"/>
    </row>
    <row r="284" spans="2:14" x14ac:dyDescent="0.2">
      <c r="B284" s="12"/>
      <c r="C284" s="12"/>
      <c r="D284" s="4"/>
      <c r="E284" s="4"/>
      <c r="F284" s="4"/>
      <c r="G284" s="4"/>
      <c r="H284" s="5"/>
      <c r="I284" s="4"/>
      <c r="J284" s="12"/>
      <c r="K284" s="12"/>
      <c r="L284" s="12"/>
      <c r="M284" s="4"/>
      <c r="N284" s="4"/>
    </row>
    <row r="285" spans="2:14" x14ac:dyDescent="0.2">
      <c r="B285" s="14" t="s">
        <v>46</v>
      </c>
      <c r="C285" s="4"/>
      <c r="D285" s="4"/>
      <c r="E285" s="4"/>
      <c r="F285" s="4"/>
      <c r="G285" s="4"/>
      <c r="H285" s="5"/>
      <c r="I285" s="4"/>
      <c r="J285" s="102" t="s">
        <v>46</v>
      </c>
      <c r="K285" s="102"/>
      <c r="L285" s="102"/>
      <c r="M285" s="4"/>
      <c r="N285" s="4"/>
    </row>
    <row r="286" spans="2:14" x14ac:dyDescent="0.2">
      <c r="B286" s="4"/>
      <c r="C286" s="4"/>
      <c r="D286" s="4"/>
      <c r="E286" s="4"/>
      <c r="F286" s="4"/>
      <c r="G286" s="4"/>
      <c r="H286" s="5"/>
      <c r="I286" s="4"/>
      <c r="J286" s="4"/>
      <c r="K286" s="4"/>
      <c r="L286" s="4"/>
      <c r="M286" s="4"/>
      <c r="N286" s="4"/>
    </row>
    <row r="287" spans="2:14" x14ac:dyDescent="0.2">
      <c r="B287" s="90" t="s">
        <v>47</v>
      </c>
      <c r="C287" s="4"/>
      <c r="D287" s="4"/>
      <c r="E287" s="4"/>
      <c r="F287" s="4"/>
      <c r="G287" s="4"/>
      <c r="H287" s="5"/>
      <c r="I287" s="4"/>
      <c r="J287" s="4" t="s">
        <v>47</v>
      </c>
      <c r="K287" s="4"/>
      <c r="L287" s="4"/>
      <c r="M287" s="4"/>
      <c r="N287" s="4"/>
    </row>
    <row r="291" spans="2:14" x14ac:dyDescent="0.2">
      <c r="B291" s="4"/>
      <c r="C291" s="4"/>
      <c r="D291" s="4"/>
      <c r="E291" s="4"/>
      <c r="F291" s="4"/>
      <c r="G291" s="4"/>
      <c r="H291" s="5"/>
      <c r="I291" s="4"/>
      <c r="J291" s="4"/>
      <c r="K291" s="4"/>
      <c r="M291" s="4"/>
      <c r="N291" s="15" t="s">
        <v>13</v>
      </c>
    </row>
    <row r="292" spans="2:14" x14ac:dyDescent="0.2">
      <c r="B292" s="4"/>
      <c r="C292" s="4"/>
      <c r="D292" s="4"/>
      <c r="E292" s="4"/>
      <c r="F292" s="4"/>
      <c r="G292" s="4"/>
      <c r="H292" s="5"/>
      <c r="I292" s="4"/>
      <c r="J292" s="4"/>
      <c r="K292" s="4"/>
      <c r="M292" s="4"/>
      <c r="N292" s="15" t="s">
        <v>14</v>
      </c>
    </row>
    <row r="293" spans="2:14" ht="12.75" customHeight="1" x14ac:dyDescent="0.2">
      <c r="B293" s="4"/>
      <c r="C293" s="4"/>
      <c r="D293" s="4"/>
      <c r="E293" s="4"/>
      <c r="F293" s="4"/>
      <c r="G293" s="4"/>
      <c r="H293" s="5"/>
      <c r="I293" s="4"/>
      <c r="J293" s="4"/>
      <c r="K293" s="4"/>
      <c r="M293" s="4"/>
      <c r="N293" s="15" t="s">
        <v>15</v>
      </c>
    </row>
    <row r="294" spans="2:14" ht="12.75" customHeight="1" x14ac:dyDescent="0.2">
      <c r="B294" s="4"/>
      <c r="C294" s="4"/>
      <c r="D294" s="4"/>
      <c r="E294" s="4"/>
      <c r="F294" s="4"/>
      <c r="G294" s="4"/>
      <c r="H294" s="5"/>
      <c r="I294" s="4"/>
      <c r="J294" s="4"/>
      <c r="K294" s="4"/>
      <c r="L294" s="4"/>
      <c r="M294" s="4"/>
      <c r="N294" s="4"/>
    </row>
    <row r="295" spans="2:14" ht="12.75" customHeight="1" x14ac:dyDescent="0.2">
      <c r="B295" s="4"/>
      <c r="C295" s="115" t="s">
        <v>16</v>
      </c>
      <c r="D295" s="115"/>
      <c r="E295" s="115"/>
      <c r="F295" s="115"/>
      <c r="G295" s="115"/>
      <c r="H295" s="115"/>
      <c r="I295" s="115"/>
      <c r="J295" s="115"/>
      <c r="K295" s="115"/>
      <c r="L295" s="115"/>
      <c r="M295" s="4"/>
      <c r="N295" s="4"/>
    </row>
    <row r="296" spans="2:14" ht="12.75" customHeight="1" x14ac:dyDescent="0.2">
      <c r="B296" s="4"/>
      <c r="C296" s="115" t="s">
        <v>17</v>
      </c>
      <c r="D296" s="115"/>
      <c r="E296" s="115"/>
      <c r="F296" s="115"/>
      <c r="G296" s="115"/>
      <c r="H296" s="115"/>
      <c r="I296" s="115"/>
      <c r="J296" s="115"/>
      <c r="K296" s="115"/>
      <c r="L296" s="115"/>
      <c r="M296" s="4"/>
      <c r="N296" s="4"/>
    </row>
    <row r="297" spans="2:14" ht="12.75" customHeight="1" x14ac:dyDescent="0.2">
      <c r="B297" s="4" t="s">
        <v>18</v>
      </c>
      <c r="C297" s="92"/>
      <c r="D297" s="92"/>
      <c r="E297" s="92"/>
      <c r="F297" s="92"/>
      <c r="G297" s="92"/>
      <c r="H297" s="92"/>
      <c r="I297" s="92"/>
      <c r="J297" s="92"/>
      <c r="K297" s="92"/>
      <c r="L297" s="115" t="s">
        <v>19</v>
      </c>
      <c r="M297" s="115"/>
      <c r="N297" s="115"/>
    </row>
    <row r="298" spans="2:14" ht="12.75" customHeight="1" x14ac:dyDescent="0.2">
      <c r="B298" s="4"/>
      <c r="C298" s="92"/>
      <c r="D298" s="92"/>
      <c r="E298" s="92"/>
      <c r="F298" s="92"/>
      <c r="G298" s="92"/>
      <c r="H298" s="92"/>
      <c r="I298" s="92"/>
      <c r="J298" s="92"/>
      <c r="K298" s="92"/>
      <c r="L298" s="92"/>
      <c r="M298" s="92"/>
      <c r="N298" s="92"/>
    </row>
    <row r="299" spans="2:14" ht="12.75" customHeight="1" x14ac:dyDescent="0.2">
      <c r="B299" s="4" t="s">
        <v>20</v>
      </c>
      <c r="C299" s="92"/>
      <c r="D299" s="92"/>
      <c r="E299" s="92"/>
      <c r="F299" s="92"/>
      <c r="G299" s="92"/>
      <c r="H299" s="92"/>
      <c r="I299" s="92"/>
      <c r="J299" s="92"/>
      <c r="K299" s="92"/>
      <c r="L299" s="92"/>
      <c r="M299" s="92"/>
      <c r="N299" s="92"/>
    </row>
    <row r="300" spans="2:14" ht="12.75" customHeight="1" x14ac:dyDescent="0.2">
      <c r="B300" s="4" t="s">
        <v>21</v>
      </c>
      <c r="C300" s="92"/>
      <c r="D300" s="92"/>
      <c r="E300" s="92"/>
      <c r="F300" s="92"/>
      <c r="G300" s="92"/>
      <c r="H300" s="92"/>
      <c r="I300" s="92"/>
      <c r="J300" s="92"/>
      <c r="K300" s="92"/>
      <c r="L300" s="92"/>
      <c r="M300" s="92"/>
      <c r="N300" s="92"/>
    </row>
    <row r="301" spans="2:14" x14ac:dyDescent="0.2">
      <c r="B301" s="4" t="s">
        <v>112</v>
      </c>
      <c r="C301" s="92"/>
      <c r="D301" s="92"/>
      <c r="E301" s="92"/>
      <c r="F301" s="92"/>
      <c r="G301" s="92"/>
      <c r="H301" s="92"/>
      <c r="I301" s="92"/>
      <c r="J301" s="92"/>
      <c r="K301" s="92"/>
      <c r="L301" s="92"/>
      <c r="M301" s="92"/>
      <c r="N301" s="92"/>
    </row>
    <row r="302" spans="2:14" x14ac:dyDescent="0.2">
      <c r="B302" s="4"/>
      <c r="C302" s="92"/>
      <c r="D302" s="92"/>
      <c r="E302" s="92"/>
      <c r="F302" s="92"/>
      <c r="G302" s="92"/>
      <c r="H302" s="92"/>
      <c r="I302" s="92"/>
      <c r="J302" s="92"/>
      <c r="K302" s="92"/>
      <c r="L302" s="92"/>
      <c r="M302" s="92"/>
      <c r="N302" s="92"/>
    </row>
    <row r="303" spans="2:14" x14ac:dyDescent="0.2">
      <c r="B303" s="4"/>
      <c r="C303" s="4"/>
      <c r="D303" s="4"/>
      <c r="E303" s="4"/>
      <c r="F303" s="4"/>
      <c r="G303" s="4"/>
      <c r="H303" s="5"/>
      <c r="I303" s="4"/>
      <c r="J303" s="4"/>
      <c r="K303" s="4"/>
      <c r="L303" s="4"/>
      <c r="M303" s="4"/>
      <c r="N303" s="4"/>
    </row>
    <row r="304" spans="2:14" ht="13.15" customHeight="1" x14ac:dyDescent="0.2">
      <c r="B304" s="116" t="s">
        <v>5</v>
      </c>
      <c r="C304" s="118" t="s">
        <v>22</v>
      </c>
      <c r="D304" s="120" t="s">
        <v>23</v>
      </c>
      <c r="E304" s="120" t="s">
        <v>24</v>
      </c>
      <c r="F304" s="120" t="s">
        <v>48</v>
      </c>
      <c r="G304" s="120" t="s">
        <v>25</v>
      </c>
      <c r="H304" s="121" t="s">
        <v>0</v>
      </c>
      <c r="I304" s="103" t="s">
        <v>26</v>
      </c>
      <c r="J304" s="103"/>
      <c r="K304" s="103"/>
      <c r="L304" s="103"/>
      <c r="M304" s="104" t="s">
        <v>27</v>
      </c>
      <c r="N304" s="105" t="s">
        <v>28</v>
      </c>
    </row>
    <row r="305" spans="2:14" ht="24.6" customHeight="1" x14ac:dyDescent="0.2">
      <c r="B305" s="117"/>
      <c r="C305" s="119"/>
      <c r="D305" s="120"/>
      <c r="E305" s="120"/>
      <c r="F305" s="120"/>
      <c r="G305" s="120"/>
      <c r="H305" s="121"/>
      <c r="I305" s="3" t="s">
        <v>29</v>
      </c>
      <c r="J305" s="3" t="s">
        <v>30</v>
      </c>
      <c r="K305" s="3" t="s">
        <v>31</v>
      </c>
      <c r="L305" s="3" t="s">
        <v>32</v>
      </c>
      <c r="M305" s="104"/>
      <c r="N305" s="106"/>
    </row>
    <row r="306" spans="2:14" ht="12" customHeight="1" x14ac:dyDescent="0.2">
      <c r="B306" s="107" t="s">
        <v>111</v>
      </c>
      <c r="C306" s="108"/>
      <c r="D306" s="108"/>
      <c r="E306" s="108"/>
      <c r="F306" s="108"/>
      <c r="G306" s="109"/>
      <c r="H306" s="83" t="s">
        <v>84</v>
      </c>
      <c r="I306" s="82">
        <v>171.84</v>
      </c>
      <c r="J306" s="82">
        <v>122.83</v>
      </c>
      <c r="K306" s="82">
        <v>61.52</v>
      </c>
      <c r="L306" s="79"/>
      <c r="M306" s="80">
        <v>4.72</v>
      </c>
      <c r="N306" s="81"/>
    </row>
    <row r="307" spans="2:14" ht="12.75" customHeight="1" x14ac:dyDescent="0.2">
      <c r="B307" s="110"/>
      <c r="C307" s="111"/>
      <c r="D307" s="111"/>
      <c r="E307" s="111"/>
      <c r="F307" s="111"/>
      <c r="G307" s="112"/>
      <c r="H307" s="83" t="s">
        <v>85</v>
      </c>
      <c r="I307" s="82">
        <v>155.44</v>
      </c>
      <c r="J307" s="82">
        <v>110.74</v>
      </c>
      <c r="K307" s="82">
        <v>55.57</v>
      </c>
      <c r="L307" s="79"/>
      <c r="M307" s="80">
        <v>4.72</v>
      </c>
      <c r="N307" s="81"/>
    </row>
    <row r="308" spans="2:14" ht="13.15" customHeight="1" x14ac:dyDescent="0.2">
      <c r="B308" s="110"/>
      <c r="C308" s="111"/>
      <c r="D308" s="111"/>
      <c r="E308" s="111"/>
      <c r="F308" s="111"/>
      <c r="G308" s="112"/>
      <c r="H308" s="83" t="s">
        <v>4</v>
      </c>
      <c r="I308" s="82">
        <v>645.75</v>
      </c>
      <c r="J308" s="82">
        <v>461.4</v>
      </c>
      <c r="K308" s="82">
        <v>232.13</v>
      </c>
      <c r="L308" s="82"/>
      <c r="M308" s="82">
        <v>20.100000000000001</v>
      </c>
      <c r="N308" s="82"/>
    </row>
    <row r="309" spans="2:14" x14ac:dyDescent="0.2">
      <c r="B309" s="110"/>
      <c r="C309" s="111"/>
      <c r="D309" s="111"/>
      <c r="E309" s="111"/>
      <c r="F309" s="111"/>
      <c r="G309" s="112"/>
      <c r="H309" s="83" t="s">
        <v>1</v>
      </c>
      <c r="I309" s="82">
        <v>86.33</v>
      </c>
      <c r="J309" s="82">
        <v>61.52</v>
      </c>
      <c r="K309" s="82">
        <v>31.17</v>
      </c>
      <c r="L309" s="82"/>
      <c r="M309" s="82">
        <v>4.92</v>
      </c>
      <c r="N309" s="82"/>
    </row>
    <row r="310" spans="2:14" x14ac:dyDescent="0.2">
      <c r="B310" s="110"/>
      <c r="C310" s="111"/>
      <c r="D310" s="111"/>
      <c r="E310" s="111"/>
      <c r="F310" s="111"/>
      <c r="G310" s="112"/>
      <c r="H310" s="83" t="s">
        <v>3</v>
      </c>
      <c r="I310" s="82">
        <v>51.27</v>
      </c>
      <c r="J310" s="82">
        <v>37.32</v>
      </c>
      <c r="K310" s="82">
        <v>19.07</v>
      </c>
      <c r="L310" s="82"/>
      <c r="M310" s="82">
        <v>1.03</v>
      </c>
      <c r="N310" s="82"/>
    </row>
    <row r="311" spans="2:14" x14ac:dyDescent="0.2">
      <c r="B311" s="110"/>
      <c r="C311" s="111"/>
      <c r="D311" s="111"/>
      <c r="E311" s="111"/>
      <c r="F311" s="111"/>
      <c r="G311" s="112"/>
      <c r="H311" s="83" t="s">
        <v>2</v>
      </c>
      <c r="I311" s="82">
        <v>16.41</v>
      </c>
      <c r="J311" s="82">
        <v>12.51</v>
      </c>
      <c r="K311" s="82">
        <v>6.36</v>
      </c>
      <c r="L311" s="82"/>
      <c r="M311" s="82">
        <v>0.41</v>
      </c>
      <c r="N311" s="82"/>
    </row>
    <row r="312" spans="2:14" x14ac:dyDescent="0.2">
      <c r="B312" s="73" t="s">
        <v>86</v>
      </c>
      <c r="C312" s="70" t="s">
        <v>80</v>
      </c>
      <c r="D312" s="73">
        <v>45</v>
      </c>
      <c r="E312" s="73">
        <v>44</v>
      </c>
      <c r="F312" s="73">
        <v>1</v>
      </c>
      <c r="G312" s="93">
        <v>9.1999999999999993</v>
      </c>
      <c r="H312" s="16" t="s">
        <v>84</v>
      </c>
      <c r="I312" s="75">
        <v>0</v>
      </c>
      <c r="J312" s="75">
        <v>0</v>
      </c>
      <c r="K312" s="75">
        <v>0</v>
      </c>
      <c r="L312" s="84">
        <f>SUM(I312:K312)</f>
        <v>0</v>
      </c>
      <c r="M312" s="76">
        <v>0</v>
      </c>
      <c r="N312" s="87">
        <f>SUM(L312:M312)</f>
        <v>0</v>
      </c>
    </row>
    <row r="313" spans="2:14" x14ac:dyDescent="0.2">
      <c r="B313" s="3"/>
      <c r="C313" s="3"/>
      <c r="D313" s="3"/>
      <c r="E313" s="3"/>
      <c r="F313" s="3"/>
      <c r="G313" s="3"/>
      <c r="H313" s="6" t="s">
        <v>33</v>
      </c>
      <c r="I313" s="85">
        <f>IFERROR(I312*I306,"")</f>
        <v>0</v>
      </c>
      <c r="J313" s="85">
        <f t="shared" ref="J313:K313" si="83">IFERROR(J312*J306,"")</f>
        <v>0</v>
      </c>
      <c r="K313" s="85">
        <f t="shared" si="83"/>
        <v>0</v>
      </c>
      <c r="L313" s="84">
        <f t="shared" ref="L313:L324" si="84">SUM(I313:K313)</f>
        <v>0</v>
      </c>
      <c r="M313" s="85">
        <f t="shared" ref="M313" si="85">IFERROR(M312*M306,"")</f>
        <v>0</v>
      </c>
      <c r="N313" s="87">
        <f t="shared" ref="N313:N324" si="86">SUM(L313:M313)</f>
        <v>0</v>
      </c>
    </row>
    <row r="314" spans="2:14" x14ac:dyDescent="0.2">
      <c r="B314" s="3"/>
      <c r="C314" s="3"/>
      <c r="D314" s="3"/>
      <c r="E314" s="3"/>
      <c r="F314" s="3"/>
      <c r="G314" s="3"/>
      <c r="H314" s="16" t="s">
        <v>85</v>
      </c>
      <c r="I314" s="75">
        <v>0</v>
      </c>
      <c r="J314" s="75">
        <v>0</v>
      </c>
      <c r="K314" s="75">
        <v>0</v>
      </c>
      <c r="L314" s="84">
        <f t="shared" si="84"/>
        <v>0</v>
      </c>
      <c r="M314" s="76">
        <v>0</v>
      </c>
      <c r="N314" s="87">
        <f t="shared" si="86"/>
        <v>0</v>
      </c>
    </row>
    <row r="315" spans="2:14" x14ac:dyDescent="0.2">
      <c r="B315" s="3"/>
      <c r="C315" s="3"/>
      <c r="D315" s="3"/>
      <c r="E315" s="3"/>
      <c r="F315" s="3"/>
      <c r="G315" s="3"/>
      <c r="H315" s="6" t="s">
        <v>33</v>
      </c>
      <c r="I315" s="85">
        <f>IFERROR(I314*I307,"")</f>
        <v>0</v>
      </c>
      <c r="J315" s="85">
        <f t="shared" ref="J315:K315" si="87">IFERROR(J314*J307,"")</f>
        <v>0</v>
      </c>
      <c r="K315" s="85">
        <f t="shared" si="87"/>
        <v>0</v>
      </c>
      <c r="L315" s="84">
        <f t="shared" si="84"/>
        <v>0</v>
      </c>
      <c r="M315" s="85">
        <f t="shared" ref="M315" si="88">IFERROR(M314*M307,"")</f>
        <v>0</v>
      </c>
      <c r="N315" s="87">
        <f t="shared" si="86"/>
        <v>0</v>
      </c>
    </row>
    <row r="316" spans="2:14" x14ac:dyDescent="0.2">
      <c r="B316" s="3"/>
      <c r="C316" s="3"/>
      <c r="D316" s="3"/>
      <c r="E316" s="3"/>
      <c r="F316" s="3"/>
      <c r="G316" s="3"/>
      <c r="H316" s="17" t="s">
        <v>4</v>
      </c>
      <c r="I316" s="78">
        <v>0</v>
      </c>
      <c r="J316" s="75">
        <v>0</v>
      </c>
      <c r="K316" s="75">
        <v>0</v>
      </c>
      <c r="L316" s="84">
        <f t="shared" si="84"/>
        <v>0</v>
      </c>
      <c r="M316" s="76">
        <v>0</v>
      </c>
      <c r="N316" s="87">
        <f t="shared" si="86"/>
        <v>0</v>
      </c>
    </row>
    <row r="317" spans="2:14" x14ac:dyDescent="0.2">
      <c r="B317" s="3"/>
      <c r="C317" s="3"/>
      <c r="D317" s="3"/>
      <c r="E317" s="3"/>
      <c r="F317" s="3"/>
      <c r="G317" s="3"/>
      <c r="H317" s="6" t="s">
        <v>33</v>
      </c>
      <c r="I317" s="85">
        <f>SUM(I308*I316)</f>
        <v>0</v>
      </c>
      <c r="J317" s="85">
        <f t="shared" ref="J317:K317" si="89">SUM(J308*J316)</f>
        <v>0</v>
      </c>
      <c r="K317" s="85">
        <f t="shared" si="89"/>
        <v>0</v>
      </c>
      <c r="L317" s="84">
        <f t="shared" si="84"/>
        <v>0</v>
      </c>
      <c r="M317" s="85">
        <f t="shared" ref="M317" si="90">SUM(M308*M316)</f>
        <v>0</v>
      </c>
      <c r="N317" s="87">
        <f t="shared" si="86"/>
        <v>0</v>
      </c>
    </row>
    <row r="318" spans="2:14" x14ac:dyDescent="0.2">
      <c r="B318" s="3"/>
      <c r="C318" s="3"/>
      <c r="D318" s="3"/>
      <c r="E318" s="3"/>
      <c r="F318" s="3"/>
      <c r="G318" s="3"/>
      <c r="H318" s="17" t="s">
        <v>1</v>
      </c>
      <c r="I318" s="78">
        <v>0</v>
      </c>
      <c r="J318" s="75">
        <v>0</v>
      </c>
      <c r="K318" s="75">
        <v>0</v>
      </c>
      <c r="L318" s="84">
        <f t="shared" si="84"/>
        <v>0</v>
      </c>
      <c r="M318" s="76">
        <v>431</v>
      </c>
      <c r="N318" s="87">
        <f t="shared" si="86"/>
        <v>431</v>
      </c>
    </row>
    <row r="319" spans="2:14" x14ac:dyDescent="0.2">
      <c r="B319" s="3"/>
      <c r="C319" s="3"/>
      <c r="D319" s="3"/>
      <c r="E319" s="3"/>
      <c r="F319" s="3"/>
      <c r="G319" s="3"/>
      <c r="H319" s="6" t="s">
        <v>33</v>
      </c>
      <c r="I319" s="85">
        <f>IFERROR(I318*I309,"")</f>
        <v>0</v>
      </c>
      <c r="J319" s="85">
        <f t="shared" ref="J319:K319" si="91">IFERROR(J318*J309,"")</f>
        <v>0</v>
      </c>
      <c r="K319" s="85">
        <f t="shared" si="91"/>
        <v>0</v>
      </c>
      <c r="L319" s="84">
        <f t="shared" si="84"/>
        <v>0</v>
      </c>
      <c r="M319" s="85">
        <f t="shared" ref="M319" si="92">IFERROR(M318*M309,"")</f>
        <v>2120.52</v>
      </c>
      <c r="N319" s="87">
        <f t="shared" si="86"/>
        <v>2120.52</v>
      </c>
    </row>
    <row r="320" spans="2:14" x14ac:dyDescent="0.2">
      <c r="B320" s="3"/>
      <c r="C320" s="3"/>
      <c r="D320" s="3"/>
      <c r="E320" s="3"/>
      <c r="F320" s="3"/>
      <c r="G320" s="3"/>
      <c r="H320" s="17" t="s">
        <v>3</v>
      </c>
      <c r="I320" s="78">
        <v>0</v>
      </c>
      <c r="J320" s="75">
        <v>0</v>
      </c>
      <c r="K320" s="75">
        <v>0</v>
      </c>
      <c r="L320" s="84">
        <f t="shared" si="84"/>
        <v>0</v>
      </c>
      <c r="M320" s="76">
        <v>0</v>
      </c>
      <c r="N320" s="87">
        <f t="shared" si="86"/>
        <v>0</v>
      </c>
    </row>
    <row r="321" spans="2:14" x14ac:dyDescent="0.2">
      <c r="B321" s="3"/>
      <c r="C321" s="3"/>
      <c r="D321" s="3"/>
      <c r="E321" s="3"/>
      <c r="F321" s="3"/>
      <c r="G321" s="3"/>
      <c r="H321" s="6" t="s">
        <v>33</v>
      </c>
      <c r="I321" s="85">
        <f>IFERROR(I320*I310,"")</f>
        <v>0</v>
      </c>
      <c r="J321" s="85">
        <f t="shared" ref="J321:K321" si="93">IFERROR(J320*J310,"")</f>
        <v>0</v>
      </c>
      <c r="K321" s="85">
        <f t="shared" si="93"/>
        <v>0</v>
      </c>
      <c r="L321" s="84">
        <f t="shared" si="84"/>
        <v>0</v>
      </c>
      <c r="M321" s="85">
        <f t="shared" ref="M321" si="94">IFERROR(M320*M310,"")</f>
        <v>0</v>
      </c>
      <c r="N321" s="87">
        <f t="shared" si="86"/>
        <v>0</v>
      </c>
    </row>
    <row r="322" spans="2:14" x14ac:dyDescent="0.2">
      <c r="B322" s="3"/>
      <c r="C322" s="3"/>
      <c r="D322" s="3"/>
      <c r="E322" s="3"/>
      <c r="F322" s="3"/>
      <c r="G322" s="3"/>
      <c r="H322" s="17" t="s">
        <v>2</v>
      </c>
      <c r="I322" s="77">
        <v>0</v>
      </c>
      <c r="J322" s="75">
        <v>0</v>
      </c>
      <c r="K322" s="75">
        <v>0</v>
      </c>
      <c r="L322" s="84">
        <f t="shared" si="84"/>
        <v>0</v>
      </c>
      <c r="M322" s="76">
        <v>51</v>
      </c>
      <c r="N322" s="87">
        <f t="shared" si="86"/>
        <v>51</v>
      </c>
    </row>
    <row r="323" spans="2:14" x14ac:dyDescent="0.2">
      <c r="B323" s="3"/>
      <c r="C323" s="3"/>
      <c r="D323" s="3"/>
      <c r="E323" s="3"/>
      <c r="F323" s="3"/>
      <c r="G323" s="3"/>
      <c r="H323" s="6" t="s">
        <v>33</v>
      </c>
      <c r="I323" s="85">
        <f>SUM(I322*I311)</f>
        <v>0</v>
      </c>
      <c r="J323" s="85">
        <f t="shared" ref="J323:K323" si="95">SUM(J322*J311)</f>
        <v>0</v>
      </c>
      <c r="K323" s="85">
        <f t="shared" si="95"/>
        <v>0</v>
      </c>
      <c r="L323" s="84">
        <f t="shared" si="84"/>
        <v>0</v>
      </c>
      <c r="M323" s="85">
        <f t="shared" ref="M323" si="96">SUM(M322*M311)</f>
        <v>20.91</v>
      </c>
      <c r="N323" s="87">
        <f t="shared" si="86"/>
        <v>20.91</v>
      </c>
    </row>
    <row r="324" spans="2:14" x14ac:dyDescent="0.2">
      <c r="B324" s="3"/>
      <c r="C324" s="3"/>
      <c r="D324" s="3"/>
      <c r="E324" s="3"/>
      <c r="F324" s="3"/>
      <c r="G324" s="3"/>
      <c r="H324" s="7" t="s">
        <v>34</v>
      </c>
      <c r="I324" s="85">
        <f>SUM(I312+I314+I316+I318+I320+I322)</f>
        <v>0</v>
      </c>
      <c r="J324" s="85">
        <f t="shared" ref="J324:K325" si="97">SUM(J312+J314+J316+J318+J320+J322)</f>
        <v>0</v>
      </c>
      <c r="K324" s="85">
        <f t="shared" si="97"/>
        <v>0</v>
      </c>
      <c r="L324" s="84">
        <f t="shared" si="84"/>
        <v>0</v>
      </c>
      <c r="M324" s="85">
        <f t="shared" ref="M324:M325" si="98">SUM(M312+M314+M316+M318+M320+M322)</f>
        <v>482</v>
      </c>
      <c r="N324" s="87">
        <f t="shared" si="86"/>
        <v>482</v>
      </c>
    </row>
    <row r="325" spans="2:14" x14ac:dyDescent="0.2">
      <c r="B325" s="3"/>
      <c r="C325" s="3"/>
      <c r="D325" s="3"/>
      <c r="E325" s="3"/>
      <c r="F325" s="3"/>
      <c r="G325" s="3"/>
      <c r="H325" s="7" t="s">
        <v>49</v>
      </c>
      <c r="I325" s="85">
        <f>SUM(I313+I315+I317+I319+I321+I323)</f>
        <v>0</v>
      </c>
      <c r="J325" s="85">
        <f t="shared" si="97"/>
        <v>0</v>
      </c>
      <c r="K325" s="85">
        <f t="shared" si="97"/>
        <v>0</v>
      </c>
      <c r="L325" s="87">
        <f t="shared" ref="L325" si="99">SUM(I325:K325)</f>
        <v>0</v>
      </c>
      <c r="M325" s="86">
        <f t="shared" si="98"/>
        <v>2141.4299999999998</v>
      </c>
      <c r="N325" s="87">
        <f t="shared" ref="N325" si="100">SUM(L325:M325)</f>
        <v>2141.4299999999998</v>
      </c>
    </row>
    <row r="326" spans="2:14" x14ac:dyDescent="0.2">
      <c r="B326" s="8"/>
      <c r="C326" s="8"/>
      <c r="D326" s="8"/>
      <c r="E326" s="8"/>
      <c r="F326" s="8"/>
      <c r="G326" s="9"/>
      <c r="H326" s="10"/>
      <c r="I326" s="10"/>
      <c r="J326" s="10"/>
      <c r="K326" s="10"/>
      <c r="L326" s="11"/>
      <c r="M326" s="10"/>
      <c r="N326" s="10"/>
    </row>
    <row r="327" spans="2:14" x14ac:dyDescent="0.2">
      <c r="B327" s="113" t="s">
        <v>35</v>
      </c>
      <c r="C327" s="113"/>
      <c r="D327" s="113"/>
      <c r="E327" s="113"/>
      <c r="F327" s="91"/>
      <c r="G327" s="4"/>
      <c r="H327" s="5"/>
      <c r="I327" s="4"/>
      <c r="J327" s="10"/>
      <c r="K327" s="10"/>
      <c r="L327" s="11"/>
      <c r="M327" s="10"/>
      <c r="N327" s="10"/>
    </row>
    <row r="328" spans="2:14" s="2" customFormat="1" x14ac:dyDescent="0.2">
      <c r="B328" s="114" t="s">
        <v>79</v>
      </c>
      <c r="C328" s="114"/>
      <c r="D328" s="114"/>
      <c r="E328" s="114"/>
      <c r="F328" s="114"/>
      <c r="G328" s="114"/>
      <c r="H328" s="114"/>
      <c r="I328" s="114"/>
      <c r="J328" s="71"/>
      <c r="K328" s="71"/>
      <c r="L328" s="72"/>
      <c r="M328" s="71"/>
      <c r="N328" s="71"/>
    </row>
    <row r="329" spans="2:14" x14ac:dyDescent="0.2">
      <c r="B329" s="101" t="s">
        <v>36</v>
      </c>
      <c r="C329" s="101"/>
      <c r="D329" s="101"/>
      <c r="E329" s="101"/>
      <c r="F329" s="101"/>
      <c r="G329" s="101"/>
      <c r="H329" s="101"/>
      <c r="I329" s="101"/>
      <c r="J329" s="10"/>
      <c r="K329" s="10"/>
      <c r="L329" s="11"/>
      <c r="M329" s="10"/>
      <c r="N329" s="10"/>
    </row>
    <row r="330" spans="2:14" x14ac:dyDescent="0.2">
      <c r="B330" s="101" t="s">
        <v>37</v>
      </c>
      <c r="C330" s="101"/>
      <c r="D330" s="101"/>
      <c r="E330" s="101"/>
      <c r="F330" s="101"/>
      <c r="G330" s="101"/>
      <c r="H330" s="101"/>
      <c r="I330" s="101"/>
      <c r="J330" s="10"/>
      <c r="K330" s="10"/>
      <c r="L330" s="11"/>
      <c r="M330" s="10"/>
      <c r="N330" s="10"/>
    </row>
    <row r="331" spans="2:14" x14ac:dyDescent="0.2">
      <c r="B331" s="101" t="s">
        <v>38</v>
      </c>
      <c r="C331" s="101"/>
      <c r="D331" s="101"/>
      <c r="E331" s="101"/>
      <c r="F331" s="101"/>
      <c r="G331" s="101"/>
      <c r="H331" s="101"/>
      <c r="I331" s="101"/>
      <c r="J331" s="10"/>
      <c r="K331" s="10"/>
      <c r="L331" s="11"/>
      <c r="M331" s="10"/>
      <c r="N331" s="10"/>
    </row>
    <row r="332" spans="2:14" x14ac:dyDescent="0.2">
      <c r="B332" s="101" t="s">
        <v>39</v>
      </c>
      <c r="C332" s="101"/>
      <c r="D332" s="101"/>
      <c r="E332" s="101"/>
      <c r="F332" s="101"/>
      <c r="G332" s="101"/>
      <c r="H332" s="101"/>
      <c r="I332" s="101"/>
      <c r="J332" s="4"/>
      <c r="K332" s="4"/>
      <c r="L332" s="4"/>
      <c r="M332" s="4"/>
      <c r="N332" s="4"/>
    </row>
    <row r="333" spans="2:14" x14ac:dyDescent="0.2">
      <c r="B333" s="101" t="s">
        <v>40</v>
      </c>
      <c r="C333" s="101"/>
      <c r="D333" s="101"/>
      <c r="E333" s="101"/>
      <c r="F333" s="101"/>
      <c r="G333" s="101"/>
      <c r="H333" s="101"/>
      <c r="I333" s="101"/>
      <c r="J333" s="4"/>
      <c r="K333" s="4"/>
      <c r="L333" s="4"/>
      <c r="M333" s="4"/>
      <c r="N333" s="4"/>
    </row>
    <row r="334" spans="2:14" x14ac:dyDescent="0.2">
      <c r="B334" s="101" t="s">
        <v>41</v>
      </c>
      <c r="C334" s="101"/>
      <c r="D334" s="101"/>
      <c r="E334" s="101"/>
      <c r="F334" s="101"/>
      <c r="G334" s="101"/>
      <c r="H334" s="101"/>
      <c r="I334" s="101"/>
      <c r="J334" s="4"/>
      <c r="K334" s="4"/>
      <c r="L334" s="4"/>
      <c r="M334" s="4"/>
      <c r="N334" s="4"/>
    </row>
    <row r="335" spans="2:14" x14ac:dyDescent="0.2">
      <c r="B335" s="101" t="s">
        <v>42</v>
      </c>
      <c r="C335" s="101"/>
      <c r="D335" s="101"/>
      <c r="E335" s="101"/>
      <c r="F335" s="101"/>
      <c r="G335" s="101"/>
      <c r="H335" s="101"/>
      <c r="I335" s="101"/>
      <c r="J335" s="4"/>
      <c r="K335" s="4"/>
      <c r="L335" s="4"/>
      <c r="M335" s="4"/>
      <c r="N335" s="4"/>
    </row>
    <row r="336" spans="2:14" x14ac:dyDescent="0.2">
      <c r="B336" s="90"/>
      <c r="C336" s="90"/>
      <c r="D336" s="90"/>
      <c r="E336" s="90"/>
      <c r="F336" s="90"/>
      <c r="G336" s="90"/>
      <c r="H336" s="90"/>
      <c r="I336" s="90"/>
      <c r="J336" s="4"/>
      <c r="K336" s="4"/>
      <c r="L336" s="4"/>
      <c r="M336" s="4"/>
      <c r="N336" s="4"/>
    </row>
    <row r="337" spans="2:14" x14ac:dyDescent="0.2">
      <c r="B337" s="4" t="s">
        <v>43</v>
      </c>
      <c r="C337" s="4"/>
      <c r="D337" s="4"/>
      <c r="E337" s="4"/>
      <c r="F337" s="4"/>
      <c r="G337" s="4"/>
      <c r="H337" s="5"/>
      <c r="I337" s="4"/>
      <c r="J337" s="4" t="s">
        <v>44</v>
      </c>
      <c r="K337" s="4"/>
      <c r="L337" s="4"/>
      <c r="M337" s="4"/>
      <c r="N337" s="4"/>
    </row>
    <row r="338" spans="2:14" x14ac:dyDescent="0.2">
      <c r="B338" s="12" t="s">
        <v>78</v>
      </c>
      <c r="C338" s="12"/>
      <c r="D338" s="4"/>
      <c r="E338" s="4"/>
      <c r="F338" s="4"/>
      <c r="G338" s="4"/>
      <c r="H338" s="5"/>
      <c r="I338" s="4"/>
      <c r="J338" s="12"/>
      <c r="K338" s="12"/>
      <c r="L338" s="12"/>
      <c r="M338" s="4"/>
      <c r="N338" s="4"/>
    </row>
    <row r="339" spans="2:14" x14ac:dyDescent="0.2">
      <c r="B339" s="13" t="s">
        <v>45</v>
      </c>
      <c r="C339" s="4"/>
      <c r="D339" s="4"/>
      <c r="E339" s="4"/>
      <c r="F339" s="4"/>
      <c r="G339" s="4"/>
      <c r="H339" s="5"/>
      <c r="I339" s="4"/>
      <c r="J339" s="4" t="s">
        <v>45</v>
      </c>
      <c r="K339" s="4"/>
      <c r="L339" s="4"/>
      <c r="M339" s="4"/>
      <c r="N339" s="4"/>
    </row>
    <row r="340" spans="2:14" x14ac:dyDescent="0.2">
      <c r="B340" s="4"/>
      <c r="C340" s="4"/>
      <c r="D340" s="4"/>
      <c r="E340" s="4"/>
      <c r="F340" s="4"/>
      <c r="G340" s="4"/>
      <c r="H340" s="5"/>
      <c r="I340" s="4"/>
      <c r="J340" s="4"/>
      <c r="K340" s="4"/>
      <c r="L340" s="4"/>
      <c r="M340" s="4"/>
      <c r="N340" s="4"/>
    </row>
    <row r="341" spans="2:14" x14ac:dyDescent="0.2">
      <c r="B341" s="12"/>
      <c r="C341" s="12"/>
      <c r="D341" s="4"/>
      <c r="E341" s="4"/>
      <c r="F341" s="4"/>
      <c r="G341" s="4"/>
      <c r="H341" s="5"/>
      <c r="I341" s="4"/>
      <c r="J341" s="12"/>
      <c r="K341" s="12"/>
      <c r="L341" s="12"/>
      <c r="M341" s="4"/>
      <c r="N341" s="4"/>
    </row>
    <row r="342" spans="2:14" x14ac:dyDescent="0.2">
      <c r="B342" s="14" t="s">
        <v>46</v>
      </c>
      <c r="C342" s="4"/>
      <c r="D342" s="4"/>
      <c r="E342" s="4"/>
      <c r="F342" s="4"/>
      <c r="G342" s="4"/>
      <c r="H342" s="5"/>
      <c r="I342" s="4"/>
      <c r="J342" s="102" t="s">
        <v>46</v>
      </c>
      <c r="K342" s="102"/>
      <c r="L342" s="102"/>
      <c r="M342" s="4"/>
      <c r="N342" s="4"/>
    </row>
    <row r="343" spans="2:14" x14ac:dyDescent="0.2">
      <c r="B343" s="4"/>
      <c r="C343" s="4"/>
      <c r="D343" s="4"/>
      <c r="E343" s="4"/>
      <c r="F343" s="4"/>
      <c r="G343" s="4"/>
      <c r="H343" s="5"/>
      <c r="I343" s="4"/>
      <c r="J343" s="4"/>
      <c r="K343" s="4"/>
      <c r="L343" s="4"/>
      <c r="M343" s="4"/>
      <c r="N343" s="4"/>
    </row>
    <row r="344" spans="2:14" x14ac:dyDescent="0.2">
      <c r="B344" s="90" t="s">
        <v>47</v>
      </c>
      <c r="C344" s="4"/>
      <c r="D344" s="4"/>
      <c r="E344" s="4"/>
      <c r="F344" s="4"/>
      <c r="G344" s="4"/>
      <c r="H344" s="5"/>
      <c r="I344" s="4"/>
      <c r="J344" s="4" t="s">
        <v>47</v>
      </c>
      <c r="K344" s="4"/>
      <c r="L344" s="4"/>
      <c r="M344" s="4"/>
      <c r="N344" s="4"/>
    </row>
    <row r="350" spans="2:14" x14ac:dyDescent="0.2">
      <c r="B350" s="4"/>
      <c r="C350" s="4"/>
      <c r="D350" s="4"/>
      <c r="E350" s="4"/>
      <c r="F350" s="4"/>
      <c r="G350" s="4"/>
      <c r="H350" s="5"/>
      <c r="I350" s="4"/>
      <c r="J350" s="4"/>
      <c r="K350" s="4"/>
      <c r="M350" s="4"/>
      <c r="N350" s="15" t="s">
        <v>13</v>
      </c>
    </row>
    <row r="351" spans="2:14" x14ac:dyDescent="0.2">
      <c r="B351" s="4"/>
      <c r="C351" s="4"/>
      <c r="D351" s="4"/>
      <c r="E351" s="4"/>
      <c r="F351" s="4"/>
      <c r="G351" s="4"/>
      <c r="H351" s="5"/>
      <c r="I351" s="4"/>
      <c r="J351" s="4"/>
      <c r="K351" s="4"/>
      <c r="M351" s="4"/>
      <c r="N351" s="15" t="s">
        <v>14</v>
      </c>
    </row>
    <row r="352" spans="2:14" ht="12.75" customHeight="1" x14ac:dyDescent="0.2">
      <c r="B352" s="4"/>
      <c r="C352" s="4"/>
      <c r="D352" s="4"/>
      <c r="E352" s="4"/>
      <c r="F352" s="4"/>
      <c r="G352" s="4"/>
      <c r="H352" s="5"/>
      <c r="I352" s="4"/>
      <c r="J352" s="4"/>
      <c r="K352" s="4"/>
      <c r="M352" s="4"/>
      <c r="N352" s="15" t="s">
        <v>15</v>
      </c>
    </row>
    <row r="353" spans="2:14" ht="12.75" customHeight="1" x14ac:dyDescent="0.2">
      <c r="B353" s="4"/>
      <c r="C353" s="4"/>
      <c r="D353" s="4"/>
      <c r="E353" s="4"/>
      <c r="F353" s="4"/>
      <c r="G353" s="4"/>
      <c r="H353" s="5"/>
      <c r="I353" s="4"/>
      <c r="J353" s="4"/>
      <c r="K353" s="4"/>
      <c r="L353" s="4"/>
      <c r="M353" s="4"/>
      <c r="N353" s="4"/>
    </row>
    <row r="354" spans="2:14" ht="12.75" customHeight="1" x14ac:dyDescent="0.2">
      <c r="B354" s="4"/>
      <c r="C354" s="115" t="s">
        <v>16</v>
      </c>
      <c r="D354" s="115"/>
      <c r="E354" s="115"/>
      <c r="F354" s="115"/>
      <c r="G354" s="115"/>
      <c r="H354" s="115"/>
      <c r="I354" s="115"/>
      <c r="J354" s="115"/>
      <c r="K354" s="115"/>
      <c r="L354" s="115"/>
      <c r="M354" s="4"/>
      <c r="N354" s="4"/>
    </row>
    <row r="355" spans="2:14" ht="12.75" customHeight="1" x14ac:dyDescent="0.2">
      <c r="B355" s="4"/>
      <c r="C355" s="115" t="s">
        <v>17</v>
      </c>
      <c r="D355" s="115"/>
      <c r="E355" s="115"/>
      <c r="F355" s="115"/>
      <c r="G355" s="115"/>
      <c r="H355" s="115"/>
      <c r="I355" s="115"/>
      <c r="J355" s="115"/>
      <c r="K355" s="115"/>
      <c r="L355" s="115"/>
      <c r="M355" s="4"/>
      <c r="N355" s="4"/>
    </row>
    <row r="356" spans="2:14" ht="12.75" customHeight="1" x14ac:dyDescent="0.2">
      <c r="B356" s="4" t="s">
        <v>18</v>
      </c>
      <c r="C356" s="92"/>
      <c r="D356" s="92"/>
      <c r="E356" s="92"/>
      <c r="F356" s="92"/>
      <c r="G356" s="92"/>
      <c r="H356" s="92"/>
      <c r="I356" s="92"/>
      <c r="J356" s="92"/>
      <c r="K356" s="92"/>
      <c r="L356" s="115" t="s">
        <v>19</v>
      </c>
      <c r="M356" s="115"/>
      <c r="N356" s="115"/>
    </row>
    <row r="357" spans="2:14" ht="12.75" customHeight="1" x14ac:dyDescent="0.2">
      <c r="B357" s="4"/>
      <c r="C357" s="92"/>
      <c r="D357" s="92"/>
      <c r="E357" s="92"/>
      <c r="F357" s="92"/>
      <c r="G357" s="92"/>
      <c r="H357" s="92"/>
      <c r="I357" s="92"/>
      <c r="J357" s="92"/>
      <c r="K357" s="92"/>
      <c r="L357" s="92"/>
      <c r="M357" s="92"/>
      <c r="N357" s="92"/>
    </row>
    <row r="358" spans="2:14" ht="12.75" customHeight="1" x14ac:dyDescent="0.2">
      <c r="B358" s="4" t="s">
        <v>20</v>
      </c>
      <c r="C358" s="92"/>
      <c r="D358" s="92"/>
      <c r="E358" s="92"/>
      <c r="F358" s="92"/>
      <c r="G358" s="92"/>
      <c r="H358" s="92"/>
      <c r="I358" s="92"/>
      <c r="J358" s="92"/>
      <c r="K358" s="92"/>
      <c r="L358" s="92"/>
      <c r="M358" s="92"/>
      <c r="N358" s="92"/>
    </row>
    <row r="359" spans="2:14" ht="12.75" customHeight="1" x14ac:dyDescent="0.2">
      <c r="B359" s="4" t="s">
        <v>21</v>
      </c>
      <c r="C359" s="92"/>
      <c r="D359" s="92"/>
      <c r="E359" s="92"/>
      <c r="F359" s="92"/>
      <c r="G359" s="92"/>
      <c r="H359" s="92"/>
      <c r="I359" s="92"/>
      <c r="J359" s="92"/>
      <c r="K359" s="92"/>
      <c r="L359" s="92"/>
      <c r="M359" s="92"/>
      <c r="N359" s="92"/>
    </row>
    <row r="360" spans="2:14" x14ac:dyDescent="0.2">
      <c r="B360" s="4" t="s">
        <v>112</v>
      </c>
      <c r="C360" s="92"/>
      <c r="D360" s="92"/>
      <c r="E360" s="92"/>
      <c r="F360" s="92"/>
      <c r="G360" s="92"/>
      <c r="H360" s="92"/>
      <c r="I360" s="92"/>
      <c r="J360" s="92"/>
      <c r="K360" s="92"/>
      <c r="L360" s="92"/>
      <c r="M360" s="92"/>
      <c r="N360" s="92"/>
    </row>
    <row r="361" spans="2:14" x14ac:dyDescent="0.2">
      <c r="B361" s="4"/>
      <c r="C361" s="92"/>
      <c r="D361" s="92"/>
      <c r="E361" s="92"/>
      <c r="F361" s="92"/>
      <c r="G361" s="92"/>
      <c r="H361" s="92"/>
      <c r="I361" s="92"/>
      <c r="J361" s="92"/>
      <c r="K361" s="92"/>
      <c r="L361" s="92"/>
      <c r="M361" s="92"/>
      <c r="N361" s="92"/>
    </row>
    <row r="362" spans="2:14" x14ac:dyDescent="0.2">
      <c r="B362" s="4"/>
      <c r="C362" s="4"/>
      <c r="D362" s="4"/>
      <c r="E362" s="4"/>
      <c r="F362" s="4"/>
      <c r="G362" s="4"/>
      <c r="H362" s="5"/>
      <c r="I362" s="4"/>
      <c r="J362" s="4"/>
      <c r="K362" s="4"/>
      <c r="L362" s="4"/>
      <c r="M362" s="4"/>
      <c r="N362" s="4"/>
    </row>
    <row r="363" spans="2:14" ht="13.15" customHeight="1" x14ac:dyDescent="0.2">
      <c r="B363" s="116" t="s">
        <v>5</v>
      </c>
      <c r="C363" s="118" t="s">
        <v>22</v>
      </c>
      <c r="D363" s="120" t="s">
        <v>23</v>
      </c>
      <c r="E363" s="120" t="s">
        <v>24</v>
      </c>
      <c r="F363" s="120" t="s">
        <v>48</v>
      </c>
      <c r="G363" s="120" t="s">
        <v>25</v>
      </c>
      <c r="H363" s="121" t="s">
        <v>0</v>
      </c>
      <c r="I363" s="103" t="s">
        <v>26</v>
      </c>
      <c r="J363" s="103"/>
      <c r="K363" s="103"/>
      <c r="L363" s="103"/>
      <c r="M363" s="104" t="s">
        <v>27</v>
      </c>
      <c r="N363" s="105" t="s">
        <v>28</v>
      </c>
    </row>
    <row r="364" spans="2:14" ht="24.6" customHeight="1" x14ac:dyDescent="0.2">
      <c r="B364" s="117"/>
      <c r="C364" s="119"/>
      <c r="D364" s="120"/>
      <c r="E364" s="120"/>
      <c r="F364" s="120"/>
      <c r="G364" s="120"/>
      <c r="H364" s="121"/>
      <c r="I364" s="3" t="s">
        <v>29</v>
      </c>
      <c r="J364" s="3" t="s">
        <v>30</v>
      </c>
      <c r="K364" s="3" t="s">
        <v>31</v>
      </c>
      <c r="L364" s="3" t="s">
        <v>32</v>
      </c>
      <c r="M364" s="104"/>
      <c r="N364" s="106"/>
    </row>
    <row r="365" spans="2:14" ht="12" customHeight="1" x14ac:dyDescent="0.2">
      <c r="B365" s="107" t="s">
        <v>111</v>
      </c>
      <c r="C365" s="108"/>
      <c r="D365" s="108"/>
      <c r="E365" s="108"/>
      <c r="F365" s="108"/>
      <c r="G365" s="109"/>
      <c r="H365" s="83" t="s">
        <v>84</v>
      </c>
      <c r="I365" s="82">
        <v>171.84</v>
      </c>
      <c r="J365" s="82">
        <v>122.83</v>
      </c>
      <c r="K365" s="82">
        <v>61.52</v>
      </c>
      <c r="L365" s="79"/>
      <c r="M365" s="80">
        <v>4.72</v>
      </c>
      <c r="N365" s="81"/>
    </row>
    <row r="366" spans="2:14" ht="12.75" customHeight="1" x14ac:dyDescent="0.2">
      <c r="B366" s="110"/>
      <c r="C366" s="111"/>
      <c r="D366" s="111"/>
      <c r="E366" s="111"/>
      <c r="F366" s="111"/>
      <c r="G366" s="112"/>
      <c r="H366" s="83" t="s">
        <v>85</v>
      </c>
      <c r="I366" s="82">
        <v>155.44</v>
      </c>
      <c r="J366" s="82">
        <v>110.74</v>
      </c>
      <c r="K366" s="82">
        <v>55.57</v>
      </c>
      <c r="L366" s="79"/>
      <c r="M366" s="80">
        <v>4.72</v>
      </c>
      <c r="N366" s="81"/>
    </row>
    <row r="367" spans="2:14" ht="13.15" customHeight="1" x14ac:dyDescent="0.2">
      <c r="B367" s="110"/>
      <c r="C367" s="111"/>
      <c r="D367" s="111"/>
      <c r="E367" s="111"/>
      <c r="F367" s="111"/>
      <c r="G367" s="112"/>
      <c r="H367" s="83" t="s">
        <v>4</v>
      </c>
      <c r="I367" s="82">
        <v>645.75</v>
      </c>
      <c r="J367" s="82">
        <v>461.4</v>
      </c>
      <c r="K367" s="82">
        <v>232.13</v>
      </c>
      <c r="L367" s="82"/>
      <c r="M367" s="82">
        <v>20.100000000000001</v>
      </c>
      <c r="N367" s="82"/>
    </row>
    <row r="368" spans="2:14" x14ac:dyDescent="0.2">
      <c r="B368" s="110"/>
      <c r="C368" s="111"/>
      <c r="D368" s="111"/>
      <c r="E368" s="111"/>
      <c r="F368" s="111"/>
      <c r="G368" s="112"/>
      <c r="H368" s="83" t="s">
        <v>1</v>
      </c>
      <c r="I368" s="82">
        <v>86.33</v>
      </c>
      <c r="J368" s="82">
        <v>61.52</v>
      </c>
      <c r="K368" s="82">
        <v>31.17</v>
      </c>
      <c r="L368" s="82"/>
      <c r="M368" s="82">
        <v>4.92</v>
      </c>
      <c r="N368" s="82"/>
    </row>
    <row r="369" spans="2:14" x14ac:dyDescent="0.2">
      <c r="B369" s="110"/>
      <c r="C369" s="111"/>
      <c r="D369" s="111"/>
      <c r="E369" s="111"/>
      <c r="F369" s="111"/>
      <c r="G369" s="112"/>
      <c r="H369" s="83" t="s">
        <v>3</v>
      </c>
      <c r="I369" s="82">
        <v>51.27</v>
      </c>
      <c r="J369" s="82">
        <v>37.32</v>
      </c>
      <c r="K369" s="82">
        <v>19.07</v>
      </c>
      <c r="L369" s="82"/>
      <c r="M369" s="82">
        <v>1.03</v>
      </c>
      <c r="N369" s="82"/>
    </row>
    <row r="370" spans="2:14" x14ac:dyDescent="0.2">
      <c r="B370" s="110"/>
      <c r="C370" s="111"/>
      <c r="D370" s="111"/>
      <c r="E370" s="111"/>
      <c r="F370" s="111"/>
      <c r="G370" s="112"/>
      <c r="H370" s="83" t="s">
        <v>2</v>
      </c>
      <c r="I370" s="82">
        <v>16.41</v>
      </c>
      <c r="J370" s="82">
        <v>12.51</v>
      </c>
      <c r="K370" s="82">
        <v>6.36</v>
      </c>
      <c r="L370" s="82"/>
      <c r="M370" s="82">
        <v>0.41</v>
      </c>
      <c r="N370" s="82"/>
    </row>
    <row r="371" spans="2:14" x14ac:dyDescent="0.2">
      <c r="B371" s="73" t="s">
        <v>86</v>
      </c>
      <c r="C371" s="70" t="s">
        <v>80</v>
      </c>
      <c r="D371" s="73">
        <v>50</v>
      </c>
      <c r="E371" s="73">
        <v>33</v>
      </c>
      <c r="F371" s="73">
        <v>1</v>
      </c>
      <c r="G371" s="93">
        <v>5</v>
      </c>
      <c r="H371" s="16" t="s">
        <v>84</v>
      </c>
      <c r="I371" s="75">
        <v>0</v>
      </c>
      <c r="J371" s="75">
        <v>0</v>
      </c>
      <c r="K371" s="75">
        <v>0</v>
      </c>
      <c r="L371" s="84">
        <f>SUM(I371:K371)</f>
        <v>0</v>
      </c>
      <c r="M371" s="76">
        <v>6</v>
      </c>
      <c r="N371" s="87">
        <f>SUM(L371:M371)</f>
        <v>6</v>
      </c>
    </row>
    <row r="372" spans="2:14" x14ac:dyDescent="0.2">
      <c r="B372" s="3"/>
      <c r="C372" s="3"/>
      <c r="D372" s="3"/>
      <c r="E372" s="3"/>
      <c r="F372" s="3"/>
      <c r="G372" s="3"/>
      <c r="H372" s="6" t="s">
        <v>33</v>
      </c>
      <c r="I372" s="85">
        <f>IFERROR(I371*I365,"")</f>
        <v>0</v>
      </c>
      <c r="J372" s="85">
        <f t="shared" ref="J372:K372" si="101">IFERROR(J371*J365,"")</f>
        <v>0</v>
      </c>
      <c r="K372" s="85">
        <f t="shared" si="101"/>
        <v>0</v>
      </c>
      <c r="L372" s="84">
        <f t="shared" ref="L372:L383" si="102">SUM(I372:K372)</f>
        <v>0</v>
      </c>
      <c r="M372" s="85">
        <f t="shared" ref="M372" si="103">IFERROR(M371*M365,"")</f>
        <v>28.32</v>
      </c>
      <c r="N372" s="87">
        <f t="shared" ref="N372:N383" si="104">SUM(L372:M372)</f>
        <v>28.32</v>
      </c>
    </row>
    <row r="373" spans="2:14" x14ac:dyDescent="0.2">
      <c r="B373" s="3"/>
      <c r="C373" s="3"/>
      <c r="D373" s="3"/>
      <c r="E373" s="3"/>
      <c r="F373" s="3"/>
      <c r="G373" s="3"/>
      <c r="H373" s="16" t="s">
        <v>85</v>
      </c>
      <c r="I373" s="75">
        <v>0</v>
      </c>
      <c r="J373" s="75">
        <v>0</v>
      </c>
      <c r="K373" s="75">
        <v>0</v>
      </c>
      <c r="L373" s="84">
        <f t="shared" si="102"/>
        <v>0</v>
      </c>
      <c r="M373" s="76">
        <v>14</v>
      </c>
      <c r="N373" s="87">
        <f t="shared" si="104"/>
        <v>14</v>
      </c>
    </row>
    <row r="374" spans="2:14" x14ac:dyDescent="0.2">
      <c r="B374" s="3"/>
      <c r="C374" s="3"/>
      <c r="D374" s="3"/>
      <c r="E374" s="3"/>
      <c r="F374" s="3"/>
      <c r="G374" s="3"/>
      <c r="H374" s="6" t="s">
        <v>33</v>
      </c>
      <c r="I374" s="85">
        <f>IFERROR(I373*I366,"")</f>
        <v>0</v>
      </c>
      <c r="J374" s="85">
        <f t="shared" ref="J374:K374" si="105">IFERROR(J373*J366,"")</f>
        <v>0</v>
      </c>
      <c r="K374" s="85">
        <f t="shared" si="105"/>
        <v>0</v>
      </c>
      <c r="L374" s="84">
        <f t="shared" si="102"/>
        <v>0</v>
      </c>
      <c r="M374" s="85">
        <f t="shared" ref="M374" si="106">IFERROR(M373*M366,"")</f>
        <v>66.08</v>
      </c>
      <c r="N374" s="87">
        <f t="shared" si="104"/>
        <v>66.08</v>
      </c>
    </row>
    <row r="375" spans="2:14" x14ac:dyDescent="0.2">
      <c r="B375" s="3"/>
      <c r="C375" s="3"/>
      <c r="D375" s="3"/>
      <c r="E375" s="3"/>
      <c r="F375" s="3"/>
      <c r="G375" s="3"/>
      <c r="H375" s="17" t="s">
        <v>4</v>
      </c>
      <c r="I375" s="78">
        <v>0</v>
      </c>
      <c r="J375" s="75">
        <v>0</v>
      </c>
      <c r="K375" s="75">
        <v>0</v>
      </c>
      <c r="L375" s="84">
        <f t="shared" si="102"/>
        <v>0</v>
      </c>
      <c r="M375" s="76">
        <v>0</v>
      </c>
      <c r="N375" s="87">
        <f t="shared" si="104"/>
        <v>0</v>
      </c>
    </row>
    <row r="376" spans="2:14" x14ac:dyDescent="0.2">
      <c r="B376" s="3"/>
      <c r="C376" s="3"/>
      <c r="D376" s="3"/>
      <c r="E376" s="3"/>
      <c r="F376" s="3"/>
      <c r="G376" s="3"/>
      <c r="H376" s="6" t="s">
        <v>33</v>
      </c>
      <c r="I376" s="85">
        <f>SUM(I367*I375)</f>
        <v>0</v>
      </c>
      <c r="J376" s="85">
        <f t="shared" ref="J376:K376" si="107">SUM(J367*J375)</f>
        <v>0</v>
      </c>
      <c r="K376" s="85">
        <f t="shared" si="107"/>
        <v>0</v>
      </c>
      <c r="L376" s="84">
        <f t="shared" si="102"/>
        <v>0</v>
      </c>
      <c r="M376" s="85">
        <f t="shared" ref="M376" si="108">SUM(M367*M375)</f>
        <v>0</v>
      </c>
      <c r="N376" s="87">
        <f t="shared" si="104"/>
        <v>0</v>
      </c>
    </row>
    <row r="377" spans="2:14" x14ac:dyDescent="0.2">
      <c r="B377" s="3"/>
      <c r="C377" s="3"/>
      <c r="D377" s="3"/>
      <c r="E377" s="3"/>
      <c r="F377" s="3"/>
      <c r="G377" s="3"/>
      <c r="H377" s="17" t="s">
        <v>1</v>
      </c>
      <c r="I377" s="78">
        <v>45</v>
      </c>
      <c r="J377" s="75">
        <v>6</v>
      </c>
      <c r="K377" s="75">
        <v>0</v>
      </c>
      <c r="L377" s="84">
        <f t="shared" si="102"/>
        <v>51</v>
      </c>
      <c r="M377" s="76">
        <v>103</v>
      </c>
      <c r="N377" s="87">
        <f t="shared" si="104"/>
        <v>154</v>
      </c>
    </row>
    <row r="378" spans="2:14" x14ac:dyDescent="0.2">
      <c r="B378" s="3"/>
      <c r="C378" s="3"/>
      <c r="D378" s="3"/>
      <c r="E378" s="3"/>
      <c r="F378" s="3"/>
      <c r="G378" s="3"/>
      <c r="H378" s="6" t="s">
        <v>33</v>
      </c>
      <c r="I378" s="85">
        <f>IFERROR(I377*I368,"")</f>
        <v>3884.85</v>
      </c>
      <c r="J378" s="85">
        <f t="shared" ref="J378:K378" si="109">IFERROR(J377*J368,"")</f>
        <v>369.12</v>
      </c>
      <c r="K378" s="85">
        <f t="shared" si="109"/>
        <v>0</v>
      </c>
      <c r="L378" s="84">
        <f t="shared" si="102"/>
        <v>4253.97</v>
      </c>
      <c r="M378" s="85">
        <f t="shared" ref="M378" si="110">IFERROR(M377*M368,"")</f>
        <v>506.76</v>
      </c>
      <c r="N378" s="87">
        <f t="shared" si="104"/>
        <v>4760.7300000000005</v>
      </c>
    </row>
    <row r="379" spans="2:14" x14ac:dyDescent="0.2">
      <c r="B379" s="3"/>
      <c r="C379" s="3"/>
      <c r="D379" s="3"/>
      <c r="E379" s="3"/>
      <c r="F379" s="3"/>
      <c r="G379" s="3"/>
      <c r="H379" s="17" t="s">
        <v>3</v>
      </c>
      <c r="I379" s="78">
        <v>0</v>
      </c>
      <c r="J379" s="75">
        <v>0</v>
      </c>
      <c r="K379" s="75">
        <v>0</v>
      </c>
      <c r="L379" s="84">
        <f t="shared" si="102"/>
        <v>0</v>
      </c>
      <c r="M379" s="76">
        <v>0</v>
      </c>
      <c r="N379" s="87">
        <f t="shared" si="104"/>
        <v>0</v>
      </c>
    </row>
    <row r="380" spans="2:14" x14ac:dyDescent="0.2">
      <c r="B380" s="3"/>
      <c r="C380" s="3"/>
      <c r="D380" s="3"/>
      <c r="E380" s="3"/>
      <c r="F380" s="3"/>
      <c r="G380" s="3"/>
      <c r="H380" s="6" t="s">
        <v>33</v>
      </c>
      <c r="I380" s="85">
        <f>IFERROR(I379*I369,"")</f>
        <v>0</v>
      </c>
      <c r="J380" s="85">
        <f t="shared" ref="J380:K380" si="111">IFERROR(J379*J369,"")</f>
        <v>0</v>
      </c>
      <c r="K380" s="85">
        <f t="shared" si="111"/>
        <v>0</v>
      </c>
      <c r="L380" s="84">
        <f t="shared" si="102"/>
        <v>0</v>
      </c>
      <c r="M380" s="85">
        <f t="shared" ref="M380" si="112">IFERROR(M379*M369,"")</f>
        <v>0</v>
      </c>
      <c r="N380" s="87">
        <f t="shared" si="104"/>
        <v>0</v>
      </c>
    </row>
    <row r="381" spans="2:14" x14ac:dyDescent="0.2">
      <c r="B381" s="3"/>
      <c r="C381" s="3"/>
      <c r="D381" s="3"/>
      <c r="E381" s="3"/>
      <c r="F381" s="3"/>
      <c r="G381" s="3"/>
      <c r="H381" s="17" t="s">
        <v>2</v>
      </c>
      <c r="I381" s="77">
        <v>0</v>
      </c>
      <c r="J381" s="75">
        <v>0</v>
      </c>
      <c r="K381" s="75">
        <v>0</v>
      </c>
      <c r="L381" s="84">
        <f t="shared" si="102"/>
        <v>0</v>
      </c>
      <c r="M381" s="76">
        <v>38</v>
      </c>
      <c r="N381" s="87">
        <f t="shared" si="104"/>
        <v>38</v>
      </c>
    </row>
    <row r="382" spans="2:14" x14ac:dyDescent="0.2">
      <c r="B382" s="3"/>
      <c r="C382" s="3"/>
      <c r="D382" s="3"/>
      <c r="E382" s="3"/>
      <c r="F382" s="3"/>
      <c r="G382" s="3"/>
      <c r="H382" s="6" t="s">
        <v>33</v>
      </c>
      <c r="I382" s="85">
        <f>SUM(I381*I370)</f>
        <v>0</v>
      </c>
      <c r="J382" s="85">
        <f t="shared" ref="J382:K382" si="113">SUM(J381*J370)</f>
        <v>0</v>
      </c>
      <c r="K382" s="85">
        <f t="shared" si="113"/>
        <v>0</v>
      </c>
      <c r="L382" s="84">
        <f t="shared" si="102"/>
        <v>0</v>
      </c>
      <c r="M382" s="85">
        <f t="shared" ref="M382" si="114">SUM(M381*M370)</f>
        <v>15.579999999999998</v>
      </c>
      <c r="N382" s="87">
        <f t="shared" si="104"/>
        <v>15.579999999999998</v>
      </c>
    </row>
    <row r="383" spans="2:14" x14ac:dyDescent="0.2">
      <c r="B383" s="3"/>
      <c r="C383" s="3"/>
      <c r="D383" s="3"/>
      <c r="E383" s="3"/>
      <c r="F383" s="3"/>
      <c r="G383" s="3"/>
      <c r="H383" s="7" t="s">
        <v>34</v>
      </c>
      <c r="I383" s="85">
        <f>SUM(I371+I373+I375+I377+I379+I381)</f>
        <v>45</v>
      </c>
      <c r="J383" s="85">
        <f t="shared" ref="J383:K384" si="115">SUM(J371+J373+J375+J377+J379+J381)</f>
        <v>6</v>
      </c>
      <c r="K383" s="85">
        <f t="shared" si="115"/>
        <v>0</v>
      </c>
      <c r="L383" s="84">
        <f t="shared" si="102"/>
        <v>51</v>
      </c>
      <c r="M383" s="85">
        <f t="shared" ref="M383:M384" si="116">SUM(M371+M373+M375+M377+M379+M381)</f>
        <v>161</v>
      </c>
      <c r="N383" s="87">
        <f t="shared" si="104"/>
        <v>212</v>
      </c>
    </row>
    <row r="384" spans="2:14" x14ac:dyDescent="0.2">
      <c r="B384" s="3"/>
      <c r="C384" s="3"/>
      <c r="D384" s="3"/>
      <c r="E384" s="3"/>
      <c r="F384" s="3"/>
      <c r="G384" s="3"/>
      <c r="H384" s="7" t="s">
        <v>49</v>
      </c>
      <c r="I384" s="85">
        <f>SUM(I372+I374+I376+I378+I380+I382)</f>
        <v>3884.85</v>
      </c>
      <c r="J384" s="85">
        <f t="shared" si="115"/>
        <v>369.12</v>
      </c>
      <c r="K384" s="85">
        <f t="shared" si="115"/>
        <v>0</v>
      </c>
      <c r="L384" s="87">
        <f t="shared" ref="L384" si="117">SUM(I384:K384)</f>
        <v>4253.97</v>
      </c>
      <c r="M384" s="86">
        <f t="shared" si="116"/>
        <v>616.74</v>
      </c>
      <c r="N384" s="87">
        <f t="shared" ref="N384" si="118">SUM(L384:M384)</f>
        <v>4870.71</v>
      </c>
    </row>
    <row r="385" spans="2:14" x14ac:dyDescent="0.2">
      <c r="B385" s="8"/>
      <c r="C385" s="8"/>
      <c r="D385" s="8"/>
      <c r="E385" s="8"/>
      <c r="F385" s="8"/>
      <c r="G385" s="9"/>
      <c r="H385" s="10"/>
      <c r="I385" s="10"/>
      <c r="J385" s="10"/>
      <c r="K385" s="10"/>
      <c r="L385" s="11"/>
      <c r="M385" s="10"/>
      <c r="N385" s="10"/>
    </row>
    <row r="386" spans="2:14" x14ac:dyDescent="0.2">
      <c r="B386" s="113" t="s">
        <v>35</v>
      </c>
      <c r="C386" s="113"/>
      <c r="D386" s="113"/>
      <c r="E386" s="113"/>
      <c r="F386" s="91"/>
      <c r="G386" s="4"/>
      <c r="H386" s="5"/>
      <c r="I386" s="4"/>
      <c r="J386" s="10"/>
      <c r="K386" s="10"/>
      <c r="L386" s="11"/>
      <c r="M386" s="10"/>
      <c r="N386" s="10"/>
    </row>
    <row r="387" spans="2:14" s="2" customFormat="1" x14ac:dyDescent="0.2">
      <c r="B387" s="114" t="s">
        <v>79</v>
      </c>
      <c r="C387" s="114"/>
      <c r="D387" s="114"/>
      <c r="E387" s="114"/>
      <c r="F387" s="114"/>
      <c r="G387" s="114"/>
      <c r="H387" s="114"/>
      <c r="I387" s="114"/>
      <c r="J387" s="71"/>
      <c r="K387" s="71"/>
      <c r="L387" s="72"/>
      <c r="M387" s="71"/>
      <c r="N387" s="71"/>
    </row>
    <row r="388" spans="2:14" x14ac:dyDescent="0.2">
      <c r="B388" s="101" t="s">
        <v>36</v>
      </c>
      <c r="C388" s="101"/>
      <c r="D388" s="101"/>
      <c r="E388" s="101"/>
      <c r="F388" s="101"/>
      <c r="G388" s="101"/>
      <c r="H388" s="101"/>
      <c r="I388" s="101"/>
      <c r="J388" s="10"/>
      <c r="K388" s="10"/>
      <c r="L388" s="11"/>
      <c r="M388" s="10"/>
      <c r="N388" s="10"/>
    </row>
    <row r="389" spans="2:14" x14ac:dyDescent="0.2">
      <c r="B389" s="101" t="s">
        <v>37</v>
      </c>
      <c r="C389" s="101"/>
      <c r="D389" s="101"/>
      <c r="E389" s="101"/>
      <c r="F389" s="101"/>
      <c r="G389" s="101"/>
      <c r="H389" s="101"/>
      <c r="I389" s="101"/>
      <c r="J389" s="10"/>
      <c r="K389" s="10"/>
      <c r="L389" s="11"/>
      <c r="M389" s="10"/>
      <c r="N389" s="10"/>
    </row>
    <row r="390" spans="2:14" x14ac:dyDescent="0.2">
      <c r="B390" s="101" t="s">
        <v>38</v>
      </c>
      <c r="C390" s="101"/>
      <c r="D390" s="101"/>
      <c r="E390" s="101"/>
      <c r="F390" s="101"/>
      <c r="G390" s="101"/>
      <c r="H390" s="101"/>
      <c r="I390" s="101"/>
      <c r="J390" s="10"/>
      <c r="K390" s="10"/>
      <c r="L390" s="11"/>
      <c r="M390" s="10"/>
      <c r="N390" s="10"/>
    </row>
    <row r="391" spans="2:14" x14ac:dyDescent="0.2">
      <c r="B391" s="101" t="s">
        <v>39</v>
      </c>
      <c r="C391" s="101"/>
      <c r="D391" s="101"/>
      <c r="E391" s="101"/>
      <c r="F391" s="101"/>
      <c r="G391" s="101"/>
      <c r="H391" s="101"/>
      <c r="I391" s="101"/>
      <c r="J391" s="4"/>
      <c r="K391" s="4"/>
      <c r="L391" s="4"/>
      <c r="M391" s="4"/>
      <c r="N391" s="4"/>
    </row>
    <row r="392" spans="2:14" x14ac:dyDescent="0.2">
      <c r="B392" s="101" t="s">
        <v>40</v>
      </c>
      <c r="C392" s="101"/>
      <c r="D392" s="101"/>
      <c r="E392" s="101"/>
      <c r="F392" s="101"/>
      <c r="G392" s="101"/>
      <c r="H392" s="101"/>
      <c r="I392" s="101"/>
      <c r="J392" s="4"/>
      <c r="K392" s="4"/>
      <c r="L392" s="4"/>
      <c r="M392" s="4"/>
      <c r="N392" s="4"/>
    </row>
    <row r="393" spans="2:14" x14ac:dyDescent="0.2">
      <c r="B393" s="101" t="s">
        <v>41</v>
      </c>
      <c r="C393" s="101"/>
      <c r="D393" s="101"/>
      <c r="E393" s="101"/>
      <c r="F393" s="101"/>
      <c r="G393" s="101"/>
      <c r="H393" s="101"/>
      <c r="I393" s="101"/>
      <c r="J393" s="4"/>
      <c r="K393" s="4"/>
      <c r="L393" s="4"/>
      <c r="M393" s="4"/>
      <c r="N393" s="4"/>
    </row>
    <row r="394" spans="2:14" x14ac:dyDescent="0.2">
      <c r="B394" s="101" t="s">
        <v>42</v>
      </c>
      <c r="C394" s="101"/>
      <c r="D394" s="101"/>
      <c r="E394" s="101"/>
      <c r="F394" s="101"/>
      <c r="G394" s="101"/>
      <c r="H394" s="101"/>
      <c r="I394" s="101"/>
      <c r="J394" s="4"/>
      <c r="K394" s="4"/>
      <c r="L394" s="4"/>
      <c r="M394" s="4"/>
      <c r="N394" s="4"/>
    </row>
    <row r="395" spans="2:14" x14ac:dyDescent="0.2">
      <c r="B395" s="90"/>
      <c r="C395" s="90"/>
      <c r="D395" s="90"/>
      <c r="E395" s="90"/>
      <c r="F395" s="90"/>
      <c r="G395" s="90"/>
      <c r="H395" s="90"/>
      <c r="I395" s="90"/>
      <c r="J395" s="4"/>
      <c r="K395" s="4"/>
      <c r="L395" s="4"/>
      <c r="M395" s="4"/>
      <c r="N395" s="4"/>
    </row>
    <row r="396" spans="2:14" x14ac:dyDescent="0.2">
      <c r="B396" s="4" t="s">
        <v>43</v>
      </c>
      <c r="C396" s="4"/>
      <c r="D396" s="4"/>
      <c r="E396" s="4"/>
      <c r="F396" s="4"/>
      <c r="G396" s="4"/>
      <c r="H396" s="5"/>
      <c r="I396" s="4"/>
      <c r="J396" s="4" t="s">
        <v>44</v>
      </c>
      <c r="K396" s="4"/>
      <c r="L396" s="4"/>
      <c r="M396" s="4"/>
      <c r="N396" s="4"/>
    </row>
    <row r="397" spans="2:14" x14ac:dyDescent="0.2">
      <c r="B397" s="12" t="s">
        <v>78</v>
      </c>
      <c r="C397" s="12"/>
      <c r="D397" s="4"/>
      <c r="E397" s="4"/>
      <c r="F397" s="4"/>
      <c r="G397" s="4"/>
      <c r="H397" s="5"/>
      <c r="I397" s="4"/>
      <c r="J397" s="12"/>
      <c r="K397" s="12"/>
      <c r="L397" s="12"/>
      <c r="M397" s="4"/>
      <c r="N397" s="4"/>
    </row>
    <row r="398" spans="2:14" x14ac:dyDescent="0.2">
      <c r="B398" s="13" t="s">
        <v>45</v>
      </c>
      <c r="C398" s="4"/>
      <c r="D398" s="4"/>
      <c r="E398" s="4"/>
      <c r="F398" s="4"/>
      <c r="G398" s="4"/>
      <c r="H398" s="5"/>
      <c r="I398" s="4"/>
      <c r="J398" s="4" t="s">
        <v>45</v>
      </c>
      <c r="K398" s="4"/>
      <c r="L398" s="4"/>
      <c r="M398" s="4"/>
      <c r="N398" s="4"/>
    </row>
    <row r="399" spans="2:14" x14ac:dyDescent="0.2">
      <c r="B399" s="4"/>
      <c r="C399" s="4"/>
      <c r="D399" s="4"/>
      <c r="E399" s="4"/>
      <c r="F399" s="4"/>
      <c r="G399" s="4"/>
      <c r="H399" s="5"/>
      <c r="I399" s="4"/>
      <c r="J399" s="4"/>
      <c r="K399" s="4"/>
      <c r="L399" s="4"/>
      <c r="M399" s="4"/>
      <c r="N399" s="4"/>
    </row>
    <row r="400" spans="2:14" x14ac:dyDescent="0.2">
      <c r="B400" s="12"/>
      <c r="C400" s="12"/>
      <c r="D400" s="4"/>
      <c r="E400" s="4"/>
      <c r="F400" s="4"/>
      <c r="G400" s="4"/>
      <c r="H400" s="5"/>
      <c r="I400" s="4"/>
      <c r="J400" s="12"/>
      <c r="K400" s="12"/>
      <c r="L400" s="12"/>
      <c r="M400" s="4"/>
      <c r="N400" s="4"/>
    </row>
    <row r="401" spans="2:14" x14ac:dyDescent="0.2">
      <c r="B401" s="14" t="s">
        <v>46</v>
      </c>
      <c r="C401" s="4"/>
      <c r="D401" s="4"/>
      <c r="E401" s="4"/>
      <c r="F401" s="4"/>
      <c r="G401" s="4"/>
      <c r="H401" s="5"/>
      <c r="I401" s="4"/>
      <c r="J401" s="102" t="s">
        <v>46</v>
      </c>
      <c r="K401" s="102"/>
      <c r="L401" s="102"/>
      <c r="M401" s="4"/>
      <c r="N401" s="4"/>
    </row>
    <row r="402" spans="2:14" x14ac:dyDescent="0.2">
      <c r="B402" s="4"/>
      <c r="C402" s="4"/>
      <c r="D402" s="4"/>
      <c r="E402" s="4"/>
      <c r="F402" s="4"/>
      <c r="G402" s="4"/>
      <c r="H402" s="5"/>
      <c r="I402" s="4"/>
      <c r="J402" s="4"/>
      <c r="K402" s="4"/>
      <c r="L402" s="4"/>
      <c r="M402" s="4"/>
      <c r="N402" s="4"/>
    </row>
    <row r="403" spans="2:14" x14ac:dyDescent="0.2">
      <c r="B403" s="90" t="s">
        <v>47</v>
      </c>
      <c r="C403" s="4"/>
      <c r="D403" s="4"/>
      <c r="E403" s="4"/>
      <c r="F403" s="4"/>
      <c r="G403" s="4"/>
      <c r="H403" s="5"/>
      <c r="I403" s="4"/>
      <c r="J403" s="4" t="s">
        <v>47</v>
      </c>
      <c r="K403" s="4"/>
      <c r="L403" s="4"/>
      <c r="M403" s="4"/>
      <c r="N403" s="4"/>
    </row>
    <row r="408" spans="2:14" x14ac:dyDescent="0.2">
      <c r="B408" s="4"/>
      <c r="C408" s="4"/>
      <c r="D408" s="4"/>
      <c r="E408" s="4"/>
      <c r="F408" s="4"/>
      <c r="G408" s="4"/>
      <c r="H408" s="5"/>
      <c r="I408" s="4"/>
      <c r="J408" s="4"/>
      <c r="K408" s="4"/>
      <c r="M408" s="4"/>
      <c r="N408" s="15" t="s">
        <v>13</v>
      </c>
    </row>
    <row r="409" spans="2:14" x14ac:dyDescent="0.2">
      <c r="B409" s="4"/>
      <c r="C409" s="4"/>
      <c r="D409" s="4"/>
      <c r="E409" s="4"/>
      <c r="F409" s="4"/>
      <c r="G409" s="4"/>
      <c r="H409" s="5"/>
      <c r="I409" s="4"/>
      <c r="J409" s="4"/>
      <c r="K409" s="4"/>
      <c r="M409" s="4"/>
      <c r="N409" s="15" t="s">
        <v>14</v>
      </c>
    </row>
    <row r="410" spans="2:14" ht="12.75" customHeight="1" x14ac:dyDescent="0.2">
      <c r="B410" s="4"/>
      <c r="C410" s="4"/>
      <c r="D410" s="4"/>
      <c r="E410" s="4"/>
      <c r="F410" s="4"/>
      <c r="G410" s="4"/>
      <c r="H410" s="5"/>
      <c r="I410" s="4"/>
      <c r="J410" s="4"/>
      <c r="K410" s="4"/>
      <c r="M410" s="4"/>
      <c r="N410" s="15" t="s">
        <v>15</v>
      </c>
    </row>
    <row r="411" spans="2:14" ht="12.75" customHeight="1" x14ac:dyDescent="0.2">
      <c r="B411" s="4"/>
      <c r="C411" s="4"/>
      <c r="D411" s="4"/>
      <c r="E411" s="4"/>
      <c r="F411" s="4"/>
      <c r="G411" s="4"/>
      <c r="H411" s="5"/>
      <c r="I411" s="4"/>
      <c r="J411" s="4"/>
      <c r="K411" s="4"/>
      <c r="L411" s="4"/>
      <c r="M411" s="4"/>
      <c r="N411" s="4"/>
    </row>
    <row r="412" spans="2:14" ht="12.75" customHeight="1" x14ac:dyDescent="0.2">
      <c r="B412" s="4"/>
      <c r="C412" s="115" t="s">
        <v>16</v>
      </c>
      <c r="D412" s="115"/>
      <c r="E412" s="115"/>
      <c r="F412" s="115"/>
      <c r="G412" s="115"/>
      <c r="H412" s="115"/>
      <c r="I412" s="115"/>
      <c r="J412" s="115"/>
      <c r="K412" s="115"/>
      <c r="L412" s="115"/>
      <c r="M412" s="4"/>
      <c r="N412" s="4"/>
    </row>
    <row r="413" spans="2:14" ht="12.75" customHeight="1" x14ac:dyDescent="0.2">
      <c r="B413" s="4"/>
      <c r="C413" s="115" t="s">
        <v>17</v>
      </c>
      <c r="D413" s="115"/>
      <c r="E413" s="115"/>
      <c r="F413" s="115"/>
      <c r="G413" s="115"/>
      <c r="H413" s="115"/>
      <c r="I413" s="115"/>
      <c r="J413" s="115"/>
      <c r="K413" s="115"/>
      <c r="L413" s="115"/>
      <c r="M413" s="4"/>
      <c r="N413" s="4"/>
    </row>
    <row r="414" spans="2:14" ht="12.75" customHeight="1" x14ac:dyDescent="0.2">
      <c r="B414" s="4" t="s">
        <v>18</v>
      </c>
      <c r="C414" s="92"/>
      <c r="D414" s="92"/>
      <c r="E414" s="92"/>
      <c r="F414" s="92"/>
      <c r="G414" s="92"/>
      <c r="H414" s="92"/>
      <c r="I414" s="92"/>
      <c r="J414" s="92"/>
      <c r="K414" s="92"/>
      <c r="L414" s="115" t="s">
        <v>19</v>
      </c>
      <c r="M414" s="115"/>
      <c r="N414" s="115"/>
    </row>
    <row r="415" spans="2:14" ht="12.75" customHeight="1" x14ac:dyDescent="0.2">
      <c r="B415" s="4"/>
      <c r="C415" s="92"/>
      <c r="D415" s="92"/>
      <c r="E415" s="92"/>
      <c r="F415" s="92"/>
      <c r="G415" s="92"/>
      <c r="H415" s="92"/>
      <c r="I415" s="92"/>
      <c r="J415" s="92"/>
      <c r="K415" s="92"/>
      <c r="L415" s="92"/>
      <c r="M415" s="92"/>
      <c r="N415" s="92"/>
    </row>
    <row r="416" spans="2:14" ht="12.75" customHeight="1" x14ac:dyDescent="0.2">
      <c r="B416" s="4" t="s">
        <v>20</v>
      </c>
      <c r="C416" s="92"/>
      <c r="D416" s="92"/>
      <c r="E416" s="92"/>
      <c r="F416" s="92"/>
      <c r="G416" s="92"/>
      <c r="H416" s="92"/>
      <c r="I416" s="92"/>
      <c r="J416" s="92"/>
      <c r="K416" s="92"/>
      <c r="L416" s="92"/>
      <c r="M416" s="92"/>
      <c r="N416" s="92"/>
    </row>
    <row r="417" spans="2:14" ht="12.75" customHeight="1" x14ac:dyDescent="0.2">
      <c r="B417" s="4" t="s">
        <v>21</v>
      </c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2"/>
      <c r="N417" s="92"/>
    </row>
    <row r="418" spans="2:14" x14ac:dyDescent="0.2">
      <c r="B418" s="4" t="s">
        <v>112</v>
      </c>
      <c r="C418" s="92"/>
      <c r="D418" s="92"/>
      <c r="E418" s="92"/>
      <c r="F418" s="92"/>
      <c r="G418" s="92"/>
      <c r="H418" s="92"/>
      <c r="I418" s="92"/>
      <c r="J418" s="92"/>
      <c r="K418" s="92"/>
      <c r="L418" s="92"/>
      <c r="M418" s="92"/>
      <c r="N418" s="92"/>
    </row>
    <row r="419" spans="2:14" x14ac:dyDescent="0.2">
      <c r="B419" s="4"/>
      <c r="C419" s="92"/>
      <c r="D419" s="92"/>
      <c r="E419" s="92"/>
      <c r="F419" s="92"/>
      <c r="G419" s="92"/>
      <c r="H419" s="92"/>
      <c r="I419" s="92"/>
      <c r="J419" s="92"/>
      <c r="K419" s="92"/>
      <c r="L419" s="92"/>
      <c r="M419" s="92"/>
      <c r="N419" s="92"/>
    </row>
    <row r="420" spans="2:14" x14ac:dyDescent="0.2">
      <c r="B420" s="4"/>
      <c r="C420" s="4"/>
      <c r="D420" s="4"/>
      <c r="E420" s="4"/>
      <c r="F420" s="4"/>
      <c r="G420" s="4"/>
      <c r="H420" s="5"/>
      <c r="I420" s="4"/>
      <c r="J420" s="4"/>
      <c r="K420" s="4"/>
      <c r="L420" s="4"/>
      <c r="M420" s="4"/>
      <c r="N420" s="4"/>
    </row>
    <row r="421" spans="2:14" ht="13.15" customHeight="1" x14ac:dyDescent="0.2">
      <c r="B421" s="116" t="s">
        <v>5</v>
      </c>
      <c r="C421" s="118" t="s">
        <v>22</v>
      </c>
      <c r="D421" s="120" t="s">
        <v>23</v>
      </c>
      <c r="E421" s="120" t="s">
        <v>24</v>
      </c>
      <c r="F421" s="120" t="s">
        <v>48</v>
      </c>
      <c r="G421" s="120" t="s">
        <v>25</v>
      </c>
      <c r="H421" s="121" t="s">
        <v>0</v>
      </c>
      <c r="I421" s="103" t="s">
        <v>26</v>
      </c>
      <c r="J421" s="103"/>
      <c r="K421" s="103"/>
      <c r="L421" s="103"/>
      <c r="M421" s="104" t="s">
        <v>27</v>
      </c>
      <c r="N421" s="105" t="s">
        <v>28</v>
      </c>
    </row>
    <row r="422" spans="2:14" ht="24.6" customHeight="1" x14ac:dyDescent="0.2">
      <c r="B422" s="117"/>
      <c r="C422" s="119"/>
      <c r="D422" s="120"/>
      <c r="E422" s="120"/>
      <c r="F422" s="120"/>
      <c r="G422" s="120"/>
      <c r="H422" s="121"/>
      <c r="I422" s="3" t="s">
        <v>29</v>
      </c>
      <c r="J422" s="3" t="s">
        <v>30</v>
      </c>
      <c r="K422" s="3" t="s">
        <v>31</v>
      </c>
      <c r="L422" s="3" t="s">
        <v>32</v>
      </c>
      <c r="M422" s="104"/>
      <c r="N422" s="106"/>
    </row>
    <row r="423" spans="2:14" ht="12" customHeight="1" x14ac:dyDescent="0.2">
      <c r="B423" s="107" t="s">
        <v>111</v>
      </c>
      <c r="C423" s="108"/>
      <c r="D423" s="108"/>
      <c r="E423" s="108"/>
      <c r="F423" s="108"/>
      <c r="G423" s="109"/>
      <c r="H423" s="83" t="s">
        <v>84</v>
      </c>
      <c r="I423" s="82">
        <v>171.84</v>
      </c>
      <c r="J423" s="82">
        <v>122.83</v>
      </c>
      <c r="K423" s="82">
        <v>61.52</v>
      </c>
      <c r="L423" s="79"/>
      <c r="M423" s="80">
        <v>4.72</v>
      </c>
      <c r="N423" s="81"/>
    </row>
    <row r="424" spans="2:14" ht="12.75" customHeight="1" x14ac:dyDescent="0.2">
      <c r="B424" s="110"/>
      <c r="C424" s="111"/>
      <c r="D424" s="111"/>
      <c r="E424" s="111"/>
      <c r="F424" s="111"/>
      <c r="G424" s="112"/>
      <c r="H424" s="83" t="s">
        <v>85</v>
      </c>
      <c r="I424" s="82">
        <v>155.44</v>
      </c>
      <c r="J424" s="82">
        <v>110.74</v>
      </c>
      <c r="K424" s="82">
        <v>55.57</v>
      </c>
      <c r="L424" s="79"/>
      <c r="M424" s="80">
        <v>4.72</v>
      </c>
      <c r="N424" s="81"/>
    </row>
    <row r="425" spans="2:14" ht="13.15" customHeight="1" x14ac:dyDescent="0.2">
      <c r="B425" s="110"/>
      <c r="C425" s="111"/>
      <c r="D425" s="111"/>
      <c r="E425" s="111"/>
      <c r="F425" s="111"/>
      <c r="G425" s="112"/>
      <c r="H425" s="83" t="s">
        <v>4</v>
      </c>
      <c r="I425" s="82">
        <v>645.75</v>
      </c>
      <c r="J425" s="82">
        <v>461.4</v>
      </c>
      <c r="K425" s="82">
        <v>232.13</v>
      </c>
      <c r="L425" s="82"/>
      <c r="M425" s="82">
        <v>20.100000000000001</v>
      </c>
      <c r="N425" s="82"/>
    </row>
    <row r="426" spans="2:14" x14ac:dyDescent="0.2">
      <c r="B426" s="110"/>
      <c r="C426" s="111"/>
      <c r="D426" s="111"/>
      <c r="E426" s="111"/>
      <c r="F426" s="111"/>
      <c r="G426" s="112"/>
      <c r="H426" s="83" t="s">
        <v>1</v>
      </c>
      <c r="I426" s="82">
        <v>86.33</v>
      </c>
      <c r="J426" s="82">
        <v>61.52</v>
      </c>
      <c r="K426" s="82">
        <v>31.17</v>
      </c>
      <c r="L426" s="82"/>
      <c r="M426" s="82">
        <v>4.92</v>
      </c>
      <c r="N426" s="82"/>
    </row>
    <row r="427" spans="2:14" x14ac:dyDescent="0.2">
      <c r="B427" s="110"/>
      <c r="C427" s="111"/>
      <c r="D427" s="111"/>
      <c r="E427" s="111"/>
      <c r="F427" s="111"/>
      <c r="G427" s="112"/>
      <c r="H427" s="83" t="s">
        <v>3</v>
      </c>
      <c r="I427" s="82">
        <v>51.27</v>
      </c>
      <c r="J427" s="82">
        <v>37.32</v>
      </c>
      <c r="K427" s="82">
        <v>19.07</v>
      </c>
      <c r="L427" s="82"/>
      <c r="M427" s="82">
        <v>1.03</v>
      </c>
      <c r="N427" s="82"/>
    </row>
    <row r="428" spans="2:14" x14ac:dyDescent="0.2">
      <c r="B428" s="110"/>
      <c r="C428" s="111"/>
      <c r="D428" s="111"/>
      <c r="E428" s="111"/>
      <c r="F428" s="111"/>
      <c r="G428" s="112"/>
      <c r="H428" s="83" t="s">
        <v>2</v>
      </c>
      <c r="I428" s="82">
        <v>16.41</v>
      </c>
      <c r="J428" s="82">
        <v>12.51</v>
      </c>
      <c r="K428" s="82">
        <v>6.36</v>
      </c>
      <c r="L428" s="82"/>
      <c r="M428" s="82">
        <v>0.41</v>
      </c>
      <c r="N428" s="82"/>
    </row>
    <row r="429" spans="2:14" x14ac:dyDescent="0.2">
      <c r="B429" s="73" t="s">
        <v>86</v>
      </c>
      <c r="C429" s="70" t="s">
        <v>80</v>
      </c>
      <c r="D429" s="73">
        <v>52</v>
      </c>
      <c r="E429" s="73">
        <v>5</v>
      </c>
      <c r="F429" s="73">
        <v>6</v>
      </c>
      <c r="G429" s="93">
        <v>1.2</v>
      </c>
      <c r="H429" s="16" t="s">
        <v>84</v>
      </c>
      <c r="I429" s="75">
        <v>0</v>
      </c>
      <c r="J429" s="75">
        <v>0</v>
      </c>
      <c r="K429" s="75">
        <v>0</v>
      </c>
      <c r="L429" s="84">
        <f>SUM(I429:K429)</f>
        <v>0</v>
      </c>
      <c r="M429" s="76">
        <v>0</v>
      </c>
      <c r="N429" s="87">
        <f>SUM(L429:M429)</f>
        <v>0</v>
      </c>
    </row>
    <row r="430" spans="2:14" x14ac:dyDescent="0.2">
      <c r="B430" s="3"/>
      <c r="C430" s="3"/>
      <c r="D430" s="3"/>
      <c r="E430" s="3"/>
      <c r="F430" s="3"/>
      <c r="G430" s="3"/>
      <c r="H430" s="6" t="s">
        <v>33</v>
      </c>
      <c r="I430" s="85">
        <f>IFERROR(I429*I423,"")</f>
        <v>0</v>
      </c>
      <c r="J430" s="85">
        <f t="shared" ref="J430:K430" si="119">IFERROR(J429*J423,"")</f>
        <v>0</v>
      </c>
      <c r="K430" s="85">
        <f t="shared" si="119"/>
        <v>0</v>
      </c>
      <c r="L430" s="84">
        <f t="shared" ref="L430:L441" si="120">SUM(I430:K430)</f>
        <v>0</v>
      </c>
      <c r="M430" s="85">
        <f t="shared" ref="M430" si="121">IFERROR(M429*M423,"")</f>
        <v>0</v>
      </c>
      <c r="N430" s="87">
        <f t="shared" ref="N430:N441" si="122">SUM(L430:M430)</f>
        <v>0</v>
      </c>
    </row>
    <row r="431" spans="2:14" x14ac:dyDescent="0.2">
      <c r="B431" s="3"/>
      <c r="C431" s="3"/>
      <c r="D431" s="3"/>
      <c r="E431" s="3"/>
      <c r="F431" s="3"/>
      <c r="G431" s="3"/>
      <c r="H431" s="16" t="s">
        <v>85</v>
      </c>
      <c r="I431" s="75">
        <v>0</v>
      </c>
      <c r="J431" s="75">
        <v>0</v>
      </c>
      <c r="K431" s="75">
        <v>0</v>
      </c>
      <c r="L431" s="84">
        <f t="shared" si="120"/>
        <v>0</v>
      </c>
      <c r="M431" s="76">
        <v>1</v>
      </c>
      <c r="N431" s="87">
        <f t="shared" si="122"/>
        <v>1</v>
      </c>
    </row>
    <row r="432" spans="2:14" x14ac:dyDescent="0.2">
      <c r="B432" s="3"/>
      <c r="C432" s="3"/>
      <c r="D432" s="3"/>
      <c r="E432" s="3"/>
      <c r="F432" s="3"/>
      <c r="G432" s="3"/>
      <c r="H432" s="6" t="s">
        <v>33</v>
      </c>
      <c r="I432" s="85">
        <f>IFERROR(I431*I424,"")</f>
        <v>0</v>
      </c>
      <c r="J432" s="85">
        <f t="shared" ref="J432:K432" si="123">IFERROR(J431*J424,"")</f>
        <v>0</v>
      </c>
      <c r="K432" s="85">
        <f t="shared" si="123"/>
        <v>0</v>
      </c>
      <c r="L432" s="84">
        <f t="shared" si="120"/>
        <v>0</v>
      </c>
      <c r="M432" s="85">
        <f t="shared" ref="M432" si="124">IFERROR(M431*M424,"")</f>
        <v>4.72</v>
      </c>
      <c r="N432" s="87">
        <f t="shared" si="122"/>
        <v>4.72</v>
      </c>
    </row>
    <row r="433" spans="2:14" x14ac:dyDescent="0.2">
      <c r="B433" s="3"/>
      <c r="C433" s="3"/>
      <c r="D433" s="3"/>
      <c r="E433" s="3"/>
      <c r="F433" s="3"/>
      <c r="G433" s="3"/>
      <c r="H433" s="17" t="s">
        <v>4</v>
      </c>
      <c r="I433" s="78">
        <v>0</v>
      </c>
      <c r="J433" s="75">
        <v>0</v>
      </c>
      <c r="K433" s="75">
        <v>0</v>
      </c>
      <c r="L433" s="84">
        <f t="shared" si="120"/>
        <v>0</v>
      </c>
      <c r="M433" s="76">
        <v>0</v>
      </c>
      <c r="N433" s="87">
        <f t="shared" si="122"/>
        <v>0</v>
      </c>
    </row>
    <row r="434" spans="2:14" x14ac:dyDescent="0.2">
      <c r="B434" s="3"/>
      <c r="C434" s="3"/>
      <c r="D434" s="3"/>
      <c r="E434" s="3"/>
      <c r="F434" s="3"/>
      <c r="G434" s="3"/>
      <c r="H434" s="6" t="s">
        <v>33</v>
      </c>
      <c r="I434" s="85">
        <f>SUM(I425*I433)</f>
        <v>0</v>
      </c>
      <c r="J434" s="85">
        <f t="shared" ref="J434:K434" si="125">SUM(J425*J433)</f>
        <v>0</v>
      </c>
      <c r="K434" s="85">
        <f t="shared" si="125"/>
        <v>0</v>
      </c>
      <c r="L434" s="84">
        <f t="shared" si="120"/>
        <v>0</v>
      </c>
      <c r="M434" s="85">
        <f t="shared" ref="M434" si="126">SUM(M425*M433)</f>
        <v>0</v>
      </c>
      <c r="N434" s="87">
        <f t="shared" si="122"/>
        <v>0</v>
      </c>
    </row>
    <row r="435" spans="2:14" x14ac:dyDescent="0.2">
      <c r="B435" s="3"/>
      <c r="C435" s="3"/>
      <c r="D435" s="3"/>
      <c r="E435" s="3"/>
      <c r="F435" s="3"/>
      <c r="G435" s="3"/>
      <c r="H435" s="17" t="s">
        <v>1</v>
      </c>
      <c r="I435" s="78">
        <v>13</v>
      </c>
      <c r="J435" s="75">
        <v>7</v>
      </c>
      <c r="K435" s="75">
        <v>0</v>
      </c>
      <c r="L435" s="84">
        <f t="shared" si="120"/>
        <v>20</v>
      </c>
      <c r="M435" s="76">
        <v>61</v>
      </c>
      <c r="N435" s="87">
        <f t="shared" si="122"/>
        <v>81</v>
      </c>
    </row>
    <row r="436" spans="2:14" x14ac:dyDescent="0.2">
      <c r="B436" s="3"/>
      <c r="C436" s="3"/>
      <c r="D436" s="3"/>
      <c r="E436" s="3"/>
      <c r="F436" s="3"/>
      <c r="G436" s="3"/>
      <c r="H436" s="6" t="s">
        <v>33</v>
      </c>
      <c r="I436" s="85">
        <f>IFERROR(I435*I426,"")</f>
        <v>1122.29</v>
      </c>
      <c r="J436" s="85">
        <f t="shared" ref="J436:K436" si="127">IFERROR(J435*J426,"")</f>
        <v>430.64000000000004</v>
      </c>
      <c r="K436" s="85">
        <f t="shared" si="127"/>
        <v>0</v>
      </c>
      <c r="L436" s="84">
        <f t="shared" si="120"/>
        <v>1552.93</v>
      </c>
      <c r="M436" s="85">
        <f t="shared" ref="M436" si="128">IFERROR(M435*M426,"")</f>
        <v>300.12</v>
      </c>
      <c r="N436" s="87">
        <f t="shared" si="122"/>
        <v>1853.0500000000002</v>
      </c>
    </row>
    <row r="437" spans="2:14" x14ac:dyDescent="0.2">
      <c r="B437" s="3"/>
      <c r="C437" s="3"/>
      <c r="D437" s="3"/>
      <c r="E437" s="3"/>
      <c r="F437" s="3"/>
      <c r="G437" s="3"/>
      <c r="H437" s="17" t="s">
        <v>3</v>
      </c>
      <c r="I437" s="78">
        <v>0</v>
      </c>
      <c r="J437" s="75">
        <v>0</v>
      </c>
      <c r="K437" s="75">
        <v>0</v>
      </c>
      <c r="L437" s="84">
        <f t="shared" si="120"/>
        <v>0</v>
      </c>
      <c r="M437" s="76">
        <v>0</v>
      </c>
      <c r="N437" s="87">
        <f t="shared" si="122"/>
        <v>0</v>
      </c>
    </row>
    <row r="438" spans="2:14" x14ac:dyDescent="0.2">
      <c r="B438" s="3"/>
      <c r="C438" s="3"/>
      <c r="D438" s="3"/>
      <c r="E438" s="3"/>
      <c r="F438" s="3"/>
      <c r="G438" s="3"/>
      <c r="H438" s="6" t="s">
        <v>33</v>
      </c>
      <c r="I438" s="85">
        <f>IFERROR(I437*I427,"")</f>
        <v>0</v>
      </c>
      <c r="J438" s="85">
        <f t="shared" ref="J438:K438" si="129">IFERROR(J437*J427,"")</f>
        <v>0</v>
      </c>
      <c r="K438" s="85">
        <f t="shared" si="129"/>
        <v>0</v>
      </c>
      <c r="L438" s="84">
        <f t="shared" si="120"/>
        <v>0</v>
      </c>
      <c r="M438" s="85">
        <f t="shared" ref="M438" si="130">IFERROR(M437*M427,"")</f>
        <v>0</v>
      </c>
      <c r="N438" s="87">
        <f t="shared" si="122"/>
        <v>0</v>
      </c>
    </row>
    <row r="439" spans="2:14" x14ac:dyDescent="0.2">
      <c r="B439" s="3"/>
      <c r="C439" s="3"/>
      <c r="D439" s="3"/>
      <c r="E439" s="3"/>
      <c r="F439" s="3"/>
      <c r="G439" s="3"/>
      <c r="H439" s="17" t="s">
        <v>2</v>
      </c>
      <c r="I439" s="77">
        <v>0</v>
      </c>
      <c r="J439" s="75">
        <v>0</v>
      </c>
      <c r="K439" s="75">
        <v>0</v>
      </c>
      <c r="L439" s="84">
        <f t="shared" si="120"/>
        <v>0</v>
      </c>
      <c r="M439" s="76">
        <v>24</v>
      </c>
      <c r="N439" s="87">
        <f t="shared" si="122"/>
        <v>24</v>
      </c>
    </row>
    <row r="440" spans="2:14" x14ac:dyDescent="0.2">
      <c r="B440" s="3"/>
      <c r="C440" s="3"/>
      <c r="D440" s="3"/>
      <c r="E440" s="3"/>
      <c r="F440" s="3"/>
      <c r="G440" s="3"/>
      <c r="H440" s="6" t="s">
        <v>33</v>
      </c>
      <c r="I440" s="85">
        <f>SUM(I439*I428)</f>
        <v>0</v>
      </c>
      <c r="J440" s="85">
        <f t="shared" ref="J440:K440" si="131">SUM(J439*J428)</f>
        <v>0</v>
      </c>
      <c r="K440" s="85">
        <f t="shared" si="131"/>
        <v>0</v>
      </c>
      <c r="L440" s="84">
        <f t="shared" si="120"/>
        <v>0</v>
      </c>
      <c r="M440" s="85">
        <f t="shared" ref="M440" si="132">SUM(M439*M428)</f>
        <v>9.84</v>
      </c>
      <c r="N440" s="87">
        <f t="shared" si="122"/>
        <v>9.84</v>
      </c>
    </row>
    <row r="441" spans="2:14" x14ac:dyDescent="0.2">
      <c r="B441" s="3"/>
      <c r="C441" s="3"/>
      <c r="D441" s="3"/>
      <c r="E441" s="3"/>
      <c r="F441" s="3"/>
      <c r="G441" s="3"/>
      <c r="H441" s="7" t="s">
        <v>34</v>
      </c>
      <c r="I441" s="85">
        <f>SUM(I429+I431+I433+I435+I437+I439)</f>
        <v>13</v>
      </c>
      <c r="J441" s="85">
        <f t="shared" ref="J441:K442" si="133">SUM(J429+J431+J433+J435+J437+J439)</f>
        <v>7</v>
      </c>
      <c r="K441" s="85">
        <f t="shared" si="133"/>
        <v>0</v>
      </c>
      <c r="L441" s="84">
        <f t="shared" si="120"/>
        <v>20</v>
      </c>
      <c r="M441" s="85">
        <f t="shared" ref="M441:M442" si="134">SUM(M429+M431+M433+M435+M437+M439)</f>
        <v>86</v>
      </c>
      <c r="N441" s="87">
        <f t="shared" si="122"/>
        <v>106</v>
      </c>
    </row>
    <row r="442" spans="2:14" x14ac:dyDescent="0.2">
      <c r="B442" s="3"/>
      <c r="C442" s="3"/>
      <c r="D442" s="3"/>
      <c r="E442" s="3"/>
      <c r="F442" s="3"/>
      <c r="G442" s="3"/>
      <c r="H442" s="7" t="s">
        <v>49</v>
      </c>
      <c r="I442" s="85">
        <f>SUM(I430+I432+I434+I436+I438+I440)</f>
        <v>1122.29</v>
      </c>
      <c r="J442" s="85">
        <f t="shared" si="133"/>
        <v>430.64000000000004</v>
      </c>
      <c r="K442" s="85">
        <f t="shared" si="133"/>
        <v>0</v>
      </c>
      <c r="L442" s="87">
        <f t="shared" ref="L442" si="135">SUM(I442:K442)</f>
        <v>1552.93</v>
      </c>
      <c r="M442" s="86">
        <f t="shared" si="134"/>
        <v>314.68</v>
      </c>
      <c r="N442" s="87">
        <f t="shared" ref="N442" si="136">SUM(L442:M442)</f>
        <v>1867.6100000000001</v>
      </c>
    </row>
    <row r="443" spans="2:14" x14ac:dyDescent="0.2">
      <c r="B443" s="8"/>
      <c r="C443" s="8"/>
      <c r="D443" s="8"/>
      <c r="E443" s="8"/>
      <c r="F443" s="8"/>
      <c r="G443" s="9"/>
      <c r="H443" s="10"/>
      <c r="I443" s="10"/>
      <c r="J443" s="10"/>
      <c r="K443" s="10"/>
      <c r="L443" s="11"/>
      <c r="M443" s="10"/>
      <c r="N443" s="10"/>
    </row>
    <row r="444" spans="2:14" x14ac:dyDescent="0.2">
      <c r="B444" s="113" t="s">
        <v>35</v>
      </c>
      <c r="C444" s="113"/>
      <c r="D444" s="113"/>
      <c r="E444" s="113"/>
      <c r="F444" s="91"/>
      <c r="G444" s="4"/>
      <c r="H444" s="5"/>
      <c r="I444" s="4"/>
      <c r="J444" s="10"/>
      <c r="K444" s="10"/>
      <c r="L444" s="11"/>
      <c r="M444" s="10"/>
      <c r="N444" s="10"/>
    </row>
    <row r="445" spans="2:14" s="2" customFormat="1" x14ac:dyDescent="0.2">
      <c r="B445" s="114" t="s">
        <v>79</v>
      </c>
      <c r="C445" s="114"/>
      <c r="D445" s="114"/>
      <c r="E445" s="114"/>
      <c r="F445" s="114"/>
      <c r="G445" s="114"/>
      <c r="H445" s="114"/>
      <c r="I445" s="114"/>
      <c r="J445" s="71"/>
      <c r="K445" s="71"/>
      <c r="L445" s="72"/>
      <c r="M445" s="71"/>
      <c r="N445" s="71"/>
    </row>
    <row r="446" spans="2:14" x14ac:dyDescent="0.2">
      <c r="B446" s="101" t="s">
        <v>36</v>
      </c>
      <c r="C446" s="101"/>
      <c r="D446" s="101"/>
      <c r="E446" s="101"/>
      <c r="F446" s="101"/>
      <c r="G446" s="101"/>
      <c r="H446" s="101"/>
      <c r="I446" s="101"/>
      <c r="J446" s="10"/>
      <c r="K446" s="10"/>
      <c r="L446" s="11"/>
      <c r="M446" s="10"/>
      <c r="N446" s="10"/>
    </row>
    <row r="447" spans="2:14" x14ac:dyDescent="0.2">
      <c r="B447" s="101" t="s">
        <v>37</v>
      </c>
      <c r="C447" s="101"/>
      <c r="D447" s="101"/>
      <c r="E447" s="101"/>
      <c r="F447" s="101"/>
      <c r="G447" s="101"/>
      <c r="H447" s="101"/>
      <c r="I447" s="101"/>
      <c r="J447" s="10"/>
      <c r="K447" s="10"/>
      <c r="L447" s="11"/>
      <c r="M447" s="10"/>
      <c r="N447" s="10"/>
    </row>
    <row r="448" spans="2:14" x14ac:dyDescent="0.2">
      <c r="B448" s="101" t="s">
        <v>38</v>
      </c>
      <c r="C448" s="101"/>
      <c r="D448" s="101"/>
      <c r="E448" s="101"/>
      <c r="F448" s="101"/>
      <c r="G448" s="101"/>
      <c r="H448" s="101"/>
      <c r="I448" s="101"/>
      <c r="J448" s="10"/>
      <c r="K448" s="10"/>
      <c r="L448" s="11"/>
      <c r="M448" s="10"/>
      <c r="N448" s="10"/>
    </row>
    <row r="449" spans="2:14" x14ac:dyDescent="0.2">
      <c r="B449" s="101" t="s">
        <v>39</v>
      </c>
      <c r="C449" s="101"/>
      <c r="D449" s="101"/>
      <c r="E449" s="101"/>
      <c r="F449" s="101"/>
      <c r="G449" s="101"/>
      <c r="H449" s="101"/>
      <c r="I449" s="101"/>
      <c r="J449" s="4"/>
      <c r="K449" s="4"/>
      <c r="L449" s="4"/>
      <c r="M449" s="4"/>
      <c r="N449" s="4"/>
    </row>
    <row r="450" spans="2:14" x14ac:dyDescent="0.2">
      <c r="B450" s="101" t="s">
        <v>40</v>
      </c>
      <c r="C450" s="101"/>
      <c r="D450" s="101"/>
      <c r="E450" s="101"/>
      <c r="F450" s="101"/>
      <c r="G450" s="101"/>
      <c r="H450" s="101"/>
      <c r="I450" s="101"/>
      <c r="J450" s="4"/>
      <c r="K450" s="4"/>
      <c r="L450" s="4"/>
      <c r="M450" s="4"/>
      <c r="N450" s="4"/>
    </row>
    <row r="451" spans="2:14" x14ac:dyDescent="0.2">
      <c r="B451" s="101" t="s">
        <v>41</v>
      </c>
      <c r="C451" s="101"/>
      <c r="D451" s="101"/>
      <c r="E451" s="101"/>
      <c r="F451" s="101"/>
      <c r="G451" s="101"/>
      <c r="H451" s="101"/>
      <c r="I451" s="101"/>
      <c r="J451" s="4"/>
      <c r="K451" s="4"/>
      <c r="L451" s="4"/>
      <c r="M451" s="4"/>
      <c r="N451" s="4"/>
    </row>
    <row r="452" spans="2:14" x14ac:dyDescent="0.2">
      <c r="B452" s="101" t="s">
        <v>42</v>
      </c>
      <c r="C452" s="101"/>
      <c r="D452" s="101"/>
      <c r="E452" s="101"/>
      <c r="F452" s="101"/>
      <c r="G452" s="101"/>
      <c r="H452" s="101"/>
      <c r="I452" s="101"/>
      <c r="J452" s="4"/>
      <c r="K452" s="4"/>
      <c r="L452" s="4"/>
      <c r="M452" s="4"/>
      <c r="N452" s="4"/>
    </row>
    <row r="453" spans="2:14" x14ac:dyDescent="0.2">
      <c r="B453" s="90"/>
      <c r="C453" s="90"/>
      <c r="D453" s="90"/>
      <c r="E453" s="90"/>
      <c r="F453" s="90"/>
      <c r="G453" s="90"/>
      <c r="H453" s="90"/>
      <c r="I453" s="90"/>
      <c r="J453" s="4"/>
      <c r="K453" s="4"/>
      <c r="L453" s="4"/>
      <c r="M453" s="4"/>
      <c r="N453" s="4"/>
    </row>
    <row r="454" spans="2:14" x14ac:dyDescent="0.2">
      <c r="B454" s="4" t="s">
        <v>43</v>
      </c>
      <c r="C454" s="4"/>
      <c r="D454" s="4"/>
      <c r="E454" s="4"/>
      <c r="F454" s="4"/>
      <c r="G454" s="4"/>
      <c r="H454" s="5"/>
      <c r="I454" s="4"/>
      <c r="J454" s="4" t="s">
        <v>44</v>
      </c>
      <c r="K454" s="4"/>
      <c r="L454" s="4"/>
      <c r="M454" s="4"/>
      <c r="N454" s="4"/>
    </row>
    <row r="455" spans="2:14" x14ac:dyDescent="0.2">
      <c r="B455" s="12" t="s">
        <v>78</v>
      </c>
      <c r="C455" s="12"/>
      <c r="D455" s="4"/>
      <c r="E455" s="4"/>
      <c r="F455" s="4"/>
      <c r="G455" s="4"/>
      <c r="H455" s="5"/>
      <c r="I455" s="4"/>
      <c r="J455" s="12"/>
      <c r="K455" s="12"/>
      <c r="L455" s="12"/>
      <c r="M455" s="4"/>
      <c r="N455" s="4"/>
    </row>
    <row r="456" spans="2:14" x14ac:dyDescent="0.2">
      <c r="B456" s="13" t="s">
        <v>45</v>
      </c>
      <c r="C456" s="4"/>
      <c r="D456" s="4"/>
      <c r="E456" s="4"/>
      <c r="F456" s="4"/>
      <c r="G456" s="4"/>
      <c r="H456" s="5"/>
      <c r="I456" s="4"/>
      <c r="J456" s="4" t="s">
        <v>45</v>
      </c>
      <c r="K456" s="4"/>
      <c r="L456" s="4"/>
      <c r="M456" s="4"/>
      <c r="N456" s="4"/>
    </row>
    <row r="457" spans="2:14" x14ac:dyDescent="0.2">
      <c r="B457" s="4"/>
      <c r="C457" s="4"/>
      <c r="D457" s="4"/>
      <c r="E457" s="4"/>
      <c r="F457" s="4"/>
      <c r="G457" s="4"/>
      <c r="H457" s="5"/>
      <c r="I457" s="4"/>
      <c r="J457" s="4"/>
      <c r="K457" s="4"/>
      <c r="L457" s="4"/>
      <c r="M457" s="4"/>
      <c r="N457" s="4"/>
    </row>
    <row r="458" spans="2:14" x14ac:dyDescent="0.2">
      <c r="B458" s="12"/>
      <c r="C458" s="12"/>
      <c r="D458" s="4"/>
      <c r="E458" s="4"/>
      <c r="F458" s="4"/>
      <c r="G458" s="4"/>
      <c r="H458" s="5"/>
      <c r="I458" s="4"/>
      <c r="J458" s="12"/>
      <c r="K458" s="12"/>
      <c r="L458" s="12"/>
      <c r="M458" s="4"/>
      <c r="N458" s="4"/>
    </row>
    <row r="459" spans="2:14" x14ac:dyDescent="0.2">
      <c r="B459" s="14" t="s">
        <v>46</v>
      </c>
      <c r="C459" s="4"/>
      <c r="D459" s="4"/>
      <c r="E459" s="4"/>
      <c r="F459" s="4"/>
      <c r="G459" s="4"/>
      <c r="H459" s="5"/>
      <c r="I459" s="4"/>
      <c r="J459" s="102" t="s">
        <v>46</v>
      </c>
      <c r="K459" s="102"/>
      <c r="L459" s="102"/>
      <c r="M459" s="4"/>
      <c r="N459" s="4"/>
    </row>
    <row r="460" spans="2:14" x14ac:dyDescent="0.2">
      <c r="B460" s="4"/>
      <c r="C460" s="4"/>
      <c r="D460" s="4"/>
      <c r="E460" s="4"/>
      <c r="F460" s="4"/>
      <c r="G460" s="4"/>
      <c r="H460" s="5"/>
      <c r="I460" s="4"/>
      <c r="J460" s="4"/>
      <c r="K460" s="4"/>
      <c r="L460" s="4"/>
      <c r="M460" s="4"/>
      <c r="N460" s="4"/>
    </row>
    <row r="461" spans="2:14" x14ac:dyDescent="0.2">
      <c r="B461" s="90" t="s">
        <v>47</v>
      </c>
      <c r="C461" s="4"/>
      <c r="D461" s="4"/>
      <c r="E461" s="4"/>
      <c r="F461" s="4"/>
      <c r="G461" s="4"/>
      <c r="H461" s="5"/>
      <c r="I461" s="4"/>
      <c r="J461" s="4" t="s">
        <v>47</v>
      </c>
      <c r="K461" s="4"/>
      <c r="L461" s="4"/>
      <c r="M461" s="4"/>
      <c r="N461" s="4"/>
    </row>
    <row r="466" spans="2:14" x14ac:dyDescent="0.2">
      <c r="B466" s="4"/>
      <c r="C466" s="4"/>
      <c r="D466" s="4"/>
      <c r="E466" s="4"/>
      <c r="F466" s="4"/>
      <c r="G466" s="4"/>
      <c r="H466" s="5"/>
      <c r="I466" s="4"/>
      <c r="J466" s="4"/>
      <c r="K466" s="4"/>
      <c r="M466" s="4"/>
      <c r="N466" s="15" t="s">
        <v>13</v>
      </c>
    </row>
    <row r="467" spans="2:14" x14ac:dyDescent="0.2">
      <c r="B467" s="4"/>
      <c r="C467" s="4"/>
      <c r="D467" s="4"/>
      <c r="E467" s="4"/>
      <c r="F467" s="4"/>
      <c r="G467" s="4"/>
      <c r="H467" s="5"/>
      <c r="I467" s="4"/>
      <c r="J467" s="4"/>
      <c r="K467" s="4"/>
      <c r="M467" s="4"/>
      <c r="N467" s="15" t="s">
        <v>14</v>
      </c>
    </row>
    <row r="468" spans="2:14" ht="12.75" customHeight="1" x14ac:dyDescent="0.2">
      <c r="B468" s="4"/>
      <c r="C468" s="4"/>
      <c r="D468" s="4"/>
      <c r="E468" s="4"/>
      <c r="F468" s="4"/>
      <c r="G468" s="4"/>
      <c r="H468" s="5"/>
      <c r="I468" s="4"/>
      <c r="J468" s="4"/>
      <c r="K468" s="4"/>
      <c r="M468" s="4"/>
      <c r="N468" s="15" t="s">
        <v>15</v>
      </c>
    </row>
    <row r="469" spans="2:14" ht="12.75" customHeight="1" x14ac:dyDescent="0.2">
      <c r="B469" s="4"/>
      <c r="C469" s="4"/>
      <c r="D469" s="4"/>
      <c r="E469" s="4"/>
      <c r="F469" s="4"/>
      <c r="G469" s="4"/>
      <c r="H469" s="5"/>
      <c r="I469" s="4"/>
      <c r="J469" s="4"/>
      <c r="K469" s="4"/>
      <c r="L469" s="4"/>
      <c r="M469" s="4"/>
      <c r="N469" s="4"/>
    </row>
    <row r="470" spans="2:14" ht="12.75" customHeight="1" x14ac:dyDescent="0.2">
      <c r="B470" s="4"/>
      <c r="C470" s="115" t="s">
        <v>16</v>
      </c>
      <c r="D470" s="115"/>
      <c r="E470" s="115"/>
      <c r="F470" s="115"/>
      <c r="G470" s="115"/>
      <c r="H470" s="115"/>
      <c r="I470" s="115"/>
      <c r="J470" s="115"/>
      <c r="K470" s="115"/>
      <c r="L470" s="115"/>
      <c r="M470" s="4"/>
      <c r="N470" s="4"/>
    </row>
    <row r="471" spans="2:14" ht="12.75" customHeight="1" x14ac:dyDescent="0.2">
      <c r="B471" s="4"/>
      <c r="C471" s="115" t="s">
        <v>17</v>
      </c>
      <c r="D471" s="115"/>
      <c r="E471" s="115"/>
      <c r="F471" s="115"/>
      <c r="G471" s="115"/>
      <c r="H471" s="115"/>
      <c r="I471" s="115"/>
      <c r="J471" s="115"/>
      <c r="K471" s="115"/>
      <c r="L471" s="115"/>
      <c r="M471" s="4"/>
      <c r="N471" s="4"/>
    </row>
    <row r="472" spans="2:14" ht="12.75" customHeight="1" x14ac:dyDescent="0.2">
      <c r="B472" s="4" t="s">
        <v>18</v>
      </c>
      <c r="C472" s="92"/>
      <c r="D472" s="92"/>
      <c r="E472" s="92"/>
      <c r="F472" s="92"/>
      <c r="G472" s="92"/>
      <c r="H472" s="92"/>
      <c r="I472" s="92"/>
      <c r="J472" s="92"/>
      <c r="K472" s="92"/>
      <c r="L472" s="115" t="s">
        <v>19</v>
      </c>
      <c r="M472" s="115"/>
      <c r="N472" s="115"/>
    </row>
    <row r="473" spans="2:14" ht="12.75" customHeight="1" x14ac:dyDescent="0.2">
      <c r="B473" s="4"/>
      <c r="C473" s="92"/>
      <c r="D473" s="92"/>
      <c r="E473" s="92"/>
      <c r="F473" s="92"/>
      <c r="G473" s="92"/>
      <c r="H473" s="92"/>
      <c r="I473" s="92"/>
      <c r="J473" s="92"/>
      <c r="K473" s="92"/>
      <c r="L473" s="92"/>
      <c r="M473" s="92"/>
      <c r="N473" s="92"/>
    </row>
    <row r="474" spans="2:14" ht="12.75" customHeight="1" x14ac:dyDescent="0.2">
      <c r="B474" s="4" t="s">
        <v>20</v>
      </c>
      <c r="C474" s="92"/>
      <c r="D474" s="92"/>
      <c r="E474" s="92"/>
      <c r="F474" s="92"/>
      <c r="G474" s="92"/>
      <c r="H474" s="92"/>
      <c r="I474" s="92"/>
      <c r="J474" s="92"/>
      <c r="K474" s="92"/>
      <c r="L474" s="92"/>
      <c r="M474" s="92"/>
      <c r="N474" s="92"/>
    </row>
    <row r="475" spans="2:14" ht="12.75" customHeight="1" x14ac:dyDescent="0.2">
      <c r="B475" s="4" t="s">
        <v>21</v>
      </c>
      <c r="C475" s="92"/>
      <c r="D475" s="92"/>
      <c r="E475" s="92"/>
      <c r="F475" s="92"/>
      <c r="G475" s="92"/>
      <c r="H475" s="92"/>
      <c r="I475" s="92"/>
      <c r="J475" s="92"/>
      <c r="K475" s="92"/>
      <c r="L475" s="92"/>
      <c r="M475" s="92"/>
      <c r="N475" s="92"/>
    </row>
    <row r="476" spans="2:14" x14ac:dyDescent="0.2">
      <c r="B476" s="4" t="s">
        <v>112</v>
      </c>
      <c r="C476" s="92"/>
      <c r="D476" s="92"/>
      <c r="E476" s="92"/>
      <c r="F476" s="92"/>
      <c r="G476" s="92"/>
      <c r="H476" s="92"/>
      <c r="I476" s="92"/>
      <c r="J476" s="92"/>
      <c r="K476" s="92"/>
      <c r="L476" s="92"/>
      <c r="M476" s="92"/>
      <c r="N476" s="92"/>
    </row>
    <row r="477" spans="2:14" x14ac:dyDescent="0.2">
      <c r="B477" s="4"/>
      <c r="C477" s="92"/>
      <c r="D477" s="92"/>
      <c r="E477" s="92"/>
      <c r="F477" s="92"/>
      <c r="G477" s="92"/>
      <c r="H477" s="92"/>
      <c r="I477" s="92"/>
      <c r="J477" s="92"/>
      <c r="K477" s="92"/>
      <c r="L477" s="92"/>
      <c r="M477" s="92"/>
      <c r="N477" s="92"/>
    </row>
    <row r="478" spans="2:14" x14ac:dyDescent="0.2">
      <c r="B478" s="4"/>
      <c r="C478" s="4"/>
      <c r="D478" s="4"/>
      <c r="E478" s="4"/>
      <c r="F478" s="4"/>
      <c r="G478" s="4"/>
      <c r="H478" s="5"/>
      <c r="I478" s="4"/>
      <c r="J478" s="4"/>
      <c r="K478" s="4"/>
      <c r="L478" s="4"/>
      <c r="M478" s="4"/>
      <c r="N478" s="4"/>
    </row>
    <row r="479" spans="2:14" ht="13.15" customHeight="1" x14ac:dyDescent="0.2">
      <c r="B479" s="116" t="s">
        <v>5</v>
      </c>
      <c r="C479" s="118" t="s">
        <v>22</v>
      </c>
      <c r="D479" s="120" t="s">
        <v>23</v>
      </c>
      <c r="E479" s="120" t="s">
        <v>24</v>
      </c>
      <c r="F479" s="120" t="s">
        <v>48</v>
      </c>
      <c r="G479" s="120" t="s">
        <v>25</v>
      </c>
      <c r="H479" s="121" t="s">
        <v>0</v>
      </c>
      <c r="I479" s="103" t="s">
        <v>26</v>
      </c>
      <c r="J479" s="103"/>
      <c r="K479" s="103"/>
      <c r="L479" s="103"/>
      <c r="M479" s="104" t="s">
        <v>27</v>
      </c>
      <c r="N479" s="105" t="s">
        <v>28</v>
      </c>
    </row>
    <row r="480" spans="2:14" ht="24.6" customHeight="1" x14ac:dyDescent="0.2">
      <c r="B480" s="117"/>
      <c r="C480" s="119"/>
      <c r="D480" s="120"/>
      <c r="E480" s="120"/>
      <c r="F480" s="120"/>
      <c r="G480" s="120"/>
      <c r="H480" s="121"/>
      <c r="I480" s="3" t="s">
        <v>29</v>
      </c>
      <c r="J480" s="3" t="s">
        <v>30</v>
      </c>
      <c r="K480" s="3" t="s">
        <v>31</v>
      </c>
      <c r="L480" s="3" t="s">
        <v>32</v>
      </c>
      <c r="M480" s="104"/>
      <c r="N480" s="106"/>
    </row>
    <row r="481" spans="2:14" ht="12" customHeight="1" x14ac:dyDescent="0.2">
      <c r="B481" s="107" t="s">
        <v>111</v>
      </c>
      <c r="C481" s="108"/>
      <c r="D481" s="108"/>
      <c r="E481" s="108"/>
      <c r="F481" s="108"/>
      <c r="G481" s="109"/>
      <c r="H481" s="83" t="s">
        <v>84</v>
      </c>
      <c r="I481" s="82">
        <v>171.84</v>
      </c>
      <c r="J481" s="82">
        <v>122.83</v>
      </c>
      <c r="K481" s="82">
        <v>61.52</v>
      </c>
      <c r="L481" s="79"/>
      <c r="M481" s="80">
        <v>4.72</v>
      </c>
      <c r="N481" s="81"/>
    </row>
    <row r="482" spans="2:14" ht="12.75" customHeight="1" x14ac:dyDescent="0.2">
      <c r="B482" s="110"/>
      <c r="C482" s="111"/>
      <c r="D482" s="111"/>
      <c r="E482" s="111"/>
      <c r="F482" s="111"/>
      <c r="G482" s="112"/>
      <c r="H482" s="83" t="s">
        <v>85</v>
      </c>
      <c r="I482" s="82">
        <v>155.44</v>
      </c>
      <c r="J482" s="82">
        <v>110.74</v>
      </c>
      <c r="K482" s="82">
        <v>55.57</v>
      </c>
      <c r="L482" s="79"/>
      <c r="M482" s="80">
        <v>4.72</v>
      </c>
      <c r="N482" s="81"/>
    </row>
    <row r="483" spans="2:14" ht="13.15" customHeight="1" x14ac:dyDescent="0.2">
      <c r="B483" s="110"/>
      <c r="C483" s="111"/>
      <c r="D483" s="111"/>
      <c r="E483" s="111"/>
      <c r="F483" s="111"/>
      <c r="G483" s="112"/>
      <c r="H483" s="83" t="s">
        <v>4</v>
      </c>
      <c r="I483" s="82">
        <v>645.75</v>
      </c>
      <c r="J483" s="82">
        <v>461.4</v>
      </c>
      <c r="K483" s="82">
        <v>232.13</v>
      </c>
      <c r="L483" s="82"/>
      <c r="M483" s="82">
        <v>20.100000000000001</v>
      </c>
      <c r="N483" s="82"/>
    </row>
    <row r="484" spans="2:14" x14ac:dyDescent="0.2">
      <c r="B484" s="110"/>
      <c r="C484" s="111"/>
      <c r="D484" s="111"/>
      <c r="E484" s="111"/>
      <c r="F484" s="111"/>
      <c r="G484" s="112"/>
      <c r="H484" s="83" t="s">
        <v>1</v>
      </c>
      <c r="I484" s="82">
        <v>86.33</v>
      </c>
      <c r="J484" s="82">
        <v>61.52</v>
      </c>
      <c r="K484" s="82">
        <v>31.17</v>
      </c>
      <c r="L484" s="82"/>
      <c r="M484" s="82">
        <v>4.92</v>
      </c>
      <c r="N484" s="82"/>
    </row>
    <row r="485" spans="2:14" x14ac:dyDescent="0.2">
      <c r="B485" s="110"/>
      <c r="C485" s="111"/>
      <c r="D485" s="111"/>
      <c r="E485" s="111"/>
      <c r="F485" s="111"/>
      <c r="G485" s="112"/>
      <c r="H485" s="83" t="s">
        <v>3</v>
      </c>
      <c r="I485" s="82">
        <v>51.27</v>
      </c>
      <c r="J485" s="82">
        <v>37.32</v>
      </c>
      <c r="K485" s="82">
        <v>19.07</v>
      </c>
      <c r="L485" s="82"/>
      <c r="M485" s="82">
        <v>1.03</v>
      </c>
      <c r="N485" s="82"/>
    </row>
    <row r="486" spans="2:14" x14ac:dyDescent="0.2">
      <c r="B486" s="110"/>
      <c r="C486" s="111"/>
      <c r="D486" s="111"/>
      <c r="E486" s="111"/>
      <c r="F486" s="111"/>
      <c r="G486" s="112"/>
      <c r="H486" s="83" t="s">
        <v>2</v>
      </c>
      <c r="I486" s="82">
        <v>16.41</v>
      </c>
      <c r="J486" s="82">
        <v>12.51</v>
      </c>
      <c r="K486" s="82">
        <v>6.36</v>
      </c>
      <c r="L486" s="82"/>
      <c r="M486" s="82">
        <v>0.41</v>
      </c>
      <c r="N486" s="82"/>
    </row>
    <row r="487" spans="2:14" x14ac:dyDescent="0.2">
      <c r="B487" s="73" t="s">
        <v>86</v>
      </c>
      <c r="C487" s="70" t="s">
        <v>80</v>
      </c>
      <c r="D487" s="73">
        <v>52</v>
      </c>
      <c r="E487" s="73">
        <v>5</v>
      </c>
      <c r="F487" s="73">
        <v>7</v>
      </c>
      <c r="G487" s="93">
        <v>1.6</v>
      </c>
      <c r="H487" s="16" t="s">
        <v>84</v>
      </c>
      <c r="I487" s="75">
        <v>0</v>
      </c>
      <c r="J487" s="75">
        <v>0</v>
      </c>
      <c r="K487" s="75">
        <v>0</v>
      </c>
      <c r="L487" s="84">
        <f>SUM(I487:K487)</f>
        <v>0</v>
      </c>
      <c r="M487" s="76">
        <v>0</v>
      </c>
      <c r="N487" s="87">
        <f>SUM(L487:M487)</f>
        <v>0</v>
      </c>
    </row>
    <row r="488" spans="2:14" x14ac:dyDescent="0.2">
      <c r="B488" s="3"/>
      <c r="C488" s="3"/>
      <c r="D488" s="3"/>
      <c r="E488" s="3"/>
      <c r="F488" s="3"/>
      <c r="G488" s="3"/>
      <c r="H488" s="6" t="s">
        <v>33</v>
      </c>
      <c r="I488" s="85">
        <f>IFERROR(I487*I481,"")</f>
        <v>0</v>
      </c>
      <c r="J488" s="85">
        <f t="shared" ref="J488:K488" si="137">IFERROR(J487*J481,"")</f>
        <v>0</v>
      </c>
      <c r="K488" s="85">
        <f t="shared" si="137"/>
        <v>0</v>
      </c>
      <c r="L488" s="84">
        <f t="shared" ref="L488:L499" si="138">SUM(I488:K488)</f>
        <v>0</v>
      </c>
      <c r="M488" s="85">
        <f t="shared" ref="M488" si="139">IFERROR(M487*M481,"")</f>
        <v>0</v>
      </c>
      <c r="N488" s="87">
        <f t="shared" ref="N488:N499" si="140">SUM(L488:M488)</f>
        <v>0</v>
      </c>
    </row>
    <row r="489" spans="2:14" x14ac:dyDescent="0.2">
      <c r="B489" s="3"/>
      <c r="C489" s="3"/>
      <c r="D489" s="3"/>
      <c r="E489" s="3"/>
      <c r="F489" s="3"/>
      <c r="G489" s="3"/>
      <c r="H489" s="16" t="s">
        <v>85</v>
      </c>
      <c r="I489" s="75">
        <v>0</v>
      </c>
      <c r="J489" s="75">
        <v>0</v>
      </c>
      <c r="K489" s="75">
        <v>0</v>
      </c>
      <c r="L489" s="84">
        <f t="shared" si="138"/>
        <v>0</v>
      </c>
      <c r="M489" s="76">
        <v>0</v>
      </c>
      <c r="N489" s="87">
        <f t="shared" si="140"/>
        <v>0</v>
      </c>
    </row>
    <row r="490" spans="2:14" x14ac:dyDescent="0.2">
      <c r="B490" s="3"/>
      <c r="C490" s="3"/>
      <c r="D490" s="3"/>
      <c r="E490" s="3"/>
      <c r="F490" s="3"/>
      <c r="G490" s="3"/>
      <c r="H490" s="6" t="s">
        <v>33</v>
      </c>
      <c r="I490" s="85">
        <f>IFERROR(I489*I482,"")</f>
        <v>0</v>
      </c>
      <c r="J490" s="85">
        <f t="shared" ref="J490:K490" si="141">IFERROR(J489*J482,"")</f>
        <v>0</v>
      </c>
      <c r="K490" s="85">
        <f t="shared" si="141"/>
        <v>0</v>
      </c>
      <c r="L490" s="84">
        <f t="shared" si="138"/>
        <v>0</v>
      </c>
      <c r="M490" s="85">
        <f t="shared" ref="M490" si="142">IFERROR(M489*M482,"")</f>
        <v>0</v>
      </c>
      <c r="N490" s="87">
        <f t="shared" si="140"/>
        <v>0</v>
      </c>
    </row>
    <row r="491" spans="2:14" x14ac:dyDescent="0.2">
      <c r="B491" s="3"/>
      <c r="C491" s="3"/>
      <c r="D491" s="3"/>
      <c r="E491" s="3"/>
      <c r="F491" s="3"/>
      <c r="G491" s="3"/>
      <c r="H491" s="17" t="s">
        <v>4</v>
      </c>
      <c r="I491" s="78">
        <v>0</v>
      </c>
      <c r="J491" s="75">
        <v>0</v>
      </c>
      <c r="K491" s="75">
        <v>0</v>
      </c>
      <c r="L491" s="84">
        <f t="shared" si="138"/>
        <v>0</v>
      </c>
      <c r="M491" s="76">
        <v>0</v>
      </c>
      <c r="N491" s="87">
        <f t="shared" si="140"/>
        <v>0</v>
      </c>
    </row>
    <row r="492" spans="2:14" x14ac:dyDescent="0.2">
      <c r="B492" s="3"/>
      <c r="C492" s="3"/>
      <c r="D492" s="3"/>
      <c r="E492" s="3"/>
      <c r="F492" s="3"/>
      <c r="G492" s="3"/>
      <c r="H492" s="6" t="s">
        <v>33</v>
      </c>
      <c r="I492" s="85">
        <f>SUM(I483*I491)</f>
        <v>0</v>
      </c>
      <c r="J492" s="85">
        <f t="shared" ref="J492:K492" si="143">SUM(J483*J491)</f>
        <v>0</v>
      </c>
      <c r="K492" s="85">
        <f t="shared" si="143"/>
        <v>0</v>
      </c>
      <c r="L492" s="84">
        <f t="shared" si="138"/>
        <v>0</v>
      </c>
      <c r="M492" s="85">
        <f t="shared" ref="M492" si="144">SUM(M483*M491)</f>
        <v>0</v>
      </c>
      <c r="N492" s="87">
        <f t="shared" si="140"/>
        <v>0</v>
      </c>
    </row>
    <row r="493" spans="2:14" x14ac:dyDescent="0.2">
      <c r="B493" s="3"/>
      <c r="C493" s="3"/>
      <c r="D493" s="3"/>
      <c r="E493" s="3"/>
      <c r="F493" s="3"/>
      <c r="G493" s="3"/>
      <c r="H493" s="17" t="s">
        <v>1</v>
      </c>
      <c r="I493" s="78">
        <v>24</v>
      </c>
      <c r="J493" s="75">
        <v>21</v>
      </c>
      <c r="K493" s="75">
        <v>0</v>
      </c>
      <c r="L493" s="84">
        <f t="shared" si="138"/>
        <v>45</v>
      </c>
      <c r="M493" s="76">
        <v>57</v>
      </c>
      <c r="N493" s="87">
        <f t="shared" si="140"/>
        <v>102</v>
      </c>
    </row>
    <row r="494" spans="2:14" x14ac:dyDescent="0.2">
      <c r="B494" s="3"/>
      <c r="C494" s="3"/>
      <c r="D494" s="3"/>
      <c r="E494" s="3"/>
      <c r="F494" s="3"/>
      <c r="G494" s="3"/>
      <c r="H494" s="6" t="s">
        <v>33</v>
      </c>
      <c r="I494" s="85">
        <f>IFERROR(I493*I484,"")</f>
        <v>2071.92</v>
      </c>
      <c r="J494" s="85">
        <f t="shared" ref="J494:K494" si="145">IFERROR(J493*J484,"")</f>
        <v>1291.92</v>
      </c>
      <c r="K494" s="85">
        <f t="shared" si="145"/>
        <v>0</v>
      </c>
      <c r="L494" s="84">
        <f t="shared" si="138"/>
        <v>3363.84</v>
      </c>
      <c r="M494" s="85">
        <f t="shared" ref="M494" si="146">IFERROR(M493*M484,"")</f>
        <v>280.44</v>
      </c>
      <c r="N494" s="87">
        <f t="shared" si="140"/>
        <v>3644.28</v>
      </c>
    </row>
    <row r="495" spans="2:14" x14ac:dyDescent="0.2">
      <c r="B495" s="3"/>
      <c r="C495" s="3"/>
      <c r="D495" s="3"/>
      <c r="E495" s="3"/>
      <c r="F495" s="3"/>
      <c r="G495" s="3"/>
      <c r="H495" s="17" t="s">
        <v>3</v>
      </c>
      <c r="I495" s="78">
        <v>0</v>
      </c>
      <c r="J495" s="75">
        <v>0</v>
      </c>
      <c r="K495" s="75">
        <v>0</v>
      </c>
      <c r="L495" s="84">
        <f t="shared" si="138"/>
        <v>0</v>
      </c>
      <c r="M495" s="76">
        <v>0</v>
      </c>
      <c r="N495" s="87">
        <f t="shared" si="140"/>
        <v>0</v>
      </c>
    </row>
    <row r="496" spans="2:14" x14ac:dyDescent="0.2">
      <c r="B496" s="3"/>
      <c r="C496" s="3"/>
      <c r="D496" s="3"/>
      <c r="E496" s="3"/>
      <c r="F496" s="3"/>
      <c r="G496" s="3"/>
      <c r="H496" s="6" t="s">
        <v>33</v>
      </c>
      <c r="I496" s="85">
        <f>IFERROR(I495*I485,"")</f>
        <v>0</v>
      </c>
      <c r="J496" s="85">
        <f t="shared" ref="J496:K496" si="147">IFERROR(J495*J485,"")</f>
        <v>0</v>
      </c>
      <c r="K496" s="85">
        <f t="shared" si="147"/>
        <v>0</v>
      </c>
      <c r="L496" s="84">
        <f t="shared" si="138"/>
        <v>0</v>
      </c>
      <c r="M496" s="85">
        <f t="shared" ref="M496" si="148">IFERROR(M495*M485,"")</f>
        <v>0</v>
      </c>
      <c r="N496" s="87">
        <f t="shared" si="140"/>
        <v>0</v>
      </c>
    </row>
    <row r="497" spans="2:14" x14ac:dyDescent="0.2">
      <c r="B497" s="3"/>
      <c r="C497" s="3"/>
      <c r="D497" s="3"/>
      <c r="E497" s="3"/>
      <c r="F497" s="3"/>
      <c r="G497" s="3"/>
      <c r="H497" s="17" t="s">
        <v>2</v>
      </c>
      <c r="I497" s="77">
        <v>0</v>
      </c>
      <c r="J497" s="75">
        <v>0</v>
      </c>
      <c r="K497" s="75">
        <v>0</v>
      </c>
      <c r="L497" s="84">
        <f t="shared" si="138"/>
        <v>0</v>
      </c>
      <c r="M497" s="76">
        <v>32</v>
      </c>
      <c r="N497" s="87">
        <f t="shared" si="140"/>
        <v>32</v>
      </c>
    </row>
    <row r="498" spans="2:14" x14ac:dyDescent="0.2">
      <c r="B498" s="3"/>
      <c r="C498" s="3"/>
      <c r="D498" s="3"/>
      <c r="E498" s="3"/>
      <c r="F498" s="3"/>
      <c r="G498" s="3"/>
      <c r="H498" s="6" t="s">
        <v>33</v>
      </c>
      <c r="I498" s="85">
        <f>SUM(I497*I486)</f>
        <v>0</v>
      </c>
      <c r="J498" s="85">
        <f t="shared" ref="J498:K498" si="149">SUM(J497*J486)</f>
        <v>0</v>
      </c>
      <c r="K498" s="85">
        <f t="shared" si="149"/>
        <v>0</v>
      </c>
      <c r="L498" s="84">
        <f t="shared" si="138"/>
        <v>0</v>
      </c>
      <c r="M498" s="85">
        <f t="shared" ref="M498" si="150">SUM(M497*M486)</f>
        <v>13.12</v>
      </c>
      <c r="N498" s="87">
        <f t="shared" si="140"/>
        <v>13.12</v>
      </c>
    </row>
    <row r="499" spans="2:14" x14ac:dyDescent="0.2">
      <c r="B499" s="3"/>
      <c r="C499" s="3"/>
      <c r="D499" s="3"/>
      <c r="E499" s="3"/>
      <c r="F499" s="3"/>
      <c r="G499" s="3"/>
      <c r="H499" s="7" t="s">
        <v>34</v>
      </c>
      <c r="I499" s="85">
        <f>SUM(I487+I489+I491+I493+I495+I497)</f>
        <v>24</v>
      </c>
      <c r="J499" s="85">
        <f t="shared" ref="J499:K500" si="151">SUM(J487+J489+J491+J493+J495+J497)</f>
        <v>21</v>
      </c>
      <c r="K499" s="85">
        <f t="shared" si="151"/>
        <v>0</v>
      </c>
      <c r="L499" s="84">
        <f t="shared" si="138"/>
        <v>45</v>
      </c>
      <c r="M499" s="85">
        <f t="shared" ref="M499:M500" si="152">SUM(M487+M489+M491+M493+M495+M497)</f>
        <v>89</v>
      </c>
      <c r="N499" s="87">
        <f t="shared" si="140"/>
        <v>134</v>
      </c>
    </row>
    <row r="500" spans="2:14" x14ac:dyDescent="0.2">
      <c r="B500" s="3"/>
      <c r="C500" s="3"/>
      <c r="D500" s="3"/>
      <c r="E500" s="3"/>
      <c r="F500" s="3"/>
      <c r="G500" s="3"/>
      <c r="H500" s="7" t="s">
        <v>49</v>
      </c>
      <c r="I500" s="85">
        <f>SUM(I488+I490+I492+I494+I496+I498)</f>
        <v>2071.92</v>
      </c>
      <c r="J500" s="85">
        <f t="shared" si="151"/>
        <v>1291.92</v>
      </c>
      <c r="K500" s="85">
        <f t="shared" si="151"/>
        <v>0</v>
      </c>
      <c r="L500" s="87">
        <f t="shared" ref="L500" si="153">SUM(I500:K500)</f>
        <v>3363.84</v>
      </c>
      <c r="M500" s="86">
        <f t="shared" si="152"/>
        <v>293.56</v>
      </c>
      <c r="N500" s="87">
        <f t="shared" ref="N500" si="154">SUM(L500:M500)</f>
        <v>3657.4</v>
      </c>
    </row>
    <row r="501" spans="2:14" x14ac:dyDescent="0.2">
      <c r="B501" s="8"/>
      <c r="C501" s="8"/>
      <c r="D501" s="8"/>
      <c r="E501" s="8"/>
      <c r="F501" s="8"/>
      <c r="G501" s="9"/>
      <c r="H501" s="10"/>
      <c r="I501" s="10"/>
      <c r="J501" s="10"/>
      <c r="K501" s="10"/>
      <c r="L501" s="11"/>
      <c r="M501" s="10"/>
      <c r="N501" s="10"/>
    </row>
    <row r="502" spans="2:14" x14ac:dyDescent="0.2">
      <c r="B502" s="113" t="s">
        <v>35</v>
      </c>
      <c r="C502" s="113"/>
      <c r="D502" s="113"/>
      <c r="E502" s="113"/>
      <c r="F502" s="91"/>
      <c r="G502" s="4"/>
      <c r="H502" s="5"/>
      <c r="I502" s="4"/>
      <c r="J502" s="10"/>
      <c r="K502" s="10"/>
      <c r="L502" s="11"/>
      <c r="M502" s="10"/>
      <c r="N502" s="10"/>
    </row>
    <row r="503" spans="2:14" s="2" customFormat="1" x14ac:dyDescent="0.2">
      <c r="B503" s="114" t="s">
        <v>79</v>
      </c>
      <c r="C503" s="114"/>
      <c r="D503" s="114"/>
      <c r="E503" s="114"/>
      <c r="F503" s="114"/>
      <c r="G503" s="114"/>
      <c r="H503" s="114"/>
      <c r="I503" s="114"/>
      <c r="J503" s="71"/>
      <c r="K503" s="71"/>
      <c r="L503" s="72"/>
      <c r="M503" s="71"/>
      <c r="N503" s="71"/>
    </row>
    <row r="504" spans="2:14" x14ac:dyDescent="0.2">
      <c r="B504" s="101" t="s">
        <v>36</v>
      </c>
      <c r="C504" s="101"/>
      <c r="D504" s="101"/>
      <c r="E504" s="101"/>
      <c r="F504" s="101"/>
      <c r="G504" s="101"/>
      <c r="H504" s="101"/>
      <c r="I504" s="101"/>
      <c r="J504" s="10"/>
      <c r="K504" s="10"/>
      <c r="L504" s="11"/>
      <c r="M504" s="10"/>
      <c r="N504" s="10"/>
    </row>
    <row r="505" spans="2:14" x14ac:dyDescent="0.2">
      <c r="B505" s="101" t="s">
        <v>37</v>
      </c>
      <c r="C505" s="101"/>
      <c r="D505" s="101"/>
      <c r="E505" s="101"/>
      <c r="F505" s="101"/>
      <c r="G505" s="101"/>
      <c r="H505" s="101"/>
      <c r="I505" s="101"/>
      <c r="J505" s="10"/>
      <c r="K505" s="10"/>
      <c r="L505" s="11"/>
      <c r="M505" s="10"/>
      <c r="N505" s="10"/>
    </row>
    <row r="506" spans="2:14" x14ac:dyDescent="0.2">
      <c r="B506" s="101" t="s">
        <v>38</v>
      </c>
      <c r="C506" s="101"/>
      <c r="D506" s="101"/>
      <c r="E506" s="101"/>
      <c r="F506" s="101"/>
      <c r="G506" s="101"/>
      <c r="H506" s="101"/>
      <c r="I506" s="101"/>
      <c r="J506" s="10"/>
      <c r="K506" s="10"/>
      <c r="L506" s="11"/>
      <c r="M506" s="10"/>
      <c r="N506" s="10"/>
    </row>
    <row r="507" spans="2:14" x14ac:dyDescent="0.2">
      <c r="B507" s="101" t="s">
        <v>39</v>
      </c>
      <c r="C507" s="101"/>
      <c r="D507" s="101"/>
      <c r="E507" s="101"/>
      <c r="F507" s="101"/>
      <c r="G507" s="101"/>
      <c r="H507" s="101"/>
      <c r="I507" s="101"/>
      <c r="J507" s="4"/>
      <c r="K507" s="4"/>
      <c r="L507" s="4"/>
      <c r="M507" s="4"/>
      <c r="N507" s="4"/>
    </row>
    <row r="508" spans="2:14" x14ac:dyDescent="0.2">
      <c r="B508" s="101" t="s">
        <v>40</v>
      </c>
      <c r="C508" s="101"/>
      <c r="D508" s="101"/>
      <c r="E508" s="101"/>
      <c r="F508" s="101"/>
      <c r="G508" s="101"/>
      <c r="H508" s="101"/>
      <c r="I508" s="101"/>
      <c r="J508" s="4"/>
      <c r="K508" s="4"/>
      <c r="L508" s="4"/>
      <c r="M508" s="4"/>
      <c r="N508" s="4"/>
    </row>
    <row r="509" spans="2:14" x14ac:dyDescent="0.2">
      <c r="B509" s="101" t="s">
        <v>41</v>
      </c>
      <c r="C509" s="101"/>
      <c r="D509" s="101"/>
      <c r="E509" s="101"/>
      <c r="F509" s="101"/>
      <c r="G509" s="101"/>
      <c r="H509" s="101"/>
      <c r="I509" s="101"/>
      <c r="J509" s="4"/>
      <c r="K509" s="4"/>
      <c r="L509" s="4"/>
      <c r="M509" s="4"/>
      <c r="N509" s="4"/>
    </row>
    <row r="510" spans="2:14" x14ac:dyDescent="0.2">
      <c r="B510" s="101" t="s">
        <v>42</v>
      </c>
      <c r="C510" s="101"/>
      <c r="D510" s="101"/>
      <c r="E510" s="101"/>
      <c r="F510" s="101"/>
      <c r="G510" s="101"/>
      <c r="H510" s="101"/>
      <c r="I510" s="101"/>
      <c r="J510" s="4"/>
      <c r="K510" s="4"/>
      <c r="L510" s="4"/>
      <c r="M510" s="4"/>
      <c r="N510" s="4"/>
    </row>
    <row r="511" spans="2:14" x14ac:dyDescent="0.2">
      <c r="B511" s="90"/>
      <c r="C511" s="90"/>
      <c r="D511" s="90"/>
      <c r="E511" s="90"/>
      <c r="F511" s="90"/>
      <c r="G511" s="90"/>
      <c r="H511" s="90"/>
      <c r="I511" s="90"/>
      <c r="J511" s="4"/>
      <c r="K511" s="4"/>
      <c r="L511" s="4"/>
      <c r="M511" s="4"/>
      <c r="N511" s="4"/>
    </row>
    <row r="512" spans="2:14" x14ac:dyDescent="0.2">
      <c r="B512" s="4" t="s">
        <v>43</v>
      </c>
      <c r="C512" s="4"/>
      <c r="D512" s="4"/>
      <c r="E512" s="4"/>
      <c r="F512" s="4"/>
      <c r="G512" s="4"/>
      <c r="H512" s="5"/>
      <c r="I512" s="4"/>
      <c r="J512" s="4" t="s">
        <v>44</v>
      </c>
      <c r="K512" s="4"/>
      <c r="L512" s="4"/>
      <c r="M512" s="4"/>
      <c r="N512" s="4"/>
    </row>
    <row r="513" spans="2:14" x14ac:dyDescent="0.2">
      <c r="B513" s="12" t="s">
        <v>78</v>
      </c>
      <c r="C513" s="12"/>
      <c r="D513" s="4"/>
      <c r="E513" s="4"/>
      <c r="F513" s="4"/>
      <c r="G513" s="4"/>
      <c r="H513" s="5"/>
      <c r="I513" s="4"/>
      <c r="J513" s="12"/>
      <c r="K513" s="12"/>
      <c r="L513" s="12"/>
      <c r="M513" s="4"/>
      <c r="N513" s="4"/>
    </row>
    <row r="514" spans="2:14" x14ac:dyDescent="0.2">
      <c r="B514" s="13" t="s">
        <v>45</v>
      </c>
      <c r="C514" s="4"/>
      <c r="D514" s="4"/>
      <c r="E514" s="4"/>
      <c r="F514" s="4"/>
      <c r="G514" s="4"/>
      <c r="H514" s="5"/>
      <c r="I514" s="4"/>
      <c r="J514" s="4" t="s">
        <v>45</v>
      </c>
      <c r="K514" s="4"/>
      <c r="L514" s="4"/>
      <c r="M514" s="4"/>
      <c r="N514" s="4"/>
    </row>
    <row r="515" spans="2:14" x14ac:dyDescent="0.2">
      <c r="B515" s="4"/>
      <c r="C515" s="4"/>
      <c r="D515" s="4"/>
      <c r="E515" s="4"/>
      <c r="F515" s="4"/>
      <c r="G515" s="4"/>
      <c r="H515" s="5"/>
      <c r="I515" s="4"/>
      <c r="J515" s="4"/>
      <c r="K515" s="4"/>
      <c r="L515" s="4"/>
      <c r="M515" s="4"/>
      <c r="N515" s="4"/>
    </row>
    <row r="516" spans="2:14" x14ac:dyDescent="0.2">
      <c r="B516" s="12"/>
      <c r="C516" s="12"/>
      <c r="D516" s="4"/>
      <c r="E516" s="4"/>
      <c r="F516" s="4"/>
      <c r="G516" s="4"/>
      <c r="H516" s="5"/>
      <c r="I516" s="4"/>
      <c r="J516" s="12"/>
      <c r="K516" s="12"/>
      <c r="L516" s="12"/>
      <c r="M516" s="4"/>
      <c r="N516" s="4"/>
    </row>
    <row r="517" spans="2:14" x14ac:dyDescent="0.2">
      <c r="B517" s="14" t="s">
        <v>46</v>
      </c>
      <c r="C517" s="4"/>
      <c r="D517" s="4"/>
      <c r="E517" s="4"/>
      <c r="F517" s="4"/>
      <c r="G517" s="4"/>
      <c r="H517" s="5"/>
      <c r="I517" s="4"/>
      <c r="J517" s="102" t="s">
        <v>46</v>
      </c>
      <c r="K517" s="102"/>
      <c r="L517" s="102"/>
      <c r="M517" s="4"/>
      <c r="N517" s="4"/>
    </row>
    <row r="518" spans="2:14" x14ac:dyDescent="0.2">
      <c r="B518" s="4"/>
      <c r="C518" s="4"/>
      <c r="D518" s="4"/>
      <c r="E518" s="4"/>
      <c r="F518" s="4"/>
      <c r="G518" s="4"/>
      <c r="H518" s="5"/>
      <c r="I518" s="4"/>
      <c r="J518" s="4"/>
      <c r="K518" s="4"/>
      <c r="L518" s="4"/>
      <c r="M518" s="4"/>
      <c r="N518" s="4"/>
    </row>
    <row r="519" spans="2:14" x14ac:dyDescent="0.2">
      <c r="B519" s="90" t="s">
        <v>47</v>
      </c>
      <c r="C519" s="4"/>
      <c r="D519" s="4"/>
      <c r="E519" s="4"/>
      <c r="F519" s="4"/>
      <c r="G519" s="4"/>
      <c r="H519" s="5"/>
      <c r="I519" s="4"/>
      <c r="J519" s="4" t="s">
        <v>47</v>
      </c>
      <c r="K519" s="4"/>
      <c r="L519" s="4"/>
      <c r="M519" s="4"/>
      <c r="N519" s="4"/>
    </row>
    <row r="524" spans="2:14" x14ac:dyDescent="0.2">
      <c r="B524" s="4"/>
      <c r="C524" s="4"/>
      <c r="D524" s="4"/>
      <c r="E524" s="4"/>
      <c r="F524" s="4"/>
      <c r="G524" s="4"/>
      <c r="H524" s="5"/>
      <c r="I524" s="4"/>
      <c r="J524" s="4"/>
      <c r="K524" s="4"/>
      <c r="M524" s="4"/>
      <c r="N524" s="15" t="s">
        <v>13</v>
      </c>
    </row>
    <row r="525" spans="2:14" x14ac:dyDescent="0.2">
      <c r="B525" s="4"/>
      <c r="C525" s="4"/>
      <c r="D525" s="4"/>
      <c r="E525" s="4"/>
      <c r="F525" s="4"/>
      <c r="G525" s="4"/>
      <c r="H525" s="5"/>
      <c r="I525" s="4"/>
      <c r="J525" s="4"/>
      <c r="K525" s="4"/>
      <c r="M525" s="4"/>
      <c r="N525" s="15" t="s">
        <v>14</v>
      </c>
    </row>
    <row r="526" spans="2:14" ht="12.75" customHeight="1" x14ac:dyDescent="0.2">
      <c r="B526" s="4"/>
      <c r="C526" s="4"/>
      <c r="D526" s="4"/>
      <c r="E526" s="4"/>
      <c r="F526" s="4"/>
      <c r="G526" s="4"/>
      <c r="H526" s="5"/>
      <c r="I526" s="4"/>
      <c r="J526" s="4"/>
      <c r="K526" s="4"/>
      <c r="M526" s="4"/>
      <c r="N526" s="15" t="s">
        <v>15</v>
      </c>
    </row>
    <row r="527" spans="2:14" ht="12.75" customHeight="1" x14ac:dyDescent="0.2">
      <c r="B527" s="4"/>
      <c r="C527" s="4"/>
      <c r="D527" s="4"/>
      <c r="E527" s="4"/>
      <c r="F527" s="4"/>
      <c r="G527" s="4"/>
      <c r="H527" s="5"/>
      <c r="I527" s="4"/>
      <c r="J527" s="4"/>
      <c r="K527" s="4"/>
      <c r="L527" s="4"/>
      <c r="M527" s="4"/>
      <c r="N527" s="4"/>
    </row>
    <row r="528" spans="2:14" ht="12.75" customHeight="1" x14ac:dyDescent="0.2">
      <c r="B528" s="4"/>
      <c r="C528" s="115" t="s">
        <v>16</v>
      </c>
      <c r="D528" s="115"/>
      <c r="E528" s="115"/>
      <c r="F528" s="115"/>
      <c r="G528" s="115"/>
      <c r="H528" s="115"/>
      <c r="I528" s="115"/>
      <c r="J528" s="115"/>
      <c r="K528" s="115"/>
      <c r="L528" s="115"/>
      <c r="M528" s="4"/>
      <c r="N528" s="4"/>
    </row>
    <row r="529" spans="2:14" ht="12.75" customHeight="1" x14ac:dyDescent="0.2">
      <c r="B529" s="4"/>
      <c r="C529" s="115" t="s">
        <v>17</v>
      </c>
      <c r="D529" s="115"/>
      <c r="E529" s="115"/>
      <c r="F529" s="115"/>
      <c r="G529" s="115"/>
      <c r="H529" s="115"/>
      <c r="I529" s="115"/>
      <c r="J529" s="115"/>
      <c r="K529" s="115"/>
      <c r="L529" s="115"/>
      <c r="M529" s="4"/>
      <c r="N529" s="4"/>
    </row>
    <row r="530" spans="2:14" ht="12.75" customHeight="1" x14ac:dyDescent="0.2">
      <c r="B530" s="4" t="s">
        <v>18</v>
      </c>
      <c r="C530" s="92"/>
      <c r="D530" s="92"/>
      <c r="E530" s="92"/>
      <c r="F530" s="92"/>
      <c r="G530" s="92"/>
      <c r="H530" s="92"/>
      <c r="I530" s="92"/>
      <c r="J530" s="92"/>
      <c r="K530" s="92"/>
      <c r="L530" s="115" t="s">
        <v>19</v>
      </c>
      <c r="M530" s="115"/>
      <c r="N530" s="115"/>
    </row>
    <row r="531" spans="2:14" ht="12.75" customHeight="1" x14ac:dyDescent="0.2">
      <c r="B531" s="4"/>
      <c r="C531" s="92"/>
      <c r="D531" s="92"/>
      <c r="E531" s="92"/>
      <c r="F531" s="92"/>
      <c r="G531" s="92"/>
      <c r="H531" s="92"/>
      <c r="I531" s="92"/>
      <c r="J531" s="92"/>
      <c r="K531" s="92"/>
      <c r="L531" s="92"/>
      <c r="M531" s="92"/>
      <c r="N531" s="92"/>
    </row>
    <row r="532" spans="2:14" ht="12.75" customHeight="1" x14ac:dyDescent="0.2">
      <c r="B532" s="4" t="s">
        <v>20</v>
      </c>
      <c r="C532" s="92"/>
      <c r="D532" s="92"/>
      <c r="E532" s="92"/>
      <c r="F532" s="92"/>
      <c r="G532" s="92"/>
      <c r="H532" s="92"/>
      <c r="I532" s="92"/>
      <c r="J532" s="92"/>
      <c r="K532" s="92"/>
      <c r="L532" s="92"/>
      <c r="M532" s="92"/>
      <c r="N532" s="92"/>
    </row>
    <row r="533" spans="2:14" ht="12.75" customHeight="1" x14ac:dyDescent="0.2">
      <c r="B533" s="4" t="s">
        <v>21</v>
      </c>
      <c r="C533" s="92"/>
      <c r="D533" s="92"/>
      <c r="E533" s="92"/>
      <c r="F533" s="92"/>
      <c r="G533" s="92"/>
      <c r="H533" s="92"/>
      <c r="I533" s="92"/>
      <c r="J533" s="92"/>
      <c r="K533" s="92"/>
      <c r="L533" s="92"/>
      <c r="M533" s="92"/>
      <c r="N533" s="92"/>
    </row>
    <row r="534" spans="2:14" x14ac:dyDescent="0.2">
      <c r="B534" s="4" t="s">
        <v>112</v>
      </c>
      <c r="C534" s="92"/>
      <c r="D534" s="92"/>
      <c r="E534" s="92"/>
      <c r="F534" s="92"/>
      <c r="G534" s="92"/>
      <c r="H534" s="92"/>
      <c r="I534" s="92"/>
      <c r="J534" s="92"/>
      <c r="K534" s="92"/>
      <c r="L534" s="92"/>
      <c r="M534" s="92"/>
      <c r="N534" s="92"/>
    </row>
    <row r="535" spans="2:14" x14ac:dyDescent="0.2">
      <c r="B535" s="4"/>
      <c r="C535" s="92"/>
      <c r="D535" s="92"/>
      <c r="E535" s="92"/>
      <c r="F535" s="92"/>
      <c r="G535" s="92"/>
      <c r="H535" s="92"/>
      <c r="I535" s="92"/>
      <c r="J535" s="92"/>
      <c r="K535" s="92"/>
      <c r="L535" s="92"/>
      <c r="M535" s="92"/>
      <c r="N535" s="92"/>
    </row>
    <row r="536" spans="2:14" x14ac:dyDescent="0.2">
      <c r="B536" s="4"/>
      <c r="C536" s="4"/>
      <c r="D536" s="4"/>
      <c r="E536" s="4"/>
      <c r="F536" s="4"/>
      <c r="G536" s="4"/>
      <c r="H536" s="5"/>
      <c r="I536" s="4"/>
      <c r="J536" s="4"/>
      <c r="K536" s="4"/>
      <c r="L536" s="4"/>
      <c r="M536" s="4"/>
      <c r="N536" s="4"/>
    </row>
    <row r="537" spans="2:14" ht="13.15" customHeight="1" x14ac:dyDescent="0.2">
      <c r="B537" s="116" t="s">
        <v>5</v>
      </c>
      <c r="C537" s="118" t="s">
        <v>22</v>
      </c>
      <c r="D537" s="120" t="s">
        <v>23</v>
      </c>
      <c r="E537" s="120" t="s">
        <v>24</v>
      </c>
      <c r="F537" s="120" t="s">
        <v>48</v>
      </c>
      <c r="G537" s="120" t="s">
        <v>25</v>
      </c>
      <c r="H537" s="121" t="s">
        <v>0</v>
      </c>
      <c r="I537" s="103" t="s">
        <v>26</v>
      </c>
      <c r="J537" s="103"/>
      <c r="K537" s="103"/>
      <c r="L537" s="103"/>
      <c r="M537" s="104" t="s">
        <v>27</v>
      </c>
      <c r="N537" s="105" t="s">
        <v>28</v>
      </c>
    </row>
    <row r="538" spans="2:14" ht="24.6" customHeight="1" x14ac:dyDescent="0.2">
      <c r="B538" s="117"/>
      <c r="C538" s="119"/>
      <c r="D538" s="120"/>
      <c r="E538" s="120"/>
      <c r="F538" s="120"/>
      <c r="G538" s="120"/>
      <c r="H538" s="121"/>
      <c r="I538" s="3" t="s">
        <v>29</v>
      </c>
      <c r="J538" s="3" t="s">
        <v>30</v>
      </c>
      <c r="K538" s="3" t="s">
        <v>31</v>
      </c>
      <c r="L538" s="3" t="s">
        <v>32</v>
      </c>
      <c r="M538" s="104"/>
      <c r="N538" s="106"/>
    </row>
    <row r="539" spans="2:14" ht="12" customHeight="1" x14ac:dyDescent="0.2">
      <c r="B539" s="107" t="s">
        <v>111</v>
      </c>
      <c r="C539" s="108"/>
      <c r="D539" s="108"/>
      <c r="E539" s="108"/>
      <c r="F539" s="108"/>
      <c r="G539" s="109"/>
      <c r="H539" s="83" t="s">
        <v>84</v>
      </c>
      <c r="I539" s="82">
        <v>171.84</v>
      </c>
      <c r="J539" s="82">
        <v>122.83</v>
      </c>
      <c r="K539" s="82">
        <v>61.52</v>
      </c>
      <c r="L539" s="79"/>
      <c r="M539" s="80">
        <v>4.72</v>
      </c>
      <c r="N539" s="81"/>
    </row>
    <row r="540" spans="2:14" ht="12.75" customHeight="1" x14ac:dyDescent="0.2">
      <c r="B540" s="110"/>
      <c r="C540" s="111"/>
      <c r="D540" s="111"/>
      <c r="E540" s="111"/>
      <c r="F540" s="111"/>
      <c r="G540" s="112"/>
      <c r="H540" s="83" t="s">
        <v>85</v>
      </c>
      <c r="I540" s="82">
        <v>155.44</v>
      </c>
      <c r="J540" s="82">
        <v>110.74</v>
      </c>
      <c r="K540" s="82">
        <v>55.57</v>
      </c>
      <c r="L540" s="79"/>
      <c r="M540" s="80">
        <v>4.72</v>
      </c>
      <c r="N540" s="81"/>
    </row>
    <row r="541" spans="2:14" ht="13.15" customHeight="1" x14ac:dyDescent="0.2">
      <c r="B541" s="110"/>
      <c r="C541" s="111"/>
      <c r="D541" s="111"/>
      <c r="E541" s="111"/>
      <c r="F541" s="111"/>
      <c r="G541" s="112"/>
      <c r="H541" s="83" t="s">
        <v>4</v>
      </c>
      <c r="I541" s="82">
        <v>645.75</v>
      </c>
      <c r="J541" s="82">
        <v>461.4</v>
      </c>
      <c r="K541" s="82">
        <v>232.13</v>
      </c>
      <c r="L541" s="82"/>
      <c r="M541" s="82">
        <v>20.100000000000001</v>
      </c>
      <c r="N541" s="82"/>
    </row>
    <row r="542" spans="2:14" x14ac:dyDescent="0.2">
      <c r="B542" s="110"/>
      <c r="C542" s="111"/>
      <c r="D542" s="111"/>
      <c r="E542" s="111"/>
      <c r="F542" s="111"/>
      <c r="G542" s="112"/>
      <c r="H542" s="83" t="s">
        <v>1</v>
      </c>
      <c r="I542" s="82">
        <v>86.33</v>
      </c>
      <c r="J542" s="82">
        <v>61.52</v>
      </c>
      <c r="K542" s="82">
        <v>31.17</v>
      </c>
      <c r="L542" s="82"/>
      <c r="M542" s="82">
        <v>4.92</v>
      </c>
      <c r="N542" s="82"/>
    </row>
    <row r="543" spans="2:14" x14ac:dyDescent="0.2">
      <c r="B543" s="110"/>
      <c r="C543" s="111"/>
      <c r="D543" s="111"/>
      <c r="E543" s="111"/>
      <c r="F543" s="111"/>
      <c r="G543" s="112"/>
      <c r="H543" s="83" t="s">
        <v>3</v>
      </c>
      <c r="I543" s="82">
        <v>51.27</v>
      </c>
      <c r="J543" s="82">
        <v>37.32</v>
      </c>
      <c r="K543" s="82">
        <v>19.07</v>
      </c>
      <c r="L543" s="82"/>
      <c r="M543" s="82">
        <v>1.03</v>
      </c>
      <c r="N543" s="82"/>
    </row>
    <row r="544" spans="2:14" x14ac:dyDescent="0.2">
      <c r="B544" s="110"/>
      <c r="C544" s="111"/>
      <c r="D544" s="111"/>
      <c r="E544" s="111"/>
      <c r="F544" s="111"/>
      <c r="G544" s="112"/>
      <c r="H544" s="83" t="s">
        <v>2</v>
      </c>
      <c r="I544" s="82">
        <v>16.41</v>
      </c>
      <c r="J544" s="82">
        <v>12.51</v>
      </c>
      <c r="K544" s="82">
        <v>6.36</v>
      </c>
      <c r="L544" s="82"/>
      <c r="M544" s="82">
        <v>0.41</v>
      </c>
      <c r="N544" s="82"/>
    </row>
    <row r="545" spans="2:14" x14ac:dyDescent="0.2">
      <c r="B545" s="73" t="s">
        <v>86</v>
      </c>
      <c r="C545" s="70" t="s">
        <v>80</v>
      </c>
      <c r="D545" s="73">
        <v>52</v>
      </c>
      <c r="E545" s="73">
        <v>5</v>
      </c>
      <c r="F545" s="73">
        <v>8</v>
      </c>
      <c r="G545" s="93">
        <v>1.4</v>
      </c>
      <c r="H545" s="16" t="s">
        <v>84</v>
      </c>
      <c r="I545" s="75">
        <v>0</v>
      </c>
      <c r="J545" s="75">
        <v>0</v>
      </c>
      <c r="K545" s="75">
        <v>0</v>
      </c>
      <c r="L545" s="84">
        <f>SUM(I545:K545)</f>
        <v>0</v>
      </c>
      <c r="M545" s="76">
        <v>0</v>
      </c>
      <c r="N545" s="87">
        <f>SUM(L545:M545)</f>
        <v>0</v>
      </c>
    </row>
    <row r="546" spans="2:14" x14ac:dyDescent="0.2">
      <c r="B546" s="3"/>
      <c r="C546" s="3"/>
      <c r="D546" s="3"/>
      <c r="E546" s="3"/>
      <c r="F546" s="3"/>
      <c r="G546" s="3"/>
      <c r="H546" s="6" t="s">
        <v>33</v>
      </c>
      <c r="I546" s="85">
        <f>IFERROR(I545*I539,"")</f>
        <v>0</v>
      </c>
      <c r="J546" s="85">
        <f t="shared" ref="J546:K546" si="155">IFERROR(J545*J539,"")</f>
        <v>0</v>
      </c>
      <c r="K546" s="85">
        <f t="shared" si="155"/>
        <v>0</v>
      </c>
      <c r="L546" s="84">
        <f t="shared" ref="L546:L557" si="156">SUM(I546:K546)</f>
        <v>0</v>
      </c>
      <c r="M546" s="85">
        <f t="shared" ref="M546" si="157">IFERROR(M545*M539,"")</f>
        <v>0</v>
      </c>
      <c r="N546" s="87">
        <f t="shared" ref="N546:N557" si="158">SUM(L546:M546)</f>
        <v>0</v>
      </c>
    </row>
    <row r="547" spans="2:14" x14ac:dyDescent="0.2">
      <c r="B547" s="3"/>
      <c r="C547" s="3"/>
      <c r="D547" s="3"/>
      <c r="E547" s="3"/>
      <c r="F547" s="3"/>
      <c r="G547" s="3"/>
      <c r="H547" s="16" t="s">
        <v>85</v>
      </c>
      <c r="I547" s="75">
        <v>0</v>
      </c>
      <c r="J547" s="75">
        <v>0</v>
      </c>
      <c r="K547" s="75">
        <v>0</v>
      </c>
      <c r="L547" s="84">
        <f t="shared" si="156"/>
        <v>0</v>
      </c>
      <c r="M547" s="76">
        <v>0</v>
      </c>
      <c r="N547" s="87">
        <f t="shared" si="158"/>
        <v>0</v>
      </c>
    </row>
    <row r="548" spans="2:14" x14ac:dyDescent="0.2">
      <c r="B548" s="3"/>
      <c r="C548" s="3"/>
      <c r="D548" s="3"/>
      <c r="E548" s="3"/>
      <c r="F548" s="3"/>
      <c r="G548" s="3"/>
      <c r="H548" s="6" t="s">
        <v>33</v>
      </c>
      <c r="I548" s="85">
        <f>IFERROR(I547*I540,"")</f>
        <v>0</v>
      </c>
      <c r="J548" s="85">
        <f t="shared" ref="J548:K548" si="159">IFERROR(J547*J540,"")</f>
        <v>0</v>
      </c>
      <c r="K548" s="85">
        <f t="shared" si="159"/>
        <v>0</v>
      </c>
      <c r="L548" s="84">
        <f t="shared" si="156"/>
        <v>0</v>
      </c>
      <c r="M548" s="85">
        <f t="shared" ref="M548" si="160">IFERROR(M547*M540,"")</f>
        <v>0</v>
      </c>
      <c r="N548" s="87">
        <f t="shared" si="158"/>
        <v>0</v>
      </c>
    </row>
    <row r="549" spans="2:14" x14ac:dyDescent="0.2">
      <c r="B549" s="3"/>
      <c r="C549" s="3"/>
      <c r="D549" s="3"/>
      <c r="E549" s="3"/>
      <c r="F549" s="3"/>
      <c r="G549" s="3"/>
      <c r="H549" s="17" t="s">
        <v>4</v>
      </c>
      <c r="I549" s="78">
        <v>0</v>
      </c>
      <c r="J549" s="75">
        <v>0</v>
      </c>
      <c r="K549" s="75">
        <v>0</v>
      </c>
      <c r="L549" s="84">
        <f t="shared" si="156"/>
        <v>0</v>
      </c>
      <c r="M549" s="76">
        <v>0</v>
      </c>
      <c r="N549" s="87">
        <f t="shared" si="158"/>
        <v>0</v>
      </c>
    </row>
    <row r="550" spans="2:14" x14ac:dyDescent="0.2">
      <c r="B550" s="3"/>
      <c r="C550" s="3"/>
      <c r="D550" s="3"/>
      <c r="E550" s="3"/>
      <c r="F550" s="3"/>
      <c r="G550" s="3"/>
      <c r="H550" s="6" t="s">
        <v>33</v>
      </c>
      <c r="I550" s="85">
        <f>SUM(I541*I549)</f>
        <v>0</v>
      </c>
      <c r="J550" s="85">
        <f t="shared" ref="J550:K550" si="161">SUM(J541*J549)</f>
        <v>0</v>
      </c>
      <c r="K550" s="85">
        <f t="shared" si="161"/>
        <v>0</v>
      </c>
      <c r="L550" s="84">
        <f t="shared" si="156"/>
        <v>0</v>
      </c>
      <c r="M550" s="85">
        <f t="shared" ref="M550" si="162">SUM(M541*M549)</f>
        <v>0</v>
      </c>
      <c r="N550" s="87">
        <f t="shared" si="158"/>
        <v>0</v>
      </c>
    </row>
    <row r="551" spans="2:14" x14ac:dyDescent="0.2">
      <c r="B551" s="3"/>
      <c r="C551" s="3"/>
      <c r="D551" s="3"/>
      <c r="E551" s="3"/>
      <c r="F551" s="3"/>
      <c r="G551" s="3"/>
      <c r="H551" s="17" t="s">
        <v>1</v>
      </c>
      <c r="I551" s="78">
        <v>34</v>
      </c>
      <c r="J551" s="75">
        <v>9</v>
      </c>
      <c r="K551" s="75">
        <v>0</v>
      </c>
      <c r="L551" s="84">
        <f t="shared" si="156"/>
        <v>43</v>
      </c>
      <c r="M551" s="76">
        <v>51</v>
      </c>
      <c r="N551" s="87">
        <f t="shared" si="158"/>
        <v>94</v>
      </c>
    </row>
    <row r="552" spans="2:14" x14ac:dyDescent="0.2">
      <c r="B552" s="3"/>
      <c r="C552" s="3"/>
      <c r="D552" s="3"/>
      <c r="E552" s="3"/>
      <c r="F552" s="3"/>
      <c r="G552" s="3"/>
      <c r="H552" s="6" t="s">
        <v>33</v>
      </c>
      <c r="I552" s="85">
        <f>IFERROR(I551*I542,"")</f>
        <v>2935.22</v>
      </c>
      <c r="J552" s="85">
        <f t="shared" ref="J552:K552" si="163">IFERROR(J551*J542,"")</f>
        <v>553.68000000000006</v>
      </c>
      <c r="K552" s="85">
        <f t="shared" si="163"/>
        <v>0</v>
      </c>
      <c r="L552" s="84">
        <f t="shared" si="156"/>
        <v>3488.8999999999996</v>
      </c>
      <c r="M552" s="85">
        <f t="shared" ref="M552" si="164">IFERROR(M551*M542,"")</f>
        <v>250.92</v>
      </c>
      <c r="N552" s="87">
        <f t="shared" si="158"/>
        <v>3739.8199999999997</v>
      </c>
    </row>
    <row r="553" spans="2:14" x14ac:dyDescent="0.2">
      <c r="B553" s="3"/>
      <c r="C553" s="3"/>
      <c r="D553" s="3"/>
      <c r="E553" s="3"/>
      <c r="F553" s="3"/>
      <c r="G553" s="3"/>
      <c r="H553" s="17" t="s">
        <v>3</v>
      </c>
      <c r="I553" s="78">
        <v>0</v>
      </c>
      <c r="J553" s="75">
        <v>0</v>
      </c>
      <c r="K553" s="75">
        <v>0</v>
      </c>
      <c r="L553" s="84">
        <f t="shared" si="156"/>
        <v>0</v>
      </c>
      <c r="M553" s="76">
        <v>0</v>
      </c>
      <c r="N553" s="87">
        <f t="shared" si="158"/>
        <v>0</v>
      </c>
    </row>
    <row r="554" spans="2:14" x14ac:dyDescent="0.2">
      <c r="B554" s="3"/>
      <c r="C554" s="3"/>
      <c r="D554" s="3"/>
      <c r="E554" s="3"/>
      <c r="F554" s="3"/>
      <c r="G554" s="3"/>
      <c r="H554" s="6" t="s">
        <v>33</v>
      </c>
      <c r="I554" s="85">
        <f>IFERROR(I553*I543,"")</f>
        <v>0</v>
      </c>
      <c r="J554" s="85">
        <f t="shared" ref="J554:K554" si="165">IFERROR(J553*J543,"")</f>
        <v>0</v>
      </c>
      <c r="K554" s="85">
        <f t="shared" si="165"/>
        <v>0</v>
      </c>
      <c r="L554" s="84">
        <f t="shared" si="156"/>
        <v>0</v>
      </c>
      <c r="M554" s="85">
        <f t="shared" ref="M554" si="166">IFERROR(M553*M543,"")</f>
        <v>0</v>
      </c>
      <c r="N554" s="87">
        <f t="shared" si="158"/>
        <v>0</v>
      </c>
    </row>
    <row r="555" spans="2:14" x14ac:dyDescent="0.2">
      <c r="B555" s="3"/>
      <c r="C555" s="3"/>
      <c r="D555" s="3"/>
      <c r="E555" s="3"/>
      <c r="F555" s="3"/>
      <c r="G555" s="3"/>
      <c r="H555" s="17" t="s">
        <v>2</v>
      </c>
      <c r="I555" s="77">
        <v>0</v>
      </c>
      <c r="J555" s="75">
        <v>0</v>
      </c>
      <c r="K555" s="75">
        <v>0</v>
      </c>
      <c r="L555" s="84">
        <f t="shared" si="156"/>
        <v>0</v>
      </c>
      <c r="M555" s="76">
        <v>16</v>
      </c>
      <c r="N555" s="87">
        <f t="shared" si="158"/>
        <v>16</v>
      </c>
    </row>
    <row r="556" spans="2:14" x14ac:dyDescent="0.2">
      <c r="B556" s="3"/>
      <c r="C556" s="3"/>
      <c r="D556" s="3"/>
      <c r="E556" s="3"/>
      <c r="F556" s="3"/>
      <c r="G556" s="3"/>
      <c r="H556" s="6" t="s">
        <v>33</v>
      </c>
      <c r="I556" s="85">
        <f>SUM(I555*I544)</f>
        <v>0</v>
      </c>
      <c r="J556" s="85">
        <f t="shared" ref="J556:K556" si="167">SUM(J555*J544)</f>
        <v>0</v>
      </c>
      <c r="K556" s="85">
        <f t="shared" si="167"/>
        <v>0</v>
      </c>
      <c r="L556" s="84">
        <f t="shared" si="156"/>
        <v>0</v>
      </c>
      <c r="M556" s="85">
        <f t="shared" ref="M556" si="168">SUM(M555*M544)</f>
        <v>6.56</v>
      </c>
      <c r="N556" s="87">
        <f t="shared" si="158"/>
        <v>6.56</v>
      </c>
    </row>
    <row r="557" spans="2:14" x14ac:dyDescent="0.2">
      <c r="B557" s="3"/>
      <c r="C557" s="3"/>
      <c r="D557" s="3"/>
      <c r="E557" s="3"/>
      <c r="F557" s="3"/>
      <c r="G557" s="3"/>
      <c r="H557" s="7" t="s">
        <v>34</v>
      </c>
      <c r="I557" s="85">
        <f>SUM(I545+I547+I549+I551+I553+I555)</f>
        <v>34</v>
      </c>
      <c r="J557" s="85">
        <f t="shared" ref="J557:K558" si="169">SUM(J545+J547+J549+J551+J553+J555)</f>
        <v>9</v>
      </c>
      <c r="K557" s="85">
        <f t="shared" si="169"/>
        <v>0</v>
      </c>
      <c r="L557" s="84">
        <f t="shared" si="156"/>
        <v>43</v>
      </c>
      <c r="M557" s="85">
        <f t="shared" ref="M557:M558" si="170">SUM(M545+M547+M549+M551+M553+M555)</f>
        <v>67</v>
      </c>
      <c r="N557" s="87">
        <f t="shared" si="158"/>
        <v>110</v>
      </c>
    </row>
    <row r="558" spans="2:14" x14ac:dyDescent="0.2">
      <c r="B558" s="3"/>
      <c r="C558" s="3"/>
      <c r="D558" s="3"/>
      <c r="E558" s="3"/>
      <c r="F558" s="3"/>
      <c r="G558" s="3"/>
      <c r="H558" s="7" t="s">
        <v>49</v>
      </c>
      <c r="I558" s="85">
        <f>SUM(I546+I548+I550+I552+I554+I556)</f>
        <v>2935.22</v>
      </c>
      <c r="J558" s="85">
        <f t="shared" si="169"/>
        <v>553.68000000000006</v>
      </c>
      <c r="K558" s="85">
        <f t="shared" si="169"/>
        <v>0</v>
      </c>
      <c r="L558" s="87">
        <f t="shared" ref="L558" si="171">SUM(I558:K558)</f>
        <v>3488.8999999999996</v>
      </c>
      <c r="M558" s="86">
        <f t="shared" si="170"/>
        <v>257.47999999999996</v>
      </c>
      <c r="N558" s="87">
        <f t="shared" ref="N558" si="172">SUM(L558:M558)</f>
        <v>3746.3799999999997</v>
      </c>
    </row>
    <row r="559" spans="2:14" x14ac:dyDescent="0.2">
      <c r="B559" s="8"/>
      <c r="C559" s="8"/>
      <c r="D559" s="8"/>
      <c r="E559" s="8"/>
      <c r="F559" s="8"/>
      <c r="G559" s="9"/>
      <c r="H559" s="10"/>
      <c r="I559" s="10"/>
      <c r="J559" s="10"/>
      <c r="K559" s="10"/>
      <c r="L559" s="11"/>
      <c r="M559" s="10"/>
      <c r="N559" s="10"/>
    </row>
    <row r="560" spans="2:14" x14ac:dyDescent="0.2">
      <c r="B560" s="113" t="s">
        <v>35</v>
      </c>
      <c r="C560" s="113"/>
      <c r="D560" s="113"/>
      <c r="E560" s="113"/>
      <c r="F560" s="91"/>
      <c r="G560" s="4"/>
      <c r="H560" s="5"/>
      <c r="I560" s="4"/>
      <c r="J560" s="10"/>
      <c r="K560" s="10"/>
      <c r="L560" s="11"/>
      <c r="M560" s="10"/>
      <c r="N560" s="10"/>
    </row>
    <row r="561" spans="2:14" s="2" customFormat="1" x14ac:dyDescent="0.2">
      <c r="B561" s="114" t="s">
        <v>79</v>
      </c>
      <c r="C561" s="114"/>
      <c r="D561" s="114"/>
      <c r="E561" s="114"/>
      <c r="F561" s="114"/>
      <c r="G561" s="114"/>
      <c r="H561" s="114"/>
      <c r="I561" s="114"/>
      <c r="J561" s="71"/>
      <c r="K561" s="71"/>
      <c r="L561" s="72"/>
      <c r="M561" s="71"/>
      <c r="N561" s="71"/>
    </row>
    <row r="562" spans="2:14" x14ac:dyDescent="0.2">
      <c r="B562" s="101" t="s">
        <v>36</v>
      </c>
      <c r="C562" s="101"/>
      <c r="D562" s="101"/>
      <c r="E562" s="101"/>
      <c r="F562" s="101"/>
      <c r="G562" s="101"/>
      <c r="H562" s="101"/>
      <c r="I562" s="101"/>
      <c r="J562" s="10"/>
      <c r="K562" s="10"/>
      <c r="L562" s="11"/>
      <c r="M562" s="10"/>
      <c r="N562" s="10"/>
    </row>
    <row r="563" spans="2:14" x14ac:dyDescent="0.2">
      <c r="B563" s="101" t="s">
        <v>37</v>
      </c>
      <c r="C563" s="101"/>
      <c r="D563" s="101"/>
      <c r="E563" s="101"/>
      <c r="F563" s="101"/>
      <c r="G563" s="101"/>
      <c r="H563" s="101"/>
      <c r="I563" s="101"/>
      <c r="J563" s="10"/>
      <c r="K563" s="10"/>
      <c r="L563" s="11"/>
      <c r="M563" s="10"/>
      <c r="N563" s="10"/>
    </row>
    <row r="564" spans="2:14" x14ac:dyDescent="0.2">
      <c r="B564" s="101" t="s">
        <v>38</v>
      </c>
      <c r="C564" s="101"/>
      <c r="D564" s="101"/>
      <c r="E564" s="101"/>
      <c r="F564" s="101"/>
      <c r="G564" s="101"/>
      <c r="H564" s="101"/>
      <c r="I564" s="101"/>
      <c r="J564" s="10"/>
      <c r="K564" s="10"/>
      <c r="L564" s="11"/>
      <c r="M564" s="10"/>
      <c r="N564" s="10"/>
    </row>
    <row r="565" spans="2:14" x14ac:dyDescent="0.2">
      <c r="B565" s="101" t="s">
        <v>39</v>
      </c>
      <c r="C565" s="101"/>
      <c r="D565" s="101"/>
      <c r="E565" s="101"/>
      <c r="F565" s="101"/>
      <c r="G565" s="101"/>
      <c r="H565" s="101"/>
      <c r="I565" s="101"/>
      <c r="J565" s="4"/>
      <c r="K565" s="4"/>
      <c r="L565" s="4"/>
      <c r="M565" s="4"/>
      <c r="N565" s="4"/>
    </row>
    <row r="566" spans="2:14" x14ac:dyDescent="0.2">
      <c r="B566" s="101" t="s">
        <v>40</v>
      </c>
      <c r="C566" s="101"/>
      <c r="D566" s="101"/>
      <c r="E566" s="101"/>
      <c r="F566" s="101"/>
      <c r="G566" s="101"/>
      <c r="H566" s="101"/>
      <c r="I566" s="101"/>
      <c r="J566" s="4"/>
      <c r="K566" s="4"/>
      <c r="L566" s="4"/>
      <c r="M566" s="4"/>
      <c r="N566" s="4"/>
    </row>
    <row r="567" spans="2:14" x14ac:dyDescent="0.2">
      <c r="B567" s="101" t="s">
        <v>41</v>
      </c>
      <c r="C567" s="101"/>
      <c r="D567" s="101"/>
      <c r="E567" s="101"/>
      <c r="F567" s="101"/>
      <c r="G567" s="101"/>
      <c r="H567" s="101"/>
      <c r="I567" s="101"/>
      <c r="J567" s="4"/>
      <c r="K567" s="4"/>
      <c r="L567" s="4"/>
      <c r="M567" s="4"/>
      <c r="N567" s="4"/>
    </row>
    <row r="568" spans="2:14" x14ac:dyDescent="0.2">
      <c r="B568" s="101" t="s">
        <v>42</v>
      </c>
      <c r="C568" s="101"/>
      <c r="D568" s="101"/>
      <c r="E568" s="101"/>
      <c r="F568" s="101"/>
      <c r="G568" s="101"/>
      <c r="H568" s="101"/>
      <c r="I568" s="101"/>
      <c r="J568" s="4"/>
      <c r="K568" s="4"/>
      <c r="L568" s="4"/>
      <c r="M568" s="4"/>
      <c r="N568" s="4"/>
    </row>
    <row r="569" spans="2:14" x14ac:dyDescent="0.2">
      <c r="B569" s="90"/>
      <c r="C569" s="90"/>
      <c r="D569" s="90"/>
      <c r="E569" s="90"/>
      <c r="F569" s="90"/>
      <c r="G569" s="90"/>
      <c r="H569" s="90"/>
      <c r="I569" s="90"/>
      <c r="J569" s="4"/>
      <c r="K569" s="4"/>
      <c r="L569" s="4"/>
      <c r="M569" s="4"/>
      <c r="N569" s="4"/>
    </row>
    <row r="570" spans="2:14" x14ac:dyDescent="0.2">
      <c r="B570" s="4" t="s">
        <v>43</v>
      </c>
      <c r="C570" s="4"/>
      <c r="D570" s="4"/>
      <c r="E570" s="4"/>
      <c r="F570" s="4"/>
      <c r="G570" s="4"/>
      <c r="H570" s="5"/>
      <c r="I570" s="4"/>
      <c r="J570" s="4" t="s">
        <v>44</v>
      </c>
      <c r="K570" s="4"/>
      <c r="L570" s="4"/>
      <c r="M570" s="4"/>
      <c r="N570" s="4"/>
    </row>
    <row r="571" spans="2:14" x14ac:dyDescent="0.2">
      <c r="B571" s="12" t="s">
        <v>78</v>
      </c>
      <c r="C571" s="12"/>
      <c r="D571" s="4"/>
      <c r="E571" s="4"/>
      <c r="F571" s="4"/>
      <c r="G571" s="4"/>
      <c r="H571" s="5"/>
      <c r="I571" s="4"/>
      <c r="J571" s="12"/>
      <c r="K571" s="12"/>
      <c r="L571" s="12"/>
      <c r="M571" s="4"/>
      <c r="N571" s="4"/>
    </row>
    <row r="572" spans="2:14" x14ac:dyDescent="0.2">
      <c r="B572" s="13" t="s">
        <v>45</v>
      </c>
      <c r="C572" s="4"/>
      <c r="D572" s="4"/>
      <c r="E572" s="4"/>
      <c r="F572" s="4"/>
      <c r="G572" s="4"/>
      <c r="H572" s="5"/>
      <c r="I572" s="4"/>
      <c r="J572" s="4" t="s">
        <v>45</v>
      </c>
      <c r="K572" s="4"/>
      <c r="L572" s="4"/>
      <c r="M572" s="4"/>
      <c r="N572" s="4"/>
    </row>
    <row r="573" spans="2:14" x14ac:dyDescent="0.2">
      <c r="B573" s="4"/>
      <c r="C573" s="4"/>
      <c r="D573" s="4"/>
      <c r="E573" s="4"/>
      <c r="F573" s="4"/>
      <c r="G573" s="4"/>
      <c r="H573" s="5"/>
      <c r="I573" s="4"/>
      <c r="J573" s="4"/>
      <c r="K573" s="4"/>
      <c r="L573" s="4"/>
      <c r="M573" s="4"/>
      <c r="N573" s="4"/>
    </row>
    <row r="574" spans="2:14" x14ac:dyDescent="0.2">
      <c r="B574" s="12"/>
      <c r="C574" s="12"/>
      <c r="D574" s="4"/>
      <c r="E574" s="4"/>
      <c r="F574" s="4"/>
      <c r="G574" s="4"/>
      <c r="H574" s="5"/>
      <c r="I574" s="4"/>
      <c r="J574" s="12"/>
      <c r="K574" s="12"/>
      <c r="L574" s="12"/>
      <c r="M574" s="4"/>
      <c r="N574" s="4"/>
    </row>
    <row r="575" spans="2:14" x14ac:dyDescent="0.2">
      <c r="B575" s="14" t="s">
        <v>46</v>
      </c>
      <c r="C575" s="4"/>
      <c r="D575" s="4"/>
      <c r="E575" s="4"/>
      <c r="F575" s="4"/>
      <c r="G575" s="4"/>
      <c r="H575" s="5"/>
      <c r="I575" s="4"/>
      <c r="J575" s="102" t="s">
        <v>46</v>
      </c>
      <c r="K575" s="102"/>
      <c r="L575" s="102"/>
      <c r="M575" s="4"/>
      <c r="N575" s="4"/>
    </row>
    <row r="576" spans="2:14" x14ac:dyDescent="0.2">
      <c r="B576" s="4"/>
      <c r="C576" s="4"/>
      <c r="D576" s="4"/>
      <c r="E576" s="4"/>
      <c r="F576" s="4"/>
      <c r="G576" s="4"/>
      <c r="H576" s="5"/>
      <c r="I576" s="4"/>
      <c r="J576" s="4"/>
      <c r="K576" s="4"/>
      <c r="L576" s="4"/>
      <c r="M576" s="4"/>
      <c r="N576" s="4"/>
    </row>
    <row r="577" spans="2:14" x14ac:dyDescent="0.2">
      <c r="B577" s="90" t="s">
        <v>47</v>
      </c>
      <c r="C577" s="4"/>
      <c r="D577" s="4"/>
      <c r="E577" s="4"/>
      <c r="F577" s="4"/>
      <c r="G577" s="4"/>
      <c r="H577" s="5"/>
      <c r="I577" s="4"/>
      <c r="J577" s="4" t="s">
        <v>47</v>
      </c>
      <c r="K577" s="4"/>
      <c r="L577" s="4"/>
      <c r="M577" s="4"/>
      <c r="N577" s="4"/>
    </row>
    <row r="582" spans="2:14" x14ac:dyDescent="0.2">
      <c r="B582" s="4"/>
      <c r="C582" s="4"/>
      <c r="D582" s="4"/>
      <c r="E582" s="4"/>
      <c r="F582" s="4"/>
      <c r="G582" s="4"/>
      <c r="H582" s="5"/>
      <c r="I582" s="4"/>
      <c r="J582" s="4"/>
      <c r="K582" s="4"/>
      <c r="M582" s="4"/>
      <c r="N582" s="15" t="s">
        <v>13</v>
      </c>
    </row>
    <row r="583" spans="2:14" x14ac:dyDescent="0.2">
      <c r="B583" s="4"/>
      <c r="C583" s="4"/>
      <c r="D583" s="4"/>
      <c r="E583" s="4"/>
      <c r="F583" s="4"/>
      <c r="G583" s="4"/>
      <c r="H583" s="5"/>
      <c r="I583" s="4"/>
      <c r="J583" s="4"/>
      <c r="K583" s="4"/>
      <c r="M583" s="4"/>
      <c r="N583" s="15" t="s">
        <v>14</v>
      </c>
    </row>
    <row r="584" spans="2:14" ht="12.75" customHeight="1" x14ac:dyDescent="0.2">
      <c r="B584" s="4"/>
      <c r="C584" s="4"/>
      <c r="D584" s="4"/>
      <c r="E584" s="4"/>
      <c r="F584" s="4"/>
      <c r="G584" s="4"/>
      <c r="H584" s="5"/>
      <c r="I584" s="4"/>
      <c r="J584" s="4"/>
      <c r="K584" s="4"/>
      <c r="M584" s="4"/>
      <c r="N584" s="15" t="s">
        <v>15</v>
      </c>
    </row>
    <row r="585" spans="2:14" ht="12.75" customHeight="1" x14ac:dyDescent="0.2">
      <c r="B585" s="4"/>
      <c r="C585" s="4"/>
      <c r="D585" s="4"/>
      <c r="E585" s="4"/>
      <c r="F585" s="4"/>
      <c r="G585" s="4"/>
      <c r="H585" s="5"/>
      <c r="I585" s="4"/>
      <c r="J585" s="4"/>
      <c r="K585" s="4"/>
      <c r="L585" s="4"/>
      <c r="M585" s="4"/>
      <c r="N585" s="4"/>
    </row>
    <row r="586" spans="2:14" ht="12.75" customHeight="1" x14ac:dyDescent="0.2">
      <c r="B586" s="4"/>
      <c r="C586" s="115" t="s">
        <v>16</v>
      </c>
      <c r="D586" s="115"/>
      <c r="E586" s="115"/>
      <c r="F586" s="115"/>
      <c r="G586" s="115"/>
      <c r="H586" s="115"/>
      <c r="I586" s="115"/>
      <c r="J586" s="115"/>
      <c r="K586" s="115"/>
      <c r="L586" s="115"/>
      <c r="M586" s="4"/>
      <c r="N586" s="4"/>
    </row>
    <row r="587" spans="2:14" ht="12.75" customHeight="1" x14ac:dyDescent="0.2">
      <c r="B587" s="4"/>
      <c r="C587" s="115" t="s">
        <v>17</v>
      </c>
      <c r="D587" s="115"/>
      <c r="E587" s="115"/>
      <c r="F587" s="115"/>
      <c r="G587" s="115"/>
      <c r="H587" s="115"/>
      <c r="I587" s="115"/>
      <c r="J587" s="115"/>
      <c r="K587" s="115"/>
      <c r="L587" s="115"/>
      <c r="M587" s="4"/>
      <c r="N587" s="4"/>
    </row>
    <row r="588" spans="2:14" ht="12.75" customHeight="1" x14ac:dyDescent="0.2">
      <c r="B588" s="4" t="s">
        <v>18</v>
      </c>
      <c r="C588" s="92"/>
      <c r="D588" s="92"/>
      <c r="E588" s="92"/>
      <c r="F588" s="92"/>
      <c r="G588" s="92"/>
      <c r="H588" s="92"/>
      <c r="I588" s="92"/>
      <c r="J588" s="92"/>
      <c r="K588" s="92"/>
      <c r="L588" s="115" t="s">
        <v>19</v>
      </c>
      <c r="M588" s="115"/>
      <c r="N588" s="115"/>
    </row>
    <row r="589" spans="2:14" ht="12.75" customHeight="1" x14ac:dyDescent="0.2">
      <c r="B589" s="4"/>
      <c r="C589" s="92"/>
      <c r="D589" s="92"/>
      <c r="E589" s="92"/>
      <c r="F589" s="92"/>
      <c r="G589" s="92"/>
      <c r="H589" s="92"/>
      <c r="I589" s="92"/>
      <c r="J589" s="92"/>
      <c r="K589" s="92"/>
      <c r="L589" s="92"/>
      <c r="M589" s="92"/>
      <c r="N589" s="92"/>
    </row>
    <row r="590" spans="2:14" ht="12.75" customHeight="1" x14ac:dyDescent="0.2">
      <c r="B590" s="4" t="s">
        <v>20</v>
      </c>
      <c r="C590" s="92"/>
      <c r="D590" s="92"/>
      <c r="E590" s="92"/>
      <c r="F590" s="92"/>
      <c r="G590" s="92"/>
      <c r="H590" s="92"/>
      <c r="I590" s="92"/>
      <c r="J590" s="92"/>
      <c r="K590" s="92"/>
      <c r="L590" s="92"/>
      <c r="M590" s="92"/>
      <c r="N590" s="92"/>
    </row>
    <row r="591" spans="2:14" ht="12.75" customHeight="1" x14ac:dyDescent="0.2">
      <c r="B591" s="4" t="s">
        <v>21</v>
      </c>
      <c r="C591" s="92"/>
      <c r="D591" s="92"/>
      <c r="E591" s="92"/>
      <c r="F591" s="92"/>
      <c r="G591" s="92"/>
      <c r="H591" s="92"/>
      <c r="I591" s="92"/>
      <c r="J591" s="92"/>
      <c r="K591" s="92"/>
      <c r="L591" s="92"/>
      <c r="M591" s="92"/>
      <c r="N591" s="92"/>
    </row>
    <row r="592" spans="2:14" x14ac:dyDescent="0.2">
      <c r="B592" s="4" t="s">
        <v>112</v>
      </c>
      <c r="C592" s="92"/>
      <c r="D592" s="92"/>
      <c r="E592" s="92"/>
      <c r="F592" s="92"/>
      <c r="G592" s="92"/>
      <c r="H592" s="92"/>
      <c r="I592" s="92"/>
      <c r="J592" s="92"/>
      <c r="K592" s="92"/>
      <c r="L592" s="92"/>
      <c r="M592" s="92"/>
      <c r="N592" s="92"/>
    </row>
    <row r="593" spans="2:14" x14ac:dyDescent="0.2">
      <c r="B593" s="4"/>
      <c r="C593" s="92"/>
      <c r="D593" s="92"/>
      <c r="E593" s="92"/>
      <c r="F593" s="92"/>
      <c r="G593" s="92"/>
      <c r="H593" s="92"/>
      <c r="I593" s="92"/>
      <c r="J593" s="92"/>
      <c r="K593" s="92"/>
      <c r="L593" s="92"/>
      <c r="M593" s="92"/>
      <c r="N593" s="92"/>
    </row>
    <row r="594" spans="2:14" x14ac:dyDescent="0.2">
      <c r="B594" s="4"/>
      <c r="C594" s="4"/>
      <c r="D594" s="4"/>
      <c r="E594" s="4"/>
      <c r="F594" s="4"/>
      <c r="G594" s="4"/>
      <c r="H594" s="5"/>
      <c r="I594" s="4"/>
      <c r="J594" s="4"/>
      <c r="K594" s="4"/>
      <c r="L594" s="4"/>
      <c r="M594" s="4"/>
      <c r="N594" s="4"/>
    </row>
    <row r="595" spans="2:14" ht="13.15" customHeight="1" x14ac:dyDescent="0.2">
      <c r="B595" s="116" t="s">
        <v>5</v>
      </c>
      <c r="C595" s="118" t="s">
        <v>22</v>
      </c>
      <c r="D595" s="120" t="s">
        <v>23</v>
      </c>
      <c r="E595" s="120" t="s">
        <v>24</v>
      </c>
      <c r="F595" s="120" t="s">
        <v>48</v>
      </c>
      <c r="G595" s="120" t="s">
        <v>25</v>
      </c>
      <c r="H595" s="121" t="s">
        <v>0</v>
      </c>
      <c r="I595" s="103" t="s">
        <v>26</v>
      </c>
      <c r="J595" s="103"/>
      <c r="K595" s="103"/>
      <c r="L595" s="103"/>
      <c r="M595" s="104" t="s">
        <v>27</v>
      </c>
      <c r="N595" s="105" t="s">
        <v>28</v>
      </c>
    </row>
    <row r="596" spans="2:14" ht="24.6" customHeight="1" x14ac:dyDescent="0.2">
      <c r="B596" s="117"/>
      <c r="C596" s="119"/>
      <c r="D596" s="120"/>
      <c r="E596" s="120"/>
      <c r="F596" s="120"/>
      <c r="G596" s="120"/>
      <c r="H596" s="121"/>
      <c r="I596" s="3" t="s">
        <v>29</v>
      </c>
      <c r="J596" s="3" t="s">
        <v>30</v>
      </c>
      <c r="K596" s="3" t="s">
        <v>31</v>
      </c>
      <c r="L596" s="3" t="s">
        <v>32</v>
      </c>
      <c r="M596" s="104"/>
      <c r="N596" s="106"/>
    </row>
    <row r="597" spans="2:14" ht="12" customHeight="1" x14ac:dyDescent="0.2">
      <c r="B597" s="107" t="s">
        <v>111</v>
      </c>
      <c r="C597" s="108"/>
      <c r="D597" s="108"/>
      <c r="E597" s="108"/>
      <c r="F597" s="108"/>
      <c r="G597" s="109"/>
      <c r="H597" s="83" t="s">
        <v>84</v>
      </c>
      <c r="I597" s="82">
        <v>171.84</v>
      </c>
      <c r="J597" s="82">
        <v>122.83</v>
      </c>
      <c r="K597" s="82">
        <v>61.52</v>
      </c>
      <c r="L597" s="79"/>
      <c r="M597" s="80">
        <v>4.72</v>
      </c>
      <c r="N597" s="81"/>
    </row>
    <row r="598" spans="2:14" ht="12.75" customHeight="1" x14ac:dyDescent="0.2">
      <c r="B598" s="110"/>
      <c r="C598" s="111"/>
      <c r="D598" s="111"/>
      <c r="E598" s="111"/>
      <c r="F598" s="111"/>
      <c r="G598" s="112"/>
      <c r="H598" s="83" t="s">
        <v>85</v>
      </c>
      <c r="I598" s="82">
        <v>155.44</v>
      </c>
      <c r="J598" s="82">
        <v>110.74</v>
      </c>
      <c r="K598" s="82">
        <v>55.57</v>
      </c>
      <c r="L598" s="79"/>
      <c r="M598" s="80">
        <v>4.72</v>
      </c>
      <c r="N598" s="81"/>
    </row>
    <row r="599" spans="2:14" ht="13.15" customHeight="1" x14ac:dyDescent="0.2">
      <c r="B599" s="110"/>
      <c r="C599" s="111"/>
      <c r="D599" s="111"/>
      <c r="E599" s="111"/>
      <c r="F599" s="111"/>
      <c r="G599" s="112"/>
      <c r="H599" s="83" t="s">
        <v>4</v>
      </c>
      <c r="I599" s="82">
        <v>645.75</v>
      </c>
      <c r="J599" s="82">
        <v>461.4</v>
      </c>
      <c r="K599" s="82">
        <v>232.13</v>
      </c>
      <c r="L599" s="82"/>
      <c r="M599" s="82">
        <v>20.100000000000001</v>
      </c>
      <c r="N599" s="82"/>
    </row>
    <row r="600" spans="2:14" x14ac:dyDescent="0.2">
      <c r="B600" s="110"/>
      <c r="C600" s="111"/>
      <c r="D600" s="111"/>
      <c r="E600" s="111"/>
      <c r="F600" s="111"/>
      <c r="G600" s="112"/>
      <c r="H600" s="83" t="s">
        <v>1</v>
      </c>
      <c r="I600" s="82">
        <v>86.33</v>
      </c>
      <c r="J600" s="82">
        <v>61.52</v>
      </c>
      <c r="K600" s="82">
        <v>31.17</v>
      </c>
      <c r="L600" s="82"/>
      <c r="M600" s="82">
        <v>4.92</v>
      </c>
      <c r="N600" s="82"/>
    </row>
    <row r="601" spans="2:14" x14ac:dyDescent="0.2">
      <c r="B601" s="110"/>
      <c r="C601" s="111"/>
      <c r="D601" s="111"/>
      <c r="E601" s="111"/>
      <c r="F601" s="111"/>
      <c r="G601" s="112"/>
      <c r="H601" s="83" t="s">
        <v>3</v>
      </c>
      <c r="I601" s="82">
        <v>51.27</v>
      </c>
      <c r="J601" s="82">
        <v>37.32</v>
      </c>
      <c r="K601" s="82">
        <v>19.07</v>
      </c>
      <c r="L601" s="82"/>
      <c r="M601" s="82">
        <v>1.03</v>
      </c>
      <c r="N601" s="82"/>
    </row>
    <row r="602" spans="2:14" x14ac:dyDescent="0.2">
      <c r="B602" s="110"/>
      <c r="C602" s="111"/>
      <c r="D602" s="111"/>
      <c r="E602" s="111"/>
      <c r="F602" s="111"/>
      <c r="G602" s="112"/>
      <c r="H602" s="83" t="s">
        <v>2</v>
      </c>
      <c r="I602" s="82">
        <v>16.41</v>
      </c>
      <c r="J602" s="82">
        <v>12.51</v>
      </c>
      <c r="K602" s="82">
        <v>6.36</v>
      </c>
      <c r="L602" s="82"/>
      <c r="M602" s="82">
        <v>0.41</v>
      </c>
      <c r="N602" s="82"/>
    </row>
    <row r="603" spans="2:14" x14ac:dyDescent="0.2">
      <c r="B603" s="73" t="s">
        <v>86</v>
      </c>
      <c r="C603" s="70" t="s">
        <v>80</v>
      </c>
      <c r="D603" s="73">
        <v>52</v>
      </c>
      <c r="E603" s="73">
        <v>5</v>
      </c>
      <c r="F603" s="73">
        <v>1</v>
      </c>
      <c r="G603" s="93">
        <v>3.5</v>
      </c>
      <c r="H603" s="16" t="s">
        <v>84</v>
      </c>
      <c r="I603" s="75">
        <v>0</v>
      </c>
      <c r="J603" s="75">
        <v>0</v>
      </c>
      <c r="K603" s="75">
        <v>0</v>
      </c>
      <c r="L603" s="84">
        <f>SUM(I603:K603)</f>
        <v>0</v>
      </c>
      <c r="M603" s="76">
        <v>0</v>
      </c>
      <c r="N603" s="87">
        <f>SUM(L603:M603)</f>
        <v>0</v>
      </c>
    </row>
    <row r="604" spans="2:14" x14ac:dyDescent="0.2">
      <c r="B604" s="3"/>
      <c r="C604" s="3"/>
      <c r="D604" s="3"/>
      <c r="E604" s="3"/>
      <c r="F604" s="3"/>
      <c r="G604" s="3"/>
      <c r="H604" s="6" t="s">
        <v>33</v>
      </c>
      <c r="I604" s="85">
        <f>IFERROR(I603*I597,"")</f>
        <v>0</v>
      </c>
      <c r="J604" s="85">
        <f t="shared" ref="J604:K604" si="173">IFERROR(J603*J597,"")</f>
        <v>0</v>
      </c>
      <c r="K604" s="85">
        <f t="shared" si="173"/>
        <v>0</v>
      </c>
      <c r="L604" s="84">
        <f t="shared" ref="L604:L615" si="174">SUM(I604:K604)</f>
        <v>0</v>
      </c>
      <c r="M604" s="85">
        <f t="shared" ref="M604" si="175">IFERROR(M603*M597,"")</f>
        <v>0</v>
      </c>
      <c r="N604" s="87">
        <f t="shared" ref="N604:N615" si="176">SUM(L604:M604)</f>
        <v>0</v>
      </c>
    </row>
    <row r="605" spans="2:14" x14ac:dyDescent="0.2">
      <c r="B605" s="3"/>
      <c r="C605" s="3"/>
      <c r="D605" s="3"/>
      <c r="E605" s="3"/>
      <c r="F605" s="3"/>
      <c r="G605" s="3"/>
      <c r="H605" s="16" t="s">
        <v>85</v>
      </c>
      <c r="I605" s="75">
        <v>0</v>
      </c>
      <c r="J605" s="75">
        <v>0</v>
      </c>
      <c r="K605" s="75">
        <v>0</v>
      </c>
      <c r="L605" s="84">
        <f t="shared" si="174"/>
        <v>0</v>
      </c>
      <c r="M605" s="76">
        <v>0</v>
      </c>
      <c r="N605" s="87">
        <f t="shared" si="176"/>
        <v>0</v>
      </c>
    </row>
    <row r="606" spans="2:14" x14ac:dyDescent="0.2">
      <c r="B606" s="3"/>
      <c r="C606" s="3"/>
      <c r="D606" s="3"/>
      <c r="E606" s="3"/>
      <c r="F606" s="3"/>
      <c r="G606" s="3"/>
      <c r="H606" s="6" t="s">
        <v>33</v>
      </c>
      <c r="I606" s="85">
        <f>IFERROR(I605*I598,"")</f>
        <v>0</v>
      </c>
      <c r="J606" s="85">
        <f t="shared" ref="J606:K606" si="177">IFERROR(J605*J598,"")</f>
        <v>0</v>
      </c>
      <c r="K606" s="85">
        <f t="shared" si="177"/>
        <v>0</v>
      </c>
      <c r="L606" s="84">
        <f t="shared" si="174"/>
        <v>0</v>
      </c>
      <c r="M606" s="85">
        <f t="shared" ref="M606" si="178">IFERROR(M605*M598,"")</f>
        <v>0</v>
      </c>
      <c r="N606" s="87">
        <f t="shared" si="176"/>
        <v>0</v>
      </c>
    </row>
    <row r="607" spans="2:14" x14ac:dyDescent="0.2">
      <c r="B607" s="3"/>
      <c r="C607" s="3"/>
      <c r="D607" s="3"/>
      <c r="E607" s="3"/>
      <c r="F607" s="3"/>
      <c r="G607" s="3"/>
      <c r="H607" s="17" t="s">
        <v>4</v>
      </c>
      <c r="I607" s="78">
        <v>0</v>
      </c>
      <c r="J607" s="75">
        <v>0</v>
      </c>
      <c r="K607" s="75">
        <v>0</v>
      </c>
      <c r="L607" s="84">
        <f t="shared" si="174"/>
        <v>0</v>
      </c>
      <c r="M607" s="76">
        <v>0</v>
      </c>
      <c r="N607" s="87">
        <f t="shared" si="176"/>
        <v>0</v>
      </c>
    </row>
    <row r="608" spans="2:14" x14ac:dyDescent="0.2">
      <c r="B608" s="3"/>
      <c r="C608" s="3"/>
      <c r="D608" s="3"/>
      <c r="E608" s="3"/>
      <c r="F608" s="3"/>
      <c r="G608" s="3"/>
      <c r="H608" s="6" t="s">
        <v>33</v>
      </c>
      <c r="I608" s="85">
        <f>SUM(I599*I607)</f>
        <v>0</v>
      </c>
      <c r="J608" s="85">
        <f t="shared" ref="J608:K608" si="179">SUM(J599*J607)</f>
        <v>0</v>
      </c>
      <c r="K608" s="85">
        <f t="shared" si="179"/>
        <v>0</v>
      </c>
      <c r="L608" s="84">
        <f t="shared" si="174"/>
        <v>0</v>
      </c>
      <c r="M608" s="85">
        <f t="shared" ref="M608" si="180">SUM(M599*M607)</f>
        <v>0</v>
      </c>
      <c r="N608" s="87">
        <f t="shared" si="176"/>
        <v>0</v>
      </c>
    </row>
    <row r="609" spans="2:14" x14ac:dyDescent="0.2">
      <c r="B609" s="3"/>
      <c r="C609" s="3"/>
      <c r="D609" s="3"/>
      <c r="E609" s="3"/>
      <c r="F609" s="3"/>
      <c r="G609" s="3"/>
      <c r="H609" s="17" t="s">
        <v>1</v>
      </c>
      <c r="I609" s="78">
        <v>51</v>
      </c>
      <c r="J609" s="75">
        <v>27</v>
      </c>
      <c r="K609" s="75">
        <v>0</v>
      </c>
      <c r="L609" s="84">
        <f t="shared" si="174"/>
        <v>78</v>
      </c>
      <c r="M609" s="76">
        <v>139</v>
      </c>
      <c r="N609" s="87">
        <f t="shared" si="176"/>
        <v>217</v>
      </c>
    </row>
    <row r="610" spans="2:14" x14ac:dyDescent="0.2">
      <c r="B610" s="3"/>
      <c r="C610" s="3"/>
      <c r="D610" s="3"/>
      <c r="E610" s="3"/>
      <c r="F610" s="3"/>
      <c r="G610" s="3"/>
      <c r="H610" s="6" t="s">
        <v>33</v>
      </c>
      <c r="I610" s="85">
        <f>IFERROR(I609*I600,"")</f>
        <v>4402.83</v>
      </c>
      <c r="J610" s="85">
        <f t="shared" ref="J610:K610" si="181">IFERROR(J609*J600,"")</f>
        <v>1661.0400000000002</v>
      </c>
      <c r="K610" s="85">
        <f t="shared" si="181"/>
        <v>0</v>
      </c>
      <c r="L610" s="84">
        <f t="shared" si="174"/>
        <v>6063.87</v>
      </c>
      <c r="M610" s="85">
        <f t="shared" ref="M610" si="182">IFERROR(M609*M600,"")</f>
        <v>683.88</v>
      </c>
      <c r="N610" s="87">
        <f t="shared" si="176"/>
        <v>6747.75</v>
      </c>
    </row>
    <row r="611" spans="2:14" x14ac:dyDescent="0.2">
      <c r="B611" s="3"/>
      <c r="C611" s="3"/>
      <c r="D611" s="3"/>
      <c r="E611" s="3"/>
      <c r="F611" s="3"/>
      <c r="G611" s="3"/>
      <c r="H611" s="17" t="s">
        <v>3</v>
      </c>
      <c r="I611" s="78">
        <v>0</v>
      </c>
      <c r="J611" s="75">
        <v>0</v>
      </c>
      <c r="K611" s="75">
        <v>0</v>
      </c>
      <c r="L611" s="84">
        <f t="shared" si="174"/>
        <v>0</v>
      </c>
      <c r="M611" s="76">
        <v>4</v>
      </c>
      <c r="N611" s="87">
        <f t="shared" si="176"/>
        <v>4</v>
      </c>
    </row>
    <row r="612" spans="2:14" x14ac:dyDescent="0.2">
      <c r="B612" s="3"/>
      <c r="C612" s="3"/>
      <c r="D612" s="3"/>
      <c r="E612" s="3"/>
      <c r="F612" s="3"/>
      <c r="G612" s="3"/>
      <c r="H612" s="6" t="s">
        <v>33</v>
      </c>
      <c r="I612" s="85">
        <f>IFERROR(I611*I601,"")</f>
        <v>0</v>
      </c>
      <c r="J612" s="85">
        <f t="shared" ref="J612:K612" si="183">IFERROR(J611*J601,"")</f>
        <v>0</v>
      </c>
      <c r="K612" s="85">
        <f t="shared" si="183"/>
        <v>0</v>
      </c>
      <c r="L612" s="84">
        <f t="shared" si="174"/>
        <v>0</v>
      </c>
      <c r="M612" s="85">
        <f t="shared" ref="M612" si="184">IFERROR(M611*M601,"")</f>
        <v>4.12</v>
      </c>
      <c r="N612" s="87">
        <f t="shared" si="176"/>
        <v>4.12</v>
      </c>
    </row>
    <row r="613" spans="2:14" x14ac:dyDescent="0.2">
      <c r="B613" s="3"/>
      <c r="C613" s="3"/>
      <c r="D613" s="3"/>
      <c r="E613" s="3"/>
      <c r="F613" s="3"/>
      <c r="G613" s="3"/>
      <c r="H613" s="17" t="s">
        <v>2</v>
      </c>
      <c r="I613" s="77">
        <v>0</v>
      </c>
      <c r="J613" s="75">
        <v>0</v>
      </c>
      <c r="K613" s="75">
        <v>0</v>
      </c>
      <c r="L613" s="84">
        <f t="shared" si="174"/>
        <v>0</v>
      </c>
      <c r="M613" s="76">
        <v>70</v>
      </c>
      <c r="N613" s="87">
        <f t="shared" si="176"/>
        <v>70</v>
      </c>
    </row>
    <row r="614" spans="2:14" x14ac:dyDescent="0.2">
      <c r="B614" s="3"/>
      <c r="C614" s="3"/>
      <c r="D614" s="3"/>
      <c r="E614" s="3"/>
      <c r="F614" s="3"/>
      <c r="G614" s="3"/>
      <c r="H614" s="6" t="s">
        <v>33</v>
      </c>
      <c r="I614" s="85">
        <f>SUM(I613*I602)</f>
        <v>0</v>
      </c>
      <c r="J614" s="85">
        <f t="shared" ref="J614:K614" si="185">SUM(J613*J602)</f>
        <v>0</v>
      </c>
      <c r="K614" s="85">
        <f t="shared" si="185"/>
        <v>0</v>
      </c>
      <c r="L614" s="84">
        <f t="shared" si="174"/>
        <v>0</v>
      </c>
      <c r="M614" s="85">
        <f t="shared" ref="M614" si="186">SUM(M613*M602)</f>
        <v>28.7</v>
      </c>
      <c r="N614" s="87">
        <f t="shared" si="176"/>
        <v>28.7</v>
      </c>
    </row>
    <row r="615" spans="2:14" x14ac:dyDescent="0.2">
      <c r="B615" s="3"/>
      <c r="C615" s="3"/>
      <c r="D615" s="3"/>
      <c r="E615" s="3"/>
      <c r="F615" s="3"/>
      <c r="G615" s="3"/>
      <c r="H615" s="7" t="s">
        <v>34</v>
      </c>
      <c r="I615" s="85">
        <f>SUM(I603+I605+I607+I609+I611+I613)</f>
        <v>51</v>
      </c>
      <c r="J615" s="85">
        <f t="shared" ref="J615:K616" si="187">SUM(J603+J605+J607+J609+J611+J613)</f>
        <v>27</v>
      </c>
      <c r="K615" s="85">
        <f t="shared" si="187"/>
        <v>0</v>
      </c>
      <c r="L615" s="84">
        <f t="shared" si="174"/>
        <v>78</v>
      </c>
      <c r="M615" s="85">
        <f t="shared" ref="M615:M616" si="188">SUM(M603+M605+M607+M609+M611+M613)</f>
        <v>213</v>
      </c>
      <c r="N615" s="87">
        <f t="shared" si="176"/>
        <v>291</v>
      </c>
    </row>
    <row r="616" spans="2:14" x14ac:dyDescent="0.2">
      <c r="B616" s="3"/>
      <c r="C616" s="3"/>
      <c r="D616" s="3"/>
      <c r="E616" s="3"/>
      <c r="F616" s="3"/>
      <c r="G616" s="3"/>
      <c r="H616" s="7" t="s">
        <v>49</v>
      </c>
      <c r="I616" s="85">
        <f>SUM(I604+I606+I608+I610+I612+I614)</f>
        <v>4402.83</v>
      </c>
      <c r="J616" s="85">
        <f t="shared" si="187"/>
        <v>1661.0400000000002</v>
      </c>
      <c r="K616" s="85">
        <f t="shared" si="187"/>
        <v>0</v>
      </c>
      <c r="L616" s="87">
        <f t="shared" ref="L616" si="189">SUM(I616:K616)</f>
        <v>6063.87</v>
      </c>
      <c r="M616" s="86">
        <f t="shared" si="188"/>
        <v>716.7</v>
      </c>
      <c r="N616" s="87">
        <f t="shared" ref="N616" si="190">SUM(L616:M616)</f>
        <v>6780.57</v>
      </c>
    </row>
    <row r="617" spans="2:14" x14ac:dyDescent="0.2">
      <c r="B617" s="8"/>
      <c r="C617" s="8"/>
      <c r="D617" s="8"/>
      <c r="E617" s="8"/>
      <c r="F617" s="8"/>
      <c r="G617" s="9"/>
      <c r="H617" s="10"/>
      <c r="I617" s="10"/>
      <c r="J617" s="10"/>
      <c r="K617" s="10"/>
      <c r="L617" s="11"/>
      <c r="M617" s="10"/>
      <c r="N617" s="10"/>
    </row>
    <row r="618" spans="2:14" x14ac:dyDescent="0.2">
      <c r="B618" s="113" t="s">
        <v>35</v>
      </c>
      <c r="C618" s="113"/>
      <c r="D618" s="113"/>
      <c r="E618" s="113"/>
      <c r="F618" s="91"/>
      <c r="G618" s="4"/>
      <c r="H618" s="5"/>
      <c r="I618" s="4"/>
      <c r="J618" s="10"/>
      <c r="K618" s="10"/>
      <c r="L618" s="11"/>
      <c r="M618" s="10"/>
      <c r="N618" s="10"/>
    </row>
    <row r="619" spans="2:14" s="2" customFormat="1" x14ac:dyDescent="0.2">
      <c r="B619" s="114" t="s">
        <v>79</v>
      </c>
      <c r="C619" s="114"/>
      <c r="D619" s="114"/>
      <c r="E619" s="114"/>
      <c r="F619" s="114"/>
      <c r="G619" s="114"/>
      <c r="H619" s="114"/>
      <c r="I619" s="114"/>
      <c r="J619" s="71"/>
      <c r="K619" s="71"/>
      <c r="L619" s="72"/>
      <c r="M619" s="71"/>
      <c r="N619" s="71"/>
    </row>
    <row r="620" spans="2:14" x14ac:dyDescent="0.2">
      <c r="B620" s="101" t="s">
        <v>36</v>
      </c>
      <c r="C620" s="101"/>
      <c r="D620" s="101"/>
      <c r="E620" s="101"/>
      <c r="F620" s="101"/>
      <c r="G620" s="101"/>
      <c r="H620" s="101"/>
      <c r="I620" s="101"/>
      <c r="J620" s="10"/>
      <c r="K620" s="10"/>
      <c r="L620" s="11"/>
      <c r="M620" s="10"/>
      <c r="N620" s="10"/>
    </row>
    <row r="621" spans="2:14" x14ac:dyDescent="0.2">
      <c r="B621" s="101" t="s">
        <v>37</v>
      </c>
      <c r="C621" s="101"/>
      <c r="D621" s="101"/>
      <c r="E621" s="101"/>
      <c r="F621" s="101"/>
      <c r="G621" s="101"/>
      <c r="H621" s="101"/>
      <c r="I621" s="101"/>
      <c r="J621" s="10"/>
      <c r="K621" s="10"/>
      <c r="L621" s="11"/>
      <c r="M621" s="10"/>
      <c r="N621" s="10"/>
    </row>
    <row r="622" spans="2:14" x14ac:dyDescent="0.2">
      <c r="B622" s="101" t="s">
        <v>38</v>
      </c>
      <c r="C622" s="101"/>
      <c r="D622" s="101"/>
      <c r="E622" s="101"/>
      <c r="F622" s="101"/>
      <c r="G622" s="101"/>
      <c r="H622" s="101"/>
      <c r="I622" s="101"/>
      <c r="J622" s="10"/>
      <c r="K622" s="10"/>
      <c r="L622" s="11"/>
      <c r="M622" s="10"/>
      <c r="N622" s="10"/>
    </row>
    <row r="623" spans="2:14" x14ac:dyDescent="0.2">
      <c r="B623" s="101" t="s">
        <v>39</v>
      </c>
      <c r="C623" s="101"/>
      <c r="D623" s="101"/>
      <c r="E623" s="101"/>
      <c r="F623" s="101"/>
      <c r="G623" s="101"/>
      <c r="H623" s="101"/>
      <c r="I623" s="101"/>
      <c r="J623" s="4"/>
      <c r="K623" s="4"/>
      <c r="L623" s="4"/>
      <c r="M623" s="4"/>
      <c r="N623" s="4"/>
    </row>
    <row r="624" spans="2:14" x14ac:dyDescent="0.2">
      <c r="B624" s="101" t="s">
        <v>40</v>
      </c>
      <c r="C624" s="101"/>
      <c r="D624" s="101"/>
      <c r="E624" s="101"/>
      <c r="F624" s="101"/>
      <c r="G624" s="101"/>
      <c r="H624" s="101"/>
      <c r="I624" s="101"/>
      <c r="J624" s="4"/>
      <c r="K624" s="4"/>
      <c r="L624" s="4"/>
      <c r="M624" s="4"/>
      <c r="N624" s="4"/>
    </row>
    <row r="625" spans="2:14" x14ac:dyDescent="0.2">
      <c r="B625" s="101" t="s">
        <v>41</v>
      </c>
      <c r="C625" s="101"/>
      <c r="D625" s="101"/>
      <c r="E625" s="101"/>
      <c r="F625" s="101"/>
      <c r="G625" s="101"/>
      <c r="H625" s="101"/>
      <c r="I625" s="101"/>
      <c r="J625" s="4"/>
      <c r="K625" s="4"/>
      <c r="L625" s="4"/>
      <c r="M625" s="4"/>
      <c r="N625" s="4"/>
    </row>
    <row r="626" spans="2:14" x14ac:dyDescent="0.2">
      <c r="B626" s="101" t="s">
        <v>42</v>
      </c>
      <c r="C626" s="101"/>
      <c r="D626" s="101"/>
      <c r="E626" s="101"/>
      <c r="F626" s="101"/>
      <c r="G626" s="101"/>
      <c r="H626" s="101"/>
      <c r="I626" s="101"/>
      <c r="J626" s="4"/>
      <c r="K626" s="4"/>
      <c r="L626" s="4"/>
      <c r="M626" s="4"/>
      <c r="N626" s="4"/>
    </row>
    <row r="627" spans="2:14" x14ac:dyDescent="0.2">
      <c r="B627" s="90"/>
      <c r="C627" s="90"/>
      <c r="D627" s="90"/>
      <c r="E627" s="90"/>
      <c r="F627" s="90"/>
      <c r="G627" s="90"/>
      <c r="H627" s="90"/>
      <c r="I627" s="90"/>
      <c r="J627" s="4"/>
      <c r="K627" s="4"/>
      <c r="L627" s="4"/>
      <c r="M627" s="4"/>
      <c r="N627" s="4"/>
    </row>
    <row r="628" spans="2:14" x14ac:dyDescent="0.2">
      <c r="B628" s="4" t="s">
        <v>43</v>
      </c>
      <c r="C628" s="4"/>
      <c r="D628" s="4"/>
      <c r="E628" s="4"/>
      <c r="F628" s="4"/>
      <c r="G628" s="4"/>
      <c r="H628" s="5"/>
      <c r="I628" s="4"/>
      <c r="J628" s="4" t="s">
        <v>44</v>
      </c>
      <c r="K628" s="4"/>
      <c r="L628" s="4"/>
      <c r="M628" s="4"/>
      <c r="N628" s="4"/>
    </row>
    <row r="629" spans="2:14" x14ac:dyDescent="0.2">
      <c r="B629" s="12" t="s">
        <v>78</v>
      </c>
      <c r="C629" s="12"/>
      <c r="D629" s="4"/>
      <c r="E629" s="4"/>
      <c r="F629" s="4"/>
      <c r="G629" s="4"/>
      <c r="H629" s="5"/>
      <c r="I629" s="4"/>
      <c r="J629" s="12"/>
      <c r="K629" s="12"/>
      <c r="L629" s="12"/>
      <c r="M629" s="4"/>
      <c r="N629" s="4"/>
    </row>
    <row r="630" spans="2:14" x14ac:dyDescent="0.2">
      <c r="B630" s="13" t="s">
        <v>45</v>
      </c>
      <c r="C630" s="4"/>
      <c r="D630" s="4"/>
      <c r="E630" s="4"/>
      <c r="F630" s="4"/>
      <c r="G630" s="4"/>
      <c r="H630" s="5"/>
      <c r="I630" s="4"/>
      <c r="J630" s="4" t="s">
        <v>45</v>
      </c>
      <c r="K630" s="4"/>
      <c r="L630" s="4"/>
      <c r="M630" s="4"/>
      <c r="N630" s="4"/>
    </row>
    <row r="631" spans="2:14" x14ac:dyDescent="0.2">
      <c r="B631" s="4"/>
      <c r="C631" s="4"/>
      <c r="D631" s="4"/>
      <c r="E631" s="4"/>
      <c r="F631" s="4"/>
      <c r="G631" s="4"/>
      <c r="H631" s="5"/>
      <c r="I631" s="4"/>
      <c r="J631" s="4"/>
      <c r="K631" s="4"/>
      <c r="L631" s="4"/>
      <c r="M631" s="4"/>
      <c r="N631" s="4"/>
    </row>
    <row r="632" spans="2:14" x14ac:dyDescent="0.2">
      <c r="B632" s="12"/>
      <c r="C632" s="12"/>
      <c r="D632" s="4"/>
      <c r="E632" s="4"/>
      <c r="F632" s="4"/>
      <c r="G632" s="4"/>
      <c r="H632" s="5"/>
      <c r="I632" s="4"/>
      <c r="J632" s="12"/>
      <c r="K632" s="12"/>
      <c r="L632" s="12"/>
      <c r="M632" s="4"/>
      <c r="N632" s="4"/>
    </row>
    <row r="633" spans="2:14" x14ac:dyDescent="0.2">
      <c r="B633" s="14" t="s">
        <v>46</v>
      </c>
      <c r="C633" s="4"/>
      <c r="D633" s="4"/>
      <c r="E633" s="4"/>
      <c r="F633" s="4"/>
      <c r="G633" s="4"/>
      <c r="H633" s="5"/>
      <c r="I633" s="4"/>
      <c r="J633" s="102" t="s">
        <v>46</v>
      </c>
      <c r="K633" s="102"/>
      <c r="L633" s="102"/>
      <c r="M633" s="4"/>
      <c r="N633" s="4"/>
    </row>
    <row r="634" spans="2:14" x14ac:dyDescent="0.2">
      <c r="B634" s="4"/>
      <c r="C634" s="4"/>
      <c r="D634" s="4"/>
      <c r="E634" s="4"/>
      <c r="F634" s="4"/>
      <c r="G634" s="4"/>
      <c r="H634" s="5"/>
      <c r="I634" s="4"/>
      <c r="J634" s="4"/>
      <c r="K634" s="4"/>
      <c r="L634" s="4"/>
      <c r="M634" s="4"/>
      <c r="N634" s="4"/>
    </row>
    <row r="635" spans="2:14" x14ac:dyDescent="0.2">
      <c r="B635" s="90" t="s">
        <v>47</v>
      </c>
      <c r="C635" s="4"/>
      <c r="D635" s="4"/>
      <c r="E635" s="4"/>
      <c r="F635" s="4"/>
      <c r="G635" s="4"/>
      <c r="H635" s="5"/>
      <c r="I635" s="4"/>
      <c r="J635" s="4" t="s">
        <v>47</v>
      </c>
      <c r="K635" s="4"/>
      <c r="L635" s="4"/>
      <c r="M635" s="4"/>
      <c r="N635" s="4"/>
    </row>
    <row r="640" spans="2:14" x14ac:dyDescent="0.2">
      <c r="B640" s="4"/>
      <c r="C640" s="4"/>
      <c r="D640" s="4"/>
      <c r="E640" s="4"/>
      <c r="F640" s="4"/>
      <c r="G640" s="4"/>
      <c r="H640" s="5"/>
      <c r="I640" s="4"/>
      <c r="J640" s="4"/>
      <c r="K640" s="4"/>
      <c r="M640" s="4"/>
      <c r="N640" s="15" t="s">
        <v>13</v>
      </c>
    </row>
    <row r="641" spans="2:14" x14ac:dyDescent="0.2">
      <c r="B641" s="4"/>
      <c r="C641" s="4"/>
      <c r="D641" s="4"/>
      <c r="E641" s="4"/>
      <c r="F641" s="4"/>
      <c r="G641" s="4"/>
      <c r="H641" s="5"/>
      <c r="I641" s="4"/>
      <c r="J641" s="4"/>
      <c r="K641" s="4"/>
      <c r="M641" s="4"/>
      <c r="N641" s="15" t="s">
        <v>14</v>
      </c>
    </row>
    <row r="642" spans="2:14" ht="12.75" customHeight="1" x14ac:dyDescent="0.2">
      <c r="B642" s="4"/>
      <c r="C642" s="4"/>
      <c r="D642" s="4"/>
      <c r="E642" s="4"/>
      <c r="F642" s="4"/>
      <c r="G642" s="4"/>
      <c r="H642" s="5"/>
      <c r="I642" s="4"/>
      <c r="J642" s="4"/>
      <c r="K642" s="4"/>
      <c r="M642" s="4"/>
      <c r="N642" s="15" t="s">
        <v>15</v>
      </c>
    </row>
    <row r="643" spans="2:14" ht="12.75" customHeight="1" x14ac:dyDescent="0.2">
      <c r="B643" s="4"/>
      <c r="C643" s="4"/>
      <c r="D643" s="4"/>
      <c r="E643" s="4"/>
      <c r="F643" s="4"/>
      <c r="G643" s="4"/>
      <c r="H643" s="5"/>
      <c r="I643" s="4"/>
      <c r="J643" s="4"/>
      <c r="K643" s="4"/>
      <c r="L643" s="4"/>
      <c r="M643" s="4"/>
      <c r="N643" s="4"/>
    </row>
    <row r="644" spans="2:14" ht="12.75" customHeight="1" x14ac:dyDescent="0.2">
      <c r="B644" s="4"/>
      <c r="C644" s="115" t="s">
        <v>16</v>
      </c>
      <c r="D644" s="115"/>
      <c r="E644" s="115"/>
      <c r="F644" s="115"/>
      <c r="G644" s="115"/>
      <c r="H644" s="115"/>
      <c r="I644" s="115"/>
      <c r="J644" s="115"/>
      <c r="K644" s="115"/>
      <c r="L644" s="115"/>
      <c r="M644" s="4"/>
      <c r="N644" s="4"/>
    </row>
    <row r="645" spans="2:14" ht="12.75" customHeight="1" x14ac:dyDescent="0.2">
      <c r="B645" s="4"/>
      <c r="C645" s="115" t="s">
        <v>17</v>
      </c>
      <c r="D645" s="115"/>
      <c r="E645" s="115"/>
      <c r="F645" s="115"/>
      <c r="G645" s="115"/>
      <c r="H645" s="115"/>
      <c r="I645" s="115"/>
      <c r="J645" s="115"/>
      <c r="K645" s="115"/>
      <c r="L645" s="115"/>
      <c r="M645" s="4"/>
      <c r="N645" s="4"/>
    </row>
    <row r="646" spans="2:14" ht="12.75" customHeight="1" x14ac:dyDescent="0.2">
      <c r="B646" s="4" t="s">
        <v>18</v>
      </c>
      <c r="C646" s="92"/>
      <c r="D646" s="92"/>
      <c r="E646" s="92"/>
      <c r="F646" s="92"/>
      <c r="G646" s="92"/>
      <c r="H646" s="92"/>
      <c r="I646" s="92"/>
      <c r="J646" s="92"/>
      <c r="K646" s="92"/>
      <c r="L646" s="115" t="s">
        <v>19</v>
      </c>
      <c r="M646" s="115"/>
      <c r="N646" s="115"/>
    </row>
    <row r="647" spans="2:14" ht="12.75" customHeight="1" x14ac:dyDescent="0.2">
      <c r="B647" s="4"/>
      <c r="C647" s="92"/>
      <c r="D647" s="92"/>
      <c r="E647" s="92"/>
      <c r="F647" s="92"/>
      <c r="G647" s="92"/>
      <c r="H647" s="92"/>
      <c r="I647" s="92"/>
      <c r="J647" s="92"/>
      <c r="K647" s="92"/>
      <c r="L647" s="92"/>
      <c r="M647" s="92"/>
      <c r="N647" s="92"/>
    </row>
    <row r="648" spans="2:14" ht="12.75" customHeight="1" x14ac:dyDescent="0.2">
      <c r="B648" s="4" t="s">
        <v>20</v>
      </c>
      <c r="C648" s="92"/>
      <c r="D648" s="92"/>
      <c r="E648" s="92"/>
      <c r="F648" s="92"/>
      <c r="G648" s="92"/>
      <c r="H648" s="92"/>
      <c r="I648" s="92"/>
      <c r="J648" s="92"/>
      <c r="K648" s="92"/>
      <c r="L648" s="92"/>
      <c r="M648" s="92"/>
      <c r="N648" s="92"/>
    </row>
    <row r="649" spans="2:14" ht="12.75" customHeight="1" x14ac:dyDescent="0.2">
      <c r="B649" s="4" t="s">
        <v>21</v>
      </c>
      <c r="C649" s="92"/>
      <c r="D649" s="92"/>
      <c r="E649" s="92"/>
      <c r="F649" s="92"/>
      <c r="G649" s="92"/>
      <c r="H649" s="92"/>
      <c r="I649" s="92"/>
      <c r="J649" s="92"/>
      <c r="K649" s="92"/>
      <c r="L649" s="92"/>
      <c r="M649" s="92"/>
      <c r="N649" s="92"/>
    </row>
    <row r="650" spans="2:14" x14ac:dyDescent="0.2">
      <c r="B650" s="4" t="s">
        <v>112</v>
      </c>
      <c r="C650" s="92"/>
      <c r="D650" s="92"/>
      <c r="E650" s="92"/>
      <c r="F650" s="92"/>
      <c r="G650" s="92"/>
      <c r="H650" s="92"/>
      <c r="I650" s="92"/>
      <c r="J650" s="92"/>
      <c r="K650" s="92"/>
      <c r="L650" s="92"/>
      <c r="M650" s="92"/>
      <c r="N650" s="92"/>
    </row>
    <row r="651" spans="2:14" x14ac:dyDescent="0.2">
      <c r="B651" s="4"/>
      <c r="C651" s="92"/>
      <c r="D651" s="92"/>
      <c r="E651" s="92"/>
      <c r="F651" s="92"/>
      <c r="G651" s="92"/>
      <c r="H651" s="92"/>
      <c r="I651" s="92"/>
      <c r="J651" s="92"/>
      <c r="K651" s="92"/>
      <c r="L651" s="92"/>
      <c r="M651" s="92"/>
      <c r="N651" s="92"/>
    </row>
    <row r="652" spans="2:14" x14ac:dyDescent="0.2">
      <c r="B652" s="4"/>
      <c r="C652" s="4"/>
      <c r="D652" s="4"/>
      <c r="E652" s="4"/>
      <c r="F652" s="4"/>
      <c r="G652" s="4"/>
      <c r="H652" s="5"/>
      <c r="I652" s="4"/>
      <c r="J652" s="4"/>
      <c r="K652" s="4"/>
      <c r="L652" s="4"/>
      <c r="M652" s="4"/>
      <c r="N652" s="4"/>
    </row>
    <row r="653" spans="2:14" ht="13.15" customHeight="1" x14ac:dyDescent="0.2">
      <c r="B653" s="116" t="s">
        <v>5</v>
      </c>
      <c r="C653" s="118" t="s">
        <v>22</v>
      </c>
      <c r="D653" s="120" t="s">
        <v>23</v>
      </c>
      <c r="E653" s="120" t="s">
        <v>24</v>
      </c>
      <c r="F653" s="120" t="s">
        <v>48</v>
      </c>
      <c r="G653" s="120" t="s">
        <v>25</v>
      </c>
      <c r="H653" s="121" t="s">
        <v>0</v>
      </c>
      <c r="I653" s="103" t="s">
        <v>26</v>
      </c>
      <c r="J653" s="103"/>
      <c r="K653" s="103"/>
      <c r="L653" s="103"/>
      <c r="M653" s="104" t="s">
        <v>27</v>
      </c>
      <c r="N653" s="105" t="s">
        <v>28</v>
      </c>
    </row>
    <row r="654" spans="2:14" ht="24.6" customHeight="1" x14ac:dyDescent="0.2">
      <c r="B654" s="117"/>
      <c r="C654" s="119"/>
      <c r="D654" s="120"/>
      <c r="E654" s="120"/>
      <c r="F654" s="120"/>
      <c r="G654" s="120"/>
      <c r="H654" s="121"/>
      <c r="I654" s="3" t="s">
        <v>29</v>
      </c>
      <c r="J654" s="3" t="s">
        <v>30</v>
      </c>
      <c r="K654" s="3" t="s">
        <v>31</v>
      </c>
      <c r="L654" s="3" t="s">
        <v>32</v>
      </c>
      <c r="M654" s="104"/>
      <c r="N654" s="106"/>
    </row>
    <row r="655" spans="2:14" ht="12" customHeight="1" x14ac:dyDescent="0.2">
      <c r="B655" s="107" t="s">
        <v>111</v>
      </c>
      <c r="C655" s="108"/>
      <c r="D655" s="108"/>
      <c r="E655" s="108"/>
      <c r="F655" s="108"/>
      <c r="G655" s="109"/>
      <c r="H655" s="83" t="s">
        <v>84</v>
      </c>
      <c r="I655" s="82">
        <v>171.84</v>
      </c>
      <c r="J655" s="82">
        <v>122.83</v>
      </c>
      <c r="K655" s="82">
        <v>61.52</v>
      </c>
      <c r="L655" s="79"/>
      <c r="M655" s="80">
        <v>4.72</v>
      </c>
      <c r="N655" s="81"/>
    </row>
    <row r="656" spans="2:14" ht="12.75" customHeight="1" x14ac:dyDescent="0.2">
      <c r="B656" s="110"/>
      <c r="C656" s="111"/>
      <c r="D656" s="111"/>
      <c r="E656" s="111"/>
      <c r="F656" s="111"/>
      <c r="G656" s="112"/>
      <c r="H656" s="83" t="s">
        <v>85</v>
      </c>
      <c r="I656" s="82">
        <v>155.44</v>
      </c>
      <c r="J656" s="82">
        <v>110.74</v>
      </c>
      <c r="K656" s="82">
        <v>55.57</v>
      </c>
      <c r="L656" s="79"/>
      <c r="M656" s="80">
        <v>4.72</v>
      </c>
      <c r="N656" s="81"/>
    </row>
    <row r="657" spans="2:14" ht="13.15" customHeight="1" x14ac:dyDescent="0.2">
      <c r="B657" s="110"/>
      <c r="C657" s="111"/>
      <c r="D657" s="111"/>
      <c r="E657" s="111"/>
      <c r="F657" s="111"/>
      <c r="G657" s="112"/>
      <c r="H657" s="83" t="s">
        <v>4</v>
      </c>
      <c r="I657" s="82">
        <v>645.75</v>
      </c>
      <c r="J657" s="82">
        <v>461.4</v>
      </c>
      <c r="K657" s="82">
        <v>232.13</v>
      </c>
      <c r="L657" s="82"/>
      <c r="M657" s="82">
        <v>20.100000000000001</v>
      </c>
      <c r="N657" s="82"/>
    </row>
    <row r="658" spans="2:14" x14ac:dyDescent="0.2">
      <c r="B658" s="110"/>
      <c r="C658" s="111"/>
      <c r="D658" s="111"/>
      <c r="E658" s="111"/>
      <c r="F658" s="111"/>
      <c r="G658" s="112"/>
      <c r="H658" s="83" t="s">
        <v>1</v>
      </c>
      <c r="I658" s="82">
        <v>86.33</v>
      </c>
      <c r="J658" s="82">
        <v>61.52</v>
      </c>
      <c r="K658" s="82">
        <v>31.17</v>
      </c>
      <c r="L658" s="82"/>
      <c r="M658" s="82">
        <v>4.92</v>
      </c>
      <c r="N658" s="82"/>
    </row>
    <row r="659" spans="2:14" x14ac:dyDescent="0.2">
      <c r="B659" s="110"/>
      <c r="C659" s="111"/>
      <c r="D659" s="111"/>
      <c r="E659" s="111"/>
      <c r="F659" s="111"/>
      <c r="G659" s="112"/>
      <c r="H659" s="83" t="s">
        <v>3</v>
      </c>
      <c r="I659" s="82">
        <v>51.27</v>
      </c>
      <c r="J659" s="82">
        <v>37.32</v>
      </c>
      <c r="K659" s="82">
        <v>19.07</v>
      </c>
      <c r="L659" s="82"/>
      <c r="M659" s="82">
        <v>1.03</v>
      </c>
      <c r="N659" s="82"/>
    </row>
    <row r="660" spans="2:14" x14ac:dyDescent="0.2">
      <c r="B660" s="110"/>
      <c r="C660" s="111"/>
      <c r="D660" s="111"/>
      <c r="E660" s="111"/>
      <c r="F660" s="111"/>
      <c r="G660" s="112"/>
      <c r="H660" s="83" t="s">
        <v>2</v>
      </c>
      <c r="I660" s="82">
        <v>16.41</v>
      </c>
      <c r="J660" s="82">
        <v>12.51</v>
      </c>
      <c r="K660" s="82">
        <v>6.36</v>
      </c>
      <c r="L660" s="82"/>
      <c r="M660" s="82">
        <v>0.41</v>
      </c>
      <c r="N660" s="82"/>
    </row>
    <row r="661" spans="2:14" x14ac:dyDescent="0.2">
      <c r="B661" s="73" t="s">
        <v>86</v>
      </c>
      <c r="C661" s="70" t="s">
        <v>80</v>
      </c>
      <c r="D661" s="73">
        <v>52</v>
      </c>
      <c r="E661" s="73">
        <v>5</v>
      </c>
      <c r="F661" s="73">
        <v>2</v>
      </c>
      <c r="G661" s="93">
        <v>3.5</v>
      </c>
      <c r="H661" s="16" t="s">
        <v>84</v>
      </c>
      <c r="I661" s="75">
        <v>0</v>
      </c>
      <c r="J661" s="75">
        <v>0</v>
      </c>
      <c r="K661" s="75">
        <v>0</v>
      </c>
      <c r="L661" s="84">
        <f>SUM(I661:K661)</f>
        <v>0</v>
      </c>
      <c r="M661" s="76">
        <v>0</v>
      </c>
      <c r="N661" s="87">
        <f>SUM(L661:M661)</f>
        <v>0</v>
      </c>
    </row>
    <row r="662" spans="2:14" x14ac:dyDescent="0.2">
      <c r="B662" s="3"/>
      <c r="C662" s="3"/>
      <c r="D662" s="3"/>
      <c r="E662" s="3"/>
      <c r="F662" s="3"/>
      <c r="G662" s="3"/>
      <c r="H662" s="6" t="s">
        <v>33</v>
      </c>
      <c r="I662" s="85">
        <f>IFERROR(I661*I655,"")</f>
        <v>0</v>
      </c>
      <c r="J662" s="85">
        <f t="shared" ref="J662:K662" si="191">IFERROR(J661*J655,"")</f>
        <v>0</v>
      </c>
      <c r="K662" s="85">
        <f t="shared" si="191"/>
        <v>0</v>
      </c>
      <c r="L662" s="84">
        <f t="shared" ref="L662:L673" si="192">SUM(I662:K662)</f>
        <v>0</v>
      </c>
      <c r="M662" s="85">
        <f t="shared" ref="M662" si="193">IFERROR(M661*M655,"")</f>
        <v>0</v>
      </c>
      <c r="N662" s="87">
        <f t="shared" ref="N662:N673" si="194">SUM(L662:M662)</f>
        <v>0</v>
      </c>
    </row>
    <row r="663" spans="2:14" x14ac:dyDescent="0.2">
      <c r="B663" s="3"/>
      <c r="C663" s="3"/>
      <c r="D663" s="3"/>
      <c r="E663" s="3"/>
      <c r="F663" s="3"/>
      <c r="G663" s="3"/>
      <c r="H663" s="16" t="s">
        <v>85</v>
      </c>
      <c r="I663" s="75">
        <v>0</v>
      </c>
      <c r="J663" s="75">
        <v>0</v>
      </c>
      <c r="K663" s="75">
        <v>0</v>
      </c>
      <c r="L663" s="84">
        <f t="shared" si="192"/>
        <v>0</v>
      </c>
      <c r="M663" s="76">
        <v>0</v>
      </c>
      <c r="N663" s="87">
        <f t="shared" si="194"/>
        <v>0</v>
      </c>
    </row>
    <row r="664" spans="2:14" x14ac:dyDescent="0.2">
      <c r="B664" s="3"/>
      <c r="C664" s="3"/>
      <c r="D664" s="3"/>
      <c r="E664" s="3"/>
      <c r="F664" s="3"/>
      <c r="G664" s="3"/>
      <c r="H664" s="6" t="s">
        <v>33</v>
      </c>
      <c r="I664" s="85">
        <f>IFERROR(I663*I656,"")</f>
        <v>0</v>
      </c>
      <c r="J664" s="85">
        <f t="shared" ref="J664:K664" si="195">IFERROR(J663*J656,"")</f>
        <v>0</v>
      </c>
      <c r="K664" s="85">
        <f t="shared" si="195"/>
        <v>0</v>
      </c>
      <c r="L664" s="84">
        <f t="shared" si="192"/>
        <v>0</v>
      </c>
      <c r="M664" s="85">
        <f t="shared" ref="M664" si="196">IFERROR(M663*M656,"")</f>
        <v>0</v>
      </c>
      <c r="N664" s="87">
        <f t="shared" si="194"/>
        <v>0</v>
      </c>
    </row>
    <row r="665" spans="2:14" x14ac:dyDescent="0.2">
      <c r="B665" s="3"/>
      <c r="C665" s="3"/>
      <c r="D665" s="3"/>
      <c r="E665" s="3"/>
      <c r="F665" s="3"/>
      <c r="G665" s="3"/>
      <c r="H665" s="17" t="s">
        <v>4</v>
      </c>
      <c r="I665" s="78">
        <v>0</v>
      </c>
      <c r="J665" s="75">
        <v>0</v>
      </c>
      <c r="K665" s="75">
        <v>0</v>
      </c>
      <c r="L665" s="84">
        <f t="shared" si="192"/>
        <v>0</v>
      </c>
      <c r="M665" s="76">
        <v>0</v>
      </c>
      <c r="N665" s="87">
        <f t="shared" si="194"/>
        <v>0</v>
      </c>
    </row>
    <row r="666" spans="2:14" x14ac:dyDescent="0.2">
      <c r="B666" s="3"/>
      <c r="C666" s="3"/>
      <c r="D666" s="3"/>
      <c r="E666" s="3"/>
      <c r="F666" s="3"/>
      <c r="G666" s="3"/>
      <c r="H666" s="6" t="s">
        <v>33</v>
      </c>
      <c r="I666" s="85">
        <f>SUM(I657*I665)</f>
        <v>0</v>
      </c>
      <c r="J666" s="85">
        <f t="shared" ref="J666:K666" si="197">SUM(J657*J665)</f>
        <v>0</v>
      </c>
      <c r="K666" s="85">
        <f t="shared" si="197"/>
        <v>0</v>
      </c>
      <c r="L666" s="84">
        <f t="shared" si="192"/>
        <v>0</v>
      </c>
      <c r="M666" s="85">
        <f t="shared" ref="M666" si="198">SUM(M657*M665)</f>
        <v>0</v>
      </c>
      <c r="N666" s="87">
        <f t="shared" si="194"/>
        <v>0</v>
      </c>
    </row>
    <row r="667" spans="2:14" x14ac:dyDescent="0.2">
      <c r="B667" s="3"/>
      <c r="C667" s="3"/>
      <c r="D667" s="3"/>
      <c r="E667" s="3"/>
      <c r="F667" s="3"/>
      <c r="G667" s="3"/>
      <c r="H667" s="17" t="s">
        <v>1</v>
      </c>
      <c r="I667" s="78">
        <v>43</v>
      </c>
      <c r="J667" s="75">
        <v>18</v>
      </c>
      <c r="K667" s="75">
        <v>0</v>
      </c>
      <c r="L667" s="84">
        <f t="shared" si="192"/>
        <v>61</v>
      </c>
      <c r="M667" s="76">
        <v>114</v>
      </c>
      <c r="N667" s="87">
        <f t="shared" si="194"/>
        <v>175</v>
      </c>
    </row>
    <row r="668" spans="2:14" x14ac:dyDescent="0.2">
      <c r="B668" s="3"/>
      <c r="C668" s="3"/>
      <c r="D668" s="3"/>
      <c r="E668" s="3"/>
      <c r="F668" s="3"/>
      <c r="G668" s="3"/>
      <c r="H668" s="6" t="s">
        <v>33</v>
      </c>
      <c r="I668" s="85">
        <f>IFERROR(I667*I658,"")</f>
        <v>3712.19</v>
      </c>
      <c r="J668" s="85">
        <f t="shared" ref="J668:K668" si="199">IFERROR(J667*J658,"")</f>
        <v>1107.3600000000001</v>
      </c>
      <c r="K668" s="85">
        <f t="shared" si="199"/>
        <v>0</v>
      </c>
      <c r="L668" s="84">
        <f t="shared" si="192"/>
        <v>4819.55</v>
      </c>
      <c r="M668" s="85">
        <f t="shared" ref="M668" si="200">IFERROR(M667*M658,"")</f>
        <v>560.88</v>
      </c>
      <c r="N668" s="87">
        <f t="shared" si="194"/>
        <v>5380.43</v>
      </c>
    </row>
    <row r="669" spans="2:14" x14ac:dyDescent="0.2">
      <c r="B669" s="3"/>
      <c r="C669" s="3"/>
      <c r="D669" s="3"/>
      <c r="E669" s="3"/>
      <c r="F669" s="3"/>
      <c r="G669" s="3"/>
      <c r="H669" s="17" t="s">
        <v>3</v>
      </c>
      <c r="I669" s="78">
        <v>0</v>
      </c>
      <c r="J669" s="75">
        <v>0</v>
      </c>
      <c r="K669" s="75">
        <v>0</v>
      </c>
      <c r="L669" s="84">
        <f t="shared" si="192"/>
        <v>0</v>
      </c>
      <c r="M669" s="76">
        <v>6</v>
      </c>
      <c r="N669" s="87">
        <f t="shared" si="194"/>
        <v>6</v>
      </c>
    </row>
    <row r="670" spans="2:14" x14ac:dyDescent="0.2">
      <c r="B670" s="3"/>
      <c r="C670" s="3"/>
      <c r="D670" s="3"/>
      <c r="E670" s="3"/>
      <c r="F670" s="3"/>
      <c r="G670" s="3"/>
      <c r="H670" s="6" t="s">
        <v>33</v>
      </c>
      <c r="I670" s="85">
        <f>IFERROR(I669*I659,"")</f>
        <v>0</v>
      </c>
      <c r="J670" s="85">
        <f t="shared" ref="J670:K670" si="201">IFERROR(J669*J659,"")</f>
        <v>0</v>
      </c>
      <c r="K670" s="85">
        <f t="shared" si="201"/>
        <v>0</v>
      </c>
      <c r="L670" s="84">
        <f t="shared" si="192"/>
        <v>0</v>
      </c>
      <c r="M670" s="85">
        <f t="shared" ref="M670" si="202">IFERROR(M669*M659,"")</f>
        <v>6.18</v>
      </c>
      <c r="N670" s="87">
        <f t="shared" si="194"/>
        <v>6.18</v>
      </c>
    </row>
    <row r="671" spans="2:14" x14ac:dyDescent="0.2">
      <c r="B671" s="3"/>
      <c r="C671" s="3"/>
      <c r="D671" s="3"/>
      <c r="E671" s="3"/>
      <c r="F671" s="3"/>
      <c r="G671" s="3"/>
      <c r="H671" s="17" t="s">
        <v>2</v>
      </c>
      <c r="I671" s="77">
        <v>0</v>
      </c>
      <c r="J671" s="75">
        <v>0</v>
      </c>
      <c r="K671" s="75">
        <v>0</v>
      </c>
      <c r="L671" s="84">
        <f t="shared" si="192"/>
        <v>0</v>
      </c>
      <c r="M671" s="76">
        <v>42</v>
      </c>
      <c r="N671" s="87">
        <f t="shared" si="194"/>
        <v>42</v>
      </c>
    </row>
    <row r="672" spans="2:14" x14ac:dyDescent="0.2">
      <c r="B672" s="3"/>
      <c r="C672" s="3"/>
      <c r="D672" s="3"/>
      <c r="E672" s="3"/>
      <c r="F672" s="3"/>
      <c r="G672" s="3"/>
      <c r="H672" s="6" t="s">
        <v>33</v>
      </c>
      <c r="I672" s="85">
        <f>SUM(I671*I660)</f>
        <v>0</v>
      </c>
      <c r="J672" s="85">
        <f t="shared" ref="J672:K672" si="203">SUM(J671*J660)</f>
        <v>0</v>
      </c>
      <c r="K672" s="85">
        <f t="shared" si="203"/>
        <v>0</v>
      </c>
      <c r="L672" s="84">
        <f t="shared" si="192"/>
        <v>0</v>
      </c>
      <c r="M672" s="85">
        <f t="shared" ref="M672" si="204">SUM(M671*M660)</f>
        <v>17.22</v>
      </c>
      <c r="N672" s="87">
        <f t="shared" si="194"/>
        <v>17.22</v>
      </c>
    </row>
    <row r="673" spans="2:14" x14ac:dyDescent="0.2">
      <c r="B673" s="3"/>
      <c r="C673" s="3"/>
      <c r="D673" s="3"/>
      <c r="E673" s="3"/>
      <c r="F673" s="3"/>
      <c r="G673" s="3"/>
      <c r="H673" s="7" t="s">
        <v>34</v>
      </c>
      <c r="I673" s="85">
        <f>SUM(I661+I663+I665+I667+I669+I671)</f>
        <v>43</v>
      </c>
      <c r="J673" s="85">
        <f t="shared" ref="J673:K674" si="205">SUM(J661+J663+J665+J667+J669+J671)</f>
        <v>18</v>
      </c>
      <c r="K673" s="85">
        <f t="shared" si="205"/>
        <v>0</v>
      </c>
      <c r="L673" s="84">
        <f t="shared" si="192"/>
        <v>61</v>
      </c>
      <c r="M673" s="85">
        <f t="shared" ref="M673:M674" si="206">SUM(M661+M663+M665+M667+M669+M671)</f>
        <v>162</v>
      </c>
      <c r="N673" s="87">
        <f t="shared" si="194"/>
        <v>223</v>
      </c>
    </row>
    <row r="674" spans="2:14" x14ac:dyDescent="0.2">
      <c r="B674" s="3"/>
      <c r="C674" s="3"/>
      <c r="D674" s="3"/>
      <c r="E674" s="3"/>
      <c r="F674" s="3"/>
      <c r="G674" s="3"/>
      <c r="H674" s="7" t="s">
        <v>49</v>
      </c>
      <c r="I674" s="85">
        <f>SUM(I662+I664+I666+I668+I670+I672)</f>
        <v>3712.19</v>
      </c>
      <c r="J674" s="85">
        <f t="shared" si="205"/>
        <v>1107.3600000000001</v>
      </c>
      <c r="K674" s="85">
        <f t="shared" si="205"/>
        <v>0</v>
      </c>
      <c r="L674" s="87">
        <f t="shared" ref="L674" si="207">SUM(I674:K674)</f>
        <v>4819.55</v>
      </c>
      <c r="M674" s="86">
        <f t="shared" si="206"/>
        <v>584.28</v>
      </c>
      <c r="N674" s="87">
        <f t="shared" ref="N674" si="208">SUM(L674:M674)</f>
        <v>5403.83</v>
      </c>
    </row>
    <row r="675" spans="2:14" x14ac:dyDescent="0.2">
      <c r="B675" s="8"/>
      <c r="C675" s="8"/>
      <c r="D675" s="8"/>
      <c r="E675" s="8"/>
      <c r="F675" s="8"/>
      <c r="G675" s="9"/>
      <c r="H675" s="10"/>
      <c r="I675" s="10"/>
      <c r="J675" s="10"/>
      <c r="K675" s="10"/>
      <c r="L675" s="11"/>
      <c r="M675" s="10"/>
      <c r="N675" s="10"/>
    </row>
    <row r="676" spans="2:14" x14ac:dyDescent="0.2">
      <c r="B676" s="113" t="s">
        <v>35</v>
      </c>
      <c r="C676" s="113"/>
      <c r="D676" s="113"/>
      <c r="E676" s="113"/>
      <c r="F676" s="91"/>
      <c r="G676" s="4"/>
      <c r="H676" s="5"/>
      <c r="I676" s="4"/>
      <c r="J676" s="10"/>
      <c r="K676" s="10"/>
      <c r="L676" s="11"/>
      <c r="M676" s="10"/>
      <c r="N676" s="10"/>
    </row>
    <row r="677" spans="2:14" s="2" customFormat="1" x14ac:dyDescent="0.2">
      <c r="B677" s="114" t="s">
        <v>79</v>
      </c>
      <c r="C677" s="114"/>
      <c r="D677" s="114"/>
      <c r="E677" s="114"/>
      <c r="F677" s="114"/>
      <c r="G677" s="114"/>
      <c r="H677" s="114"/>
      <c r="I677" s="114"/>
      <c r="J677" s="71"/>
      <c r="K677" s="71"/>
      <c r="L677" s="72"/>
      <c r="M677" s="71"/>
      <c r="N677" s="71"/>
    </row>
    <row r="678" spans="2:14" x14ac:dyDescent="0.2">
      <c r="B678" s="101" t="s">
        <v>36</v>
      </c>
      <c r="C678" s="101"/>
      <c r="D678" s="101"/>
      <c r="E678" s="101"/>
      <c r="F678" s="101"/>
      <c r="G678" s="101"/>
      <c r="H678" s="101"/>
      <c r="I678" s="101"/>
      <c r="J678" s="10"/>
      <c r="K678" s="10"/>
      <c r="L678" s="11"/>
      <c r="M678" s="10"/>
      <c r="N678" s="10"/>
    </row>
    <row r="679" spans="2:14" x14ac:dyDescent="0.2">
      <c r="B679" s="101" t="s">
        <v>37</v>
      </c>
      <c r="C679" s="101"/>
      <c r="D679" s="101"/>
      <c r="E679" s="101"/>
      <c r="F679" s="101"/>
      <c r="G679" s="101"/>
      <c r="H679" s="101"/>
      <c r="I679" s="101"/>
      <c r="J679" s="10"/>
      <c r="K679" s="10"/>
      <c r="L679" s="11"/>
      <c r="M679" s="10"/>
      <c r="N679" s="10"/>
    </row>
    <row r="680" spans="2:14" x14ac:dyDescent="0.2">
      <c r="B680" s="101" t="s">
        <v>38</v>
      </c>
      <c r="C680" s="101"/>
      <c r="D680" s="101"/>
      <c r="E680" s="101"/>
      <c r="F680" s="101"/>
      <c r="G680" s="101"/>
      <c r="H680" s="101"/>
      <c r="I680" s="101"/>
      <c r="J680" s="10"/>
      <c r="K680" s="10"/>
      <c r="L680" s="11"/>
      <c r="M680" s="10"/>
      <c r="N680" s="10"/>
    </row>
    <row r="681" spans="2:14" x14ac:dyDescent="0.2">
      <c r="B681" s="101" t="s">
        <v>39</v>
      </c>
      <c r="C681" s="101"/>
      <c r="D681" s="101"/>
      <c r="E681" s="101"/>
      <c r="F681" s="101"/>
      <c r="G681" s="101"/>
      <c r="H681" s="101"/>
      <c r="I681" s="101"/>
      <c r="J681" s="4"/>
      <c r="K681" s="4"/>
      <c r="L681" s="4"/>
      <c r="M681" s="4"/>
      <c r="N681" s="4"/>
    </row>
    <row r="682" spans="2:14" x14ac:dyDescent="0.2">
      <c r="B682" s="101" t="s">
        <v>40</v>
      </c>
      <c r="C682" s="101"/>
      <c r="D682" s="101"/>
      <c r="E682" s="101"/>
      <c r="F682" s="101"/>
      <c r="G682" s="101"/>
      <c r="H682" s="101"/>
      <c r="I682" s="101"/>
      <c r="J682" s="4"/>
      <c r="K682" s="4"/>
      <c r="L682" s="4"/>
      <c r="M682" s="4"/>
      <c r="N682" s="4"/>
    </row>
    <row r="683" spans="2:14" x14ac:dyDescent="0.2">
      <c r="B683" s="101" t="s">
        <v>41</v>
      </c>
      <c r="C683" s="101"/>
      <c r="D683" s="101"/>
      <c r="E683" s="101"/>
      <c r="F683" s="101"/>
      <c r="G683" s="101"/>
      <c r="H683" s="101"/>
      <c r="I683" s="101"/>
      <c r="J683" s="4"/>
      <c r="K683" s="4"/>
      <c r="L683" s="4"/>
      <c r="M683" s="4"/>
      <c r="N683" s="4"/>
    </row>
    <row r="684" spans="2:14" x14ac:dyDescent="0.2">
      <c r="B684" s="101" t="s">
        <v>42</v>
      </c>
      <c r="C684" s="101"/>
      <c r="D684" s="101"/>
      <c r="E684" s="101"/>
      <c r="F684" s="101"/>
      <c r="G684" s="101"/>
      <c r="H684" s="101"/>
      <c r="I684" s="101"/>
      <c r="J684" s="4"/>
      <c r="K684" s="4"/>
      <c r="L684" s="4"/>
      <c r="M684" s="4"/>
      <c r="N684" s="4"/>
    </row>
    <row r="685" spans="2:14" x14ac:dyDescent="0.2">
      <c r="B685" s="90"/>
      <c r="C685" s="90"/>
      <c r="D685" s="90"/>
      <c r="E685" s="90"/>
      <c r="F685" s="90"/>
      <c r="G685" s="90"/>
      <c r="H685" s="90"/>
      <c r="I685" s="90"/>
      <c r="J685" s="4"/>
      <c r="K685" s="4"/>
      <c r="L685" s="4"/>
      <c r="M685" s="4"/>
      <c r="N685" s="4"/>
    </row>
    <row r="686" spans="2:14" x14ac:dyDescent="0.2">
      <c r="B686" s="4" t="s">
        <v>43</v>
      </c>
      <c r="C686" s="4"/>
      <c r="D686" s="4"/>
      <c r="E686" s="4"/>
      <c r="F686" s="4"/>
      <c r="G686" s="4"/>
      <c r="H686" s="5"/>
      <c r="I686" s="4"/>
      <c r="J686" s="4" t="s">
        <v>44</v>
      </c>
      <c r="K686" s="4"/>
      <c r="L686" s="4"/>
      <c r="M686" s="4"/>
      <c r="N686" s="4"/>
    </row>
    <row r="687" spans="2:14" x14ac:dyDescent="0.2">
      <c r="B687" s="12" t="s">
        <v>78</v>
      </c>
      <c r="C687" s="12"/>
      <c r="D687" s="4"/>
      <c r="E687" s="4"/>
      <c r="F687" s="4"/>
      <c r="G687" s="4"/>
      <c r="H687" s="5"/>
      <c r="I687" s="4"/>
      <c r="J687" s="12"/>
      <c r="K687" s="12"/>
      <c r="L687" s="12"/>
      <c r="M687" s="4"/>
      <c r="N687" s="4"/>
    </row>
    <row r="688" spans="2:14" x14ac:dyDescent="0.2">
      <c r="B688" s="13" t="s">
        <v>45</v>
      </c>
      <c r="C688" s="4"/>
      <c r="D688" s="4"/>
      <c r="E688" s="4"/>
      <c r="F688" s="4"/>
      <c r="G688" s="4"/>
      <c r="H688" s="5"/>
      <c r="I688" s="4"/>
      <c r="J688" s="4" t="s">
        <v>45</v>
      </c>
      <c r="K688" s="4"/>
      <c r="L688" s="4"/>
      <c r="M688" s="4"/>
      <c r="N688" s="4"/>
    </row>
    <row r="689" spans="2:14" x14ac:dyDescent="0.2">
      <c r="B689" s="4"/>
      <c r="C689" s="4"/>
      <c r="D689" s="4"/>
      <c r="E689" s="4"/>
      <c r="F689" s="4"/>
      <c r="G689" s="4"/>
      <c r="H689" s="5"/>
      <c r="I689" s="4"/>
      <c r="J689" s="4"/>
      <c r="K689" s="4"/>
      <c r="L689" s="4"/>
      <c r="M689" s="4"/>
      <c r="N689" s="4"/>
    </row>
    <row r="690" spans="2:14" x14ac:dyDescent="0.2">
      <c r="B690" s="12"/>
      <c r="C690" s="12"/>
      <c r="D690" s="4"/>
      <c r="E690" s="4"/>
      <c r="F690" s="4"/>
      <c r="G690" s="4"/>
      <c r="H690" s="5"/>
      <c r="I690" s="4"/>
      <c r="J690" s="12"/>
      <c r="K690" s="12"/>
      <c r="L690" s="12"/>
      <c r="M690" s="4"/>
      <c r="N690" s="4"/>
    </row>
    <row r="691" spans="2:14" x14ac:dyDescent="0.2">
      <c r="B691" s="14" t="s">
        <v>46</v>
      </c>
      <c r="C691" s="4"/>
      <c r="D691" s="4"/>
      <c r="E691" s="4"/>
      <c r="F691" s="4"/>
      <c r="G691" s="4"/>
      <c r="H691" s="5"/>
      <c r="I691" s="4"/>
      <c r="J691" s="102" t="s">
        <v>46</v>
      </c>
      <c r="K691" s="102"/>
      <c r="L691" s="102"/>
      <c r="M691" s="4"/>
      <c r="N691" s="4"/>
    </row>
    <row r="692" spans="2:14" x14ac:dyDescent="0.2">
      <c r="B692" s="4"/>
      <c r="C692" s="4"/>
      <c r="D692" s="4"/>
      <c r="E692" s="4"/>
      <c r="F692" s="4"/>
      <c r="G692" s="4"/>
      <c r="H692" s="5"/>
      <c r="I692" s="4"/>
      <c r="J692" s="4"/>
      <c r="K692" s="4"/>
      <c r="L692" s="4"/>
      <c r="M692" s="4"/>
      <c r="N692" s="4"/>
    </row>
    <row r="693" spans="2:14" x14ac:dyDescent="0.2">
      <c r="B693" s="90" t="s">
        <v>47</v>
      </c>
      <c r="C693" s="4"/>
      <c r="D693" s="4"/>
      <c r="E693" s="4"/>
      <c r="F693" s="4"/>
      <c r="G693" s="4"/>
      <c r="H693" s="5"/>
      <c r="I693" s="4"/>
      <c r="J693" s="4" t="s">
        <v>47</v>
      </c>
      <c r="K693" s="4"/>
      <c r="L693" s="4"/>
      <c r="M693" s="4"/>
      <c r="N693" s="4"/>
    </row>
    <row r="698" spans="2:14" x14ac:dyDescent="0.2">
      <c r="B698" s="4"/>
      <c r="C698" s="4"/>
      <c r="D698" s="4"/>
      <c r="E698" s="4"/>
      <c r="F698" s="4"/>
      <c r="G698" s="4"/>
      <c r="H698" s="5"/>
      <c r="I698" s="4"/>
      <c r="J698" s="4"/>
      <c r="K698" s="4"/>
      <c r="M698" s="4"/>
      <c r="N698" s="15" t="s">
        <v>13</v>
      </c>
    </row>
    <row r="699" spans="2:14" x14ac:dyDescent="0.2">
      <c r="B699" s="4"/>
      <c r="C699" s="4"/>
      <c r="D699" s="4"/>
      <c r="E699" s="4"/>
      <c r="F699" s="4"/>
      <c r="G699" s="4"/>
      <c r="H699" s="5"/>
      <c r="I699" s="4"/>
      <c r="J699" s="4"/>
      <c r="K699" s="4"/>
      <c r="M699" s="4"/>
      <c r="N699" s="15" t="s">
        <v>14</v>
      </c>
    </row>
    <row r="700" spans="2:14" ht="12.75" customHeight="1" x14ac:dyDescent="0.2">
      <c r="B700" s="4"/>
      <c r="C700" s="4"/>
      <c r="D700" s="4"/>
      <c r="E700" s="4"/>
      <c r="F700" s="4"/>
      <c r="G700" s="4"/>
      <c r="H700" s="5"/>
      <c r="I700" s="4"/>
      <c r="J700" s="4"/>
      <c r="K700" s="4"/>
      <c r="M700" s="4"/>
      <c r="N700" s="15" t="s">
        <v>15</v>
      </c>
    </row>
    <row r="701" spans="2:14" ht="12.75" customHeight="1" x14ac:dyDescent="0.2">
      <c r="B701" s="4"/>
      <c r="C701" s="4"/>
      <c r="D701" s="4"/>
      <c r="E701" s="4"/>
      <c r="F701" s="4"/>
      <c r="G701" s="4"/>
      <c r="H701" s="5"/>
      <c r="I701" s="4"/>
      <c r="J701" s="4"/>
      <c r="K701" s="4"/>
      <c r="L701" s="4"/>
      <c r="M701" s="4"/>
      <c r="N701" s="4"/>
    </row>
    <row r="702" spans="2:14" ht="12.75" customHeight="1" x14ac:dyDescent="0.2">
      <c r="B702" s="4"/>
      <c r="C702" s="115" t="s">
        <v>16</v>
      </c>
      <c r="D702" s="115"/>
      <c r="E702" s="115"/>
      <c r="F702" s="115"/>
      <c r="G702" s="115"/>
      <c r="H702" s="115"/>
      <c r="I702" s="115"/>
      <c r="J702" s="115"/>
      <c r="K702" s="115"/>
      <c r="L702" s="115"/>
      <c r="M702" s="4"/>
      <c r="N702" s="4"/>
    </row>
    <row r="703" spans="2:14" ht="12.75" customHeight="1" x14ac:dyDescent="0.2">
      <c r="B703" s="4"/>
      <c r="C703" s="115" t="s">
        <v>17</v>
      </c>
      <c r="D703" s="115"/>
      <c r="E703" s="115"/>
      <c r="F703" s="115"/>
      <c r="G703" s="115"/>
      <c r="H703" s="115"/>
      <c r="I703" s="115"/>
      <c r="J703" s="115"/>
      <c r="K703" s="115"/>
      <c r="L703" s="115"/>
      <c r="M703" s="4"/>
      <c r="N703" s="4"/>
    </row>
    <row r="704" spans="2:14" ht="12.75" customHeight="1" x14ac:dyDescent="0.2">
      <c r="B704" s="4" t="s">
        <v>18</v>
      </c>
      <c r="C704" s="92"/>
      <c r="D704" s="92"/>
      <c r="E704" s="92"/>
      <c r="F704" s="92"/>
      <c r="G704" s="92"/>
      <c r="H704" s="92"/>
      <c r="I704" s="92"/>
      <c r="J704" s="92"/>
      <c r="K704" s="92"/>
      <c r="L704" s="115" t="s">
        <v>19</v>
      </c>
      <c r="M704" s="115"/>
      <c r="N704" s="115"/>
    </row>
    <row r="705" spans="2:14" ht="12.75" customHeight="1" x14ac:dyDescent="0.2">
      <c r="B705" s="4"/>
      <c r="C705" s="92"/>
      <c r="D705" s="92"/>
      <c r="E705" s="92"/>
      <c r="F705" s="92"/>
      <c r="G705" s="92"/>
      <c r="H705" s="92"/>
      <c r="I705" s="92"/>
      <c r="J705" s="92"/>
      <c r="K705" s="92"/>
      <c r="L705" s="92"/>
      <c r="M705" s="92"/>
      <c r="N705" s="92"/>
    </row>
    <row r="706" spans="2:14" ht="12.75" customHeight="1" x14ac:dyDescent="0.2">
      <c r="B706" s="4" t="s">
        <v>20</v>
      </c>
      <c r="C706" s="92"/>
      <c r="D706" s="92"/>
      <c r="E706" s="92"/>
      <c r="F706" s="92"/>
      <c r="G706" s="92"/>
      <c r="H706" s="92"/>
      <c r="I706" s="92"/>
      <c r="J706" s="92"/>
      <c r="K706" s="92"/>
      <c r="L706" s="92"/>
      <c r="M706" s="92"/>
      <c r="N706" s="92"/>
    </row>
    <row r="707" spans="2:14" ht="12.75" customHeight="1" x14ac:dyDescent="0.2">
      <c r="B707" s="4" t="s">
        <v>21</v>
      </c>
      <c r="C707" s="92"/>
      <c r="D707" s="92"/>
      <c r="E707" s="92"/>
      <c r="F707" s="92"/>
      <c r="G707" s="92"/>
      <c r="H707" s="92"/>
      <c r="I707" s="92"/>
      <c r="J707" s="92"/>
      <c r="K707" s="92"/>
      <c r="L707" s="92"/>
      <c r="M707" s="92"/>
      <c r="N707" s="92"/>
    </row>
    <row r="708" spans="2:14" x14ac:dyDescent="0.2">
      <c r="B708" s="4" t="s">
        <v>112</v>
      </c>
      <c r="C708" s="92"/>
      <c r="D708" s="92"/>
      <c r="E708" s="92"/>
      <c r="F708" s="92"/>
      <c r="G708" s="92"/>
      <c r="H708" s="92"/>
      <c r="I708" s="92"/>
      <c r="J708" s="92"/>
      <c r="K708" s="92"/>
      <c r="L708" s="92"/>
      <c r="M708" s="92"/>
      <c r="N708" s="92"/>
    </row>
    <row r="709" spans="2:14" x14ac:dyDescent="0.2">
      <c r="B709" s="4"/>
      <c r="C709" s="92"/>
      <c r="D709" s="92"/>
      <c r="E709" s="92"/>
      <c r="F709" s="92"/>
      <c r="G709" s="92"/>
      <c r="H709" s="92"/>
      <c r="I709" s="92"/>
      <c r="J709" s="92"/>
      <c r="K709" s="92"/>
      <c r="L709" s="92"/>
      <c r="M709" s="92"/>
      <c r="N709" s="92"/>
    </row>
    <row r="710" spans="2:14" x14ac:dyDescent="0.2">
      <c r="B710" s="4"/>
      <c r="C710" s="4"/>
      <c r="D710" s="4"/>
      <c r="E710" s="4"/>
      <c r="F710" s="4"/>
      <c r="G710" s="4"/>
      <c r="H710" s="5"/>
      <c r="I710" s="4"/>
      <c r="J710" s="4"/>
      <c r="K710" s="4"/>
      <c r="L710" s="4"/>
      <c r="M710" s="4"/>
      <c r="N710" s="4"/>
    </row>
    <row r="711" spans="2:14" ht="13.15" customHeight="1" x14ac:dyDescent="0.2">
      <c r="B711" s="116" t="s">
        <v>5</v>
      </c>
      <c r="C711" s="118" t="s">
        <v>22</v>
      </c>
      <c r="D711" s="120" t="s">
        <v>23</v>
      </c>
      <c r="E711" s="120" t="s">
        <v>24</v>
      </c>
      <c r="F711" s="120" t="s">
        <v>48</v>
      </c>
      <c r="G711" s="120" t="s">
        <v>25</v>
      </c>
      <c r="H711" s="121" t="s">
        <v>0</v>
      </c>
      <c r="I711" s="103" t="s">
        <v>26</v>
      </c>
      <c r="J711" s="103"/>
      <c r="K711" s="103"/>
      <c r="L711" s="103"/>
      <c r="M711" s="104" t="s">
        <v>27</v>
      </c>
      <c r="N711" s="105" t="s">
        <v>28</v>
      </c>
    </row>
    <row r="712" spans="2:14" ht="24.6" customHeight="1" x14ac:dyDescent="0.2">
      <c r="B712" s="117"/>
      <c r="C712" s="119"/>
      <c r="D712" s="120"/>
      <c r="E712" s="120"/>
      <c r="F712" s="120"/>
      <c r="G712" s="120"/>
      <c r="H712" s="121"/>
      <c r="I712" s="3" t="s">
        <v>29</v>
      </c>
      <c r="J712" s="3" t="s">
        <v>30</v>
      </c>
      <c r="K712" s="3" t="s">
        <v>31</v>
      </c>
      <c r="L712" s="3" t="s">
        <v>32</v>
      </c>
      <c r="M712" s="104"/>
      <c r="N712" s="106"/>
    </row>
    <row r="713" spans="2:14" ht="12" customHeight="1" x14ac:dyDescent="0.2">
      <c r="B713" s="107" t="s">
        <v>111</v>
      </c>
      <c r="C713" s="108"/>
      <c r="D713" s="108"/>
      <c r="E713" s="108"/>
      <c r="F713" s="108"/>
      <c r="G713" s="109"/>
      <c r="H713" s="83" t="s">
        <v>84</v>
      </c>
      <c r="I713" s="82">
        <v>171.84</v>
      </c>
      <c r="J713" s="82">
        <v>122.83</v>
      </c>
      <c r="K713" s="82">
        <v>61.52</v>
      </c>
      <c r="L713" s="79"/>
      <c r="M713" s="80">
        <v>4.72</v>
      </c>
      <c r="N713" s="81"/>
    </row>
    <row r="714" spans="2:14" ht="12.75" customHeight="1" x14ac:dyDescent="0.2">
      <c r="B714" s="110"/>
      <c r="C714" s="111"/>
      <c r="D714" s="111"/>
      <c r="E714" s="111"/>
      <c r="F714" s="111"/>
      <c r="G714" s="112"/>
      <c r="H714" s="83" t="s">
        <v>85</v>
      </c>
      <c r="I714" s="82">
        <v>155.44</v>
      </c>
      <c r="J714" s="82">
        <v>110.74</v>
      </c>
      <c r="K714" s="82">
        <v>55.57</v>
      </c>
      <c r="L714" s="79"/>
      <c r="M714" s="80">
        <v>4.72</v>
      </c>
      <c r="N714" s="81"/>
    </row>
    <row r="715" spans="2:14" ht="13.15" customHeight="1" x14ac:dyDescent="0.2">
      <c r="B715" s="110"/>
      <c r="C715" s="111"/>
      <c r="D715" s="111"/>
      <c r="E715" s="111"/>
      <c r="F715" s="111"/>
      <c r="G715" s="112"/>
      <c r="H715" s="83" t="s">
        <v>4</v>
      </c>
      <c r="I715" s="82">
        <v>645.75</v>
      </c>
      <c r="J715" s="82">
        <v>461.4</v>
      </c>
      <c r="K715" s="82">
        <v>232.13</v>
      </c>
      <c r="L715" s="82"/>
      <c r="M715" s="82">
        <v>20.100000000000001</v>
      </c>
      <c r="N715" s="82"/>
    </row>
    <row r="716" spans="2:14" x14ac:dyDescent="0.2">
      <c r="B716" s="110"/>
      <c r="C716" s="111"/>
      <c r="D716" s="111"/>
      <c r="E716" s="111"/>
      <c r="F716" s="111"/>
      <c r="G716" s="112"/>
      <c r="H716" s="83" t="s">
        <v>1</v>
      </c>
      <c r="I716" s="82">
        <v>86.33</v>
      </c>
      <c r="J716" s="82">
        <v>61.52</v>
      </c>
      <c r="K716" s="82">
        <v>31.17</v>
      </c>
      <c r="L716" s="82"/>
      <c r="M716" s="82">
        <v>4.92</v>
      </c>
      <c r="N716" s="82"/>
    </row>
    <row r="717" spans="2:14" x14ac:dyDescent="0.2">
      <c r="B717" s="110"/>
      <c r="C717" s="111"/>
      <c r="D717" s="111"/>
      <c r="E717" s="111"/>
      <c r="F717" s="111"/>
      <c r="G717" s="112"/>
      <c r="H717" s="83" t="s">
        <v>3</v>
      </c>
      <c r="I717" s="82">
        <v>51.27</v>
      </c>
      <c r="J717" s="82">
        <v>37.32</v>
      </c>
      <c r="K717" s="82">
        <v>19.07</v>
      </c>
      <c r="L717" s="82"/>
      <c r="M717" s="82">
        <v>1.03</v>
      </c>
      <c r="N717" s="82"/>
    </row>
    <row r="718" spans="2:14" x14ac:dyDescent="0.2">
      <c r="B718" s="110"/>
      <c r="C718" s="111"/>
      <c r="D718" s="111"/>
      <c r="E718" s="111"/>
      <c r="F718" s="111"/>
      <c r="G718" s="112"/>
      <c r="H718" s="83" t="s">
        <v>2</v>
      </c>
      <c r="I718" s="82">
        <v>16.41</v>
      </c>
      <c r="J718" s="82">
        <v>12.51</v>
      </c>
      <c r="K718" s="82">
        <v>6.36</v>
      </c>
      <c r="L718" s="82"/>
      <c r="M718" s="82">
        <v>0.41</v>
      </c>
      <c r="N718" s="82"/>
    </row>
    <row r="719" spans="2:14" x14ac:dyDescent="0.2">
      <c r="B719" s="73" t="s">
        <v>86</v>
      </c>
      <c r="C719" s="70" t="s">
        <v>80</v>
      </c>
      <c r="D719" s="73">
        <v>52</v>
      </c>
      <c r="E719" s="73">
        <v>5</v>
      </c>
      <c r="F719" s="73">
        <v>3</v>
      </c>
      <c r="G719" s="93">
        <v>4.5</v>
      </c>
      <c r="H719" s="16" t="s">
        <v>84</v>
      </c>
      <c r="I719" s="75">
        <v>0</v>
      </c>
      <c r="J719" s="75">
        <v>0</v>
      </c>
      <c r="K719" s="75">
        <v>0</v>
      </c>
      <c r="L719" s="84">
        <f>SUM(I719:K719)</f>
        <v>0</v>
      </c>
      <c r="M719" s="76">
        <v>0</v>
      </c>
      <c r="N719" s="87">
        <f>SUM(L719:M719)</f>
        <v>0</v>
      </c>
    </row>
    <row r="720" spans="2:14" x14ac:dyDescent="0.2">
      <c r="B720" s="3"/>
      <c r="C720" s="3"/>
      <c r="D720" s="3"/>
      <c r="E720" s="3"/>
      <c r="F720" s="3"/>
      <c r="G720" s="3"/>
      <c r="H720" s="6" t="s">
        <v>33</v>
      </c>
      <c r="I720" s="85">
        <f>IFERROR(I719*I713,"")</f>
        <v>0</v>
      </c>
      <c r="J720" s="85">
        <f t="shared" ref="J720:K720" si="209">IFERROR(J719*J713,"")</f>
        <v>0</v>
      </c>
      <c r="K720" s="85">
        <f t="shared" si="209"/>
        <v>0</v>
      </c>
      <c r="L720" s="84">
        <f t="shared" ref="L720:L731" si="210">SUM(I720:K720)</f>
        <v>0</v>
      </c>
      <c r="M720" s="85">
        <f t="shared" ref="M720" si="211">IFERROR(M719*M713,"")</f>
        <v>0</v>
      </c>
      <c r="N720" s="87">
        <f t="shared" ref="N720:N731" si="212">SUM(L720:M720)</f>
        <v>0</v>
      </c>
    </row>
    <row r="721" spans="2:14" x14ac:dyDescent="0.2">
      <c r="B721" s="3"/>
      <c r="C721" s="3"/>
      <c r="D721" s="3"/>
      <c r="E721" s="3"/>
      <c r="F721" s="3"/>
      <c r="G721" s="3"/>
      <c r="H721" s="16" t="s">
        <v>85</v>
      </c>
      <c r="I721" s="75">
        <v>0</v>
      </c>
      <c r="J721" s="75">
        <v>0</v>
      </c>
      <c r="K721" s="75">
        <v>0</v>
      </c>
      <c r="L721" s="84">
        <f t="shared" si="210"/>
        <v>0</v>
      </c>
      <c r="M721" s="76">
        <v>0</v>
      </c>
      <c r="N721" s="87">
        <f t="shared" si="212"/>
        <v>0</v>
      </c>
    </row>
    <row r="722" spans="2:14" x14ac:dyDescent="0.2">
      <c r="B722" s="3"/>
      <c r="C722" s="3"/>
      <c r="D722" s="3"/>
      <c r="E722" s="3"/>
      <c r="F722" s="3"/>
      <c r="G722" s="3"/>
      <c r="H722" s="6" t="s">
        <v>33</v>
      </c>
      <c r="I722" s="85">
        <f>IFERROR(I721*I714,"")</f>
        <v>0</v>
      </c>
      <c r="J722" s="85">
        <f t="shared" ref="J722:K722" si="213">IFERROR(J721*J714,"")</f>
        <v>0</v>
      </c>
      <c r="K722" s="85">
        <f t="shared" si="213"/>
        <v>0</v>
      </c>
      <c r="L722" s="84">
        <f t="shared" si="210"/>
        <v>0</v>
      </c>
      <c r="M722" s="85">
        <f t="shared" ref="M722" si="214">IFERROR(M721*M714,"")</f>
        <v>0</v>
      </c>
      <c r="N722" s="87">
        <f t="shared" si="212"/>
        <v>0</v>
      </c>
    </row>
    <row r="723" spans="2:14" x14ac:dyDescent="0.2">
      <c r="B723" s="3"/>
      <c r="C723" s="3"/>
      <c r="D723" s="3"/>
      <c r="E723" s="3"/>
      <c r="F723" s="3"/>
      <c r="G723" s="3"/>
      <c r="H723" s="17" t="s">
        <v>4</v>
      </c>
      <c r="I723" s="78">
        <v>0</v>
      </c>
      <c r="J723" s="75">
        <v>0</v>
      </c>
      <c r="K723" s="75">
        <v>0</v>
      </c>
      <c r="L723" s="84">
        <f t="shared" si="210"/>
        <v>0</v>
      </c>
      <c r="M723" s="76">
        <v>0</v>
      </c>
      <c r="N723" s="87">
        <f t="shared" si="212"/>
        <v>0</v>
      </c>
    </row>
    <row r="724" spans="2:14" x14ac:dyDescent="0.2">
      <c r="B724" s="3"/>
      <c r="C724" s="3"/>
      <c r="D724" s="3"/>
      <c r="E724" s="3"/>
      <c r="F724" s="3"/>
      <c r="G724" s="3"/>
      <c r="H724" s="6" t="s">
        <v>33</v>
      </c>
      <c r="I724" s="85">
        <f>SUM(I715*I723)</f>
        <v>0</v>
      </c>
      <c r="J724" s="85">
        <f t="shared" ref="J724:K724" si="215">SUM(J715*J723)</f>
        <v>0</v>
      </c>
      <c r="K724" s="85">
        <f t="shared" si="215"/>
        <v>0</v>
      </c>
      <c r="L724" s="84">
        <f t="shared" si="210"/>
        <v>0</v>
      </c>
      <c r="M724" s="85">
        <f t="shared" ref="M724" si="216">SUM(M715*M723)</f>
        <v>0</v>
      </c>
      <c r="N724" s="87">
        <f t="shared" si="212"/>
        <v>0</v>
      </c>
    </row>
    <row r="725" spans="2:14" x14ac:dyDescent="0.2">
      <c r="B725" s="3"/>
      <c r="C725" s="3"/>
      <c r="D725" s="3"/>
      <c r="E725" s="3"/>
      <c r="F725" s="3"/>
      <c r="G725" s="3"/>
      <c r="H725" s="17" t="s">
        <v>1</v>
      </c>
      <c r="I725" s="78">
        <v>73</v>
      </c>
      <c r="J725" s="75">
        <v>34</v>
      </c>
      <c r="K725" s="75">
        <v>0</v>
      </c>
      <c r="L725" s="84">
        <f t="shared" si="210"/>
        <v>107</v>
      </c>
      <c r="M725" s="76">
        <v>187</v>
      </c>
      <c r="N725" s="87">
        <f t="shared" si="212"/>
        <v>294</v>
      </c>
    </row>
    <row r="726" spans="2:14" x14ac:dyDescent="0.2">
      <c r="B726" s="3"/>
      <c r="C726" s="3"/>
      <c r="D726" s="3"/>
      <c r="E726" s="3"/>
      <c r="F726" s="3"/>
      <c r="G726" s="3"/>
      <c r="H726" s="6" t="s">
        <v>33</v>
      </c>
      <c r="I726" s="85">
        <f>IFERROR(I725*I716,"")</f>
        <v>6302.09</v>
      </c>
      <c r="J726" s="85">
        <f t="shared" ref="J726:K726" si="217">IFERROR(J725*J716,"")</f>
        <v>2091.6800000000003</v>
      </c>
      <c r="K726" s="85">
        <f t="shared" si="217"/>
        <v>0</v>
      </c>
      <c r="L726" s="84">
        <f t="shared" si="210"/>
        <v>8393.77</v>
      </c>
      <c r="M726" s="85">
        <f t="shared" ref="M726" si="218">IFERROR(M725*M716,"")</f>
        <v>920.04</v>
      </c>
      <c r="N726" s="87">
        <f t="shared" si="212"/>
        <v>9313.8100000000013</v>
      </c>
    </row>
    <row r="727" spans="2:14" x14ac:dyDescent="0.2">
      <c r="B727" s="3"/>
      <c r="C727" s="3"/>
      <c r="D727" s="3"/>
      <c r="E727" s="3"/>
      <c r="F727" s="3"/>
      <c r="G727" s="3"/>
      <c r="H727" s="17" t="s">
        <v>3</v>
      </c>
      <c r="I727" s="78">
        <v>0</v>
      </c>
      <c r="J727" s="75">
        <v>0</v>
      </c>
      <c r="K727" s="75">
        <v>0</v>
      </c>
      <c r="L727" s="84">
        <f t="shared" si="210"/>
        <v>0</v>
      </c>
      <c r="M727" s="76">
        <v>0</v>
      </c>
      <c r="N727" s="87">
        <f t="shared" si="212"/>
        <v>0</v>
      </c>
    </row>
    <row r="728" spans="2:14" x14ac:dyDescent="0.2">
      <c r="B728" s="3"/>
      <c r="C728" s="3"/>
      <c r="D728" s="3"/>
      <c r="E728" s="3"/>
      <c r="F728" s="3"/>
      <c r="G728" s="3"/>
      <c r="H728" s="6" t="s">
        <v>33</v>
      </c>
      <c r="I728" s="85">
        <f>IFERROR(I727*I717,"")</f>
        <v>0</v>
      </c>
      <c r="J728" s="85">
        <f t="shared" ref="J728:K728" si="219">IFERROR(J727*J717,"")</f>
        <v>0</v>
      </c>
      <c r="K728" s="85">
        <f t="shared" si="219"/>
        <v>0</v>
      </c>
      <c r="L728" s="84">
        <f t="shared" si="210"/>
        <v>0</v>
      </c>
      <c r="M728" s="85">
        <f t="shared" ref="M728" si="220">IFERROR(M727*M717,"")</f>
        <v>0</v>
      </c>
      <c r="N728" s="87">
        <f t="shared" si="212"/>
        <v>0</v>
      </c>
    </row>
    <row r="729" spans="2:14" x14ac:dyDescent="0.2">
      <c r="B729" s="3"/>
      <c r="C729" s="3"/>
      <c r="D729" s="3"/>
      <c r="E729" s="3"/>
      <c r="F729" s="3"/>
      <c r="G729" s="3"/>
      <c r="H729" s="17" t="s">
        <v>2</v>
      </c>
      <c r="I729" s="77">
        <v>0</v>
      </c>
      <c r="J729" s="75">
        <v>0</v>
      </c>
      <c r="K729" s="75">
        <v>0</v>
      </c>
      <c r="L729" s="84">
        <f t="shared" si="210"/>
        <v>0</v>
      </c>
      <c r="M729" s="76">
        <v>126</v>
      </c>
      <c r="N729" s="87">
        <f t="shared" si="212"/>
        <v>126</v>
      </c>
    </row>
    <row r="730" spans="2:14" x14ac:dyDescent="0.2">
      <c r="B730" s="3"/>
      <c r="C730" s="3"/>
      <c r="D730" s="3"/>
      <c r="E730" s="3"/>
      <c r="F730" s="3"/>
      <c r="G730" s="3"/>
      <c r="H730" s="6" t="s">
        <v>33</v>
      </c>
      <c r="I730" s="85">
        <f>SUM(I729*I718)</f>
        <v>0</v>
      </c>
      <c r="J730" s="85">
        <f t="shared" ref="J730:K730" si="221">SUM(J729*J718)</f>
        <v>0</v>
      </c>
      <c r="K730" s="85">
        <f t="shared" si="221"/>
        <v>0</v>
      </c>
      <c r="L730" s="84">
        <f t="shared" si="210"/>
        <v>0</v>
      </c>
      <c r="M730" s="85">
        <f t="shared" ref="M730" si="222">SUM(M729*M718)</f>
        <v>51.66</v>
      </c>
      <c r="N730" s="87">
        <f t="shared" si="212"/>
        <v>51.66</v>
      </c>
    </row>
    <row r="731" spans="2:14" x14ac:dyDescent="0.2">
      <c r="B731" s="3"/>
      <c r="C731" s="3"/>
      <c r="D731" s="3"/>
      <c r="E731" s="3"/>
      <c r="F731" s="3"/>
      <c r="G731" s="3"/>
      <c r="H731" s="7" t="s">
        <v>34</v>
      </c>
      <c r="I731" s="85">
        <f>SUM(I719+I721+I723+I725+I727+I729)</f>
        <v>73</v>
      </c>
      <c r="J731" s="85">
        <f t="shared" ref="J731:K732" si="223">SUM(J719+J721+J723+J725+J727+J729)</f>
        <v>34</v>
      </c>
      <c r="K731" s="85">
        <f t="shared" si="223"/>
        <v>0</v>
      </c>
      <c r="L731" s="84">
        <f t="shared" si="210"/>
        <v>107</v>
      </c>
      <c r="M731" s="85">
        <f t="shared" ref="M731:M732" si="224">SUM(M719+M721+M723+M725+M727+M729)</f>
        <v>313</v>
      </c>
      <c r="N731" s="87">
        <f t="shared" si="212"/>
        <v>420</v>
      </c>
    </row>
    <row r="732" spans="2:14" x14ac:dyDescent="0.2">
      <c r="B732" s="3"/>
      <c r="C732" s="3"/>
      <c r="D732" s="3"/>
      <c r="E732" s="3"/>
      <c r="F732" s="3"/>
      <c r="G732" s="3"/>
      <c r="H732" s="7" t="s">
        <v>49</v>
      </c>
      <c r="I732" s="85">
        <f>SUM(I720+I722+I724+I726+I728+I730)</f>
        <v>6302.09</v>
      </c>
      <c r="J732" s="85">
        <f t="shared" si="223"/>
        <v>2091.6800000000003</v>
      </c>
      <c r="K732" s="85">
        <f t="shared" si="223"/>
        <v>0</v>
      </c>
      <c r="L732" s="87">
        <f t="shared" ref="L732" si="225">SUM(I732:K732)</f>
        <v>8393.77</v>
      </c>
      <c r="M732" s="86">
        <f t="shared" si="224"/>
        <v>971.69999999999993</v>
      </c>
      <c r="N732" s="87">
        <f t="shared" ref="N732" si="226">SUM(L732:M732)</f>
        <v>9365.4700000000012</v>
      </c>
    </row>
    <row r="733" spans="2:14" x14ac:dyDescent="0.2">
      <c r="B733" s="8"/>
      <c r="C733" s="8"/>
      <c r="D733" s="8"/>
      <c r="E733" s="8"/>
      <c r="F733" s="8"/>
      <c r="G733" s="9"/>
      <c r="H733" s="10"/>
      <c r="I733" s="10"/>
      <c r="J733" s="10"/>
      <c r="K733" s="10"/>
      <c r="L733" s="11"/>
      <c r="M733" s="10"/>
      <c r="N733" s="10"/>
    </row>
    <row r="734" spans="2:14" x14ac:dyDescent="0.2">
      <c r="B734" s="113" t="s">
        <v>35</v>
      </c>
      <c r="C734" s="113"/>
      <c r="D734" s="113"/>
      <c r="E734" s="113"/>
      <c r="F734" s="91"/>
      <c r="G734" s="4"/>
      <c r="H734" s="5"/>
      <c r="I734" s="4"/>
      <c r="J734" s="10"/>
      <c r="K734" s="10"/>
      <c r="L734" s="11"/>
      <c r="M734" s="10"/>
      <c r="N734" s="10"/>
    </row>
    <row r="735" spans="2:14" s="2" customFormat="1" x14ac:dyDescent="0.2">
      <c r="B735" s="114" t="s">
        <v>79</v>
      </c>
      <c r="C735" s="114"/>
      <c r="D735" s="114"/>
      <c r="E735" s="114"/>
      <c r="F735" s="114"/>
      <c r="G735" s="114"/>
      <c r="H735" s="114"/>
      <c r="I735" s="114"/>
      <c r="J735" s="71"/>
      <c r="K735" s="71"/>
      <c r="L735" s="72"/>
      <c r="M735" s="71"/>
      <c r="N735" s="71"/>
    </row>
    <row r="736" spans="2:14" x14ac:dyDescent="0.2">
      <c r="B736" s="101" t="s">
        <v>36</v>
      </c>
      <c r="C736" s="101"/>
      <c r="D736" s="101"/>
      <c r="E736" s="101"/>
      <c r="F736" s="101"/>
      <c r="G736" s="101"/>
      <c r="H736" s="101"/>
      <c r="I736" s="101"/>
      <c r="J736" s="10"/>
      <c r="K736" s="10"/>
      <c r="L736" s="11"/>
      <c r="M736" s="10"/>
      <c r="N736" s="10"/>
    </row>
    <row r="737" spans="2:14" x14ac:dyDescent="0.2">
      <c r="B737" s="101" t="s">
        <v>37</v>
      </c>
      <c r="C737" s="101"/>
      <c r="D737" s="101"/>
      <c r="E737" s="101"/>
      <c r="F737" s="101"/>
      <c r="G737" s="101"/>
      <c r="H737" s="101"/>
      <c r="I737" s="101"/>
      <c r="J737" s="10"/>
      <c r="K737" s="10"/>
      <c r="L737" s="11"/>
      <c r="M737" s="10"/>
      <c r="N737" s="10"/>
    </row>
    <row r="738" spans="2:14" x14ac:dyDescent="0.2">
      <c r="B738" s="101" t="s">
        <v>38</v>
      </c>
      <c r="C738" s="101"/>
      <c r="D738" s="101"/>
      <c r="E738" s="101"/>
      <c r="F738" s="101"/>
      <c r="G738" s="101"/>
      <c r="H738" s="101"/>
      <c r="I738" s="101"/>
      <c r="J738" s="10"/>
      <c r="K738" s="10"/>
      <c r="L738" s="11"/>
      <c r="M738" s="10"/>
      <c r="N738" s="10"/>
    </row>
    <row r="739" spans="2:14" x14ac:dyDescent="0.2">
      <c r="B739" s="101" t="s">
        <v>39</v>
      </c>
      <c r="C739" s="101"/>
      <c r="D739" s="101"/>
      <c r="E739" s="101"/>
      <c r="F739" s="101"/>
      <c r="G739" s="101"/>
      <c r="H739" s="101"/>
      <c r="I739" s="101"/>
      <c r="J739" s="4"/>
      <c r="K739" s="4"/>
      <c r="L739" s="4"/>
      <c r="M739" s="4"/>
      <c r="N739" s="4"/>
    </row>
    <row r="740" spans="2:14" x14ac:dyDescent="0.2">
      <c r="B740" s="101" t="s">
        <v>40</v>
      </c>
      <c r="C740" s="101"/>
      <c r="D740" s="101"/>
      <c r="E740" s="101"/>
      <c r="F740" s="101"/>
      <c r="G740" s="101"/>
      <c r="H740" s="101"/>
      <c r="I740" s="101"/>
      <c r="J740" s="4"/>
      <c r="K740" s="4"/>
      <c r="L740" s="4"/>
      <c r="M740" s="4"/>
      <c r="N740" s="4"/>
    </row>
    <row r="741" spans="2:14" x14ac:dyDescent="0.2">
      <c r="B741" s="101" t="s">
        <v>41</v>
      </c>
      <c r="C741" s="101"/>
      <c r="D741" s="101"/>
      <c r="E741" s="101"/>
      <c r="F741" s="101"/>
      <c r="G741" s="101"/>
      <c r="H741" s="101"/>
      <c r="I741" s="101"/>
      <c r="J741" s="4"/>
      <c r="K741" s="4"/>
      <c r="L741" s="4"/>
      <c r="M741" s="4"/>
      <c r="N741" s="4"/>
    </row>
    <row r="742" spans="2:14" x14ac:dyDescent="0.2">
      <c r="B742" s="101" t="s">
        <v>42</v>
      </c>
      <c r="C742" s="101"/>
      <c r="D742" s="101"/>
      <c r="E742" s="101"/>
      <c r="F742" s="101"/>
      <c r="G742" s="101"/>
      <c r="H742" s="101"/>
      <c r="I742" s="101"/>
      <c r="J742" s="4"/>
      <c r="K742" s="4"/>
      <c r="L742" s="4"/>
      <c r="M742" s="4"/>
      <c r="N742" s="4"/>
    </row>
    <row r="743" spans="2:14" x14ac:dyDescent="0.2">
      <c r="B743" s="90"/>
      <c r="C743" s="90"/>
      <c r="D743" s="90"/>
      <c r="E743" s="90"/>
      <c r="F743" s="90"/>
      <c r="G743" s="90"/>
      <c r="H743" s="90"/>
      <c r="I743" s="90"/>
      <c r="J743" s="4"/>
      <c r="K743" s="4"/>
      <c r="L743" s="4"/>
      <c r="M743" s="4"/>
      <c r="N743" s="4"/>
    </row>
    <row r="744" spans="2:14" x14ac:dyDescent="0.2">
      <c r="B744" s="4" t="s">
        <v>43</v>
      </c>
      <c r="C744" s="4"/>
      <c r="D744" s="4"/>
      <c r="E744" s="4"/>
      <c r="F744" s="4"/>
      <c r="G744" s="4"/>
      <c r="H744" s="5"/>
      <c r="I744" s="4"/>
      <c r="J744" s="4" t="s">
        <v>44</v>
      </c>
      <c r="K744" s="4"/>
      <c r="L744" s="4"/>
      <c r="M744" s="4"/>
      <c r="N744" s="4"/>
    </row>
    <row r="745" spans="2:14" x14ac:dyDescent="0.2">
      <c r="B745" s="12" t="s">
        <v>78</v>
      </c>
      <c r="C745" s="12"/>
      <c r="D745" s="4"/>
      <c r="E745" s="4"/>
      <c r="F745" s="4"/>
      <c r="G745" s="4"/>
      <c r="H745" s="5"/>
      <c r="I745" s="4"/>
      <c r="J745" s="12"/>
      <c r="K745" s="12"/>
      <c r="L745" s="12"/>
      <c r="M745" s="4"/>
      <c r="N745" s="4"/>
    </row>
    <row r="746" spans="2:14" x14ac:dyDescent="0.2">
      <c r="B746" s="13" t="s">
        <v>45</v>
      </c>
      <c r="C746" s="4"/>
      <c r="D746" s="4"/>
      <c r="E746" s="4"/>
      <c r="F746" s="4"/>
      <c r="G746" s="4"/>
      <c r="H746" s="5"/>
      <c r="I746" s="4"/>
      <c r="J746" s="4" t="s">
        <v>45</v>
      </c>
      <c r="K746" s="4"/>
      <c r="L746" s="4"/>
      <c r="M746" s="4"/>
      <c r="N746" s="4"/>
    </row>
    <row r="747" spans="2:14" x14ac:dyDescent="0.2">
      <c r="B747" s="4"/>
      <c r="C747" s="4"/>
      <c r="D747" s="4"/>
      <c r="E747" s="4"/>
      <c r="F747" s="4"/>
      <c r="G747" s="4"/>
      <c r="H747" s="5"/>
      <c r="I747" s="4"/>
      <c r="J747" s="4"/>
      <c r="K747" s="4"/>
      <c r="L747" s="4"/>
      <c r="M747" s="4"/>
      <c r="N747" s="4"/>
    </row>
    <row r="748" spans="2:14" x14ac:dyDescent="0.2">
      <c r="B748" s="12"/>
      <c r="C748" s="12"/>
      <c r="D748" s="4"/>
      <c r="E748" s="4"/>
      <c r="F748" s="4"/>
      <c r="G748" s="4"/>
      <c r="H748" s="5"/>
      <c r="I748" s="4"/>
      <c r="J748" s="12"/>
      <c r="K748" s="12"/>
      <c r="L748" s="12"/>
      <c r="M748" s="4"/>
      <c r="N748" s="4"/>
    </row>
    <row r="749" spans="2:14" x14ac:dyDescent="0.2">
      <c r="B749" s="14" t="s">
        <v>46</v>
      </c>
      <c r="C749" s="4"/>
      <c r="D749" s="4"/>
      <c r="E749" s="4"/>
      <c r="F749" s="4"/>
      <c r="G749" s="4"/>
      <c r="H749" s="5"/>
      <c r="I749" s="4"/>
      <c r="J749" s="102" t="s">
        <v>46</v>
      </c>
      <c r="K749" s="102"/>
      <c r="L749" s="102"/>
      <c r="M749" s="4"/>
      <c r="N749" s="4"/>
    </row>
    <row r="750" spans="2:14" x14ac:dyDescent="0.2">
      <c r="B750" s="4"/>
      <c r="C750" s="4"/>
      <c r="D750" s="4"/>
      <c r="E750" s="4"/>
      <c r="F750" s="4"/>
      <c r="G750" s="4"/>
      <c r="H750" s="5"/>
      <c r="I750" s="4"/>
      <c r="J750" s="4"/>
      <c r="K750" s="4"/>
      <c r="L750" s="4"/>
      <c r="M750" s="4"/>
      <c r="N750" s="4"/>
    </row>
    <row r="751" spans="2:14" x14ac:dyDescent="0.2">
      <c r="B751" s="90" t="s">
        <v>47</v>
      </c>
      <c r="C751" s="4"/>
      <c r="D751" s="4"/>
      <c r="E751" s="4"/>
      <c r="F751" s="4"/>
      <c r="G751" s="4"/>
      <c r="H751" s="5"/>
      <c r="I751" s="4"/>
      <c r="J751" s="4" t="s">
        <v>47</v>
      </c>
      <c r="K751" s="4"/>
      <c r="L751" s="4"/>
      <c r="M751" s="4"/>
      <c r="N751" s="4"/>
    </row>
  </sheetData>
  <mergeCells count="312">
    <mergeCell ref="C6:L6"/>
    <mergeCell ref="C7:L7"/>
    <mergeCell ref="L8:N8"/>
    <mergeCell ref="B15:B16"/>
    <mergeCell ref="C15:C16"/>
    <mergeCell ref="D15:D16"/>
    <mergeCell ref="E15:E16"/>
    <mergeCell ref="F15:F16"/>
    <mergeCell ref="G15:G16"/>
    <mergeCell ref="H15:H16"/>
    <mergeCell ref="B40:I40"/>
    <mergeCell ref="B41:I41"/>
    <mergeCell ref="B42:I42"/>
    <mergeCell ref="B43:I43"/>
    <mergeCell ref="B44:I44"/>
    <mergeCell ref="B45:I45"/>
    <mergeCell ref="I15:L15"/>
    <mergeCell ref="M15:M16"/>
    <mergeCell ref="N15:N16"/>
    <mergeCell ref="B17:G22"/>
    <mergeCell ref="B38:E38"/>
    <mergeCell ref="B39:I39"/>
    <mergeCell ref="G72:G73"/>
    <mergeCell ref="H72:H73"/>
    <mergeCell ref="I72:L72"/>
    <mergeCell ref="M72:M73"/>
    <mergeCell ref="N72:N73"/>
    <mergeCell ref="B74:G79"/>
    <mergeCell ref="B46:I46"/>
    <mergeCell ref="J53:L53"/>
    <mergeCell ref="C63:L63"/>
    <mergeCell ref="C64:L64"/>
    <mergeCell ref="L65:N65"/>
    <mergeCell ref="B72:B73"/>
    <mergeCell ref="C72:C73"/>
    <mergeCell ref="D72:D73"/>
    <mergeCell ref="E72:E73"/>
    <mergeCell ref="F72:F73"/>
    <mergeCell ref="B101:I101"/>
    <mergeCell ref="B102:I102"/>
    <mergeCell ref="B103:I103"/>
    <mergeCell ref="J110:L110"/>
    <mergeCell ref="C122:L122"/>
    <mergeCell ref="C123:L123"/>
    <mergeCell ref="B95:E95"/>
    <mergeCell ref="B96:I96"/>
    <mergeCell ref="B97:I97"/>
    <mergeCell ref="B98:I98"/>
    <mergeCell ref="B99:I99"/>
    <mergeCell ref="B100:I100"/>
    <mergeCell ref="L124:N124"/>
    <mergeCell ref="B131:B132"/>
    <mergeCell ref="C131:C132"/>
    <mergeCell ref="D131:D132"/>
    <mergeCell ref="E131:E132"/>
    <mergeCell ref="F131:F132"/>
    <mergeCell ref="G131:G132"/>
    <mergeCell ref="H131:H132"/>
    <mergeCell ref="I131:L131"/>
    <mergeCell ref="M131:M132"/>
    <mergeCell ref="B158:I158"/>
    <mergeCell ref="B159:I159"/>
    <mergeCell ref="B160:I160"/>
    <mergeCell ref="B161:I161"/>
    <mergeCell ref="B162:I162"/>
    <mergeCell ref="J169:L169"/>
    <mergeCell ref="N131:N132"/>
    <mergeCell ref="B133:G138"/>
    <mergeCell ref="B154:E154"/>
    <mergeCell ref="B155:I155"/>
    <mergeCell ref="B156:I156"/>
    <mergeCell ref="B157:I157"/>
    <mergeCell ref="C179:L179"/>
    <mergeCell ref="C180:L180"/>
    <mergeCell ref="L181:N181"/>
    <mergeCell ref="B188:B189"/>
    <mergeCell ref="C188:C189"/>
    <mergeCell ref="D188:D189"/>
    <mergeCell ref="E188:E189"/>
    <mergeCell ref="F188:F189"/>
    <mergeCell ref="G188:G189"/>
    <mergeCell ref="H188:H189"/>
    <mergeCell ref="B213:I213"/>
    <mergeCell ref="B214:I214"/>
    <mergeCell ref="B215:I215"/>
    <mergeCell ref="B216:I216"/>
    <mergeCell ref="B217:I217"/>
    <mergeCell ref="B218:I218"/>
    <mergeCell ref="I188:L188"/>
    <mergeCell ref="M188:M189"/>
    <mergeCell ref="N188:N189"/>
    <mergeCell ref="B190:G195"/>
    <mergeCell ref="B211:E211"/>
    <mergeCell ref="B212:I212"/>
    <mergeCell ref="G247:G248"/>
    <mergeCell ref="H247:H248"/>
    <mergeCell ref="I247:L247"/>
    <mergeCell ref="M247:M248"/>
    <mergeCell ref="N247:N248"/>
    <mergeCell ref="B249:G254"/>
    <mergeCell ref="B219:I219"/>
    <mergeCell ref="J226:L226"/>
    <mergeCell ref="C238:L238"/>
    <mergeCell ref="C239:L239"/>
    <mergeCell ref="L240:N240"/>
    <mergeCell ref="B247:B248"/>
    <mergeCell ref="C247:C248"/>
    <mergeCell ref="D247:D248"/>
    <mergeCell ref="E247:E248"/>
    <mergeCell ref="F247:F248"/>
    <mergeCell ref="B276:I276"/>
    <mergeCell ref="B277:I277"/>
    <mergeCell ref="B278:I278"/>
    <mergeCell ref="J285:L285"/>
    <mergeCell ref="C295:L295"/>
    <mergeCell ref="C296:L296"/>
    <mergeCell ref="B270:E270"/>
    <mergeCell ref="B271:I271"/>
    <mergeCell ref="B272:I272"/>
    <mergeCell ref="B273:I273"/>
    <mergeCell ref="B274:I274"/>
    <mergeCell ref="B275:I275"/>
    <mergeCell ref="L297:N297"/>
    <mergeCell ref="B304:B305"/>
    <mergeCell ref="C304:C305"/>
    <mergeCell ref="D304:D305"/>
    <mergeCell ref="E304:E305"/>
    <mergeCell ref="F304:F305"/>
    <mergeCell ref="G304:G305"/>
    <mergeCell ref="H304:H305"/>
    <mergeCell ref="I304:L304"/>
    <mergeCell ref="M304:M305"/>
    <mergeCell ref="B331:I331"/>
    <mergeCell ref="B332:I332"/>
    <mergeCell ref="B333:I333"/>
    <mergeCell ref="B334:I334"/>
    <mergeCell ref="B335:I335"/>
    <mergeCell ref="J342:L342"/>
    <mergeCell ref="N304:N305"/>
    <mergeCell ref="B306:G311"/>
    <mergeCell ref="B327:E327"/>
    <mergeCell ref="B328:I328"/>
    <mergeCell ref="B329:I329"/>
    <mergeCell ref="B330:I330"/>
    <mergeCell ref="C354:L354"/>
    <mergeCell ref="C355:L355"/>
    <mergeCell ref="L356:N356"/>
    <mergeCell ref="B363:B364"/>
    <mergeCell ref="C363:C364"/>
    <mergeCell ref="D363:D364"/>
    <mergeCell ref="E363:E364"/>
    <mergeCell ref="F363:F364"/>
    <mergeCell ref="G363:G364"/>
    <mergeCell ref="H363:H364"/>
    <mergeCell ref="B388:I388"/>
    <mergeCell ref="B389:I389"/>
    <mergeCell ref="B390:I390"/>
    <mergeCell ref="B391:I391"/>
    <mergeCell ref="B392:I392"/>
    <mergeCell ref="B393:I393"/>
    <mergeCell ref="I363:L363"/>
    <mergeCell ref="M363:M364"/>
    <mergeCell ref="N363:N364"/>
    <mergeCell ref="B365:G370"/>
    <mergeCell ref="B386:E386"/>
    <mergeCell ref="B387:I387"/>
    <mergeCell ref="G421:G422"/>
    <mergeCell ref="H421:H422"/>
    <mergeCell ref="I421:L421"/>
    <mergeCell ref="M421:M422"/>
    <mergeCell ref="N421:N422"/>
    <mergeCell ref="B423:G428"/>
    <mergeCell ref="B394:I394"/>
    <mergeCell ref="J401:L401"/>
    <mergeCell ref="C412:L412"/>
    <mergeCell ref="C413:L413"/>
    <mergeCell ref="L414:N414"/>
    <mergeCell ref="B421:B422"/>
    <mergeCell ref="C421:C422"/>
    <mergeCell ref="D421:D422"/>
    <mergeCell ref="E421:E422"/>
    <mergeCell ref="F421:F422"/>
    <mergeCell ref="B450:I450"/>
    <mergeCell ref="B451:I451"/>
    <mergeCell ref="B452:I452"/>
    <mergeCell ref="J459:L459"/>
    <mergeCell ref="C470:L470"/>
    <mergeCell ref="C471:L471"/>
    <mergeCell ref="B444:E444"/>
    <mergeCell ref="B445:I445"/>
    <mergeCell ref="B446:I446"/>
    <mergeCell ref="B447:I447"/>
    <mergeCell ref="B448:I448"/>
    <mergeCell ref="B449:I449"/>
    <mergeCell ref="L472:N472"/>
    <mergeCell ref="B479:B480"/>
    <mergeCell ref="C479:C480"/>
    <mergeCell ref="D479:D480"/>
    <mergeCell ref="E479:E480"/>
    <mergeCell ref="F479:F480"/>
    <mergeCell ref="G479:G480"/>
    <mergeCell ref="H479:H480"/>
    <mergeCell ref="I479:L479"/>
    <mergeCell ref="M479:M480"/>
    <mergeCell ref="B506:I506"/>
    <mergeCell ref="B507:I507"/>
    <mergeCell ref="B508:I508"/>
    <mergeCell ref="B509:I509"/>
    <mergeCell ref="B510:I510"/>
    <mergeCell ref="J517:L517"/>
    <mergeCell ref="N479:N480"/>
    <mergeCell ref="B481:G486"/>
    <mergeCell ref="B502:E502"/>
    <mergeCell ref="B503:I503"/>
    <mergeCell ref="B504:I504"/>
    <mergeCell ref="B505:I505"/>
    <mergeCell ref="C528:L528"/>
    <mergeCell ref="C529:L529"/>
    <mergeCell ref="L530:N530"/>
    <mergeCell ref="B537:B538"/>
    <mergeCell ref="C537:C538"/>
    <mergeCell ref="D537:D538"/>
    <mergeCell ref="E537:E538"/>
    <mergeCell ref="F537:F538"/>
    <mergeCell ref="G537:G538"/>
    <mergeCell ref="H537:H538"/>
    <mergeCell ref="B562:I562"/>
    <mergeCell ref="B563:I563"/>
    <mergeCell ref="B564:I564"/>
    <mergeCell ref="B565:I565"/>
    <mergeCell ref="B566:I566"/>
    <mergeCell ref="B567:I567"/>
    <mergeCell ref="I537:L537"/>
    <mergeCell ref="M537:M538"/>
    <mergeCell ref="N537:N538"/>
    <mergeCell ref="B539:G544"/>
    <mergeCell ref="B560:E560"/>
    <mergeCell ref="B561:I561"/>
    <mergeCell ref="G595:G596"/>
    <mergeCell ref="H595:H596"/>
    <mergeCell ref="I595:L595"/>
    <mergeCell ref="M595:M596"/>
    <mergeCell ref="N595:N596"/>
    <mergeCell ref="B597:G602"/>
    <mergeCell ref="B568:I568"/>
    <mergeCell ref="J575:L575"/>
    <mergeCell ref="C586:L586"/>
    <mergeCell ref="C587:L587"/>
    <mergeCell ref="L588:N588"/>
    <mergeCell ref="B595:B596"/>
    <mergeCell ref="C595:C596"/>
    <mergeCell ref="D595:D596"/>
    <mergeCell ref="E595:E596"/>
    <mergeCell ref="F595:F596"/>
    <mergeCell ref="B624:I624"/>
    <mergeCell ref="B625:I625"/>
    <mergeCell ref="B626:I626"/>
    <mergeCell ref="J633:L633"/>
    <mergeCell ref="C644:L644"/>
    <mergeCell ref="C645:L645"/>
    <mergeCell ref="B618:E618"/>
    <mergeCell ref="B619:I619"/>
    <mergeCell ref="B620:I620"/>
    <mergeCell ref="B621:I621"/>
    <mergeCell ref="B622:I622"/>
    <mergeCell ref="B623:I623"/>
    <mergeCell ref="L646:N646"/>
    <mergeCell ref="B653:B654"/>
    <mergeCell ref="C653:C654"/>
    <mergeCell ref="D653:D654"/>
    <mergeCell ref="E653:E654"/>
    <mergeCell ref="F653:F654"/>
    <mergeCell ref="G653:G654"/>
    <mergeCell ref="H653:H654"/>
    <mergeCell ref="I653:L653"/>
    <mergeCell ref="M653:M654"/>
    <mergeCell ref="B680:I680"/>
    <mergeCell ref="B681:I681"/>
    <mergeCell ref="B682:I682"/>
    <mergeCell ref="B683:I683"/>
    <mergeCell ref="B684:I684"/>
    <mergeCell ref="J691:L691"/>
    <mergeCell ref="N653:N654"/>
    <mergeCell ref="B655:G660"/>
    <mergeCell ref="B676:E676"/>
    <mergeCell ref="B677:I677"/>
    <mergeCell ref="B678:I678"/>
    <mergeCell ref="B679:I679"/>
    <mergeCell ref="M711:M712"/>
    <mergeCell ref="N711:N712"/>
    <mergeCell ref="B713:G718"/>
    <mergeCell ref="B734:E734"/>
    <mergeCell ref="B735:I735"/>
    <mergeCell ref="C702:L702"/>
    <mergeCell ref="C703:L703"/>
    <mergeCell ref="L704:N704"/>
    <mergeCell ref="B711:B712"/>
    <mergeCell ref="C711:C712"/>
    <mergeCell ref="D711:D712"/>
    <mergeCell ref="E711:E712"/>
    <mergeCell ref="F711:F712"/>
    <mergeCell ref="G711:G712"/>
    <mergeCell ref="H711:H712"/>
    <mergeCell ref="B742:I742"/>
    <mergeCell ref="J749:L749"/>
    <mergeCell ref="B736:I736"/>
    <mergeCell ref="B737:I737"/>
    <mergeCell ref="B738:I738"/>
    <mergeCell ref="B739:I739"/>
    <mergeCell ref="B740:I740"/>
    <mergeCell ref="B741:I741"/>
    <mergeCell ref="I711:L711"/>
  </mergeCells>
  <pageMargins left="0.74803149606299213" right="0.74803149606299213" top="0.98425196850393704" bottom="0.98425196850393704" header="0.51181102362204722" footer="0.51181102362204722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K484"/>
  <sheetViews>
    <sheetView tabSelected="1" view="pageBreakPreview" topLeftCell="A433" zoomScale="80" zoomScaleNormal="40" zoomScaleSheetLayoutView="80" zoomScalePageLayoutView="40" workbookViewId="0">
      <selection activeCell="D462" sqref="D462"/>
    </sheetView>
  </sheetViews>
  <sheetFormatPr defaultRowHeight="15.75" x14ac:dyDescent="0.25"/>
  <cols>
    <col min="1" max="1" width="9.14062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9.140625" style="1"/>
    <col min="7" max="7" width="16" style="1" customWidth="1"/>
    <col min="8" max="9" width="9.140625" style="66"/>
  </cols>
  <sheetData>
    <row r="2" spans="2:7" ht="60.75" customHeight="1" x14ac:dyDescent="0.8">
      <c r="B2" s="122" t="s">
        <v>113</v>
      </c>
      <c r="C2" s="122"/>
      <c r="D2" s="122"/>
      <c r="E2" s="122"/>
      <c r="F2" s="122"/>
      <c r="G2" s="122"/>
    </row>
    <row r="3" spans="2:7" ht="64.150000000000006" customHeight="1" x14ac:dyDescent="0.25">
      <c r="B3" s="123" t="s">
        <v>50</v>
      </c>
      <c r="C3" s="123"/>
      <c r="D3" s="123"/>
      <c r="E3" s="123"/>
      <c r="F3" s="123"/>
      <c r="G3" s="123"/>
    </row>
    <row r="4" spans="2:7" ht="25.5" x14ac:dyDescent="0.25">
      <c r="B4" s="19"/>
      <c r="C4" s="29" t="s">
        <v>51</v>
      </c>
      <c r="D4" s="30"/>
      <c r="E4" s="19"/>
      <c r="F4" s="19"/>
      <c r="G4" s="18"/>
    </row>
    <row r="5" spans="2:7" ht="39.950000000000003" customHeight="1" x14ac:dyDescent="0.25">
      <c r="B5" s="20"/>
      <c r="C5" s="124" t="s">
        <v>52</v>
      </c>
      <c r="D5" s="127" t="s">
        <v>81</v>
      </c>
      <c r="E5" s="128"/>
      <c r="F5" s="128"/>
      <c r="G5" s="129"/>
    </row>
    <row r="6" spans="2:7" ht="19.899999999999999" customHeight="1" x14ac:dyDescent="0.25">
      <c r="B6" s="20"/>
      <c r="C6" s="125"/>
      <c r="D6" s="130" t="s">
        <v>82</v>
      </c>
      <c r="E6" s="130"/>
      <c r="F6" s="130"/>
      <c r="G6" s="130"/>
    </row>
    <row r="7" spans="2:7" ht="19.899999999999999" customHeight="1" x14ac:dyDescent="0.25">
      <c r="B7" s="20"/>
      <c r="C7" s="126"/>
      <c r="D7" s="130" t="s">
        <v>93</v>
      </c>
      <c r="E7" s="130"/>
      <c r="F7" s="130"/>
      <c r="G7" s="130"/>
    </row>
    <row r="8" spans="2:7" ht="23.25" x14ac:dyDescent="0.25">
      <c r="B8" s="19"/>
      <c r="C8" s="31" t="s">
        <v>53</v>
      </c>
      <c r="D8" s="21">
        <v>2.7</v>
      </c>
      <c r="E8" s="32"/>
      <c r="F8" s="20"/>
      <c r="G8" s="18"/>
    </row>
    <row r="9" spans="2:7" ht="22.5" x14ac:dyDescent="0.25">
      <c r="B9" s="19"/>
      <c r="C9" s="33" t="s">
        <v>54</v>
      </c>
      <c r="D9" s="74">
        <v>35</v>
      </c>
      <c r="E9" s="139" t="s">
        <v>55</v>
      </c>
      <c r="F9" s="140"/>
      <c r="G9" s="143">
        <f>D10/D9</f>
        <v>17.453428571428571</v>
      </c>
    </row>
    <row r="10" spans="2:7" ht="22.5" x14ac:dyDescent="0.25">
      <c r="B10" s="19"/>
      <c r="C10" s="33" t="s">
        <v>56</v>
      </c>
      <c r="D10" s="22">
        <v>610.87</v>
      </c>
      <c r="E10" s="141"/>
      <c r="F10" s="142"/>
      <c r="G10" s="144"/>
    </row>
    <row r="11" spans="2:7" ht="23.25" x14ac:dyDescent="0.25">
      <c r="B11" s="19"/>
      <c r="C11" s="34"/>
      <c r="D11" s="23"/>
      <c r="E11" s="35"/>
      <c r="F11" s="19"/>
      <c r="G11" s="18"/>
    </row>
    <row r="12" spans="2:7" ht="23.25" x14ac:dyDescent="0.3">
      <c r="B12" s="19"/>
      <c r="C12" s="62" t="s">
        <v>57</v>
      </c>
      <c r="D12" s="96" t="s">
        <v>94</v>
      </c>
      <c r="E12" s="19"/>
      <c r="F12" s="19"/>
      <c r="G12" s="18"/>
    </row>
    <row r="13" spans="2:7" ht="23.25" x14ac:dyDescent="0.3">
      <c r="B13" s="19"/>
      <c r="C13" s="62" t="s">
        <v>58</v>
      </c>
      <c r="D13" s="98">
        <v>75</v>
      </c>
      <c r="E13" s="19"/>
      <c r="F13" s="19"/>
      <c r="G13" s="18"/>
    </row>
    <row r="14" spans="2:7" ht="23.25" x14ac:dyDescent="0.25">
      <c r="B14" s="19"/>
      <c r="C14" s="62" t="s">
        <v>59</v>
      </c>
      <c r="D14" s="63" t="s">
        <v>80</v>
      </c>
      <c r="E14" s="19"/>
      <c r="F14" s="19"/>
      <c r="G14" s="18"/>
    </row>
    <row r="15" spans="2:7" ht="24" thickBot="1" x14ac:dyDescent="0.3">
      <c r="B15" s="19"/>
      <c r="C15" s="19"/>
      <c r="D15" s="19"/>
      <c r="E15" s="19"/>
      <c r="F15" s="19"/>
      <c r="G15" s="18"/>
    </row>
    <row r="16" spans="2:7" ht="67.900000000000006" customHeight="1" thickBot="1" x14ac:dyDescent="0.3">
      <c r="B16" s="145" t="s">
        <v>7</v>
      </c>
      <c r="C16" s="146"/>
      <c r="D16" s="24" t="s">
        <v>60</v>
      </c>
      <c r="E16" s="147" t="s">
        <v>61</v>
      </c>
      <c r="F16" s="148"/>
      <c r="G16" s="25" t="s">
        <v>62</v>
      </c>
    </row>
    <row r="17" spans="2:7" ht="30" customHeight="1" thickBot="1" x14ac:dyDescent="0.3">
      <c r="B17" s="149" t="s">
        <v>63</v>
      </c>
      <c r="C17" s="150"/>
      <c r="D17" s="46">
        <v>50.01</v>
      </c>
      <c r="E17" s="64">
        <v>2.7</v>
      </c>
      <c r="F17" s="47" t="s">
        <v>6</v>
      </c>
      <c r="G17" s="48">
        <f t="shared" ref="G17:G24" si="0">D17*E17</f>
        <v>135.02700000000002</v>
      </c>
    </row>
    <row r="18" spans="2:7" ht="45.6" customHeight="1" x14ac:dyDescent="0.25">
      <c r="B18" s="135" t="s">
        <v>64</v>
      </c>
      <c r="C18" s="136"/>
      <c r="D18" s="49"/>
      <c r="E18" s="68"/>
      <c r="F18" s="50" t="s">
        <v>8</v>
      </c>
      <c r="G18" s="51">
        <f t="shared" si="0"/>
        <v>0</v>
      </c>
    </row>
    <row r="19" spans="2:7" ht="30" customHeight="1" thickBot="1" x14ac:dyDescent="0.3">
      <c r="B19" s="131" t="s">
        <v>65</v>
      </c>
      <c r="C19" s="132"/>
      <c r="D19" s="52"/>
      <c r="E19" s="69"/>
      <c r="F19" s="53" t="s">
        <v>8</v>
      </c>
      <c r="G19" s="54">
        <f t="shared" si="0"/>
        <v>0</v>
      </c>
    </row>
    <row r="20" spans="2:7" ht="30" customHeight="1" thickBot="1" x14ac:dyDescent="0.3">
      <c r="B20" s="133" t="s">
        <v>9</v>
      </c>
      <c r="C20" s="134"/>
      <c r="D20" s="100">
        <v>696.9</v>
      </c>
      <c r="E20" s="100">
        <v>2.7</v>
      </c>
      <c r="F20" s="55" t="s">
        <v>6</v>
      </c>
      <c r="G20" s="56">
        <f t="shared" si="0"/>
        <v>1881.63</v>
      </c>
    </row>
    <row r="21" spans="2:7" ht="45" customHeight="1" x14ac:dyDescent="0.25">
      <c r="B21" s="135" t="s">
        <v>66</v>
      </c>
      <c r="C21" s="136"/>
      <c r="D21" s="49"/>
      <c r="E21" s="49"/>
      <c r="F21" s="50" t="s">
        <v>6</v>
      </c>
      <c r="G21" s="51">
        <f t="shared" si="0"/>
        <v>0</v>
      </c>
    </row>
    <row r="22" spans="2:7" ht="30" customHeight="1" x14ac:dyDescent="0.25">
      <c r="B22" s="137" t="s">
        <v>67</v>
      </c>
      <c r="C22" s="138"/>
      <c r="D22" s="57"/>
      <c r="E22" s="57"/>
      <c r="F22" s="58" t="s">
        <v>6</v>
      </c>
      <c r="G22" s="59">
        <f t="shared" si="0"/>
        <v>0</v>
      </c>
    </row>
    <row r="23" spans="2:7" ht="30" customHeight="1" x14ac:dyDescent="0.25">
      <c r="B23" s="137" t="s">
        <v>10</v>
      </c>
      <c r="C23" s="138"/>
      <c r="D23" s="60"/>
      <c r="E23" s="65"/>
      <c r="F23" s="58" t="s">
        <v>6</v>
      </c>
      <c r="G23" s="59">
        <f t="shared" si="0"/>
        <v>0</v>
      </c>
    </row>
    <row r="24" spans="2:7" ht="30" customHeight="1" x14ac:dyDescent="0.25">
      <c r="B24" s="137" t="s">
        <v>68</v>
      </c>
      <c r="C24" s="138"/>
      <c r="D24" s="60"/>
      <c r="E24" s="65"/>
      <c r="F24" s="58" t="s">
        <v>6</v>
      </c>
      <c r="G24" s="59">
        <f t="shared" si="0"/>
        <v>0</v>
      </c>
    </row>
    <row r="25" spans="2:7" ht="30" customHeight="1" x14ac:dyDescent="0.25">
      <c r="B25" s="137" t="s">
        <v>12</v>
      </c>
      <c r="C25" s="138"/>
      <c r="D25" s="60"/>
      <c r="E25" s="65"/>
      <c r="F25" s="58" t="s">
        <v>6</v>
      </c>
      <c r="G25" s="59">
        <f>D25*E25</f>
        <v>0</v>
      </c>
    </row>
    <row r="26" spans="2:7" ht="30" customHeight="1" thickBot="1" x14ac:dyDescent="0.3">
      <c r="B26" s="131" t="s">
        <v>11</v>
      </c>
      <c r="C26" s="132"/>
      <c r="D26" s="52"/>
      <c r="E26" s="52"/>
      <c r="F26" s="53" t="s">
        <v>6</v>
      </c>
      <c r="G26" s="61">
        <f>D26*E26</f>
        <v>0</v>
      </c>
    </row>
    <row r="27" spans="2:7" ht="23.25" x14ac:dyDescent="0.25">
      <c r="B27" s="19"/>
      <c r="C27" s="36"/>
      <c r="D27" s="36"/>
      <c r="E27" s="26"/>
      <c r="F27" s="26"/>
      <c r="G27" s="18"/>
    </row>
    <row r="28" spans="2:7" ht="25.5" x14ac:dyDescent="0.25">
      <c r="B28" s="19"/>
      <c r="C28" s="29" t="s">
        <v>69</v>
      </c>
      <c r="D28" s="30"/>
      <c r="E28" s="19"/>
      <c r="F28" s="19"/>
      <c r="G28" s="18"/>
    </row>
    <row r="29" spans="2:7" ht="18.75" x14ac:dyDescent="0.25">
      <c r="B29" s="19"/>
      <c r="C29" s="151" t="s">
        <v>70</v>
      </c>
      <c r="D29" s="94" t="s">
        <v>71</v>
      </c>
      <c r="E29" s="37">
        <f>ROUND((G17+D10)/D10,2)</f>
        <v>1.22</v>
      </c>
      <c r="F29" s="37"/>
      <c r="G29" s="20"/>
    </row>
    <row r="30" spans="2:7" ht="23.25" x14ac:dyDescent="0.25">
      <c r="B30" s="19"/>
      <c r="C30" s="151"/>
      <c r="D30" s="94" t="s">
        <v>72</v>
      </c>
      <c r="E30" s="37">
        <f>ROUND((G18+G19+D10)/D10,2)</f>
        <v>1</v>
      </c>
      <c r="F30" s="37"/>
      <c r="G30" s="27"/>
    </row>
    <row r="31" spans="2:7" ht="23.25" x14ac:dyDescent="0.25">
      <c r="B31" s="19"/>
      <c r="C31" s="151"/>
      <c r="D31" s="94" t="s">
        <v>73</v>
      </c>
      <c r="E31" s="37">
        <f>ROUND((G20+D10)/D10,2)</f>
        <v>4.08</v>
      </c>
      <c r="F31" s="20"/>
      <c r="G31" s="27"/>
    </row>
    <row r="32" spans="2:7" ht="23.25" x14ac:dyDescent="0.25">
      <c r="B32" s="19"/>
      <c r="C32" s="151"/>
      <c r="D32" s="38" t="s">
        <v>74</v>
      </c>
      <c r="E32" s="39">
        <f>ROUND((SUM(G21:G26)+D10)/D10,2)</f>
        <v>1</v>
      </c>
      <c r="F32" s="20"/>
      <c r="G32" s="27"/>
    </row>
    <row r="33" spans="2:7" ht="25.5" x14ac:dyDescent="0.25">
      <c r="B33" s="19"/>
      <c r="C33" s="19"/>
      <c r="D33" s="40" t="s">
        <v>75</v>
      </c>
      <c r="E33" s="41">
        <f>SUM(E29:E32)-IF(D14="сплошная",3,2)</f>
        <v>5.3</v>
      </c>
      <c r="F33" s="42"/>
      <c r="G33" s="18"/>
    </row>
    <row r="34" spans="2:7" ht="23.25" x14ac:dyDescent="0.25">
      <c r="B34" s="19"/>
      <c r="C34" s="19"/>
      <c r="D34" s="19"/>
      <c r="E34" s="43"/>
      <c r="F34" s="19"/>
      <c r="G34" s="18"/>
    </row>
    <row r="35" spans="2:7" ht="25.5" x14ac:dyDescent="0.35">
      <c r="B35" s="28"/>
      <c r="C35" s="44" t="s">
        <v>76</v>
      </c>
      <c r="D35" s="152">
        <f>E33*D10</f>
        <v>3237.6109999999999</v>
      </c>
      <c r="E35" s="152"/>
      <c r="F35" s="19"/>
      <c r="G35" s="18"/>
    </row>
    <row r="36" spans="2:7" ht="18.75" x14ac:dyDescent="0.3">
      <c r="B36" s="19"/>
      <c r="C36" s="45" t="s">
        <v>77</v>
      </c>
      <c r="D36" s="153">
        <f>D35/D9</f>
        <v>92.50317142857142</v>
      </c>
      <c r="E36" s="153"/>
      <c r="F36" s="19"/>
      <c r="G36" s="19"/>
    </row>
    <row r="39" spans="2:7" ht="60.75" x14ac:dyDescent="0.8">
      <c r="B39" s="122" t="s">
        <v>114</v>
      </c>
      <c r="C39" s="122"/>
      <c r="D39" s="122"/>
      <c r="E39" s="122"/>
      <c r="F39" s="122"/>
      <c r="G39" s="122"/>
    </row>
    <row r="40" spans="2:7" ht="18.75" x14ac:dyDescent="0.25">
      <c r="B40" s="123" t="s">
        <v>50</v>
      </c>
      <c r="C40" s="123"/>
      <c r="D40" s="123"/>
      <c r="E40" s="123"/>
      <c r="F40" s="123"/>
      <c r="G40" s="123"/>
    </row>
    <row r="41" spans="2:7" ht="25.5" x14ac:dyDescent="0.25">
      <c r="B41" s="19"/>
      <c r="C41" s="29" t="s">
        <v>51</v>
      </c>
      <c r="D41" s="30"/>
      <c r="E41" s="19"/>
      <c r="F41" s="19"/>
      <c r="G41" s="18"/>
    </row>
    <row r="42" spans="2:7" ht="39.950000000000003" customHeight="1" x14ac:dyDescent="0.25">
      <c r="B42" s="20"/>
      <c r="C42" s="124" t="s">
        <v>52</v>
      </c>
      <c r="D42" s="127" t="s">
        <v>81</v>
      </c>
      <c r="E42" s="128"/>
      <c r="F42" s="128"/>
      <c r="G42" s="129"/>
    </row>
    <row r="43" spans="2:7" ht="19.5" x14ac:dyDescent="0.25">
      <c r="B43" s="20"/>
      <c r="C43" s="125"/>
      <c r="D43" s="130" t="s">
        <v>82</v>
      </c>
      <c r="E43" s="130"/>
      <c r="F43" s="130"/>
      <c r="G43" s="130"/>
    </row>
    <row r="44" spans="2:7" ht="19.5" x14ac:dyDescent="0.25">
      <c r="B44" s="20"/>
      <c r="C44" s="126"/>
      <c r="D44" s="130" t="s">
        <v>95</v>
      </c>
      <c r="E44" s="130"/>
      <c r="F44" s="130"/>
      <c r="G44" s="130"/>
    </row>
    <row r="45" spans="2:7" ht="23.25" x14ac:dyDescent="0.25">
      <c r="B45" s="19"/>
      <c r="C45" s="31" t="s">
        <v>53</v>
      </c>
      <c r="D45" s="21">
        <v>0.9</v>
      </c>
      <c r="E45" s="32"/>
      <c r="F45" s="20"/>
      <c r="G45" s="18"/>
    </row>
    <row r="46" spans="2:7" ht="22.5" x14ac:dyDescent="0.25">
      <c r="B46" s="19"/>
      <c r="C46" s="33" t="s">
        <v>54</v>
      </c>
      <c r="D46" s="74">
        <v>19</v>
      </c>
      <c r="E46" s="139" t="s">
        <v>55</v>
      </c>
      <c r="F46" s="140"/>
      <c r="G46" s="143">
        <f>D47/D46</f>
        <v>20.742631578947368</v>
      </c>
    </row>
    <row r="47" spans="2:7" ht="22.5" x14ac:dyDescent="0.25">
      <c r="B47" s="19"/>
      <c r="C47" s="33" t="s">
        <v>56</v>
      </c>
      <c r="D47" s="22">
        <v>394.11</v>
      </c>
      <c r="E47" s="141"/>
      <c r="F47" s="142"/>
      <c r="G47" s="144"/>
    </row>
    <row r="48" spans="2:7" ht="23.25" x14ac:dyDescent="0.25">
      <c r="B48" s="19"/>
      <c r="C48" s="34"/>
      <c r="D48" s="23"/>
      <c r="E48" s="35"/>
      <c r="F48" s="19"/>
      <c r="G48" s="18"/>
    </row>
    <row r="49" spans="2:7" ht="23.25" x14ac:dyDescent="0.3">
      <c r="B49" s="19"/>
      <c r="C49" s="62" t="s">
        <v>57</v>
      </c>
      <c r="D49" s="97" t="s">
        <v>96</v>
      </c>
      <c r="E49" s="19"/>
      <c r="F49" s="19"/>
      <c r="G49" s="18"/>
    </row>
    <row r="50" spans="2:7" ht="23.25" x14ac:dyDescent="0.25">
      <c r="B50" s="19"/>
      <c r="C50" s="62" t="s">
        <v>58</v>
      </c>
      <c r="D50" s="67">
        <v>75</v>
      </c>
      <c r="E50" s="19"/>
      <c r="F50" s="19"/>
      <c r="G50" s="18"/>
    </row>
    <row r="51" spans="2:7" ht="23.25" x14ac:dyDescent="0.25">
      <c r="B51" s="19"/>
      <c r="C51" s="62" t="s">
        <v>59</v>
      </c>
      <c r="D51" s="63" t="s">
        <v>80</v>
      </c>
      <c r="E51" s="19"/>
      <c r="F51" s="19"/>
      <c r="G51" s="18"/>
    </row>
    <row r="52" spans="2:7" ht="24" thickBot="1" x14ac:dyDescent="0.3">
      <c r="B52" s="19"/>
      <c r="C52" s="19"/>
      <c r="D52" s="19"/>
      <c r="E52" s="19"/>
      <c r="F52" s="19"/>
      <c r="G52" s="18"/>
    </row>
    <row r="53" spans="2:7" ht="48" thickBot="1" x14ac:dyDescent="0.3">
      <c r="B53" s="145" t="s">
        <v>7</v>
      </c>
      <c r="C53" s="146"/>
      <c r="D53" s="24" t="s">
        <v>60</v>
      </c>
      <c r="E53" s="147" t="s">
        <v>61</v>
      </c>
      <c r="F53" s="148"/>
      <c r="G53" s="25" t="s">
        <v>62</v>
      </c>
    </row>
    <row r="54" spans="2:7" ht="24" thickBot="1" x14ac:dyDescent="0.3">
      <c r="B54" s="149" t="s">
        <v>63</v>
      </c>
      <c r="C54" s="150"/>
      <c r="D54" s="46">
        <v>50.01</v>
      </c>
      <c r="E54" s="64">
        <v>0.9</v>
      </c>
      <c r="F54" s="47" t="s">
        <v>6</v>
      </c>
      <c r="G54" s="48">
        <f t="shared" ref="G54:G61" si="1">D54*E54</f>
        <v>45.009</v>
      </c>
    </row>
    <row r="55" spans="2:7" ht="51.6" customHeight="1" x14ac:dyDescent="0.25">
      <c r="B55" s="135" t="s">
        <v>64</v>
      </c>
      <c r="C55" s="136"/>
      <c r="D55" s="49"/>
      <c r="E55" s="68"/>
      <c r="F55" s="50" t="s">
        <v>8</v>
      </c>
      <c r="G55" s="51">
        <f t="shared" si="1"/>
        <v>0</v>
      </c>
    </row>
    <row r="56" spans="2:7" ht="24" thickBot="1" x14ac:dyDescent="0.3">
      <c r="B56" s="131" t="s">
        <v>65</v>
      </c>
      <c r="C56" s="132"/>
      <c r="D56" s="52"/>
      <c r="E56" s="69"/>
      <c r="F56" s="53" t="s">
        <v>8</v>
      </c>
      <c r="G56" s="54">
        <f t="shared" si="1"/>
        <v>0</v>
      </c>
    </row>
    <row r="57" spans="2:7" ht="24" thickBot="1" x14ac:dyDescent="0.3">
      <c r="B57" s="133" t="s">
        <v>9</v>
      </c>
      <c r="C57" s="134"/>
      <c r="D57" s="100">
        <v>696.9</v>
      </c>
      <c r="E57" s="100">
        <v>0.9</v>
      </c>
      <c r="F57" s="55" t="s">
        <v>6</v>
      </c>
      <c r="G57" s="56">
        <f t="shared" si="1"/>
        <v>627.21</v>
      </c>
    </row>
    <row r="58" spans="2:7" ht="43.15" customHeight="1" x14ac:dyDescent="0.25">
      <c r="B58" s="135" t="s">
        <v>66</v>
      </c>
      <c r="C58" s="136"/>
      <c r="D58" s="49"/>
      <c r="E58" s="49"/>
      <c r="F58" s="50" t="s">
        <v>6</v>
      </c>
      <c r="G58" s="51">
        <f t="shared" si="1"/>
        <v>0</v>
      </c>
    </row>
    <row r="59" spans="2:7" ht="23.25" x14ac:dyDescent="0.25">
      <c r="B59" s="137" t="s">
        <v>67</v>
      </c>
      <c r="C59" s="138"/>
      <c r="D59" s="57"/>
      <c r="E59" s="57"/>
      <c r="F59" s="58" t="s">
        <v>6</v>
      </c>
      <c r="G59" s="59">
        <f t="shared" si="1"/>
        <v>0</v>
      </c>
    </row>
    <row r="60" spans="2:7" ht="23.25" x14ac:dyDescent="0.25">
      <c r="B60" s="137" t="s">
        <v>10</v>
      </c>
      <c r="C60" s="138"/>
      <c r="D60" s="60"/>
      <c r="E60" s="65"/>
      <c r="F60" s="58" t="s">
        <v>6</v>
      </c>
      <c r="G60" s="59">
        <f t="shared" si="1"/>
        <v>0</v>
      </c>
    </row>
    <row r="61" spans="2:7" ht="23.25" x14ac:dyDescent="0.25">
      <c r="B61" s="137" t="s">
        <v>68</v>
      </c>
      <c r="C61" s="138"/>
      <c r="D61" s="60"/>
      <c r="E61" s="65"/>
      <c r="F61" s="58" t="s">
        <v>6</v>
      </c>
      <c r="G61" s="59">
        <f t="shared" si="1"/>
        <v>0</v>
      </c>
    </row>
    <row r="62" spans="2:7" ht="23.25" x14ac:dyDescent="0.25">
      <c r="B62" s="137" t="s">
        <v>12</v>
      </c>
      <c r="C62" s="138"/>
      <c r="D62" s="60"/>
      <c r="E62" s="65"/>
      <c r="F62" s="58" t="s">
        <v>6</v>
      </c>
      <c r="G62" s="59">
        <f>D62*E62</f>
        <v>0</v>
      </c>
    </row>
    <row r="63" spans="2:7" ht="24" thickBot="1" x14ac:dyDescent="0.3">
      <c r="B63" s="131" t="s">
        <v>11</v>
      </c>
      <c r="C63" s="132"/>
      <c r="D63" s="52"/>
      <c r="E63" s="52"/>
      <c r="F63" s="53" t="s">
        <v>6</v>
      </c>
      <c r="G63" s="61">
        <f>D63*E63</f>
        <v>0</v>
      </c>
    </row>
    <row r="64" spans="2:7" ht="23.25" x14ac:dyDescent="0.25">
      <c r="B64" s="19"/>
      <c r="C64" s="36"/>
      <c r="D64" s="36"/>
      <c r="E64" s="26"/>
      <c r="F64" s="26"/>
      <c r="G64" s="18"/>
    </row>
    <row r="65" spans="2:7" ht="25.5" x14ac:dyDescent="0.25">
      <c r="B65" s="19"/>
      <c r="C65" s="29" t="s">
        <v>69</v>
      </c>
      <c r="D65" s="30"/>
      <c r="E65" s="19"/>
      <c r="F65" s="19"/>
      <c r="G65" s="18"/>
    </row>
    <row r="66" spans="2:7" ht="18.75" x14ac:dyDescent="0.25">
      <c r="B66" s="19"/>
      <c r="C66" s="151" t="s">
        <v>70</v>
      </c>
      <c r="D66" s="94" t="s">
        <v>71</v>
      </c>
      <c r="E66" s="37">
        <f>ROUND((G54+D47)/D47,2)</f>
        <v>1.1100000000000001</v>
      </c>
      <c r="F66" s="37"/>
      <c r="G66" s="20"/>
    </row>
    <row r="67" spans="2:7" ht="23.25" x14ac:dyDescent="0.25">
      <c r="B67" s="19"/>
      <c r="C67" s="151"/>
      <c r="D67" s="94" t="s">
        <v>72</v>
      </c>
      <c r="E67" s="37">
        <f>ROUND((G55+G56+D47)/D47,2)</f>
        <v>1</v>
      </c>
      <c r="F67" s="37"/>
      <c r="G67" s="27"/>
    </row>
    <row r="68" spans="2:7" ht="23.25" x14ac:dyDescent="0.25">
      <c r="B68" s="19"/>
      <c r="C68" s="151"/>
      <c r="D68" s="94" t="s">
        <v>73</v>
      </c>
      <c r="E68" s="37">
        <f>ROUND((G57+D47)/D47,2)</f>
        <v>2.59</v>
      </c>
      <c r="F68" s="20"/>
      <c r="G68" s="27"/>
    </row>
    <row r="69" spans="2:7" ht="23.25" x14ac:dyDescent="0.25">
      <c r="B69" s="19"/>
      <c r="C69" s="151"/>
      <c r="D69" s="38" t="s">
        <v>74</v>
      </c>
      <c r="E69" s="39">
        <f>ROUND((SUM(G58:G63)+D47)/D47,2)</f>
        <v>1</v>
      </c>
      <c r="F69" s="20"/>
      <c r="G69" s="27"/>
    </row>
    <row r="70" spans="2:7" ht="25.5" x14ac:dyDescent="0.25">
      <c r="B70" s="19"/>
      <c r="C70" s="19"/>
      <c r="D70" s="40" t="s">
        <v>75</v>
      </c>
      <c r="E70" s="41">
        <f>SUM(E66:E69)-IF(D51="сплошная",3,2)</f>
        <v>3.7</v>
      </c>
      <c r="F70" s="42"/>
      <c r="G70" s="18"/>
    </row>
    <row r="71" spans="2:7" ht="23.25" x14ac:dyDescent="0.25">
      <c r="B71" s="19"/>
      <c r="C71" s="19"/>
      <c r="D71" s="19"/>
      <c r="E71" s="43"/>
      <c r="F71" s="19"/>
      <c r="G71" s="18"/>
    </row>
    <row r="72" spans="2:7" ht="25.5" x14ac:dyDescent="0.35">
      <c r="B72" s="28"/>
      <c r="C72" s="44" t="s">
        <v>76</v>
      </c>
      <c r="D72" s="152">
        <f>E70*D47</f>
        <v>1458.2070000000001</v>
      </c>
      <c r="E72" s="152"/>
      <c r="F72" s="19"/>
      <c r="G72" s="18"/>
    </row>
    <row r="73" spans="2:7" ht="18.75" x14ac:dyDescent="0.3">
      <c r="B73" s="19"/>
      <c r="C73" s="45" t="s">
        <v>77</v>
      </c>
      <c r="D73" s="153">
        <f>D72/D46</f>
        <v>76.747736842105269</v>
      </c>
      <c r="E73" s="153"/>
      <c r="F73" s="19"/>
      <c r="G73" s="19"/>
    </row>
    <row r="76" spans="2:7" ht="60.75" x14ac:dyDescent="0.8">
      <c r="B76" s="122" t="s">
        <v>115</v>
      </c>
      <c r="C76" s="122"/>
      <c r="D76" s="122"/>
      <c r="E76" s="122"/>
      <c r="F76" s="122"/>
      <c r="G76" s="122"/>
    </row>
    <row r="77" spans="2:7" ht="18.75" x14ac:dyDescent="0.25">
      <c r="B77" s="123" t="s">
        <v>50</v>
      </c>
      <c r="C77" s="123"/>
      <c r="D77" s="123"/>
      <c r="E77" s="123"/>
      <c r="F77" s="123"/>
      <c r="G77" s="123"/>
    </row>
    <row r="78" spans="2:7" ht="25.5" x14ac:dyDescent="0.25">
      <c r="B78" s="19"/>
      <c r="C78" s="29" t="s">
        <v>51</v>
      </c>
      <c r="D78" s="30"/>
      <c r="E78" s="19"/>
      <c r="F78" s="19"/>
      <c r="G78" s="18"/>
    </row>
    <row r="79" spans="2:7" ht="39.950000000000003" customHeight="1" x14ac:dyDescent="0.25">
      <c r="B79" s="20"/>
      <c r="C79" s="124" t="s">
        <v>52</v>
      </c>
      <c r="D79" s="127" t="s">
        <v>81</v>
      </c>
      <c r="E79" s="128"/>
      <c r="F79" s="128"/>
      <c r="G79" s="129"/>
    </row>
    <row r="80" spans="2:7" ht="19.5" customHeight="1" x14ac:dyDescent="0.25">
      <c r="B80" s="20"/>
      <c r="C80" s="125"/>
      <c r="D80" s="130" t="s">
        <v>82</v>
      </c>
      <c r="E80" s="130"/>
      <c r="F80" s="130"/>
      <c r="G80" s="130"/>
    </row>
    <row r="81" spans="2:7" ht="19.5" x14ac:dyDescent="0.25">
      <c r="B81" s="20"/>
      <c r="C81" s="126"/>
      <c r="D81" s="130" t="s">
        <v>97</v>
      </c>
      <c r="E81" s="130"/>
      <c r="F81" s="130"/>
      <c r="G81" s="130"/>
    </row>
    <row r="82" spans="2:7" ht="23.25" x14ac:dyDescent="0.25">
      <c r="B82" s="19"/>
      <c r="C82" s="31" t="s">
        <v>53</v>
      </c>
      <c r="D82" s="21">
        <v>8.6999999999999993</v>
      </c>
      <c r="E82" s="32"/>
      <c r="F82" s="20"/>
      <c r="G82" s="18"/>
    </row>
    <row r="83" spans="2:7" ht="22.5" x14ac:dyDescent="0.25">
      <c r="B83" s="19"/>
      <c r="C83" s="33" t="s">
        <v>54</v>
      </c>
      <c r="D83" s="74">
        <v>176</v>
      </c>
      <c r="E83" s="139" t="s">
        <v>55</v>
      </c>
      <c r="F83" s="140"/>
      <c r="G83" s="143">
        <f>D84/D83</f>
        <v>15.156136363636364</v>
      </c>
    </row>
    <row r="84" spans="2:7" ht="22.5" x14ac:dyDescent="0.25">
      <c r="B84" s="19"/>
      <c r="C84" s="33" t="s">
        <v>56</v>
      </c>
      <c r="D84" s="22">
        <v>2667.48</v>
      </c>
      <c r="E84" s="141"/>
      <c r="F84" s="142"/>
      <c r="G84" s="144"/>
    </row>
    <row r="85" spans="2:7" ht="23.25" x14ac:dyDescent="0.25">
      <c r="B85" s="19"/>
      <c r="C85" s="34"/>
      <c r="D85" s="23"/>
      <c r="E85" s="35"/>
      <c r="F85" s="19"/>
      <c r="G85" s="18"/>
    </row>
    <row r="86" spans="2:7" ht="23.25" x14ac:dyDescent="0.3">
      <c r="B86" s="19"/>
      <c r="C86" s="62" t="s">
        <v>57</v>
      </c>
      <c r="D86" s="96" t="s">
        <v>98</v>
      </c>
      <c r="E86" s="19"/>
      <c r="F86" s="19"/>
      <c r="G86" s="18"/>
    </row>
    <row r="87" spans="2:7" ht="23.25" x14ac:dyDescent="0.25">
      <c r="B87" s="19"/>
      <c r="C87" s="62" t="s">
        <v>58</v>
      </c>
      <c r="D87" s="67">
        <v>75</v>
      </c>
      <c r="E87" s="19"/>
      <c r="F87" s="19"/>
      <c r="G87" s="18"/>
    </row>
    <row r="88" spans="2:7" ht="23.25" x14ac:dyDescent="0.25">
      <c r="B88" s="19"/>
      <c r="C88" s="62" t="s">
        <v>59</v>
      </c>
      <c r="D88" s="63" t="s">
        <v>87</v>
      </c>
      <c r="E88" s="19"/>
      <c r="F88" s="19"/>
      <c r="G88" s="18"/>
    </row>
    <row r="89" spans="2:7" ht="24" thickBot="1" x14ac:dyDescent="0.3">
      <c r="B89" s="19"/>
      <c r="C89" s="19"/>
      <c r="D89" s="19"/>
      <c r="E89" s="19"/>
      <c r="F89" s="19"/>
      <c r="G89" s="18"/>
    </row>
    <row r="90" spans="2:7" ht="48" thickBot="1" x14ac:dyDescent="0.3">
      <c r="B90" s="145" t="s">
        <v>7</v>
      </c>
      <c r="C90" s="146"/>
      <c r="D90" s="24" t="s">
        <v>60</v>
      </c>
      <c r="E90" s="147" t="s">
        <v>61</v>
      </c>
      <c r="F90" s="148"/>
      <c r="G90" s="25" t="s">
        <v>62</v>
      </c>
    </row>
    <row r="91" spans="2:7" ht="24" thickBot="1" x14ac:dyDescent="0.3">
      <c r="B91" s="149" t="s">
        <v>63</v>
      </c>
      <c r="C91" s="150"/>
      <c r="D91" s="46">
        <v>50.01</v>
      </c>
      <c r="E91" s="64">
        <v>8.6999999999999993</v>
      </c>
      <c r="F91" s="47" t="s">
        <v>6</v>
      </c>
      <c r="G91" s="48">
        <f t="shared" ref="G91:G98" si="2">D91*E91</f>
        <v>435.08699999999993</v>
      </c>
    </row>
    <row r="92" spans="2:7" ht="49.9" customHeight="1" x14ac:dyDescent="0.25">
      <c r="B92" s="135" t="s">
        <v>64</v>
      </c>
      <c r="C92" s="136"/>
      <c r="D92" s="49"/>
      <c r="E92" s="68"/>
      <c r="F92" s="50" t="s">
        <v>8</v>
      </c>
      <c r="G92" s="51">
        <f t="shared" si="2"/>
        <v>0</v>
      </c>
    </row>
    <row r="93" spans="2:7" ht="24" thickBot="1" x14ac:dyDescent="0.3">
      <c r="B93" s="131" t="s">
        <v>65</v>
      </c>
      <c r="C93" s="132"/>
      <c r="D93" s="52"/>
      <c r="E93" s="69"/>
      <c r="F93" s="53" t="s">
        <v>8</v>
      </c>
      <c r="G93" s="54">
        <f t="shared" si="2"/>
        <v>0</v>
      </c>
    </row>
    <row r="94" spans="2:7" ht="24" thickBot="1" x14ac:dyDescent="0.3">
      <c r="B94" s="133" t="s">
        <v>9</v>
      </c>
      <c r="C94" s="134"/>
      <c r="D94" s="100">
        <v>696.9</v>
      </c>
      <c r="E94" s="100">
        <v>8.6999999999999993</v>
      </c>
      <c r="F94" s="55" t="s">
        <v>6</v>
      </c>
      <c r="G94" s="56">
        <f t="shared" si="2"/>
        <v>6063.03</v>
      </c>
    </row>
    <row r="95" spans="2:7" ht="45.6" customHeight="1" x14ac:dyDescent="0.25">
      <c r="B95" s="135" t="s">
        <v>66</v>
      </c>
      <c r="C95" s="136"/>
      <c r="D95" s="49"/>
      <c r="E95" s="49"/>
      <c r="F95" s="50" t="s">
        <v>6</v>
      </c>
      <c r="G95" s="51">
        <f t="shared" si="2"/>
        <v>0</v>
      </c>
    </row>
    <row r="96" spans="2:7" ht="23.25" x14ac:dyDescent="0.25">
      <c r="B96" s="137" t="s">
        <v>67</v>
      </c>
      <c r="C96" s="138"/>
      <c r="D96" s="57"/>
      <c r="E96" s="57"/>
      <c r="F96" s="58" t="s">
        <v>6</v>
      </c>
      <c r="G96" s="59">
        <f t="shared" si="2"/>
        <v>0</v>
      </c>
    </row>
    <row r="97" spans="2:7" ht="23.25" x14ac:dyDescent="0.25">
      <c r="B97" s="137" t="s">
        <v>10</v>
      </c>
      <c r="C97" s="138"/>
      <c r="D97" s="60"/>
      <c r="E97" s="65"/>
      <c r="F97" s="58" t="s">
        <v>6</v>
      </c>
      <c r="G97" s="59">
        <f t="shared" si="2"/>
        <v>0</v>
      </c>
    </row>
    <row r="98" spans="2:7" ht="23.25" x14ac:dyDescent="0.25">
      <c r="B98" s="137" t="s">
        <v>68</v>
      </c>
      <c r="C98" s="138"/>
      <c r="D98" s="60"/>
      <c r="E98" s="65"/>
      <c r="F98" s="58" t="s">
        <v>6</v>
      </c>
      <c r="G98" s="59">
        <f t="shared" si="2"/>
        <v>0</v>
      </c>
    </row>
    <row r="99" spans="2:7" ht="23.25" x14ac:dyDescent="0.25">
      <c r="B99" s="137" t="s">
        <v>12</v>
      </c>
      <c r="C99" s="138"/>
      <c r="D99" s="60"/>
      <c r="E99" s="65"/>
      <c r="F99" s="58" t="s">
        <v>6</v>
      </c>
      <c r="G99" s="59">
        <f>D99*E99</f>
        <v>0</v>
      </c>
    </row>
    <row r="100" spans="2:7" ht="24" thickBot="1" x14ac:dyDescent="0.3">
      <c r="B100" s="131" t="s">
        <v>11</v>
      </c>
      <c r="C100" s="132"/>
      <c r="D100" s="52"/>
      <c r="E100" s="52"/>
      <c r="F100" s="53" t="s">
        <v>6</v>
      </c>
      <c r="G100" s="61">
        <f>D100*E100</f>
        <v>0</v>
      </c>
    </row>
    <row r="101" spans="2:7" ht="23.25" x14ac:dyDescent="0.25">
      <c r="B101" s="19"/>
      <c r="C101" s="36"/>
      <c r="D101" s="36"/>
      <c r="E101" s="26"/>
      <c r="F101" s="26"/>
      <c r="G101" s="18"/>
    </row>
    <row r="102" spans="2:7" ht="25.5" x14ac:dyDescent="0.25">
      <c r="B102" s="19"/>
      <c r="C102" s="29" t="s">
        <v>69</v>
      </c>
      <c r="D102" s="30"/>
      <c r="E102" s="19"/>
      <c r="F102" s="19"/>
      <c r="G102" s="18"/>
    </row>
    <row r="103" spans="2:7" ht="18.75" x14ac:dyDescent="0.25">
      <c r="B103" s="19"/>
      <c r="C103" s="151" t="s">
        <v>70</v>
      </c>
      <c r="D103" s="94" t="s">
        <v>71</v>
      </c>
      <c r="E103" s="37">
        <f>ROUND((G91+D84)/D84,2)</f>
        <v>1.1599999999999999</v>
      </c>
      <c r="F103" s="37"/>
      <c r="G103" s="20"/>
    </row>
    <row r="104" spans="2:7" ht="23.25" x14ac:dyDescent="0.25">
      <c r="B104" s="19"/>
      <c r="C104" s="151"/>
      <c r="D104" s="94" t="s">
        <v>72</v>
      </c>
      <c r="E104" s="37">
        <f>ROUND((G92+G93+D84)/D84,2)</f>
        <v>1</v>
      </c>
      <c r="F104" s="37"/>
      <c r="G104" s="27"/>
    </row>
    <row r="105" spans="2:7" ht="23.25" x14ac:dyDescent="0.25">
      <c r="B105" s="19"/>
      <c r="C105" s="151"/>
      <c r="D105" s="94" t="s">
        <v>73</v>
      </c>
      <c r="E105" s="37">
        <f>ROUND((G94+D84)/D84,2)</f>
        <v>3.27</v>
      </c>
      <c r="F105" s="20"/>
      <c r="G105" s="27"/>
    </row>
    <row r="106" spans="2:7" ht="23.25" x14ac:dyDescent="0.25">
      <c r="B106" s="19"/>
      <c r="C106" s="151"/>
      <c r="D106" s="38" t="s">
        <v>74</v>
      </c>
      <c r="E106" s="39">
        <f>ROUND((SUM(G95:G100)+D84)/D84,2)</f>
        <v>1</v>
      </c>
      <c r="F106" s="20"/>
      <c r="G106" s="27"/>
    </row>
    <row r="107" spans="2:7" ht="25.5" x14ac:dyDescent="0.25">
      <c r="B107" s="19"/>
      <c r="C107" s="19"/>
      <c r="D107" s="40" t="s">
        <v>75</v>
      </c>
      <c r="E107" s="41">
        <f>SUM(E103:E106)-IF(D88="сплошная",3,2)</f>
        <v>4.43</v>
      </c>
      <c r="F107" s="42"/>
      <c r="G107" s="18"/>
    </row>
    <row r="108" spans="2:7" ht="23.25" x14ac:dyDescent="0.25">
      <c r="B108" s="19"/>
      <c r="C108" s="19"/>
      <c r="D108" s="19"/>
      <c r="E108" s="43"/>
      <c r="F108" s="19"/>
      <c r="G108" s="18"/>
    </row>
    <row r="109" spans="2:7" ht="25.5" x14ac:dyDescent="0.35">
      <c r="B109" s="28"/>
      <c r="C109" s="44" t="s">
        <v>76</v>
      </c>
      <c r="D109" s="152">
        <f>E107*D84</f>
        <v>11816.936399999999</v>
      </c>
      <c r="E109" s="152"/>
      <c r="F109" s="19"/>
      <c r="G109" s="18"/>
    </row>
    <row r="110" spans="2:7" ht="18.75" x14ac:dyDescent="0.3">
      <c r="B110" s="19"/>
      <c r="C110" s="45" t="s">
        <v>77</v>
      </c>
      <c r="D110" s="153">
        <f>D109/D83</f>
        <v>67.141684090909081</v>
      </c>
      <c r="E110" s="153"/>
      <c r="F110" s="19"/>
      <c r="G110" s="19"/>
    </row>
    <row r="113" spans="2:7" ht="60.75" x14ac:dyDescent="0.8">
      <c r="B113" s="122" t="s">
        <v>116</v>
      </c>
      <c r="C113" s="122"/>
      <c r="D113" s="122"/>
      <c r="E113" s="122"/>
      <c r="F113" s="122"/>
      <c r="G113" s="122"/>
    </row>
    <row r="114" spans="2:7" ht="18.75" x14ac:dyDescent="0.25">
      <c r="B114" s="123" t="s">
        <v>50</v>
      </c>
      <c r="C114" s="123"/>
      <c r="D114" s="123"/>
      <c r="E114" s="123"/>
      <c r="F114" s="123"/>
      <c r="G114" s="123"/>
    </row>
    <row r="115" spans="2:7" ht="25.5" x14ac:dyDescent="0.25">
      <c r="B115" s="19"/>
      <c r="C115" s="29" t="s">
        <v>51</v>
      </c>
      <c r="D115" s="30"/>
      <c r="E115" s="19"/>
      <c r="F115" s="19"/>
      <c r="G115" s="18"/>
    </row>
    <row r="116" spans="2:7" ht="39.950000000000003" customHeight="1" x14ac:dyDescent="0.25">
      <c r="B116" s="20"/>
      <c r="C116" s="124" t="s">
        <v>52</v>
      </c>
      <c r="D116" s="127" t="s">
        <v>81</v>
      </c>
      <c r="E116" s="128"/>
      <c r="F116" s="128"/>
      <c r="G116" s="129"/>
    </row>
    <row r="117" spans="2:7" ht="19.5" customHeight="1" x14ac:dyDescent="0.25">
      <c r="B117" s="20"/>
      <c r="C117" s="125"/>
      <c r="D117" s="127" t="s">
        <v>82</v>
      </c>
      <c r="E117" s="128"/>
      <c r="F117" s="128"/>
      <c r="G117" s="129"/>
    </row>
    <row r="118" spans="2:7" ht="19.5" x14ac:dyDescent="0.25">
      <c r="B118" s="20"/>
      <c r="C118" s="126"/>
      <c r="D118" s="130" t="s">
        <v>99</v>
      </c>
      <c r="E118" s="130"/>
      <c r="F118" s="130"/>
      <c r="G118" s="130"/>
    </row>
    <row r="119" spans="2:7" ht="23.25" x14ac:dyDescent="0.25">
      <c r="B119" s="19"/>
      <c r="C119" s="31" t="s">
        <v>53</v>
      </c>
      <c r="D119" s="21">
        <v>1.6</v>
      </c>
      <c r="E119" s="32"/>
      <c r="F119" s="20"/>
      <c r="G119" s="18"/>
    </row>
    <row r="120" spans="2:7" ht="22.5" x14ac:dyDescent="0.25">
      <c r="B120" s="19"/>
      <c r="C120" s="33" t="s">
        <v>54</v>
      </c>
      <c r="D120" s="74">
        <v>51</v>
      </c>
      <c r="E120" s="139" t="s">
        <v>55</v>
      </c>
      <c r="F120" s="140"/>
      <c r="G120" s="143">
        <f>D121/D120</f>
        <v>14.168235294117649</v>
      </c>
    </row>
    <row r="121" spans="2:7" ht="22.5" x14ac:dyDescent="0.25">
      <c r="B121" s="19"/>
      <c r="C121" s="33" t="s">
        <v>56</v>
      </c>
      <c r="D121" s="22">
        <v>722.58</v>
      </c>
      <c r="E121" s="141"/>
      <c r="F121" s="142"/>
      <c r="G121" s="144"/>
    </row>
    <row r="122" spans="2:7" ht="23.25" x14ac:dyDescent="0.25">
      <c r="B122" s="19"/>
      <c r="C122" s="34"/>
      <c r="D122" s="23"/>
      <c r="E122" s="35"/>
      <c r="F122" s="19"/>
      <c r="G122" s="18"/>
    </row>
    <row r="123" spans="2:7" ht="23.25" x14ac:dyDescent="0.3">
      <c r="B123" s="19"/>
      <c r="C123" s="62" t="s">
        <v>57</v>
      </c>
      <c r="D123" s="96" t="s">
        <v>100</v>
      </c>
      <c r="E123" s="19"/>
      <c r="F123" s="19"/>
      <c r="G123" s="18"/>
    </row>
    <row r="124" spans="2:7" ht="23.25" x14ac:dyDescent="0.25">
      <c r="B124" s="19"/>
      <c r="C124" s="62" t="s">
        <v>58</v>
      </c>
      <c r="D124" s="67">
        <v>80</v>
      </c>
      <c r="E124" s="19"/>
      <c r="F124" s="19"/>
      <c r="G124" s="18"/>
    </row>
    <row r="125" spans="2:7" ht="23.25" x14ac:dyDescent="0.25">
      <c r="B125" s="19"/>
      <c r="C125" s="62" t="s">
        <v>59</v>
      </c>
      <c r="D125" s="63" t="s">
        <v>88</v>
      </c>
      <c r="E125" s="19"/>
      <c r="F125" s="19"/>
      <c r="G125" s="18"/>
    </row>
    <row r="126" spans="2:7" ht="24" thickBot="1" x14ac:dyDescent="0.3">
      <c r="B126" s="19"/>
      <c r="C126" s="19"/>
      <c r="D126" s="19"/>
      <c r="E126" s="19"/>
      <c r="F126" s="19"/>
      <c r="G126" s="18"/>
    </row>
    <row r="127" spans="2:7" ht="48" thickBot="1" x14ac:dyDescent="0.3">
      <c r="B127" s="145" t="s">
        <v>7</v>
      </c>
      <c r="C127" s="146"/>
      <c r="D127" s="24" t="s">
        <v>60</v>
      </c>
      <c r="E127" s="147" t="s">
        <v>61</v>
      </c>
      <c r="F127" s="148"/>
      <c r="G127" s="25" t="s">
        <v>62</v>
      </c>
    </row>
    <row r="128" spans="2:7" ht="24" thickBot="1" x14ac:dyDescent="0.3">
      <c r="B128" s="149" t="s">
        <v>63</v>
      </c>
      <c r="C128" s="150"/>
      <c r="D128" s="46">
        <v>50.01</v>
      </c>
      <c r="E128" s="64">
        <v>1.6</v>
      </c>
      <c r="F128" s="47" t="s">
        <v>6</v>
      </c>
      <c r="G128" s="48">
        <f t="shared" ref="G128:G135" si="3">D128*E128</f>
        <v>80.016000000000005</v>
      </c>
    </row>
    <row r="129" spans="2:7" ht="40.15" customHeight="1" x14ac:dyDescent="0.25">
      <c r="B129" s="135" t="s">
        <v>64</v>
      </c>
      <c r="C129" s="136"/>
      <c r="D129" s="49"/>
      <c r="E129" s="68"/>
      <c r="F129" s="50" t="s">
        <v>8</v>
      </c>
      <c r="G129" s="51">
        <f t="shared" si="3"/>
        <v>0</v>
      </c>
    </row>
    <row r="130" spans="2:7" ht="24" thickBot="1" x14ac:dyDescent="0.3">
      <c r="B130" s="131" t="s">
        <v>65</v>
      </c>
      <c r="C130" s="132"/>
      <c r="D130" s="52"/>
      <c r="E130" s="69"/>
      <c r="F130" s="53" t="s">
        <v>8</v>
      </c>
      <c r="G130" s="54">
        <f t="shared" si="3"/>
        <v>0</v>
      </c>
    </row>
    <row r="131" spans="2:7" ht="24" thickBot="1" x14ac:dyDescent="0.3">
      <c r="B131" s="133" t="s">
        <v>9</v>
      </c>
      <c r="C131" s="134"/>
      <c r="D131" s="100">
        <v>696.9</v>
      </c>
      <c r="E131" s="100">
        <v>1.6</v>
      </c>
      <c r="F131" s="55" t="s">
        <v>6</v>
      </c>
      <c r="G131" s="56">
        <f t="shared" si="3"/>
        <v>1115.04</v>
      </c>
    </row>
    <row r="132" spans="2:7" ht="49.9" customHeight="1" x14ac:dyDescent="0.25">
      <c r="B132" s="135" t="s">
        <v>66</v>
      </c>
      <c r="C132" s="136"/>
      <c r="D132" s="49"/>
      <c r="E132" s="49"/>
      <c r="F132" s="50" t="s">
        <v>6</v>
      </c>
      <c r="G132" s="51">
        <f t="shared" si="3"/>
        <v>0</v>
      </c>
    </row>
    <row r="133" spans="2:7" ht="23.25" x14ac:dyDescent="0.25">
      <c r="B133" s="137" t="s">
        <v>67</v>
      </c>
      <c r="C133" s="138"/>
      <c r="D133" s="57"/>
      <c r="E133" s="57"/>
      <c r="F133" s="58" t="s">
        <v>6</v>
      </c>
      <c r="G133" s="59">
        <f t="shared" si="3"/>
        <v>0</v>
      </c>
    </row>
    <row r="134" spans="2:7" ht="23.25" x14ac:dyDescent="0.25">
      <c r="B134" s="137" t="s">
        <v>10</v>
      </c>
      <c r="C134" s="138"/>
      <c r="D134" s="60"/>
      <c r="E134" s="65"/>
      <c r="F134" s="58" t="s">
        <v>6</v>
      </c>
      <c r="G134" s="59">
        <f t="shared" si="3"/>
        <v>0</v>
      </c>
    </row>
    <row r="135" spans="2:7" ht="23.25" x14ac:dyDescent="0.25">
      <c r="B135" s="137" t="s">
        <v>68</v>
      </c>
      <c r="C135" s="138"/>
      <c r="D135" s="60"/>
      <c r="E135" s="65"/>
      <c r="F135" s="58" t="s">
        <v>6</v>
      </c>
      <c r="G135" s="59">
        <f t="shared" si="3"/>
        <v>0</v>
      </c>
    </row>
    <row r="136" spans="2:7" ht="23.25" x14ac:dyDescent="0.25">
      <c r="B136" s="137" t="s">
        <v>12</v>
      </c>
      <c r="C136" s="138"/>
      <c r="D136" s="60"/>
      <c r="E136" s="65"/>
      <c r="F136" s="58" t="s">
        <v>6</v>
      </c>
      <c r="G136" s="59">
        <f>D136*E136</f>
        <v>0</v>
      </c>
    </row>
    <row r="137" spans="2:7" ht="24" thickBot="1" x14ac:dyDescent="0.3">
      <c r="B137" s="131" t="s">
        <v>11</v>
      </c>
      <c r="C137" s="132"/>
      <c r="D137" s="52"/>
      <c r="E137" s="52"/>
      <c r="F137" s="53" t="s">
        <v>6</v>
      </c>
      <c r="G137" s="61">
        <f>D137*E137</f>
        <v>0</v>
      </c>
    </row>
    <row r="138" spans="2:7" ht="23.25" x14ac:dyDescent="0.25">
      <c r="B138" s="19"/>
      <c r="C138" s="36"/>
      <c r="D138" s="36"/>
      <c r="E138" s="26"/>
      <c r="F138" s="26"/>
      <c r="G138" s="18"/>
    </row>
    <row r="139" spans="2:7" ht="25.5" x14ac:dyDescent="0.25">
      <c r="B139" s="19"/>
      <c r="C139" s="29" t="s">
        <v>69</v>
      </c>
      <c r="D139" s="30"/>
      <c r="E139" s="19"/>
      <c r="F139" s="19"/>
      <c r="G139" s="18"/>
    </row>
    <row r="140" spans="2:7" ht="18.75" x14ac:dyDescent="0.25">
      <c r="B140" s="19"/>
      <c r="C140" s="151" t="s">
        <v>70</v>
      </c>
      <c r="D140" s="94" t="s">
        <v>71</v>
      </c>
      <c r="E140" s="37">
        <f>ROUND((G128+D121)/D121,2)</f>
        <v>1.1100000000000001</v>
      </c>
      <c r="F140" s="37"/>
      <c r="G140" s="20"/>
    </row>
    <row r="141" spans="2:7" ht="23.25" x14ac:dyDescent="0.25">
      <c r="B141" s="19"/>
      <c r="C141" s="151"/>
      <c r="D141" s="94" t="s">
        <v>72</v>
      </c>
      <c r="E141" s="37">
        <f>ROUND((G129+G130+D121)/D121,2)</f>
        <v>1</v>
      </c>
      <c r="F141" s="37"/>
      <c r="G141" s="27"/>
    </row>
    <row r="142" spans="2:7" ht="23.25" x14ac:dyDescent="0.25">
      <c r="B142" s="19"/>
      <c r="C142" s="151"/>
      <c r="D142" s="94" t="s">
        <v>73</v>
      </c>
      <c r="E142" s="37">
        <f>ROUND((G131+D121)/D121,2)</f>
        <v>2.54</v>
      </c>
      <c r="F142" s="20"/>
      <c r="G142" s="27"/>
    </row>
    <row r="143" spans="2:7" ht="23.25" x14ac:dyDescent="0.25">
      <c r="B143" s="19"/>
      <c r="C143" s="151"/>
      <c r="D143" s="38" t="s">
        <v>74</v>
      </c>
      <c r="E143" s="39">
        <f>ROUND((SUM(G132:G137)+D121)/D121,2)</f>
        <v>1</v>
      </c>
      <c r="F143" s="20"/>
      <c r="G143" s="27"/>
    </row>
    <row r="144" spans="2:7" ht="25.5" x14ac:dyDescent="0.25">
      <c r="B144" s="19"/>
      <c r="C144" s="19"/>
      <c r="D144" s="40" t="s">
        <v>75</v>
      </c>
      <c r="E144" s="41">
        <f>SUM(E140:E143)-IF(D125="сплошная",3,2)</f>
        <v>3.6500000000000004</v>
      </c>
      <c r="F144" s="42"/>
      <c r="G144" s="18"/>
    </row>
    <row r="145" spans="2:7" ht="23.25" x14ac:dyDescent="0.25">
      <c r="B145" s="19"/>
      <c r="C145" s="19"/>
      <c r="D145" s="19"/>
      <c r="E145" s="43"/>
      <c r="F145" s="19"/>
      <c r="G145" s="18"/>
    </row>
    <row r="146" spans="2:7" ht="25.5" x14ac:dyDescent="0.35">
      <c r="B146" s="28"/>
      <c r="C146" s="44" t="s">
        <v>76</v>
      </c>
      <c r="D146" s="152">
        <f>E144*D121</f>
        <v>2637.4170000000004</v>
      </c>
      <c r="E146" s="152"/>
      <c r="F146" s="19"/>
      <c r="G146" s="18"/>
    </row>
    <row r="147" spans="2:7" ht="18.75" x14ac:dyDescent="0.3">
      <c r="B147" s="19"/>
      <c r="C147" s="45" t="s">
        <v>77</v>
      </c>
      <c r="D147" s="153">
        <f>D146/D120</f>
        <v>51.71405882352942</v>
      </c>
      <c r="E147" s="153"/>
      <c r="F147" s="19"/>
      <c r="G147" s="19"/>
    </row>
    <row r="150" spans="2:7" ht="60.75" x14ac:dyDescent="0.8">
      <c r="B150" s="122" t="s">
        <v>117</v>
      </c>
      <c r="C150" s="122"/>
      <c r="D150" s="122"/>
      <c r="E150" s="122"/>
      <c r="F150" s="122"/>
      <c r="G150" s="122"/>
    </row>
    <row r="151" spans="2:7" ht="18.75" x14ac:dyDescent="0.25">
      <c r="B151" s="123" t="s">
        <v>50</v>
      </c>
      <c r="C151" s="123"/>
      <c r="D151" s="123"/>
      <c r="E151" s="123"/>
      <c r="F151" s="123"/>
      <c r="G151" s="123"/>
    </row>
    <row r="152" spans="2:7" ht="25.5" x14ac:dyDescent="0.25">
      <c r="B152" s="19"/>
      <c r="C152" s="29" t="s">
        <v>51</v>
      </c>
      <c r="D152" s="30"/>
      <c r="E152" s="19"/>
      <c r="F152" s="19"/>
      <c r="G152" s="18"/>
    </row>
    <row r="153" spans="2:7" ht="39.950000000000003" customHeight="1" x14ac:dyDescent="0.25">
      <c r="B153" s="20"/>
      <c r="C153" s="124" t="s">
        <v>52</v>
      </c>
      <c r="D153" s="127" t="s">
        <v>81</v>
      </c>
      <c r="E153" s="128"/>
      <c r="F153" s="128"/>
      <c r="G153" s="129"/>
    </row>
    <row r="154" spans="2:7" ht="19.5" customHeight="1" x14ac:dyDescent="0.25">
      <c r="B154" s="20"/>
      <c r="C154" s="125"/>
      <c r="D154" s="127" t="s">
        <v>89</v>
      </c>
      <c r="E154" s="128"/>
      <c r="F154" s="128"/>
      <c r="G154" s="129"/>
    </row>
    <row r="155" spans="2:7" ht="19.5" x14ac:dyDescent="0.25">
      <c r="B155" s="20"/>
      <c r="C155" s="126"/>
      <c r="D155" s="130" t="s">
        <v>101</v>
      </c>
      <c r="E155" s="130"/>
      <c r="F155" s="130"/>
      <c r="G155" s="130"/>
    </row>
    <row r="156" spans="2:7" ht="23.25" x14ac:dyDescent="0.25">
      <c r="B156" s="19"/>
      <c r="C156" s="31" t="s">
        <v>53</v>
      </c>
      <c r="D156" s="21">
        <v>5.7</v>
      </c>
      <c r="E156" s="32"/>
      <c r="F156" s="20"/>
      <c r="G156" s="18"/>
    </row>
    <row r="157" spans="2:7" ht="22.5" x14ac:dyDescent="0.25">
      <c r="B157" s="19"/>
      <c r="C157" s="33" t="s">
        <v>54</v>
      </c>
      <c r="D157" s="74">
        <v>364</v>
      </c>
      <c r="E157" s="139" t="s">
        <v>55</v>
      </c>
      <c r="F157" s="140"/>
      <c r="G157" s="143">
        <f>D158/D157</f>
        <v>26.600164835164833</v>
      </c>
    </row>
    <row r="158" spans="2:7" ht="22.5" x14ac:dyDescent="0.25">
      <c r="B158" s="19"/>
      <c r="C158" s="33" t="s">
        <v>56</v>
      </c>
      <c r="D158" s="22">
        <v>9682.4599999999991</v>
      </c>
      <c r="E158" s="141"/>
      <c r="F158" s="142"/>
      <c r="G158" s="144"/>
    </row>
    <row r="159" spans="2:7" ht="23.25" x14ac:dyDescent="0.25">
      <c r="B159" s="19"/>
      <c r="C159" s="34"/>
      <c r="D159" s="23"/>
      <c r="E159" s="35"/>
      <c r="F159" s="19"/>
      <c r="G159" s="18"/>
    </row>
    <row r="160" spans="2:7" ht="23.25" x14ac:dyDescent="0.3">
      <c r="B160" s="19"/>
      <c r="C160" s="62" t="s">
        <v>57</v>
      </c>
      <c r="D160" s="95" t="s">
        <v>102</v>
      </c>
      <c r="E160" s="19"/>
      <c r="F160" s="19"/>
      <c r="G160" s="18"/>
    </row>
    <row r="161" spans="2:7" ht="23.25" x14ac:dyDescent="0.25">
      <c r="B161" s="19"/>
      <c r="C161" s="62" t="s">
        <v>58</v>
      </c>
      <c r="D161" s="67">
        <v>60</v>
      </c>
      <c r="E161" s="19"/>
      <c r="F161" s="19"/>
      <c r="G161" s="18"/>
    </row>
    <row r="162" spans="2:7" ht="23.25" x14ac:dyDescent="0.25">
      <c r="B162" s="19"/>
      <c r="C162" s="62" t="s">
        <v>59</v>
      </c>
      <c r="D162" s="63" t="s">
        <v>88</v>
      </c>
      <c r="E162" s="19"/>
      <c r="F162" s="19"/>
      <c r="G162" s="18"/>
    </row>
    <row r="163" spans="2:7" ht="24" thickBot="1" x14ac:dyDescent="0.3">
      <c r="B163" s="19"/>
      <c r="C163" s="19"/>
      <c r="D163" s="19"/>
      <c r="E163" s="19"/>
      <c r="F163" s="19"/>
      <c r="G163" s="18"/>
    </row>
    <row r="164" spans="2:7" ht="48" thickBot="1" x14ac:dyDescent="0.3">
      <c r="B164" s="145" t="s">
        <v>7</v>
      </c>
      <c r="C164" s="146"/>
      <c r="D164" s="24" t="s">
        <v>60</v>
      </c>
      <c r="E164" s="147" t="s">
        <v>61</v>
      </c>
      <c r="F164" s="148"/>
      <c r="G164" s="25" t="s">
        <v>62</v>
      </c>
    </row>
    <row r="165" spans="2:7" ht="24" thickBot="1" x14ac:dyDescent="0.3">
      <c r="B165" s="149" t="s">
        <v>63</v>
      </c>
      <c r="C165" s="150"/>
      <c r="D165" s="46">
        <v>50.01</v>
      </c>
      <c r="E165" s="64">
        <v>5.7</v>
      </c>
      <c r="F165" s="47" t="s">
        <v>6</v>
      </c>
      <c r="G165" s="48">
        <f t="shared" ref="G165:G172" si="4">D165*E165</f>
        <v>285.05700000000002</v>
      </c>
    </row>
    <row r="166" spans="2:7" ht="45.6" customHeight="1" x14ac:dyDescent="0.25">
      <c r="B166" s="135" t="s">
        <v>64</v>
      </c>
      <c r="C166" s="136"/>
      <c r="D166" s="49"/>
      <c r="E166" s="68"/>
      <c r="F166" s="50" t="s">
        <v>8</v>
      </c>
      <c r="G166" s="51">
        <f t="shared" si="4"/>
        <v>0</v>
      </c>
    </row>
    <row r="167" spans="2:7" ht="24" thickBot="1" x14ac:dyDescent="0.3">
      <c r="B167" s="131" t="s">
        <v>65</v>
      </c>
      <c r="C167" s="132"/>
      <c r="D167" s="52"/>
      <c r="E167" s="69"/>
      <c r="F167" s="53" t="s">
        <v>8</v>
      </c>
      <c r="G167" s="54">
        <f t="shared" si="4"/>
        <v>0</v>
      </c>
    </row>
    <row r="168" spans="2:7" ht="24" thickBot="1" x14ac:dyDescent="0.3">
      <c r="B168" s="133" t="s">
        <v>9</v>
      </c>
      <c r="C168" s="134"/>
      <c r="D168" s="100">
        <v>696.9</v>
      </c>
      <c r="E168" s="100">
        <v>5.7</v>
      </c>
      <c r="F168" s="55" t="s">
        <v>6</v>
      </c>
      <c r="G168" s="56">
        <f t="shared" si="4"/>
        <v>3972.33</v>
      </c>
    </row>
    <row r="169" spans="2:7" ht="48" customHeight="1" x14ac:dyDescent="0.25">
      <c r="B169" s="135" t="s">
        <v>66</v>
      </c>
      <c r="C169" s="136"/>
      <c r="D169" s="49"/>
      <c r="E169" s="49"/>
      <c r="F169" s="50" t="s">
        <v>6</v>
      </c>
      <c r="G169" s="51">
        <f t="shared" si="4"/>
        <v>0</v>
      </c>
    </row>
    <row r="170" spans="2:7" ht="23.25" x14ac:dyDescent="0.25">
      <c r="B170" s="137" t="s">
        <v>67</v>
      </c>
      <c r="C170" s="138"/>
      <c r="D170" s="57"/>
      <c r="E170" s="57"/>
      <c r="F170" s="58" t="s">
        <v>6</v>
      </c>
      <c r="G170" s="59">
        <f t="shared" si="4"/>
        <v>0</v>
      </c>
    </row>
    <row r="171" spans="2:7" ht="23.25" x14ac:dyDescent="0.25">
      <c r="B171" s="137" t="s">
        <v>10</v>
      </c>
      <c r="C171" s="138"/>
      <c r="D171" s="60"/>
      <c r="E171" s="65"/>
      <c r="F171" s="58" t="s">
        <v>6</v>
      </c>
      <c r="G171" s="59">
        <f t="shared" si="4"/>
        <v>0</v>
      </c>
    </row>
    <row r="172" spans="2:7" ht="23.25" x14ac:dyDescent="0.25">
      <c r="B172" s="137" t="s">
        <v>68</v>
      </c>
      <c r="C172" s="138"/>
      <c r="D172" s="60"/>
      <c r="E172" s="65"/>
      <c r="F172" s="58" t="s">
        <v>6</v>
      </c>
      <c r="G172" s="59">
        <f t="shared" si="4"/>
        <v>0</v>
      </c>
    </row>
    <row r="173" spans="2:7" ht="23.25" x14ac:dyDescent="0.25">
      <c r="B173" s="137" t="s">
        <v>12</v>
      </c>
      <c r="C173" s="138"/>
      <c r="D173" s="60"/>
      <c r="E173" s="65"/>
      <c r="F173" s="58" t="s">
        <v>6</v>
      </c>
      <c r="G173" s="59">
        <f>D173*E173</f>
        <v>0</v>
      </c>
    </row>
    <row r="174" spans="2:7" ht="24" thickBot="1" x14ac:dyDescent="0.3">
      <c r="B174" s="131" t="s">
        <v>11</v>
      </c>
      <c r="C174" s="132"/>
      <c r="D174" s="52"/>
      <c r="E174" s="52"/>
      <c r="F174" s="53" t="s">
        <v>6</v>
      </c>
      <c r="G174" s="61">
        <f>D174*E174</f>
        <v>0</v>
      </c>
    </row>
    <row r="175" spans="2:7" ht="23.25" x14ac:dyDescent="0.25">
      <c r="B175" s="19"/>
      <c r="C175" s="36"/>
      <c r="D175" s="36"/>
      <c r="E175" s="26"/>
      <c r="F175" s="26"/>
      <c r="G175" s="18"/>
    </row>
    <row r="176" spans="2:7" ht="25.5" x14ac:dyDescent="0.25">
      <c r="B176" s="19"/>
      <c r="C176" s="29" t="s">
        <v>69</v>
      </c>
      <c r="D176" s="30"/>
      <c r="E176" s="19"/>
      <c r="F176" s="19"/>
      <c r="G176" s="18"/>
    </row>
    <row r="177" spans="2:7" ht="18.75" x14ac:dyDescent="0.25">
      <c r="B177" s="19"/>
      <c r="C177" s="151" t="s">
        <v>70</v>
      </c>
      <c r="D177" s="94" t="s">
        <v>71</v>
      </c>
      <c r="E177" s="37">
        <f>ROUND((G165+D158)/D158,2)</f>
        <v>1.03</v>
      </c>
      <c r="F177" s="37"/>
      <c r="G177" s="20"/>
    </row>
    <row r="178" spans="2:7" ht="23.25" x14ac:dyDescent="0.25">
      <c r="B178" s="19"/>
      <c r="C178" s="151"/>
      <c r="D178" s="94" t="s">
        <v>72</v>
      </c>
      <c r="E178" s="37">
        <f>ROUND((G166+G167+D158)/D158,2)</f>
        <v>1</v>
      </c>
      <c r="F178" s="37"/>
      <c r="G178" s="27"/>
    </row>
    <row r="179" spans="2:7" ht="23.25" x14ac:dyDescent="0.25">
      <c r="B179" s="19"/>
      <c r="C179" s="151"/>
      <c r="D179" s="94" t="s">
        <v>73</v>
      </c>
      <c r="E179" s="37">
        <f>ROUND((G168+D158)/D158,2)</f>
        <v>1.41</v>
      </c>
      <c r="F179" s="20"/>
      <c r="G179" s="27"/>
    </row>
    <row r="180" spans="2:7" ht="23.25" x14ac:dyDescent="0.25">
      <c r="B180" s="19"/>
      <c r="C180" s="151"/>
      <c r="D180" s="38" t="s">
        <v>74</v>
      </c>
      <c r="E180" s="39">
        <f>ROUND((SUM(G169:G174)+D158)/D158,2)</f>
        <v>1</v>
      </c>
      <c r="F180" s="20"/>
      <c r="G180" s="27"/>
    </row>
    <row r="181" spans="2:7" ht="25.5" x14ac:dyDescent="0.25">
      <c r="B181" s="19"/>
      <c r="C181" s="19"/>
      <c r="D181" s="40" t="s">
        <v>75</v>
      </c>
      <c r="E181" s="41">
        <f>SUM(E177:E180)-IF(D162="сплошная",3,2)</f>
        <v>2.4400000000000004</v>
      </c>
      <c r="F181" s="42"/>
      <c r="G181" s="18"/>
    </row>
    <row r="182" spans="2:7" ht="23.25" x14ac:dyDescent="0.25">
      <c r="B182" s="19"/>
      <c r="C182" s="19"/>
      <c r="D182" s="19"/>
      <c r="E182" s="43"/>
      <c r="F182" s="19"/>
      <c r="G182" s="18"/>
    </row>
    <row r="183" spans="2:7" ht="25.5" x14ac:dyDescent="0.35">
      <c r="B183" s="28"/>
      <c r="C183" s="44" t="s">
        <v>76</v>
      </c>
      <c r="D183" s="152">
        <f>E181*D158</f>
        <v>23625.202400000002</v>
      </c>
      <c r="E183" s="152"/>
      <c r="F183" s="19"/>
      <c r="G183" s="18"/>
    </row>
    <row r="184" spans="2:7" ht="18.75" x14ac:dyDescent="0.3">
      <c r="B184" s="19"/>
      <c r="C184" s="45" t="s">
        <v>77</v>
      </c>
      <c r="D184" s="153">
        <f>D183/D157</f>
        <v>64.904402197802199</v>
      </c>
      <c r="E184" s="153"/>
      <c r="F184" s="19"/>
      <c r="G184" s="19"/>
    </row>
    <row r="187" spans="2:7" ht="60.75" x14ac:dyDescent="0.8">
      <c r="B187" s="122" t="s">
        <v>118</v>
      </c>
      <c r="C187" s="122"/>
      <c r="D187" s="122"/>
      <c r="E187" s="122"/>
      <c r="F187" s="122"/>
      <c r="G187" s="122"/>
    </row>
    <row r="188" spans="2:7" ht="18.75" x14ac:dyDescent="0.25">
      <c r="B188" s="123" t="s">
        <v>50</v>
      </c>
      <c r="C188" s="123"/>
      <c r="D188" s="123"/>
      <c r="E188" s="123"/>
      <c r="F188" s="123"/>
      <c r="G188" s="123"/>
    </row>
    <row r="189" spans="2:7" ht="25.5" x14ac:dyDescent="0.25">
      <c r="B189" s="19"/>
      <c r="C189" s="29" t="s">
        <v>51</v>
      </c>
      <c r="D189" s="30"/>
      <c r="E189" s="19"/>
      <c r="F189" s="19"/>
      <c r="G189" s="18"/>
    </row>
    <row r="190" spans="2:7" ht="39.950000000000003" customHeight="1" x14ac:dyDescent="0.25">
      <c r="B190" s="20"/>
      <c r="C190" s="124" t="s">
        <v>52</v>
      </c>
      <c r="D190" s="127" t="s">
        <v>81</v>
      </c>
      <c r="E190" s="128"/>
      <c r="F190" s="128"/>
      <c r="G190" s="129"/>
    </row>
    <row r="191" spans="2:7" ht="19.5" customHeight="1" x14ac:dyDescent="0.25">
      <c r="B191" s="20"/>
      <c r="C191" s="125"/>
      <c r="D191" s="127" t="s">
        <v>89</v>
      </c>
      <c r="E191" s="128"/>
      <c r="F191" s="128"/>
      <c r="G191" s="129"/>
    </row>
    <row r="192" spans="2:7" ht="19.5" x14ac:dyDescent="0.25">
      <c r="B192" s="20"/>
      <c r="C192" s="126"/>
      <c r="D192" s="130" t="s">
        <v>103</v>
      </c>
      <c r="E192" s="130"/>
      <c r="F192" s="130"/>
      <c r="G192" s="130"/>
    </row>
    <row r="193" spans="2:7" ht="23.25" x14ac:dyDescent="0.25">
      <c r="B193" s="19"/>
      <c r="C193" s="31" t="s">
        <v>53</v>
      </c>
      <c r="D193" s="21">
        <v>9.1999999999999993</v>
      </c>
      <c r="E193" s="32"/>
      <c r="F193" s="20"/>
      <c r="G193" s="18"/>
    </row>
    <row r="194" spans="2:7" ht="22.5" x14ac:dyDescent="0.25">
      <c r="B194" s="19"/>
      <c r="C194" s="33" t="s">
        <v>54</v>
      </c>
      <c r="D194" s="74">
        <v>482</v>
      </c>
      <c r="E194" s="139" t="s">
        <v>55</v>
      </c>
      <c r="F194" s="140"/>
      <c r="G194" s="143">
        <f>D195/D194</f>
        <v>4.4428008298755186</v>
      </c>
    </row>
    <row r="195" spans="2:7" ht="22.5" x14ac:dyDescent="0.25">
      <c r="B195" s="19"/>
      <c r="C195" s="33" t="s">
        <v>56</v>
      </c>
      <c r="D195" s="22">
        <v>2141.4299999999998</v>
      </c>
      <c r="E195" s="141"/>
      <c r="F195" s="142"/>
      <c r="G195" s="144"/>
    </row>
    <row r="196" spans="2:7" ht="23.25" x14ac:dyDescent="0.25">
      <c r="B196" s="19"/>
      <c r="C196" s="34"/>
      <c r="D196" s="23"/>
      <c r="E196" s="35"/>
      <c r="F196" s="19"/>
      <c r="G196" s="18"/>
    </row>
    <row r="197" spans="2:7" ht="23.25" x14ac:dyDescent="0.3">
      <c r="B197" s="19"/>
      <c r="C197" s="62" t="s">
        <v>57</v>
      </c>
      <c r="D197" s="95" t="s">
        <v>104</v>
      </c>
      <c r="E197" s="19"/>
      <c r="F197" s="19"/>
      <c r="G197" s="18"/>
    </row>
    <row r="198" spans="2:7" ht="23.25" x14ac:dyDescent="0.25">
      <c r="B198" s="19"/>
      <c r="C198" s="62" t="s">
        <v>58</v>
      </c>
      <c r="D198" s="67">
        <v>75</v>
      </c>
      <c r="E198" s="19"/>
      <c r="F198" s="19"/>
      <c r="G198" s="18"/>
    </row>
    <row r="199" spans="2:7" ht="23.25" x14ac:dyDescent="0.25">
      <c r="B199" s="19"/>
      <c r="C199" s="62" t="s">
        <v>59</v>
      </c>
      <c r="D199" s="63" t="s">
        <v>88</v>
      </c>
      <c r="E199" s="19"/>
      <c r="F199" s="19"/>
      <c r="G199" s="18"/>
    </row>
    <row r="200" spans="2:7" ht="24" thickBot="1" x14ac:dyDescent="0.3">
      <c r="B200" s="19"/>
      <c r="C200" s="19"/>
      <c r="D200" s="19"/>
      <c r="E200" s="19"/>
      <c r="F200" s="19"/>
      <c r="G200" s="18"/>
    </row>
    <row r="201" spans="2:7" ht="48" thickBot="1" x14ac:dyDescent="0.3">
      <c r="B201" s="145" t="s">
        <v>7</v>
      </c>
      <c r="C201" s="146"/>
      <c r="D201" s="24" t="s">
        <v>60</v>
      </c>
      <c r="E201" s="147" t="s">
        <v>61</v>
      </c>
      <c r="F201" s="148"/>
      <c r="G201" s="25" t="s">
        <v>62</v>
      </c>
    </row>
    <row r="202" spans="2:7" ht="24" thickBot="1" x14ac:dyDescent="0.3">
      <c r="B202" s="149" t="s">
        <v>63</v>
      </c>
      <c r="C202" s="150"/>
      <c r="D202" s="46">
        <v>50.01</v>
      </c>
      <c r="E202" s="64">
        <v>9.1999999999999993</v>
      </c>
      <c r="F202" s="47" t="s">
        <v>6</v>
      </c>
      <c r="G202" s="48">
        <f t="shared" ref="G202:G209" si="5">D202*E202</f>
        <v>460.09199999999993</v>
      </c>
    </row>
    <row r="203" spans="2:7" ht="23.25" x14ac:dyDescent="0.25">
      <c r="B203" s="135" t="s">
        <v>64</v>
      </c>
      <c r="C203" s="136"/>
      <c r="D203" s="49"/>
      <c r="E203" s="68"/>
      <c r="F203" s="50" t="s">
        <v>8</v>
      </c>
      <c r="G203" s="51">
        <f t="shared" si="5"/>
        <v>0</v>
      </c>
    </row>
    <row r="204" spans="2:7" ht="24" thickBot="1" x14ac:dyDescent="0.3">
      <c r="B204" s="131" t="s">
        <v>65</v>
      </c>
      <c r="C204" s="132"/>
      <c r="D204" s="52"/>
      <c r="E204" s="69"/>
      <c r="F204" s="53" t="s">
        <v>8</v>
      </c>
      <c r="G204" s="54">
        <f t="shared" si="5"/>
        <v>0</v>
      </c>
    </row>
    <row r="205" spans="2:7" ht="24" thickBot="1" x14ac:dyDescent="0.3">
      <c r="B205" s="133" t="s">
        <v>9</v>
      </c>
      <c r="C205" s="134"/>
      <c r="D205" s="100">
        <v>696.9</v>
      </c>
      <c r="E205" s="100">
        <v>9.1999999999999993</v>
      </c>
      <c r="F205" s="55" t="s">
        <v>6</v>
      </c>
      <c r="G205" s="56">
        <f t="shared" si="5"/>
        <v>6411.48</v>
      </c>
    </row>
    <row r="206" spans="2:7" ht="23.25" x14ac:dyDescent="0.25">
      <c r="B206" s="135" t="s">
        <v>66</v>
      </c>
      <c r="C206" s="136"/>
      <c r="D206" s="49"/>
      <c r="E206" s="49"/>
      <c r="F206" s="50" t="s">
        <v>6</v>
      </c>
      <c r="G206" s="51">
        <f t="shared" si="5"/>
        <v>0</v>
      </c>
    </row>
    <row r="207" spans="2:7" ht="23.25" x14ac:dyDescent="0.25">
      <c r="B207" s="137" t="s">
        <v>67</v>
      </c>
      <c r="C207" s="138"/>
      <c r="D207" s="57"/>
      <c r="E207" s="57"/>
      <c r="F207" s="58" t="s">
        <v>6</v>
      </c>
      <c r="G207" s="59">
        <f t="shared" si="5"/>
        <v>0</v>
      </c>
    </row>
    <row r="208" spans="2:7" ht="23.25" x14ac:dyDescent="0.25">
      <c r="B208" s="137" t="s">
        <v>10</v>
      </c>
      <c r="C208" s="138"/>
      <c r="D208" s="60"/>
      <c r="E208" s="65"/>
      <c r="F208" s="58" t="s">
        <v>6</v>
      </c>
      <c r="G208" s="59">
        <f t="shared" si="5"/>
        <v>0</v>
      </c>
    </row>
    <row r="209" spans="2:7" ht="23.25" x14ac:dyDescent="0.25">
      <c r="B209" s="137" t="s">
        <v>68</v>
      </c>
      <c r="C209" s="138"/>
      <c r="D209" s="60"/>
      <c r="E209" s="65"/>
      <c r="F209" s="58" t="s">
        <v>6</v>
      </c>
      <c r="G209" s="59">
        <f t="shared" si="5"/>
        <v>0</v>
      </c>
    </row>
    <row r="210" spans="2:7" ht="23.25" x14ac:dyDescent="0.25">
      <c r="B210" s="137" t="s">
        <v>12</v>
      </c>
      <c r="C210" s="138"/>
      <c r="D210" s="60"/>
      <c r="E210" s="65"/>
      <c r="F210" s="58" t="s">
        <v>6</v>
      </c>
      <c r="G210" s="59">
        <f>D210*E210</f>
        <v>0</v>
      </c>
    </row>
    <row r="211" spans="2:7" ht="24" thickBot="1" x14ac:dyDescent="0.3">
      <c r="B211" s="131" t="s">
        <v>11</v>
      </c>
      <c r="C211" s="132"/>
      <c r="D211" s="52"/>
      <c r="E211" s="52"/>
      <c r="F211" s="53" t="s">
        <v>6</v>
      </c>
      <c r="G211" s="61">
        <f>D211*E211</f>
        <v>0</v>
      </c>
    </row>
    <row r="212" spans="2:7" ht="23.25" x14ac:dyDescent="0.25">
      <c r="B212" s="19"/>
      <c r="C212" s="36"/>
      <c r="D212" s="36"/>
      <c r="E212" s="26"/>
      <c r="F212" s="26"/>
      <c r="G212" s="18"/>
    </row>
    <row r="213" spans="2:7" ht="25.5" x14ac:dyDescent="0.25">
      <c r="B213" s="19"/>
      <c r="C213" s="29" t="s">
        <v>69</v>
      </c>
      <c r="D213" s="30"/>
      <c r="E213" s="19"/>
      <c r="F213" s="19"/>
      <c r="G213" s="18"/>
    </row>
    <row r="214" spans="2:7" ht="18.75" x14ac:dyDescent="0.25">
      <c r="B214" s="19"/>
      <c r="C214" s="151" t="s">
        <v>70</v>
      </c>
      <c r="D214" s="94" t="s">
        <v>71</v>
      </c>
      <c r="E214" s="37">
        <f>ROUND((G202+D195)/D195,2)</f>
        <v>1.21</v>
      </c>
      <c r="F214" s="37"/>
      <c r="G214" s="20"/>
    </row>
    <row r="215" spans="2:7" ht="23.25" x14ac:dyDescent="0.25">
      <c r="B215" s="19"/>
      <c r="C215" s="151"/>
      <c r="D215" s="94" t="s">
        <v>72</v>
      </c>
      <c r="E215" s="37">
        <f>ROUND((G203+G204+D195)/D195,2)</f>
        <v>1</v>
      </c>
      <c r="F215" s="37"/>
      <c r="G215" s="27"/>
    </row>
    <row r="216" spans="2:7" ht="23.25" x14ac:dyDescent="0.25">
      <c r="B216" s="19"/>
      <c r="C216" s="151"/>
      <c r="D216" s="94" t="s">
        <v>73</v>
      </c>
      <c r="E216" s="37">
        <f>ROUND((G205+D195)/D195,2)</f>
        <v>3.99</v>
      </c>
      <c r="F216" s="20"/>
      <c r="G216" s="27"/>
    </row>
    <row r="217" spans="2:7" ht="23.25" x14ac:dyDescent="0.25">
      <c r="B217" s="19"/>
      <c r="C217" s="151"/>
      <c r="D217" s="38" t="s">
        <v>74</v>
      </c>
      <c r="E217" s="39">
        <f>ROUND((SUM(G206:G211)+D195)/D195,2)</f>
        <v>1</v>
      </c>
      <c r="F217" s="20"/>
      <c r="G217" s="27"/>
    </row>
    <row r="218" spans="2:7" ht="25.5" x14ac:dyDescent="0.25">
      <c r="B218" s="19"/>
      <c r="C218" s="19"/>
      <c r="D218" s="40" t="s">
        <v>75</v>
      </c>
      <c r="E218" s="41">
        <f>SUM(E214:E217)-IF(D199="сплошная",3,2)</f>
        <v>5.2</v>
      </c>
      <c r="F218" s="42"/>
      <c r="G218" s="18"/>
    </row>
    <row r="219" spans="2:7" ht="23.25" x14ac:dyDescent="0.25">
      <c r="B219" s="19"/>
      <c r="C219" s="19"/>
      <c r="D219" s="19"/>
      <c r="E219" s="43"/>
      <c r="F219" s="19"/>
      <c r="G219" s="18"/>
    </row>
    <row r="220" spans="2:7" ht="25.5" x14ac:dyDescent="0.35">
      <c r="B220" s="28"/>
      <c r="C220" s="44" t="s">
        <v>76</v>
      </c>
      <c r="D220" s="152">
        <f>E218*D195</f>
        <v>11135.436</v>
      </c>
      <c r="E220" s="152"/>
      <c r="F220" s="19"/>
      <c r="G220" s="18"/>
    </row>
    <row r="221" spans="2:7" ht="18.75" x14ac:dyDescent="0.3">
      <c r="B221" s="19"/>
      <c r="C221" s="45" t="s">
        <v>77</v>
      </c>
      <c r="D221" s="153">
        <f>D220/D194</f>
        <v>23.102564315352698</v>
      </c>
      <c r="E221" s="153"/>
      <c r="F221" s="19"/>
      <c r="G221" s="19"/>
    </row>
    <row r="224" spans="2:7" ht="60.75" x14ac:dyDescent="0.8">
      <c r="B224" s="122" t="s">
        <v>119</v>
      </c>
      <c r="C224" s="122"/>
      <c r="D224" s="122"/>
      <c r="E224" s="122"/>
      <c r="F224" s="122"/>
      <c r="G224" s="122"/>
    </row>
    <row r="225" spans="2:7" ht="18.75" x14ac:dyDescent="0.25">
      <c r="B225" s="123" t="s">
        <v>50</v>
      </c>
      <c r="C225" s="123"/>
      <c r="D225" s="123"/>
      <c r="E225" s="123"/>
      <c r="F225" s="123"/>
      <c r="G225" s="123"/>
    </row>
    <row r="226" spans="2:7" ht="25.5" x14ac:dyDescent="0.25">
      <c r="B226" s="19"/>
      <c r="C226" s="29" t="s">
        <v>51</v>
      </c>
      <c r="D226" s="30"/>
      <c r="E226" s="19"/>
      <c r="F226" s="19"/>
      <c r="G226" s="18"/>
    </row>
    <row r="227" spans="2:7" ht="39.950000000000003" customHeight="1" x14ac:dyDescent="0.25">
      <c r="B227" s="20"/>
      <c r="C227" s="124" t="s">
        <v>52</v>
      </c>
      <c r="D227" s="127" t="s">
        <v>81</v>
      </c>
      <c r="E227" s="128"/>
      <c r="F227" s="128"/>
      <c r="G227" s="129"/>
    </row>
    <row r="228" spans="2:7" ht="19.5" customHeight="1" x14ac:dyDescent="0.25">
      <c r="B228" s="20"/>
      <c r="C228" s="125"/>
      <c r="D228" s="127" t="s">
        <v>89</v>
      </c>
      <c r="E228" s="128"/>
      <c r="F228" s="128"/>
      <c r="G228" s="129"/>
    </row>
    <row r="229" spans="2:7" ht="19.5" x14ac:dyDescent="0.25">
      <c r="B229" s="20"/>
      <c r="C229" s="126"/>
      <c r="D229" s="130" t="s">
        <v>105</v>
      </c>
      <c r="E229" s="130"/>
      <c r="F229" s="130"/>
      <c r="G229" s="130"/>
    </row>
    <row r="230" spans="2:7" ht="23.25" x14ac:dyDescent="0.25">
      <c r="B230" s="19"/>
      <c r="C230" s="31" t="s">
        <v>53</v>
      </c>
      <c r="D230" s="21">
        <v>5</v>
      </c>
      <c r="E230" s="32"/>
      <c r="F230" s="20"/>
      <c r="G230" s="18"/>
    </row>
    <row r="231" spans="2:7" ht="22.5" x14ac:dyDescent="0.25">
      <c r="B231" s="19"/>
      <c r="C231" s="33" t="s">
        <v>54</v>
      </c>
      <c r="D231" s="74">
        <v>212</v>
      </c>
      <c r="E231" s="139" t="s">
        <v>55</v>
      </c>
      <c r="F231" s="140"/>
      <c r="G231" s="143">
        <f>D232/D231</f>
        <v>22.975047169811322</v>
      </c>
    </row>
    <row r="232" spans="2:7" ht="22.5" x14ac:dyDescent="0.25">
      <c r="B232" s="19"/>
      <c r="C232" s="33" t="s">
        <v>56</v>
      </c>
      <c r="D232" s="22">
        <v>4870.71</v>
      </c>
      <c r="E232" s="141"/>
      <c r="F232" s="142"/>
      <c r="G232" s="144"/>
    </row>
    <row r="233" spans="2:7" ht="23.25" x14ac:dyDescent="0.25">
      <c r="B233" s="19"/>
      <c r="C233" s="34"/>
      <c r="D233" s="23"/>
      <c r="E233" s="35"/>
      <c r="F233" s="19"/>
      <c r="G233" s="18"/>
    </row>
    <row r="234" spans="2:7" ht="23.25" x14ac:dyDescent="0.3">
      <c r="B234" s="19"/>
      <c r="C234" s="62" t="s">
        <v>57</v>
      </c>
      <c r="D234" s="95" t="s">
        <v>106</v>
      </c>
      <c r="E234" s="19"/>
      <c r="F234" s="19"/>
      <c r="G234" s="18"/>
    </row>
    <row r="235" spans="2:7" ht="23.25" x14ac:dyDescent="0.25">
      <c r="B235" s="19"/>
      <c r="C235" s="62" t="s">
        <v>58</v>
      </c>
      <c r="D235" s="67">
        <v>65</v>
      </c>
      <c r="E235" s="19"/>
      <c r="F235" s="19"/>
      <c r="G235" s="18"/>
    </row>
    <row r="236" spans="2:7" ht="23.25" x14ac:dyDescent="0.25">
      <c r="B236" s="19"/>
      <c r="C236" s="62" t="s">
        <v>59</v>
      </c>
      <c r="D236" s="63" t="s">
        <v>88</v>
      </c>
      <c r="E236" s="19"/>
      <c r="F236" s="19"/>
      <c r="G236" s="18"/>
    </row>
    <row r="237" spans="2:7" ht="24" thickBot="1" x14ac:dyDescent="0.3">
      <c r="B237" s="19"/>
      <c r="C237" s="19"/>
      <c r="D237" s="19"/>
      <c r="E237" s="19"/>
      <c r="F237" s="19"/>
      <c r="G237" s="18"/>
    </row>
    <row r="238" spans="2:7" ht="48" thickBot="1" x14ac:dyDescent="0.3">
      <c r="B238" s="145" t="s">
        <v>7</v>
      </c>
      <c r="C238" s="146"/>
      <c r="D238" s="24" t="s">
        <v>60</v>
      </c>
      <c r="E238" s="147" t="s">
        <v>61</v>
      </c>
      <c r="F238" s="148"/>
      <c r="G238" s="25" t="s">
        <v>62</v>
      </c>
    </row>
    <row r="239" spans="2:7" ht="24" thickBot="1" x14ac:dyDescent="0.3">
      <c r="B239" s="149" t="s">
        <v>63</v>
      </c>
      <c r="C239" s="150"/>
      <c r="D239" s="46">
        <v>50.01</v>
      </c>
      <c r="E239" s="64">
        <v>5</v>
      </c>
      <c r="F239" s="47" t="s">
        <v>6</v>
      </c>
      <c r="G239" s="48">
        <f t="shared" ref="G239:G246" si="6">D239*E239</f>
        <v>250.04999999999998</v>
      </c>
    </row>
    <row r="240" spans="2:7" ht="23.25" x14ac:dyDescent="0.25">
      <c r="B240" s="135" t="s">
        <v>64</v>
      </c>
      <c r="C240" s="136"/>
      <c r="D240" s="49"/>
      <c r="E240" s="68"/>
      <c r="F240" s="50" t="s">
        <v>8</v>
      </c>
      <c r="G240" s="51">
        <f t="shared" si="6"/>
        <v>0</v>
      </c>
    </row>
    <row r="241" spans="2:7" ht="24" thickBot="1" x14ac:dyDescent="0.3">
      <c r="B241" s="131" t="s">
        <v>65</v>
      </c>
      <c r="C241" s="132"/>
      <c r="D241" s="52"/>
      <c r="E241" s="69"/>
      <c r="F241" s="53" t="s">
        <v>8</v>
      </c>
      <c r="G241" s="54">
        <f t="shared" si="6"/>
        <v>0</v>
      </c>
    </row>
    <row r="242" spans="2:7" ht="24" thickBot="1" x14ac:dyDescent="0.3">
      <c r="B242" s="133" t="s">
        <v>9</v>
      </c>
      <c r="C242" s="134"/>
      <c r="D242" s="100">
        <v>696.9</v>
      </c>
      <c r="E242" s="100">
        <v>5</v>
      </c>
      <c r="F242" s="55" t="s">
        <v>6</v>
      </c>
      <c r="G242" s="56">
        <f t="shared" si="6"/>
        <v>3484.5</v>
      </c>
    </row>
    <row r="243" spans="2:7" ht="23.25" x14ac:dyDescent="0.25">
      <c r="B243" s="135" t="s">
        <v>66</v>
      </c>
      <c r="C243" s="136"/>
      <c r="D243" s="49"/>
      <c r="E243" s="49"/>
      <c r="F243" s="50" t="s">
        <v>6</v>
      </c>
      <c r="G243" s="51">
        <f t="shared" si="6"/>
        <v>0</v>
      </c>
    </row>
    <row r="244" spans="2:7" ht="23.25" x14ac:dyDescent="0.25">
      <c r="B244" s="137" t="s">
        <v>67</v>
      </c>
      <c r="C244" s="138"/>
      <c r="D244" s="57"/>
      <c r="E244" s="57"/>
      <c r="F244" s="58" t="s">
        <v>6</v>
      </c>
      <c r="G244" s="59">
        <f t="shared" si="6"/>
        <v>0</v>
      </c>
    </row>
    <row r="245" spans="2:7" ht="23.25" x14ac:dyDescent="0.25">
      <c r="B245" s="137" t="s">
        <v>10</v>
      </c>
      <c r="C245" s="138"/>
      <c r="D245" s="60"/>
      <c r="E245" s="65"/>
      <c r="F245" s="58" t="s">
        <v>6</v>
      </c>
      <c r="G245" s="59">
        <f t="shared" si="6"/>
        <v>0</v>
      </c>
    </row>
    <row r="246" spans="2:7" ht="23.25" x14ac:dyDescent="0.25">
      <c r="B246" s="137" t="s">
        <v>68</v>
      </c>
      <c r="C246" s="138"/>
      <c r="D246" s="60"/>
      <c r="E246" s="65"/>
      <c r="F246" s="58" t="s">
        <v>6</v>
      </c>
      <c r="G246" s="59">
        <f t="shared" si="6"/>
        <v>0</v>
      </c>
    </row>
    <row r="247" spans="2:7" ht="23.25" x14ac:dyDescent="0.25">
      <c r="B247" s="137" t="s">
        <v>12</v>
      </c>
      <c r="C247" s="138"/>
      <c r="D247" s="60"/>
      <c r="E247" s="65"/>
      <c r="F247" s="58" t="s">
        <v>6</v>
      </c>
      <c r="G247" s="59">
        <f>D247*E247</f>
        <v>0</v>
      </c>
    </row>
    <row r="248" spans="2:7" ht="24" thickBot="1" x14ac:dyDescent="0.3">
      <c r="B248" s="131" t="s">
        <v>11</v>
      </c>
      <c r="C248" s="132"/>
      <c r="D248" s="52"/>
      <c r="E248" s="52"/>
      <c r="F248" s="53" t="s">
        <v>6</v>
      </c>
      <c r="G248" s="61">
        <f>D248*E248</f>
        <v>0</v>
      </c>
    </row>
    <row r="249" spans="2:7" ht="23.25" x14ac:dyDescent="0.25">
      <c r="B249" s="19"/>
      <c r="C249" s="36"/>
      <c r="D249" s="36"/>
      <c r="E249" s="26"/>
      <c r="F249" s="26"/>
      <c r="G249" s="18"/>
    </row>
    <row r="250" spans="2:7" ht="25.5" x14ac:dyDescent="0.25">
      <c r="B250" s="19"/>
      <c r="C250" s="29" t="s">
        <v>69</v>
      </c>
      <c r="D250" s="30"/>
      <c r="E250" s="19"/>
      <c r="F250" s="19"/>
      <c r="G250" s="18"/>
    </row>
    <row r="251" spans="2:7" ht="18.75" x14ac:dyDescent="0.25">
      <c r="B251" s="19"/>
      <c r="C251" s="151" t="s">
        <v>70</v>
      </c>
      <c r="D251" s="94" t="s">
        <v>71</v>
      </c>
      <c r="E251" s="37">
        <f>ROUND((G239+D232)/D232,2)</f>
        <v>1.05</v>
      </c>
      <c r="F251" s="37"/>
      <c r="G251" s="20"/>
    </row>
    <row r="252" spans="2:7" ht="23.25" x14ac:dyDescent="0.25">
      <c r="B252" s="19"/>
      <c r="C252" s="151"/>
      <c r="D252" s="94" t="s">
        <v>72</v>
      </c>
      <c r="E252" s="37">
        <f>ROUND((G240+G241+D232)/D232,2)</f>
        <v>1</v>
      </c>
      <c r="F252" s="37"/>
      <c r="G252" s="27"/>
    </row>
    <row r="253" spans="2:7" ht="23.25" x14ac:dyDescent="0.25">
      <c r="B253" s="19"/>
      <c r="C253" s="151"/>
      <c r="D253" s="94" t="s">
        <v>73</v>
      </c>
      <c r="E253" s="37">
        <f>ROUND((G242+D232)/D232,2)</f>
        <v>1.72</v>
      </c>
      <c r="F253" s="20"/>
      <c r="G253" s="27"/>
    </row>
    <row r="254" spans="2:7" ht="23.25" x14ac:dyDescent="0.25">
      <c r="B254" s="19"/>
      <c r="C254" s="151"/>
      <c r="D254" s="38" t="s">
        <v>74</v>
      </c>
      <c r="E254" s="39">
        <f>ROUND((SUM(G243:G248)+D232)/D232,2)</f>
        <v>1</v>
      </c>
      <c r="F254" s="20"/>
      <c r="G254" s="27"/>
    </row>
    <row r="255" spans="2:7" ht="25.5" x14ac:dyDescent="0.25">
      <c r="B255" s="19"/>
      <c r="C255" s="19"/>
      <c r="D255" s="40" t="s">
        <v>75</v>
      </c>
      <c r="E255" s="41">
        <f>SUM(E251:E254)-IF(D236="сплошная",3,2)</f>
        <v>2.7699999999999996</v>
      </c>
      <c r="F255" s="42"/>
      <c r="G255" s="18"/>
    </row>
    <row r="256" spans="2:7" ht="23.25" x14ac:dyDescent="0.25">
      <c r="B256" s="19"/>
      <c r="C256" s="19"/>
      <c r="D256" s="19"/>
      <c r="E256" s="43"/>
      <c r="F256" s="19"/>
      <c r="G256" s="18"/>
    </row>
    <row r="257" spans="2:7" ht="25.5" x14ac:dyDescent="0.35">
      <c r="B257" s="28"/>
      <c r="C257" s="44" t="s">
        <v>76</v>
      </c>
      <c r="D257" s="152">
        <f>E255*D232</f>
        <v>13491.866699999999</v>
      </c>
      <c r="E257" s="152"/>
      <c r="F257" s="19"/>
      <c r="G257" s="18"/>
    </row>
    <row r="258" spans="2:7" ht="18.75" x14ac:dyDescent="0.3">
      <c r="B258" s="19"/>
      <c r="C258" s="45" t="s">
        <v>77</v>
      </c>
      <c r="D258" s="153">
        <f>D257/D231</f>
        <v>63.640880660377356</v>
      </c>
      <c r="E258" s="153"/>
      <c r="F258" s="19"/>
      <c r="G258" s="19"/>
    </row>
    <row r="261" spans="2:7" ht="60.75" x14ac:dyDescent="0.8">
      <c r="B261" s="122" t="s">
        <v>120</v>
      </c>
      <c r="C261" s="122"/>
      <c r="D261" s="122"/>
      <c r="E261" s="122"/>
      <c r="F261" s="122"/>
      <c r="G261" s="122"/>
    </row>
    <row r="262" spans="2:7" ht="18.75" x14ac:dyDescent="0.25">
      <c r="B262" s="123" t="s">
        <v>50</v>
      </c>
      <c r="C262" s="123"/>
      <c r="D262" s="123"/>
      <c r="E262" s="123"/>
      <c r="F262" s="123"/>
      <c r="G262" s="123"/>
    </row>
    <row r="263" spans="2:7" ht="25.5" x14ac:dyDescent="0.25">
      <c r="B263" s="19"/>
      <c r="C263" s="29" t="s">
        <v>51</v>
      </c>
      <c r="D263" s="30"/>
      <c r="E263" s="19"/>
      <c r="F263" s="19"/>
      <c r="G263" s="18"/>
    </row>
    <row r="264" spans="2:7" ht="39.950000000000003" customHeight="1" x14ac:dyDescent="0.25">
      <c r="B264" s="20"/>
      <c r="C264" s="124" t="s">
        <v>52</v>
      </c>
      <c r="D264" s="127" t="s">
        <v>81</v>
      </c>
      <c r="E264" s="128"/>
      <c r="F264" s="128"/>
      <c r="G264" s="129"/>
    </row>
    <row r="265" spans="2:7" ht="19.5" customHeight="1" x14ac:dyDescent="0.25">
      <c r="B265" s="20"/>
      <c r="C265" s="125"/>
      <c r="D265" s="127" t="s">
        <v>89</v>
      </c>
      <c r="E265" s="128"/>
      <c r="F265" s="128"/>
      <c r="G265" s="129"/>
    </row>
    <row r="266" spans="2:7" ht="19.5" x14ac:dyDescent="0.25">
      <c r="B266" s="20"/>
      <c r="C266" s="126"/>
      <c r="D266" s="130" t="s">
        <v>107</v>
      </c>
      <c r="E266" s="130"/>
      <c r="F266" s="130"/>
      <c r="G266" s="130"/>
    </row>
    <row r="267" spans="2:7" ht="23.25" x14ac:dyDescent="0.25">
      <c r="B267" s="19"/>
      <c r="C267" s="31" t="s">
        <v>53</v>
      </c>
      <c r="D267" s="21">
        <v>1.2</v>
      </c>
      <c r="E267" s="32"/>
      <c r="F267" s="20"/>
      <c r="G267" s="18"/>
    </row>
    <row r="268" spans="2:7" ht="22.5" x14ac:dyDescent="0.25">
      <c r="B268" s="19"/>
      <c r="C268" s="33" t="s">
        <v>54</v>
      </c>
      <c r="D268" s="74">
        <v>106</v>
      </c>
      <c r="E268" s="139" t="s">
        <v>55</v>
      </c>
      <c r="F268" s="140"/>
      <c r="G268" s="143">
        <f>D269/D268</f>
        <v>17.618962264150941</v>
      </c>
    </row>
    <row r="269" spans="2:7" ht="22.5" x14ac:dyDescent="0.25">
      <c r="B269" s="19"/>
      <c r="C269" s="33" t="s">
        <v>56</v>
      </c>
      <c r="D269" s="22">
        <v>1867.61</v>
      </c>
      <c r="E269" s="141"/>
      <c r="F269" s="142"/>
      <c r="G269" s="144"/>
    </row>
    <row r="270" spans="2:7" ht="23.25" x14ac:dyDescent="0.25">
      <c r="B270" s="19"/>
      <c r="C270" s="34"/>
      <c r="D270" s="23"/>
      <c r="E270" s="35"/>
      <c r="F270" s="19"/>
      <c r="G270" s="18"/>
    </row>
    <row r="271" spans="2:7" ht="23.25" x14ac:dyDescent="0.3">
      <c r="B271" s="19"/>
      <c r="C271" s="62" t="s">
        <v>57</v>
      </c>
      <c r="D271" s="95" t="s">
        <v>91</v>
      </c>
      <c r="E271" s="19"/>
      <c r="F271" s="19"/>
      <c r="G271" s="18"/>
    </row>
    <row r="272" spans="2:7" ht="23.25" x14ac:dyDescent="0.25">
      <c r="B272" s="19"/>
      <c r="C272" s="62" t="s">
        <v>58</v>
      </c>
      <c r="D272" s="67">
        <v>80</v>
      </c>
      <c r="E272" s="19"/>
      <c r="F272" s="19"/>
      <c r="G272" s="18"/>
    </row>
    <row r="273" spans="2:11" ht="23.25" x14ac:dyDescent="0.25">
      <c r="B273" s="19"/>
      <c r="C273" s="62" t="s">
        <v>59</v>
      </c>
      <c r="D273" s="63" t="s">
        <v>88</v>
      </c>
      <c r="E273" s="19"/>
      <c r="F273" s="19"/>
      <c r="G273" s="18"/>
    </row>
    <row r="274" spans="2:11" ht="24" thickBot="1" x14ac:dyDescent="0.3">
      <c r="B274" s="19"/>
      <c r="C274" s="19"/>
      <c r="D274" s="19"/>
      <c r="E274" s="19"/>
      <c r="F274" s="19"/>
      <c r="G274" s="18"/>
    </row>
    <row r="275" spans="2:11" ht="48" thickBot="1" x14ac:dyDescent="0.3">
      <c r="B275" s="145" t="s">
        <v>7</v>
      </c>
      <c r="C275" s="146"/>
      <c r="D275" s="24" t="s">
        <v>60</v>
      </c>
      <c r="E275" s="147" t="s">
        <v>61</v>
      </c>
      <c r="F275" s="148"/>
      <c r="G275" s="25" t="s">
        <v>62</v>
      </c>
      <c r="K275" s="99"/>
    </row>
    <row r="276" spans="2:11" ht="24" thickBot="1" x14ac:dyDescent="0.3">
      <c r="B276" s="149" t="s">
        <v>63</v>
      </c>
      <c r="C276" s="150"/>
      <c r="D276" s="46">
        <v>50.01</v>
      </c>
      <c r="E276" s="64">
        <v>1.2</v>
      </c>
      <c r="F276" s="47" t="s">
        <v>6</v>
      </c>
      <c r="G276" s="48">
        <f t="shared" ref="G276:G283" si="7">D276*E276</f>
        <v>60.011999999999993</v>
      </c>
    </row>
    <row r="277" spans="2:11" ht="23.25" x14ac:dyDescent="0.25">
      <c r="B277" s="135" t="s">
        <v>64</v>
      </c>
      <c r="C277" s="136"/>
      <c r="D277" s="49"/>
      <c r="E277" s="68"/>
      <c r="F277" s="50" t="s">
        <v>8</v>
      </c>
      <c r="G277" s="51">
        <f t="shared" si="7"/>
        <v>0</v>
      </c>
    </row>
    <row r="278" spans="2:11" ht="24" thickBot="1" x14ac:dyDescent="0.3">
      <c r="B278" s="131" t="s">
        <v>65</v>
      </c>
      <c r="C278" s="132"/>
      <c r="D278" s="52"/>
      <c r="E278" s="69"/>
      <c r="F278" s="53" t="s">
        <v>8</v>
      </c>
      <c r="G278" s="54">
        <f t="shared" si="7"/>
        <v>0</v>
      </c>
    </row>
    <row r="279" spans="2:11" ht="24" thickBot="1" x14ac:dyDescent="0.3">
      <c r="B279" s="133" t="s">
        <v>9</v>
      </c>
      <c r="C279" s="134"/>
      <c r="D279" s="100">
        <v>696.9</v>
      </c>
      <c r="E279" s="100">
        <v>1.2</v>
      </c>
      <c r="F279" s="55" t="s">
        <v>6</v>
      </c>
      <c r="G279" s="56">
        <f t="shared" si="7"/>
        <v>836.28</v>
      </c>
    </row>
    <row r="280" spans="2:11" ht="23.25" x14ac:dyDescent="0.25">
      <c r="B280" s="135" t="s">
        <v>66</v>
      </c>
      <c r="C280" s="136"/>
      <c r="D280" s="49"/>
      <c r="E280" s="49"/>
      <c r="F280" s="50" t="s">
        <v>6</v>
      </c>
      <c r="G280" s="51">
        <f t="shared" si="7"/>
        <v>0</v>
      </c>
    </row>
    <row r="281" spans="2:11" ht="23.25" x14ac:dyDescent="0.25">
      <c r="B281" s="137" t="s">
        <v>67</v>
      </c>
      <c r="C281" s="138"/>
      <c r="D281" s="57"/>
      <c r="E281" s="57"/>
      <c r="F281" s="58" t="s">
        <v>6</v>
      </c>
      <c r="G281" s="59">
        <f t="shared" si="7"/>
        <v>0</v>
      </c>
    </row>
    <row r="282" spans="2:11" ht="23.25" x14ac:dyDescent="0.25">
      <c r="B282" s="137" t="s">
        <v>10</v>
      </c>
      <c r="C282" s="138"/>
      <c r="D282" s="60"/>
      <c r="E282" s="65"/>
      <c r="F282" s="58" t="s">
        <v>6</v>
      </c>
      <c r="G282" s="59">
        <f t="shared" si="7"/>
        <v>0</v>
      </c>
    </row>
    <row r="283" spans="2:11" ht="23.25" x14ac:dyDescent="0.25">
      <c r="B283" s="137" t="s">
        <v>68</v>
      </c>
      <c r="C283" s="138"/>
      <c r="D283" s="60"/>
      <c r="E283" s="65"/>
      <c r="F283" s="58" t="s">
        <v>6</v>
      </c>
      <c r="G283" s="59">
        <f t="shared" si="7"/>
        <v>0</v>
      </c>
    </row>
    <row r="284" spans="2:11" ht="23.25" x14ac:dyDescent="0.25">
      <c r="B284" s="137" t="s">
        <v>12</v>
      </c>
      <c r="C284" s="138"/>
      <c r="D284" s="60"/>
      <c r="E284" s="65"/>
      <c r="F284" s="58" t="s">
        <v>6</v>
      </c>
      <c r="G284" s="59">
        <f>D284*E284</f>
        <v>0</v>
      </c>
    </row>
    <row r="285" spans="2:11" ht="24" thickBot="1" x14ac:dyDescent="0.3">
      <c r="B285" s="131" t="s">
        <v>11</v>
      </c>
      <c r="C285" s="132"/>
      <c r="D285" s="52"/>
      <c r="E285" s="52"/>
      <c r="F285" s="53" t="s">
        <v>6</v>
      </c>
      <c r="G285" s="61">
        <f>D285*E285</f>
        <v>0</v>
      </c>
    </row>
    <row r="286" spans="2:11" ht="23.25" x14ac:dyDescent="0.25">
      <c r="B286" s="19"/>
      <c r="C286" s="36"/>
      <c r="D286" s="36"/>
      <c r="E286" s="26"/>
      <c r="F286" s="26"/>
      <c r="G286" s="18"/>
    </row>
    <row r="287" spans="2:11" ht="25.5" x14ac:dyDescent="0.25">
      <c r="B287" s="19"/>
      <c r="C287" s="29" t="s">
        <v>69</v>
      </c>
      <c r="D287" s="30"/>
      <c r="E287" s="19"/>
      <c r="F287" s="19"/>
      <c r="G287" s="18"/>
    </row>
    <row r="288" spans="2:11" ht="18.75" x14ac:dyDescent="0.25">
      <c r="B288" s="19"/>
      <c r="C288" s="151" t="s">
        <v>70</v>
      </c>
      <c r="D288" s="94" t="s">
        <v>71</v>
      </c>
      <c r="E288" s="37">
        <f>ROUND((G276+D269)/D269,2)</f>
        <v>1.03</v>
      </c>
      <c r="F288" s="37"/>
      <c r="G288" s="20"/>
    </row>
    <row r="289" spans="2:7" ht="23.25" x14ac:dyDescent="0.25">
      <c r="B289" s="19"/>
      <c r="C289" s="151"/>
      <c r="D289" s="94" t="s">
        <v>72</v>
      </c>
      <c r="E289" s="37">
        <f>ROUND((G277+G278+D269)/D269,2)</f>
        <v>1</v>
      </c>
      <c r="F289" s="37"/>
      <c r="G289" s="27"/>
    </row>
    <row r="290" spans="2:7" ht="23.25" x14ac:dyDescent="0.25">
      <c r="B290" s="19"/>
      <c r="C290" s="151"/>
      <c r="D290" s="94" t="s">
        <v>73</v>
      </c>
      <c r="E290" s="37">
        <f>ROUND((G279+D269)/D269,2)</f>
        <v>1.45</v>
      </c>
      <c r="F290" s="20"/>
      <c r="G290" s="27"/>
    </row>
    <row r="291" spans="2:7" ht="23.25" x14ac:dyDescent="0.25">
      <c r="B291" s="19"/>
      <c r="C291" s="151"/>
      <c r="D291" s="38" t="s">
        <v>74</v>
      </c>
      <c r="E291" s="39">
        <f>ROUND((SUM(G280:G285)+D269)/D269,2)</f>
        <v>1</v>
      </c>
      <c r="F291" s="20"/>
      <c r="G291" s="27"/>
    </row>
    <row r="292" spans="2:7" ht="25.5" x14ac:dyDescent="0.25">
      <c r="B292" s="19"/>
      <c r="C292" s="19"/>
      <c r="D292" s="40" t="s">
        <v>75</v>
      </c>
      <c r="E292" s="41">
        <f>SUM(E288:E291)-IF(D273="сплошная",3,2)</f>
        <v>2.4800000000000004</v>
      </c>
      <c r="F292" s="42"/>
      <c r="G292" s="18"/>
    </row>
    <row r="293" spans="2:7" ht="23.25" x14ac:dyDescent="0.25">
      <c r="B293" s="19"/>
      <c r="C293" s="19"/>
      <c r="D293" s="19"/>
      <c r="E293" s="43"/>
      <c r="F293" s="19"/>
      <c r="G293" s="18"/>
    </row>
    <row r="294" spans="2:7" ht="25.5" x14ac:dyDescent="0.35">
      <c r="B294" s="28"/>
      <c r="C294" s="44" t="s">
        <v>76</v>
      </c>
      <c r="D294" s="152">
        <f>E292*D269</f>
        <v>4631.6728000000003</v>
      </c>
      <c r="E294" s="152"/>
      <c r="F294" s="19"/>
      <c r="G294" s="18"/>
    </row>
    <row r="295" spans="2:7" ht="18.75" x14ac:dyDescent="0.3">
      <c r="B295" s="19"/>
      <c r="C295" s="45" t="s">
        <v>77</v>
      </c>
      <c r="D295" s="153">
        <f>D294/D268</f>
        <v>43.69502641509434</v>
      </c>
      <c r="E295" s="153"/>
      <c r="F295" s="19"/>
      <c r="G295" s="19"/>
    </row>
    <row r="298" spans="2:7" ht="60.75" x14ac:dyDescent="0.8">
      <c r="B298" s="122" t="s">
        <v>121</v>
      </c>
      <c r="C298" s="122"/>
      <c r="D298" s="122"/>
      <c r="E298" s="122"/>
      <c r="F298" s="122"/>
      <c r="G298" s="122"/>
    </row>
    <row r="299" spans="2:7" ht="18.75" x14ac:dyDescent="0.25">
      <c r="B299" s="123" t="s">
        <v>50</v>
      </c>
      <c r="C299" s="123"/>
      <c r="D299" s="123"/>
      <c r="E299" s="123"/>
      <c r="F299" s="123"/>
      <c r="G299" s="123"/>
    </row>
    <row r="300" spans="2:7" ht="25.5" x14ac:dyDescent="0.25">
      <c r="B300" s="19"/>
      <c r="C300" s="29" t="s">
        <v>51</v>
      </c>
      <c r="D300" s="30"/>
      <c r="E300" s="19"/>
      <c r="F300" s="19"/>
      <c r="G300" s="18"/>
    </row>
    <row r="301" spans="2:7" ht="39.950000000000003" customHeight="1" x14ac:dyDescent="0.25">
      <c r="B301" s="20"/>
      <c r="C301" s="124" t="s">
        <v>52</v>
      </c>
      <c r="D301" s="127" t="s">
        <v>81</v>
      </c>
      <c r="E301" s="128"/>
      <c r="F301" s="128"/>
      <c r="G301" s="129"/>
    </row>
    <row r="302" spans="2:7" ht="19.5" customHeight="1" x14ac:dyDescent="0.25">
      <c r="B302" s="20"/>
      <c r="C302" s="125"/>
      <c r="D302" s="127" t="s">
        <v>89</v>
      </c>
      <c r="E302" s="128"/>
      <c r="F302" s="128"/>
      <c r="G302" s="129"/>
    </row>
    <row r="303" spans="2:7" ht="19.5" x14ac:dyDescent="0.25">
      <c r="B303" s="20"/>
      <c r="C303" s="126"/>
      <c r="D303" s="130" t="s">
        <v>108</v>
      </c>
      <c r="E303" s="130"/>
      <c r="F303" s="130"/>
      <c r="G303" s="130"/>
    </row>
    <row r="304" spans="2:7" ht="23.25" x14ac:dyDescent="0.25">
      <c r="B304" s="19"/>
      <c r="C304" s="31" t="s">
        <v>53</v>
      </c>
      <c r="D304" s="21">
        <v>1.6</v>
      </c>
      <c r="E304" s="32"/>
      <c r="F304" s="20"/>
      <c r="G304" s="18"/>
    </row>
    <row r="305" spans="2:7" ht="22.5" x14ac:dyDescent="0.25">
      <c r="B305" s="19"/>
      <c r="C305" s="33" t="s">
        <v>54</v>
      </c>
      <c r="D305" s="74">
        <v>134</v>
      </c>
      <c r="E305" s="139" t="s">
        <v>55</v>
      </c>
      <c r="F305" s="140"/>
      <c r="G305" s="143">
        <f>D306/D305</f>
        <v>27.29402985074627</v>
      </c>
    </row>
    <row r="306" spans="2:7" ht="22.5" x14ac:dyDescent="0.25">
      <c r="B306" s="19"/>
      <c r="C306" s="33" t="s">
        <v>56</v>
      </c>
      <c r="D306" s="22">
        <v>3657.4</v>
      </c>
      <c r="E306" s="141"/>
      <c r="F306" s="142"/>
      <c r="G306" s="144"/>
    </row>
    <row r="307" spans="2:7" ht="23.25" x14ac:dyDescent="0.25">
      <c r="B307" s="19"/>
      <c r="C307" s="34"/>
      <c r="D307" s="23"/>
      <c r="E307" s="35"/>
      <c r="F307" s="19"/>
      <c r="G307" s="18"/>
    </row>
    <row r="308" spans="2:7" ht="23.25" x14ac:dyDescent="0.25">
      <c r="B308" s="19"/>
      <c r="C308" s="62" t="s">
        <v>57</v>
      </c>
      <c r="D308" s="88" t="s">
        <v>91</v>
      </c>
      <c r="E308" s="19"/>
      <c r="F308" s="19"/>
      <c r="G308" s="18"/>
    </row>
    <row r="309" spans="2:7" ht="23.25" x14ac:dyDescent="0.25">
      <c r="B309" s="19"/>
      <c r="C309" s="62" t="s">
        <v>58</v>
      </c>
      <c r="D309" s="67">
        <v>80</v>
      </c>
      <c r="E309" s="19"/>
      <c r="F309" s="19"/>
      <c r="G309" s="18"/>
    </row>
    <row r="310" spans="2:7" ht="23.25" x14ac:dyDescent="0.25">
      <c r="B310" s="19"/>
      <c r="C310" s="62" t="s">
        <v>59</v>
      </c>
      <c r="D310" s="63" t="s">
        <v>88</v>
      </c>
      <c r="E310" s="19"/>
      <c r="F310" s="19"/>
      <c r="G310" s="18"/>
    </row>
    <row r="311" spans="2:7" ht="24" thickBot="1" x14ac:dyDescent="0.3">
      <c r="B311" s="19"/>
      <c r="C311" s="19"/>
      <c r="D311" s="19"/>
      <c r="E311" s="19"/>
      <c r="F311" s="19"/>
      <c r="G311" s="18"/>
    </row>
    <row r="312" spans="2:7" ht="48" thickBot="1" x14ac:dyDescent="0.3">
      <c r="B312" s="145" t="s">
        <v>7</v>
      </c>
      <c r="C312" s="146"/>
      <c r="D312" s="24" t="s">
        <v>60</v>
      </c>
      <c r="E312" s="147" t="s">
        <v>61</v>
      </c>
      <c r="F312" s="148"/>
      <c r="G312" s="25" t="s">
        <v>62</v>
      </c>
    </row>
    <row r="313" spans="2:7" ht="24" thickBot="1" x14ac:dyDescent="0.3">
      <c r="B313" s="149" t="s">
        <v>63</v>
      </c>
      <c r="C313" s="150"/>
      <c r="D313" s="46">
        <v>50.01</v>
      </c>
      <c r="E313" s="64">
        <v>1.6</v>
      </c>
      <c r="F313" s="47" t="s">
        <v>6</v>
      </c>
      <c r="G313" s="48">
        <f t="shared" ref="G313:G320" si="8">D313*E313</f>
        <v>80.016000000000005</v>
      </c>
    </row>
    <row r="314" spans="2:7" ht="23.25" x14ac:dyDescent="0.25">
      <c r="B314" s="135" t="s">
        <v>64</v>
      </c>
      <c r="C314" s="136"/>
      <c r="D314" s="49"/>
      <c r="E314" s="68"/>
      <c r="F314" s="50" t="s">
        <v>8</v>
      </c>
      <c r="G314" s="51">
        <f t="shared" si="8"/>
        <v>0</v>
      </c>
    </row>
    <row r="315" spans="2:7" ht="24" thickBot="1" x14ac:dyDescent="0.3">
      <c r="B315" s="131" t="s">
        <v>65</v>
      </c>
      <c r="C315" s="132"/>
      <c r="D315" s="52"/>
      <c r="E315" s="69"/>
      <c r="F315" s="53" t="s">
        <v>8</v>
      </c>
      <c r="G315" s="54">
        <f t="shared" si="8"/>
        <v>0</v>
      </c>
    </row>
    <row r="316" spans="2:7" ht="24" thickBot="1" x14ac:dyDescent="0.3">
      <c r="B316" s="133" t="s">
        <v>9</v>
      </c>
      <c r="C316" s="134"/>
      <c r="D316" s="100">
        <v>696.9</v>
      </c>
      <c r="E316" s="100">
        <v>1.6</v>
      </c>
      <c r="F316" s="55" t="s">
        <v>6</v>
      </c>
      <c r="G316" s="56">
        <f t="shared" si="8"/>
        <v>1115.04</v>
      </c>
    </row>
    <row r="317" spans="2:7" ht="23.25" x14ac:dyDescent="0.25">
      <c r="B317" s="135" t="s">
        <v>66</v>
      </c>
      <c r="C317" s="136"/>
      <c r="D317" s="49"/>
      <c r="E317" s="49"/>
      <c r="F317" s="50" t="s">
        <v>6</v>
      </c>
      <c r="G317" s="51">
        <f t="shared" si="8"/>
        <v>0</v>
      </c>
    </row>
    <row r="318" spans="2:7" ht="23.25" x14ac:dyDescent="0.25">
      <c r="B318" s="137" t="s">
        <v>67</v>
      </c>
      <c r="C318" s="138"/>
      <c r="D318" s="57"/>
      <c r="E318" s="57"/>
      <c r="F318" s="58" t="s">
        <v>6</v>
      </c>
      <c r="G318" s="59">
        <f t="shared" si="8"/>
        <v>0</v>
      </c>
    </row>
    <row r="319" spans="2:7" ht="23.25" x14ac:dyDescent="0.25">
      <c r="B319" s="137" t="s">
        <v>10</v>
      </c>
      <c r="C319" s="138"/>
      <c r="D319" s="60"/>
      <c r="E319" s="65"/>
      <c r="F319" s="58" t="s">
        <v>6</v>
      </c>
      <c r="G319" s="59">
        <f t="shared" si="8"/>
        <v>0</v>
      </c>
    </row>
    <row r="320" spans="2:7" ht="23.25" x14ac:dyDescent="0.25">
      <c r="B320" s="137" t="s">
        <v>68</v>
      </c>
      <c r="C320" s="138"/>
      <c r="D320" s="60"/>
      <c r="E320" s="65"/>
      <c r="F320" s="58" t="s">
        <v>6</v>
      </c>
      <c r="G320" s="59">
        <f t="shared" si="8"/>
        <v>0</v>
      </c>
    </row>
    <row r="321" spans="2:7" ht="23.25" x14ac:dyDescent="0.25">
      <c r="B321" s="137" t="s">
        <v>12</v>
      </c>
      <c r="C321" s="138"/>
      <c r="D321" s="60"/>
      <c r="E321" s="65"/>
      <c r="F321" s="58" t="s">
        <v>6</v>
      </c>
      <c r="G321" s="59">
        <f>D321*E321</f>
        <v>0</v>
      </c>
    </row>
    <row r="322" spans="2:7" ht="24" thickBot="1" x14ac:dyDescent="0.3">
      <c r="B322" s="131" t="s">
        <v>11</v>
      </c>
      <c r="C322" s="132"/>
      <c r="D322" s="52"/>
      <c r="E322" s="52"/>
      <c r="F322" s="53" t="s">
        <v>6</v>
      </c>
      <c r="G322" s="61">
        <f>D322*E322</f>
        <v>0</v>
      </c>
    </row>
    <row r="323" spans="2:7" ht="23.25" x14ac:dyDescent="0.25">
      <c r="B323" s="19"/>
      <c r="C323" s="36"/>
      <c r="D323" s="36"/>
      <c r="E323" s="26"/>
      <c r="F323" s="26"/>
      <c r="G323" s="18"/>
    </row>
    <row r="324" spans="2:7" ht="25.5" x14ac:dyDescent="0.25">
      <c r="B324" s="19"/>
      <c r="C324" s="29" t="s">
        <v>69</v>
      </c>
      <c r="D324" s="30"/>
      <c r="E324" s="19"/>
      <c r="F324" s="19"/>
      <c r="G324" s="18"/>
    </row>
    <row r="325" spans="2:7" ht="18.75" x14ac:dyDescent="0.25">
      <c r="B325" s="19"/>
      <c r="C325" s="151" t="s">
        <v>70</v>
      </c>
      <c r="D325" s="94" t="s">
        <v>71</v>
      </c>
      <c r="E325" s="37">
        <f>ROUND((G313+D306)/D306,2)</f>
        <v>1.02</v>
      </c>
      <c r="F325" s="37"/>
      <c r="G325" s="20"/>
    </row>
    <row r="326" spans="2:7" ht="23.25" x14ac:dyDescent="0.25">
      <c r="B326" s="19"/>
      <c r="C326" s="151"/>
      <c r="D326" s="94" t="s">
        <v>72</v>
      </c>
      <c r="E326" s="37">
        <f>ROUND((G314+G315+D306)/D306,2)</f>
        <v>1</v>
      </c>
      <c r="F326" s="37"/>
      <c r="G326" s="27"/>
    </row>
    <row r="327" spans="2:7" ht="23.25" x14ac:dyDescent="0.25">
      <c r="B327" s="19"/>
      <c r="C327" s="151"/>
      <c r="D327" s="94" t="s">
        <v>73</v>
      </c>
      <c r="E327" s="37">
        <f>ROUND((G316+D306)/D306,2)</f>
        <v>1.3</v>
      </c>
      <c r="F327" s="20"/>
      <c r="G327" s="27"/>
    </row>
    <row r="328" spans="2:7" ht="23.25" x14ac:dyDescent="0.25">
      <c r="B328" s="19"/>
      <c r="C328" s="151"/>
      <c r="D328" s="38" t="s">
        <v>74</v>
      </c>
      <c r="E328" s="39">
        <f>ROUND((SUM(G317:G322)+D306)/D306,2)</f>
        <v>1</v>
      </c>
      <c r="F328" s="20"/>
      <c r="G328" s="27"/>
    </row>
    <row r="329" spans="2:7" ht="25.5" x14ac:dyDescent="0.25">
      <c r="B329" s="19"/>
      <c r="C329" s="19"/>
      <c r="D329" s="40" t="s">
        <v>75</v>
      </c>
      <c r="E329" s="41">
        <f>SUM(E325:E328)-IF(D310="сплошная",3,2)</f>
        <v>2.3200000000000003</v>
      </c>
      <c r="F329" s="42"/>
      <c r="G329" s="18"/>
    </row>
    <row r="330" spans="2:7" ht="23.25" x14ac:dyDescent="0.25">
      <c r="B330" s="19"/>
      <c r="C330" s="19"/>
      <c r="D330" s="19"/>
      <c r="E330" s="43"/>
      <c r="F330" s="19"/>
      <c r="G330" s="18"/>
    </row>
    <row r="331" spans="2:7" ht="25.5" x14ac:dyDescent="0.35">
      <c r="B331" s="28"/>
      <c r="C331" s="44" t="s">
        <v>76</v>
      </c>
      <c r="D331" s="152">
        <f>E329*D306</f>
        <v>8485.1680000000015</v>
      </c>
      <c r="E331" s="152"/>
      <c r="F331" s="19"/>
      <c r="G331" s="18"/>
    </row>
    <row r="332" spans="2:7" ht="18.75" x14ac:dyDescent="0.3">
      <c r="B332" s="19"/>
      <c r="C332" s="45" t="s">
        <v>77</v>
      </c>
      <c r="D332" s="153">
        <f>D331/D305</f>
        <v>63.322149253731354</v>
      </c>
      <c r="E332" s="153"/>
      <c r="F332" s="19"/>
      <c r="G332" s="19"/>
    </row>
    <row r="335" spans="2:7" ht="60.75" x14ac:dyDescent="0.8">
      <c r="B335" s="122" t="s">
        <v>122</v>
      </c>
      <c r="C335" s="122"/>
      <c r="D335" s="122"/>
      <c r="E335" s="122"/>
      <c r="F335" s="122"/>
      <c r="G335" s="122"/>
    </row>
    <row r="336" spans="2:7" ht="18.75" x14ac:dyDescent="0.25">
      <c r="B336" s="123" t="s">
        <v>50</v>
      </c>
      <c r="C336" s="123"/>
      <c r="D336" s="123"/>
      <c r="E336" s="123"/>
      <c r="F336" s="123"/>
      <c r="G336" s="123"/>
    </row>
    <row r="337" spans="2:7" ht="25.5" x14ac:dyDescent="0.25">
      <c r="B337" s="19"/>
      <c r="C337" s="29" t="s">
        <v>51</v>
      </c>
      <c r="D337" s="30"/>
      <c r="E337" s="19"/>
      <c r="F337" s="19"/>
      <c r="G337" s="18"/>
    </row>
    <row r="338" spans="2:7" ht="39.950000000000003" customHeight="1" x14ac:dyDescent="0.25">
      <c r="B338" s="20"/>
      <c r="C338" s="124" t="s">
        <v>52</v>
      </c>
      <c r="D338" s="127" t="s">
        <v>81</v>
      </c>
      <c r="E338" s="128"/>
      <c r="F338" s="128"/>
      <c r="G338" s="129"/>
    </row>
    <row r="339" spans="2:7" ht="19.5" customHeight="1" x14ac:dyDescent="0.25">
      <c r="B339" s="20"/>
      <c r="C339" s="125"/>
      <c r="D339" s="127" t="s">
        <v>89</v>
      </c>
      <c r="E339" s="128"/>
      <c r="F339" s="128"/>
      <c r="G339" s="129"/>
    </row>
    <row r="340" spans="2:7" ht="19.5" x14ac:dyDescent="0.25">
      <c r="B340" s="20"/>
      <c r="C340" s="126"/>
      <c r="D340" s="130" t="s">
        <v>109</v>
      </c>
      <c r="E340" s="130"/>
      <c r="F340" s="130"/>
      <c r="G340" s="130"/>
    </row>
    <row r="341" spans="2:7" ht="23.25" x14ac:dyDescent="0.25">
      <c r="B341" s="19"/>
      <c r="C341" s="31" t="s">
        <v>53</v>
      </c>
      <c r="D341" s="21">
        <v>1.4</v>
      </c>
      <c r="E341" s="32"/>
      <c r="F341" s="20"/>
      <c r="G341" s="18"/>
    </row>
    <row r="342" spans="2:7" ht="22.5" x14ac:dyDescent="0.25">
      <c r="B342" s="19"/>
      <c r="C342" s="33" t="s">
        <v>54</v>
      </c>
      <c r="D342" s="74">
        <v>110</v>
      </c>
      <c r="E342" s="139" t="s">
        <v>55</v>
      </c>
      <c r="F342" s="140"/>
      <c r="G342" s="143">
        <f>D343/D342</f>
        <v>34.058</v>
      </c>
    </row>
    <row r="343" spans="2:7" ht="22.5" x14ac:dyDescent="0.25">
      <c r="B343" s="19"/>
      <c r="C343" s="33" t="s">
        <v>56</v>
      </c>
      <c r="D343" s="22">
        <v>3746.38</v>
      </c>
      <c r="E343" s="141"/>
      <c r="F343" s="142"/>
      <c r="G343" s="144"/>
    </row>
    <row r="344" spans="2:7" ht="23.25" x14ac:dyDescent="0.25">
      <c r="B344" s="19"/>
      <c r="C344" s="34"/>
      <c r="D344" s="23"/>
      <c r="E344" s="35"/>
      <c r="F344" s="19"/>
      <c r="G344" s="18"/>
    </row>
    <row r="345" spans="2:7" ht="23.25" x14ac:dyDescent="0.3">
      <c r="B345" s="19"/>
      <c r="C345" s="62" t="s">
        <v>57</v>
      </c>
      <c r="D345" s="89" t="s">
        <v>91</v>
      </c>
      <c r="E345" s="19"/>
      <c r="F345" s="19"/>
      <c r="G345" s="18"/>
    </row>
    <row r="346" spans="2:7" ht="23.25" x14ac:dyDescent="0.25">
      <c r="B346" s="19"/>
      <c r="C346" s="62" t="s">
        <v>58</v>
      </c>
      <c r="D346" s="67">
        <v>80</v>
      </c>
      <c r="E346" s="19"/>
      <c r="F346" s="19"/>
      <c r="G346" s="18"/>
    </row>
    <row r="347" spans="2:7" ht="23.25" x14ac:dyDescent="0.25">
      <c r="B347" s="19"/>
      <c r="C347" s="62" t="s">
        <v>59</v>
      </c>
      <c r="D347" s="63" t="s">
        <v>88</v>
      </c>
      <c r="E347" s="19"/>
      <c r="F347" s="19"/>
      <c r="G347" s="18"/>
    </row>
    <row r="348" spans="2:7" ht="24" thickBot="1" x14ac:dyDescent="0.3">
      <c r="B348" s="19"/>
      <c r="C348" s="19"/>
      <c r="D348" s="19"/>
      <c r="E348" s="19"/>
      <c r="F348" s="19"/>
      <c r="G348" s="18"/>
    </row>
    <row r="349" spans="2:7" ht="48" thickBot="1" x14ac:dyDescent="0.3">
      <c r="B349" s="145" t="s">
        <v>7</v>
      </c>
      <c r="C349" s="146"/>
      <c r="D349" s="24" t="s">
        <v>60</v>
      </c>
      <c r="E349" s="147" t="s">
        <v>61</v>
      </c>
      <c r="F349" s="148"/>
      <c r="G349" s="25" t="s">
        <v>62</v>
      </c>
    </row>
    <row r="350" spans="2:7" ht="24" thickBot="1" x14ac:dyDescent="0.3">
      <c r="B350" s="149" t="s">
        <v>63</v>
      </c>
      <c r="C350" s="150"/>
      <c r="D350" s="46">
        <v>50.01</v>
      </c>
      <c r="E350" s="64">
        <v>1.4</v>
      </c>
      <c r="F350" s="47" t="s">
        <v>6</v>
      </c>
      <c r="G350" s="48">
        <f t="shared" ref="G350:G357" si="9">D350*E350</f>
        <v>70.013999999999996</v>
      </c>
    </row>
    <row r="351" spans="2:7" ht="23.25" x14ac:dyDescent="0.25">
      <c r="B351" s="135" t="s">
        <v>64</v>
      </c>
      <c r="C351" s="136"/>
      <c r="D351" s="49"/>
      <c r="E351" s="68"/>
      <c r="F351" s="50" t="s">
        <v>8</v>
      </c>
      <c r="G351" s="51">
        <f t="shared" si="9"/>
        <v>0</v>
      </c>
    </row>
    <row r="352" spans="2:7" ht="24" thickBot="1" x14ac:dyDescent="0.3">
      <c r="B352" s="131" t="s">
        <v>65</v>
      </c>
      <c r="C352" s="132"/>
      <c r="D352" s="52"/>
      <c r="E352" s="69"/>
      <c r="F352" s="53" t="s">
        <v>8</v>
      </c>
      <c r="G352" s="54">
        <f t="shared" si="9"/>
        <v>0</v>
      </c>
    </row>
    <row r="353" spans="2:7" ht="24" thickBot="1" x14ac:dyDescent="0.3">
      <c r="B353" s="133" t="s">
        <v>9</v>
      </c>
      <c r="C353" s="134"/>
      <c r="D353" s="100">
        <v>696.9</v>
      </c>
      <c r="E353" s="100">
        <v>1.4</v>
      </c>
      <c r="F353" s="55" t="s">
        <v>6</v>
      </c>
      <c r="G353" s="56">
        <f t="shared" si="9"/>
        <v>975.65999999999985</v>
      </c>
    </row>
    <row r="354" spans="2:7" ht="23.25" x14ac:dyDescent="0.25">
      <c r="B354" s="135" t="s">
        <v>66</v>
      </c>
      <c r="C354" s="136"/>
      <c r="D354" s="49"/>
      <c r="E354" s="49"/>
      <c r="F354" s="50" t="s">
        <v>6</v>
      </c>
      <c r="G354" s="51">
        <f t="shared" si="9"/>
        <v>0</v>
      </c>
    </row>
    <row r="355" spans="2:7" ht="23.25" x14ac:dyDescent="0.25">
      <c r="B355" s="137" t="s">
        <v>67</v>
      </c>
      <c r="C355" s="138"/>
      <c r="D355" s="57"/>
      <c r="E355" s="57"/>
      <c r="F355" s="58" t="s">
        <v>6</v>
      </c>
      <c r="G355" s="59">
        <f t="shared" si="9"/>
        <v>0</v>
      </c>
    </row>
    <row r="356" spans="2:7" ht="23.25" x14ac:dyDescent="0.25">
      <c r="B356" s="137" t="s">
        <v>10</v>
      </c>
      <c r="C356" s="138"/>
      <c r="D356" s="60"/>
      <c r="E356" s="65"/>
      <c r="F356" s="58" t="s">
        <v>6</v>
      </c>
      <c r="G356" s="59">
        <f t="shared" si="9"/>
        <v>0</v>
      </c>
    </row>
    <row r="357" spans="2:7" ht="23.25" x14ac:dyDescent="0.25">
      <c r="B357" s="137" t="s">
        <v>68</v>
      </c>
      <c r="C357" s="138"/>
      <c r="D357" s="60"/>
      <c r="E357" s="65"/>
      <c r="F357" s="58" t="s">
        <v>6</v>
      </c>
      <c r="G357" s="59">
        <f t="shared" si="9"/>
        <v>0</v>
      </c>
    </row>
    <row r="358" spans="2:7" ht="23.25" x14ac:dyDescent="0.25">
      <c r="B358" s="137" t="s">
        <v>12</v>
      </c>
      <c r="C358" s="138"/>
      <c r="D358" s="60"/>
      <c r="E358" s="65"/>
      <c r="F358" s="58" t="s">
        <v>6</v>
      </c>
      <c r="G358" s="59">
        <f>D358*E358</f>
        <v>0</v>
      </c>
    </row>
    <row r="359" spans="2:7" ht="24" thickBot="1" x14ac:dyDescent="0.3">
      <c r="B359" s="131" t="s">
        <v>11</v>
      </c>
      <c r="C359" s="132"/>
      <c r="D359" s="52"/>
      <c r="E359" s="52"/>
      <c r="F359" s="53" t="s">
        <v>6</v>
      </c>
      <c r="G359" s="61">
        <f>D359*E359</f>
        <v>0</v>
      </c>
    </row>
    <row r="360" spans="2:7" ht="23.25" x14ac:dyDescent="0.25">
      <c r="B360" s="19"/>
      <c r="C360" s="36"/>
      <c r="D360" s="36"/>
      <c r="E360" s="26"/>
      <c r="F360" s="26"/>
      <c r="G360" s="18"/>
    </row>
    <row r="361" spans="2:7" ht="25.5" x14ac:dyDescent="0.25">
      <c r="B361" s="19"/>
      <c r="C361" s="29" t="s">
        <v>69</v>
      </c>
      <c r="D361" s="30"/>
      <c r="E361" s="19"/>
      <c r="F361" s="19"/>
      <c r="G361" s="18"/>
    </row>
    <row r="362" spans="2:7" ht="18.75" x14ac:dyDescent="0.25">
      <c r="B362" s="19"/>
      <c r="C362" s="151" t="s">
        <v>70</v>
      </c>
      <c r="D362" s="94" t="s">
        <v>71</v>
      </c>
      <c r="E362" s="37">
        <f>ROUND((G350+D343)/D343,2)</f>
        <v>1.02</v>
      </c>
      <c r="F362" s="37"/>
      <c r="G362" s="20"/>
    </row>
    <row r="363" spans="2:7" ht="23.25" x14ac:dyDescent="0.25">
      <c r="B363" s="19"/>
      <c r="C363" s="151"/>
      <c r="D363" s="94" t="s">
        <v>72</v>
      </c>
      <c r="E363" s="37">
        <f>ROUND((G351+G352+D343)/D343,2)</f>
        <v>1</v>
      </c>
      <c r="F363" s="37"/>
      <c r="G363" s="27"/>
    </row>
    <row r="364" spans="2:7" ht="23.25" x14ac:dyDescent="0.25">
      <c r="B364" s="19"/>
      <c r="C364" s="151"/>
      <c r="D364" s="94" t="s">
        <v>73</v>
      </c>
      <c r="E364" s="37">
        <f>ROUND((G353+D343)/D343,2)</f>
        <v>1.26</v>
      </c>
      <c r="F364" s="20"/>
      <c r="G364" s="27"/>
    </row>
    <row r="365" spans="2:7" ht="23.25" x14ac:dyDescent="0.25">
      <c r="B365" s="19"/>
      <c r="C365" s="151"/>
      <c r="D365" s="38" t="s">
        <v>74</v>
      </c>
      <c r="E365" s="39">
        <f>ROUND((SUM(G354:G359)+D343)/D343,2)</f>
        <v>1</v>
      </c>
      <c r="F365" s="20"/>
      <c r="G365" s="27"/>
    </row>
    <row r="366" spans="2:7" ht="25.5" x14ac:dyDescent="0.25">
      <c r="B366" s="19"/>
      <c r="C366" s="19"/>
      <c r="D366" s="40" t="s">
        <v>75</v>
      </c>
      <c r="E366" s="41">
        <f>SUM(E362:E365)-IF(D347="сплошная",3,2)</f>
        <v>2.2800000000000002</v>
      </c>
      <c r="F366" s="42"/>
      <c r="G366" s="18"/>
    </row>
    <row r="367" spans="2:7" ht="23.25" x14ac:dyDescent="0.25">
      <c r="B367" s="19"/>
      <c r="C367" s="19"/>
      <c r="D367" s="19"/>
      <c r="E367" s="43"/>
      <c r="F367" s="19"/>
      <c r="G367" s="18"/>
    </row>
    <row r="368" spans="2:7" ht="25.5" x14ac:dyDescent="0.35">
      <c r="B368" s="28"/>
      <c r="C368" s="44" t="s">
        <v>76</v>
      </c>
      <c r="D368" s="152">
        <f>E366*D343</f>
        <v>8541.7464000000018</v>
      </c>
      <c r="E368" s="152"/>
      <c r="F368" s="19"/>
      <c r="G368" s="18"/>
    </row>
    <row r="369" spans="2:7" ht="18.75" x14ac:dyDescent="0.3">
      <c r="B369" s="19"/>
      <c r="C369" s="45" t="s">
        <v>77</v>
      </c>
      <c r="D369" s="153">
        <f>D368/D342</f>
        <v>77.65224000000002</v>
      </c>
      <c r="E369" s="153"/>
      <c r="F369" s="19"/>
      <c r="G369" s="19"/>
    </row>
    <row r="372" spans="2:7" ht="60.75" x14ac:dyDescent="0.8">
      <c r="B372" s="122" t="s">
        <v>123</v>
      </c>
      <c r="C372" s="122"/>
      <c r="D372" s="122"/>
      <c r="E372" s="122"/>
      <c r="F372" s="122"/>
      <c r="G372" s="122"/>
    </row>
    <row r="373" spans="2:7" ht="18.75" x14ac:dyDescent="0.25">
      <c r="B373" s="123" t="s">
        <v>50</v>
      </c>
      <c r="C373" s="123"/>
      <c r="D373" s="123"/>
      <c r="E373" s="123"/>
      <c r="F373" s="123"/>
      <c r="G373" s="123"/>
    </row>
    <row r="374" spans="2:7" ht="25.5" x14ac:dyDescent="0.25">
      <c r="B374" s="19"/>
      <c r="C374" s="29" t="s">
        <v>51</v>
      </c>
      <c r="D374" s="30"/>
      <c r="E374" s="19"/>
      <c r="F374" s="19"/>
      <c r="G374" s="18"/>
    </row>
    <row r="375" spans="2:7" ht="39.950000000000003" customHeight="1" x14ac:dyDescent="0.25">
      <c r="B375" s="20"/>
      <c r="C375" s="124" t="s">
        <v>52</v>
      </c>
      <c r="D375" s="127" t="s">
        <v>81</v>
      </c>
      <c r="E375" s="128"/>
      <c r="F375" s="128"/>
      <c r="G375" s="129"/>
    </row>
    <row r="376" spans="2:7" ht="19.5" customHeight="1" x14ac:dyDescent="0.25">
      <c r="B376" s="20"/>
      <c r="C376" s="125"/>
      <c r="D376" s="127" t="s">
        <v>89</v>
      </c>
      <c r="E376" s="128"/>
      <c r="F376" s="128"/>
      <c r="G376" s="129"/>
    </row>
    <row r="377" spans="2:7" ht="19.5" x14ac:dyDescent="0.25">
      <c r="B377" s="20"/>
      <c r="C377" s="126"/>
      <c r="D377" s="130" t="s">
        <v>90</v>
      </c>
      <c r="E377" s="130"/>
      <c r="F377" s="130"/>
      <c r="G377" s="130"/>
    </row>
    <row r="378" spans="2:7" ht="23.25" x14ac:dyDescent="0.25">
      <c r="B378" s="19"/>
      <c r="C378" s="31" t="s">
        <v>53</v>
      </c>
      <c r="D378" s="21">
        <v>3.5</v>
      </c>
      <c r="E378" s="32"/>
      <c r="F378" s="20"/>
      <c r="G378" s="18"/>
    </row>
    <row r="379" spans="2:7" ht="22.5" x14ac:dyDescent="0.25">
      <c r="B379" s="19"/>
      <c r="C379" s="33" t="s">
        <v>54</v>
      </c>
      <c r="D379" s="74">
        <v>291</v>
      </c>
      <c r="E379" s="139" t="s">
        <v>55</v>
      </c>
      <c r="F379" s="140"/>
      <c r="G379" s="143">
        <f>D380/D379</f>
        <v>23.300927835051546</v>
      </c>
    </row>
    <row r="380" spans="2:7" ht="22.5" x14ac:dyDescent="0.25">
      <c r="B380" s="19"/>
      <c r="C380" s="33" t="s">
        <v>56</v>
      </c>
      <c r="D380" s="22">
        <v>6780.57</v>
      </c>
      <c r="E380" s="141"/>
      <c r="F380" s="142"/>
      <c r="G380" s="144"/>
    </row>
    <row r="381" spans="2:7" ht="23.25" x14ac:dyDescent="0.25">
      <c r="B381" s="19"/>
      <c r="C381" s="34"/>
      <c r="D381" s="23"/>
      <c r="E381" s="35"/>
      <c r="F381" s="19"/>
      <c r="G381" s="18"/>
    </row>
    <row r="382" spans="2:7" ht="23.25" x14ac:dyDescent="0.3">
      <c r="B382" s="19"/>
      <c r="C382" s="62" t="s">
        <v>57</v>
      </c>
      <c r="D382" s="89" t="s">
        <v>91</v>
      </c>
      <c r="E382" s="19"/>
      <c r="F382" s="19"/>
      <c r="G382" s="18"/>
    </row>
    <row r="383" spans="2:7" ht="23.25" x14ac:dyDescent="0.25">
      <c r="B383" s="19"/>
      <c r="C383" s="62" t="s">
        <v>58</v>
      </c>
      <c r="D383" s="67">
        <v>80</v>
      </c>
      <c r="E383" s="19"/>
      <c r="F383" s="19"/>
      <c r="G383" s="18"/>
    </row>
    <row r="384" spans="2:7" ht="23.25" x14ac:dyDescent="0.25">
      <c r="B384" s="19"/>
      <c r="C384" s="62" t="s">
        <v>59</v>
      </c>
      <c r="D384" s="63" t="s">
        <v>88</v>
      </c>
      <c r="E384" s="19"/>
      <c r="F384" s="19"/>
      <c r="G384" s="18"/>
    </row>
    <row r="385" spans="2:7" ht="24" thickBot="1" x14ac:dyDescent="0.3">
      <c r="B385" s="19"/>
      <c r="C385" s="19"/>
      <c r="D385" s="19"/>
      <c r="E385" s="19"/>
      <c r="F385" s="19"/>
      <c r="G385" s="18"/>
    </row>
    <row r="386" spans="2:7" ht="48" thickBot="1" x14ac:dyDescent="0.3">
      <c r="B386" s="145" t="s">
        <v>7</v>
      </c>
      <c r="C386" s="146"/>
      <c r="D386" s="24" t="s">
        <v>60</v>
      </c>
      <c r="E386" s="147" t="s">
        <v>61</v>
      </c>
      <c r="F386" s="148"/>
      <c r="G386" s="25" t="s">
        <v>62</v>
      </c>
    </row>
    <row r="387" spans="2:7" ht="24" thickBot="1" x14ac:dyDescent="0.3">
      <c r="B387" s="149" t="s">
        <v>63</v>
      </c>
      <c r="C387" s="150"/>
      <c r="D387" s="46">
        <v>50.01</v>
      </c>
      <c r="E387" s="64">
        <v>3.5</v>
      </c>
      <c r="F387" s="47" t="s">
        <v>6</v>
      </c>
      <c r="G387" s="48">
        <f t="shared" ref="G387:G394" si="10">D387*E387</f>
        <v>175.035</v>
      </c>
    </row>
    <row r="388" spans="2:7" ht="23.25" x14ac:dyDescent="0.25">
      <c r="B388" s="135" t="s">
        <v>64</v>
      </c>
      <c r="C388" s="136"/>
      <c r="D388" s="49"/>
      <c r="E388" s="68"/>
      <c r="F388" s="50" t="s">
        <v>8</v>
      </c>
      <c r="G388" s="51">
        <f t="shared" si="10"/>
        <v>0</v>
      </c>
    </row>
    <row r="389" spans="2:7" ht="24" thickBot="1" x14ac:dyDescent="0.3">
      <c r="B389" s="131" t="s">
        <v>65</v>
      </c>
      <c r="C389" s="132"/>
      <c r="D389" s="52"/>
      <c r="E389" s="69"/>
      <c r="F389" s="53" t="s">
        <v>8</v>
      </c>
      <c r="G389" s="54">
        <f t="shared" si="10"/>
        <v>0</v>
      </c>
    </row>
    <row r="390" spans="2:7" ht="24" thickBot="1" x14ac:dyDescent="0.3">
      <c r="B390" s="133" t="s">
        <v>9</v>
      </c>
      <c r="C390" s="134"/>
      <c r="D390" s="100">
        <v>696.9</v>
      </c>
      <c r="E390" s="100">
        <v>3.5</v>
      </c>
      <c r="F390" s="55" t="s">
        <v>6</v>
      </c>
      <c r="G390" s="56">
        <f t="shared" si="10"/>
        <v>2439.15</v>
      </c>
    </row>
    <row r="391" spans="2:7" ht="23.25" x14ac:dyDescent="0.25">
      <c r="B391" s="135" t="s">
        <v>66</v>
      </c>
      <c r="C391" s="136"/>
      <c r="D391" s="49"/>
      <c r="E391" s="49"/>
      <c r="F391" s="50" t="s">
        <v>6</v>
      </c>
      <c r="G391" s="51">
        <f t="shared" si="10"/>
        <v>0</v>
      </c>
    </row>
    <row r="392" spans="2:7" ht="23.25" x14ac:dyDescent="0.25">
      <c r="B392" s="137" t="s">
        <v>67</v>
      </c>
      <c r="C392" s="138"/>
      <c r="D392" s="57"/>
      <c r="E392" s="57"/>
      <c r="F392" s="58" t="s">
        <v>6</v>
      </c>
      <c r="G392" s="59">
        <f t="shared" si="10"/>
        <v>0</v>
      </c>
    </row>
    <row r="393" spans="2:7" ht="23.25" x14ac:dyDescent="0.25">
      <c r="B393" s="137" t="s">
        <v>10</v>
      </c>
      <c r="C393" s="138"/>
      <c r="D393" s="60"/>
      <c r="E393" s="65"/>
      <c r="F393" s="58" t="s">
        <v>6</v>
      </c>
      <c r="G393" s="59">
        <f t="shared" si="10"/>
        <v>0</v>
      </c>
    </row>
    <row r="394" spans="2:7" ht="23.25" x14ac:dyDescent="0.25">
      <c r="B394" s="137" t="s">
        <v>68</v>
      </c>
      <c r="C394" s="138"/>
      <c r="D394" s="60"/>
      <c r="E394" s="65"/>
      <c r="F394" s="58" t="s">
        <v>6</v>
      </c>
      <c r="G394" s="59">
        <f t="shared" si="10"/>
        <v>0</v>
      </c>
    </row>
    <row r="395" spans="2:7" ht="23.25" x14ac:dyDescent="0.25">
      <c r="B395" s="137" t="s">
        <v>12</v>
      </c>
      <c r="C395" s="138"/>
      <c r="D395" s="60"/>
      <c r="E395" s="65"/>
      <c r="F395" s="58" t="s">
        <v>6</v>
      </c>
      <c r="G395" s="59">
        <f>D395*E395</f>
        <v>0</v>
      </c>
    </row>
    <row r="396" spans="2:7" ht="24" thickBot="1" x14ac:dyDescent="0.3">
      <c r="B396" s="131" t="s">
        <v>11</v>
      </c>
      <c r="C396" s="132"/>
      <c r="D396" s="52"/>
      <c r="E396" s="52"/>
      <c r="F396" s="53" t="s">
        <v>6</v>
      </c>
      <c r="G396" s="61">
        <f>D396*E396</f>
        <v>0</v>
      </c>
    </row>
    <row r="397" spans="2:7" ht="23.25" x14ac:dyDescent="0.25">
      <c r="B397" s="19"/>
      <c r="C397" s="36"/>
      <c r="D397" s="36"/>
      <c r="E397" s="26"/>
      <c r="F397" s="26"/>
      <c r="G397" s="18"/>
    </row>
    <row r="398" spans="2:7" ht="25.5" x14ac:dyDescent="0.25">
      <c r="B398" s="19"/>
      <c r="C398" s="29" t="s">
        <v>69</v>
      </c>
      <c r="D398" s="30"/>
      <c r="E398" s="19"/>
      <c r="F398" s="19"/>
      <c r="G398" s="18"/>
    </row>
    <row r="399" spans="2:7" ht="18.75" x14ac:dyDescent="0.25">
      <c r="B399" s="19"/>
      <c r="C399" s="151" t="s">
        <v>70</v>
      </c>
      <c r="D399" s="94" t="s">
        <v>71</v>
      </c>
      <c r="E399" s="37">
        <f>ROUND((G387+D380)/D380,2)</f>
        <v>1.03</v>
      </c>
      <c r="F399" s="37"/>
      <c r="G399" s="20"/>
    </row>
    <row r="400" spans="2:7" ht="23.25" x14ac:dyDescent="0.25">
      <c r="B400" s="19"/>
      <c r="C400" s="151"/>
      <c r="D400" s="94" t="s">
        <v>72</v>
      </c>
      <c r="E400" s="37">
        <f>ROUND((G388+G389+D380)/D380,2)</f>
        <v>1</v>
      </c>
      <c r="F400" s="37"/>
      <c r="G400" s="27"/>
    </row>
    <row r="401" spans="2:7" ht="23.25" x14ac:dyDescent="0.25">
      <c r="B401" s="19"/>
      <c r="C401" s="151"/>
      <c r="D401" s="94" t="s">
        <v>73</v>
      </c>
      <c r="E401" s="37">
        <f>ROUND((G390+D380)/D380,2)</f>
        <v>1.36</v>
      </c>
      <c r="F401" s="20"/>
      <c r="G401" s="27"/>
    </row>
    <row r="402" spans="2:7" ht="23.25" x14ac:dyDescent="0.25">
      <c r="B402" s="19"/>
      <c r="C402" s="151"/>
      <c r="D402" s="38" t="s">
        <v>74</v>
      </c>
      <c r="E402" s="39">
        <f>ROUND((SUM(G391:G396)+D380)/D380,2)</f>
        <v>1</v>
      </c>
      <c r="F402" s="20"/>
      <c r="G402" s="27"/>
    </row>
    <row r="403" spans="2:7" ht="25.5" x14ac:dyDescent="0.25">
      <c r="B403" s="19"/>
      <c r="C403" s="19"/>
      <c r="D403" s="40" t="s">
        <v>75</v>
      </c>
      <c r="E403" s="41">
        <f>SUM(E399:E402)-IF(D384="сплошная",3,2)</f>
        <v>2.3900000000000006</v>
      </c>
      <c r="F403" s="42"/>
      <c r="G403" s="18"/>
    </row>
    <row r="404" spans="2:7" ht="23.25" x14ac:dyDescent="0.25">
      <c r="B404" s="19"/>
      <c r="C404" s="19"/>
      <c r="D404" s="19"/>
      <c r="E404" s="43"/>
      <c r="F404" s="19"/>
      <c r="G404" s="18"/>
    </row>
    <row r="405" spans="2:7" ht="25.5" x14ac:dyDescent="0.35">
      <c r="B405" s="28"/>
      <c r="C405" s="44" t="s">
        <v>76</v>
      </c>
      <c r="D405" s="152">
        <f>E403*D380</f>
        <v>16205.562300000003</v>
      </c>
      <c r="E405" s="152"/>
      <c r="F405" s="19"/>
      <c r="G405" s="18"/>
    </row>
    <row r="406" spans="2:7" ht="18.75" x14ac:dyDescent="0.3">
      <c r="B406" s="19"/>
      <c r="C406" s="45" t="s">
        <v>77</v>
      </c>
      <c r="D406" s="153">
        <f>D405/D379</f>
        <v>55.689217525773209</v>
      </c>
      <c r="E406" s="153"/>
      <c r="F406" s="19"/>
      <c r="G406" s="19"/>
    </row>
    <row r="409" spans="2:7" ht="60.75" x14ac:dyDescent="0.8">
      <c r="B409" s="122" t="s">
        <v>124</v>
      </c>
      <c r="C409" s="122"/>
      <c r="D409" s="122"/>
      <c r="E409" s="122"/>
      <c r="F409" s="122"/>
      <c r="G409" s="122"/>
    </row>
    <row r="410" spans="2:7" ht="18.75" x14ac:dyDescent="0.25">
      <c r="B410" s="123" t="s">
        <v>50</v>
      </c>
      <c r="C410" s="123"/>
      <c r="D410" s="123"/>
      <c r="E410" s="123"/>
      <c r="F410" s="123"/>
      <c r="G410" s="123"/>
    </row>
    <row r="411" spans="2:7" ht="25.5" x14ac:dyDescent="0.25">
      <c r="B411" s="19"/>
      <c r="C411" s="29" t="s">
        <v>51</v>
      </c>
      <c r="D411" s="30"/>
      <c r="E411" s="19"/>
      <c r="F411" s="19"/>
      <c r="G411" s="18"/>
    </row>
    <row r="412" spans="2:7" ht="39.950000000000003" customHeight="1" x14ac:dyDescent="0.25">
      <c r="B412" s="20"/>
      <c r="C412" s="124" t="s">
        <v>52</v>
      </c>
      <c r="D412" s="127" t="s">
        <v>81</v>
      </c>
      <c r="E412" s="128"/>
      <c r="F412" s="128"/>
      <c r="G412" s="129"/>
    </row>
    <row r="413" spans="2:7" ht="19.5" customHeight="1" x14ac:dyDescent="0.25">
      <c r="B413" s="20"/>
      <c r="C413" s="125"/>
      <c r="D413" s="127" t="s">
        <v>89</v>
      </c>
      <c r="E413" s="128"/>
      <c r="F413" s="128"/>
      <c r="G413" s="129"/>
    </row>
    <row r="414" spans="2:7" ht="19.5" x14ac:dyDescent="0.25">
      <c r="B414" s="20"/>
      <c r="C414" s="126"/>
      <c r="D414" s="130" t="s">
        <v>92</v>
      </c>
      <c r="E414" s="130"/>
      <c r="F414" s="130"/>
      <c r="G414" s="130"/>
    </row>
    <row r="415" spans="2:7" ht="23.25" x14ac:dyDescent="0.25">
      <c r="B415" s="19"/>
      <c r="C415" s="31" t="s">
        <v>53</v>
      </c>
      <c r="D415" s="21">
        <v>3.5</v>
      </c>
      <c r="E415" s="32"/>
      <c r="F415" s="20"/>
      <c r="G415" s="18"/>
    </row>
    <row r="416" spans="2:7" ht="22.5" x14ac:dyDescent="0.25">
      <c r="B416" s="19"/>
      <c r="C416" s="33" t="s">
        <v>54</v>
      </c>
      <c r="D416" s="74">
        <v>223</v>
      </c>
      <c r="E416" s="139" t="s">
        <v>55</v>
      </c>
      <c r="F416" s="140"/>
      <c r="G416" s="143">
        <f>D417/D416</f>
        <v>24.232421524663678</v>
      </c>
    </row>
    <row r="417" spans="2:7" ht="22.5" x14ac:dyDescent="0.25">
      <c r="B417" s="19"/>
      <c r="C417" s="33" t="s">
        <v>56</v>
      </c>
      <c r="D417" s="22">
        <v>5403.83</v>
      </c>
      <c r="E417" s="141"/>
      <c r="F417" s="142"/>
      <c r="G417" s="144"/>
    </row>
    <row r="418" spans="2:7" ht="23.25" x14ac:dyDescent="0.25">
      <c r="B418" s="19"/>
      <c r="C418" s="34"/>
      <c r="D418" s="23"/>
      <c r="E418" s="35"/>
      <c r="F418" s="19"/>
      <c r="G418" s="18"/>
    </row>
    <row r="419" spans="2:7" ht="23.25" x14ac:dyDescent="0.3">
      <c r="B419" s="19"/>
      <c r="C419" s="62" t="s">
        <v>57</v>
      </c>
      <c r="D419" s="89" t="s">
        <v>91</v>
      </c>
      <c r="E419" s="19"/>
      <c r="F419" s="19"/>
      <c r="G419" s="18"/>
    </row>
    <row r="420" spans="2:7" ht="23.25" x14ac:dyDescent="0.25">
      <c r="B420" s="19"/>
      <c r="C420" s="62" t="s">
        <v>58</v>
      </c>
      <c r="D420" s="67">
        <v>80</v>
      </c>
      <c r="E420" s="19"/>
      <c r="F420" s="19"/>
      <c r="G420" s="18"/>
    </row>
    <row r="421" spans="2:7" ht="23.25" x14ac:dyDescent="0.25">
      <c r="B421" s="19"/>
      <c r="C421" s="62" t="s">
        <v>59</v>
      </c>
      <c r="D421" s="63" t="s">
        <v>88</v>
      </c>
      <c r="E421" s="19"/>
      <c r="F421" s="19"/>
      <c r="G421" s="18"/>
    </row>
    <row r="422" spans="2:7" ht="24" thickBot="1" x14ac:dyDescent="0.3">
      <c r="B422" s="19"/>
      <c r="C422" s="19"/>
      <c r="D422" s="19"/>
      <c r="E422" s="19"/>
      <c r="F422" s="19"/>
      <c r="G422" s="18"/>
    </row>
    <row r="423" spans="2:7" ht="48" thickBot="1" x14ac:dyDescent="0.3">
      <c r="B423" s="145" t="s">
        <v>7</v>
      </c>
      <c r="C423" s="146"/>
      <c r="D423" s="24" t="s">
        <v>60</v>
      </c>
      <c r="E423" s="147" t="s">
        <v>61</v>
      </c>
      <c r="F423" s="148"/>
      <c r="G423" s="25" t="s">
        <v>62</v>
      </c>
    </row>
    <row r="424" spans="2:7" ht="24" thickBot="1" x14ac:dyDescent="0.3">
      <c r="B424" s="149" t="s">
        <v>63</v>
      </c>
      <c r="C424" s="150"/>
      <c r="D424" s="46">
        <v>50.01</v>
      </c>
      <c r="E424" s="64">
        <v>3.5</v>
      </c>
      <c r="F424" s="47" t="s">
        <v>6</v>
      </c>
      <c r="G424" s="48">
        <f t="shared" ref="G424:G431" si="11">D424*E424</f>
        <v>175.035</v>
      </c>
    </row>
    <row r="425" spans="2:7" ht="23.25" x14ac:dyDescent="0.25">
      <c r="B425" s="135" t="s">
        <v>64</v>
      </c>
      <c r="C425" s="136"/>
      <c r="D425" s="49"/>
      <c r="E425" s="68"/>
      <c r="F425" s="50" t="s">
        <v>8</v>
      </c>
      <c r="G425" s="51">
        <f t="shared" si="11"/>
        <v>0</v>
      </c>
    </row>
    <row r="426" spans="2:7" ht="24" thickBot="1" x14ac:dyDescent="0.3">
      <c r="B426" s="131" t="s">
        <v>65</v>
      </c>
      <c r="C426" s="132"/>
      <c r="D426" s="52"/>
      <c r="E426" s="69"/>
      <c r="F426" s="53" t="s">
        <v>8</v>
      </c>
      <c r="G426" s="54">
        <f t="shared" si="11"/>
        <v>0</v>
      </c>
    </row>
    <row r="427" spans="2:7" ht="24" thickBot="1" x14ac:dyDescent="0.3">
      <c r="B427" s="133" t="s">
        <v>9</v>
      </c>
      <c r="C427" s="134"/>
      <c r="D427" s="100">
        <v>696.9</v>
      </c>
      <c r="E427" s="100">
        <v>3.5</v>
      </c>
      <c r="F427" s="55" t="s">
        <v>6</v>
      </c>
      <c r="G427" s="56">
        <f t="shared" si="11"/>
        <v>2439.15</v>
      </c>
    </row>
    <row r="428" spans="2:7" ht="23.25" x14ac:dyDescent="0.25">
      <c r="B428" s="135" t="s">
        <v>66</v>
      </c>
      <c r="C428" s="136"/>
      <c r="D428" s="49"/>
      <c r="E428" s="49"/>
      <c r="F428" s="50" t="s">
        <v>6</v>
      </c>
      <c r="G428" s="51">
        <f t="shared" si="11"/>
        <v>0</v>
      </c>
    </row>
    <row r="429" spans="2:7" ht="23.25" x14ac:dyDescent="0.25">
      <c r="B429" s="137" t="s">
        <v>67</v>
      </c>
      <c r="C429" s="138"/>
      <c r="D429" s="57"/>
      <c r="E429" s="57"/>
      <c r="F429" s="58" t="s">
        <v>6</v>
      </c>
      <c r="G429" s="59">
        <f t="shared" si="11"/>
        <v>0</v>
      </c>
    </row>
    <row r="430" spans="2:7" ht="23.25" x14ac:dyDescent="0.25">
      <c r="B430" s="137" t="s">
        <v>10</v>
      </c>
      <c r="C430" s="138"/>
      <c r="D430" s="60"/>
      <c r="E430" s="65"/>
      <c r="F430" s="58" t="s">
        <v>6</v>
      </c>
      <c r="G430" s="59">
        <f t="shared" si="11"/>
        <v>0</v>
      </c>
    </row>
    <row r="431" spans="2:7" ht="23.25" x14ac:dyDescent="0.25">
      <c r="B431" s="137" t="s">
        <v>68</v>
      </c>
      <c r="C431" s="138"/>
      <c r="D431" s="60"/>
      <c r="E431" s="65"/>
      <c r="F431" s="58" t="s">
        <v>6</v>
      </c>
      <c r="G431" s="59">
        <f t="shared" si="11"/>
        <v>0</v>
      </c>
    </row>
    <row r="432" spans="2:7" ht="23.25" x14ac:dyDescent="0.25">
      <c r="B432" s="137" t="s">
        <v>12</v>
      </c>
      <c r="C432" s="138"/>
      <c r="D432" s="60"/>
      <c r="E432" s="65"/>
      <c r="F432" s="58" t="s">
        <v>6</v>
      </c>
      <c r="G432" s="59">
        <f>D432*E432</f>
        <v>0</v>
      </c>
    </row>
    <row r="433" spans="2:7" ht="24" thickBot="1" x14ac:dyDescent="0.3">
      <c r="B433" s="131" t="s">
        <v>11</v>
      </c>
      <c r="C433" s="132"/>
      <c r="D433" s="52"/>
      <c r="E433" s="52"/>
      <c r="F433" s="53" t="s">
        <v>6</v>
      </c>
      <c r="G433" s="61">
        <f>D433*E433</f>
        <v>0</v>
      </c>
    </row>
    <row r="434" spans="2:7" ht="23.25" x14ac:dyDescent="0.25">
      <c r="B434" s="19"/>
      <c r="C434" s="36"/>
      <c r="D434" s="36"/>
      <c r="E434" s="26"/>
      <c r="F434" s="26"/>
      <c r="G434" s="18"/>
    </row>
    <row r="435" spans="2:7" ht="25.5" x14ac:dyDescent="0.25">
      <c r="B435" s="19"/>
      <c r="C435" s="29" t="s">
        <v>69</v>
      </c>
      <c r="D435" s="30"/>
      <c r="E435" s="19"/>
      <c r="F435" s="19"/>
      <c r="G435" s="18"/>
    </row>
    <row r="436" spans="2:7" ht="18.75" x14ac:dyDescent="0.25">
      <c r="B436" s="19"/>
      <c r="C436" s="151" t="s">
        <v>70</v>
      </c>
      <c r="D436" s="94" t="s">
        <v>71</v>
      </c>
      <c r="E436" s="37">
        <f>ROUND((G424+D417)/D417,2)</f>
        <v>1.03</v>
      </c>
      <c r="F436" s="37"/>
      <c r="G436" s="20"/>
    </row>
    <row r="437" spans="2:7" ht="23.25" x14ac:dyDescent="0.25">
      <c r="B437" s="19"/>
      <c r="C437" s="151"/>
      <c r="D437" s="94" t="s">
        <v>72</v>
      </c>
      <c r="E437" s="37">
        <f>ROUND((G425+G426+D417)/D417,2)</f>
        <v>1</v>
      </c>
      <c r="F437" s="37"/>
      <c r="G437" s="27"/>
    </row>
    <row r="438" spans="2:7" ht="23.25" x14ac:dyDescent="0.25">
      <c r="B438" s="19"/>
      <c r="C438" s="151"/>
      <c r="D438" s="94" t="s">
        <v>73</v>
      </c>
      <c r="E438" s="37">
        <f>ROUND((G427+D417)/D417,2)</f>
        <v>1.45</v>
      </c>
      <c r="F438" s="20"/>
      <c r="G438" s="27"/>
    </row>
    <row r="439" spans="2:7" ht="23.25" x14ac:dyDescent="0.25">
      <c r="B439" s="19"/>
      <c r="C439" s="151"/>
      <c r="D439" s="38" t="s">
        <v>74</v>
      </c>
      <c r="E439" s="39">
        <f>ROUND((SUM(G428:G433)+D417)/D417,2)</f>
        <v>1</v>
      </c>
      <c r="F439" s="20"/>
      <c r="G439" s="27"/>
    </row>
    <row r="440" spans="2:7" ht="25.5" x14ac:dyDescent="0.25">
      <c r="B440" s="19"/>
      <c r="C440" s="19"/>
      <c r="D440" s="40" t="s">
        <v>75</v>
      </c>
      <c r="E440" s="41">
        <f>SUM(E436:E439)-IF(D421="сплошная",3,2)</f>
        <v>2.4800000000000004</v>
      </c>
      <c r="F440" s="42"/>
      <c r="G440" s="18"/>
    </row>
    <row r="441" spans="2:7" ht="23.25" x14ac:dyDescent="0.25">
      <c r="B441" s="19"/>
      <c r="C441" s="19"/>
      <c r="D441" s="19"/>
      <c r="E441" s="43"/>
      <c r="F441" s="19"/>
      <c r="G441" s="18"/>
    </row>
    <row r="442" spans="2:7" ht="25.5" x14ac:dyDescent="0.35">
      <c r="B442" s="28"/>
      <c r="C442" s="44" t="s">
        <v>76</v>
      </c>
      <c r="D442" s="152">
        <f>E440*D417</f>
        <v>13401.498400000002</v>
      </c>
      <c r="E442" s="152"/>
      <c r="F442" s="19"/>
      <c r="G442" s="18"/>
    </row>
    <row r="443" spans="2:7" ht="18.75" x14ac:dyDescent="0.3">
      <c r="B443" s="19"/>
      <c r="C443" s="45" t="s">
        <v>77</v>
      </c>
      <c r="D443" s="153">
        <f>D442/D416</f>
        <v>60.09640538116593</v>
      </c>
      <c r="E443" s="153"/>
      <c r="F443" s="19"/>
      <c r="G443" s="19"/>
    </row>
    <row r="450" spans="2:7" ht="60.75" x14ac:dyDescent="0.8">
      <c r="B450" s="122" t="s">
        <v>125</v>
      </c>
      <c r="C450" s="122"/>
      <c r="D450" s="122"/>
      <c r="E450" s="122"/>
      <c r="F450" s="122"/>
      <c r="G450" s="122"/>
    </row>
    <row r="451" spans="2:7" ht="18.75" x14ac:dyDescent="0.25">
      <c r="B451" s="123" t="s">
        <v>50</v>
      </c>
      <c r="C451" s="123"/>
      <c r="D451" s="123"/>
      <c r="E451" s="123"/>
      <c r="F451" s="123"/>
      <c r="G451" s="123"/>
    </row>
    <row r="452" spans="2:7" ht="25.5" x14ac:dyDescent="0.25">
      <c r="B452" s="19"/>
      <c r="C452" s="29" t="s">
        <v>51</v>
      </c>
      <c r="D452" s="30"/>
      <c r="E452" s="19"/>
      <c r="F452" s="19"/>
      <c r="G452" s="18"/>
    </row>
    <row r="453" spans="2:7" ht="19.5" x14ac:dyDescent="0.25">
      <c r="B453" s="20"/>
      <c r="C453" s="124" t="s">
        <v>52</v>
      </c>
      <c r="D453" s="127" t="s">
        <v>81</v>
      </c>
      <c r="E453" s="128"/>
      <c r="F453" s="128"/>
      <c r="G453" s="129"/>
    </row>
    <row r="454" spans="2:7" ht="19.5" x14ac:dyDescent="0.25">
      <c r="B454" s="20"/>
      <c r="C454" s="125"/>
      <c r="D454" s="127" t="s">
        <v>89</v>
      </c>
      <c r="E454" s="128"/>
      <c r="F454" s="128"/>
      <c r="G454" s="129"/>
    </row>
    <row r="455" spans="2:7" ht="19.5" x14ac:dyDescent="0.25">
      <c r="B455" s="20"/>
      <c r="C455" s="126"/>
      <c r="D455" s="130" t="s">
        <v>110</v>
      </c>
      <c r="E455" s="130"/>
      <c r="F455" s="130"/>
      <c r="G455" s="130"/>
    </row>
    <row r="456" spans="2:7" ht="23.25" x14ac:dyDescent="0.25">
      <c r="B456" s="19"/>
      <c r="C456" s="31" t="s">
        <v>53</v>
      </c>
      <c r="D456" s="21">
        <v>4.5</v>
      </c>
      <c r="E456" s="32"/>
      <c r="F456" s="20"/>
      <c r="G456" s="18"/>
    </row>
    <row r="457" spans="2:7" ht="22.5" x14ac:dyDescent="0.25">
      <c r="B457" s="19"/>
      <c r="C457" s="33" t="s">
        <v>54</v>
      </c>
      <c r="D457" s="74">
        <v>420</v>
      </c>
      <c r="E457" s="139" t="s">
        <v>55</v>
      </c>
      <c r="F457" s="140"/>
      <c r="G457" s="143">
        <f>D458/D457</f>
        <v>22.298738095238093</v>
      </c>
    </row>
    <row r="458" spans="2:7" ht="22.5" x14ac:dyDescent="0.25">
      <c r="B458" s="19"/>
      <c r="C458" s="33" t="s">
        <v>56</v>
      </c>
      <c r="D458" s="22">
        <v>9365.4699999999993</v>
      </c>
      <c r="E458" s="141"/>
      <c r="F458" s="142"/>
      <c r="G458" s="144"/>
    </row>
    <row r="459" spans="2:7" ht="23.25" x14ac:dyDescent="0.25">
      <c r="B459" s="19"/>
      <c r="C459" s="34"/>
      <c r="D459" s="23"/>
      <c r="E459" s="35"/>
      <c r="F459" s="19"/>
      <c r="G459" s="18"/>
    </row>
    <row r="460" spans="2:7" ht="23.25" x14ac:dyDescent="0.3">
      <c r="B460" s="19"/>
      <c r="C460" s="62" t="s">
        <v>57</v>
      </c>
      <c r="D460" s="89" t="s">
        <v>91</v>
      </c>
      <c r="E460" s="19"/>
      <c r="F460" s="19"/>
      <c r="G460" s="18"/>
    </row>
    <row r="461" spans="2:7" ht="23.25" x14ac:dyDescent="0.25">
      <c r="B461" s="19"/>
      <c r="C461" s="62" t="s">
        <v>58</v>
      </c>
      <c r="D461" s="67">
        <v>80</v>
      </c>
      <c r="E461" s="19"/>
      <c r="F461" s="19"/>
      <c r="G461" s="18"/>
    </row>
    <row r="462" spans="2:7" ht="23.25" x14ac:dyDescent="0.25">
      <c r="B462" s="19"/>
      <c r="C462" s="62" t="s">
        <v>59</v>
      </c>
      <c r="D462" s="63" t="s">
        <v>88</v>
      </c>
      <c r="E462" s="19"/>
      <c r="F462" s="19"/>
      <c r="G462" s="18"/>
    </row>
    <row r="463" spans="2:7" ht="24" thickBot="1" x14ac:dyDescent="0.3">
      <c r="B463" s="19"/>
      <c r="C463" s="19"/>
      <c r="D463" s="19"/>
      <c r="E463" s="19"/>
      <c r="F463" s="19"/>
      <c r="G463" s="18"/>
    </row>
    <row r="464" spans="2:7" ht="48" thickBot="1" x14ac:dyDescent="0.3">
      <c r="B464" s="145" t="s">
        <v>7</v>
      </c>
      <c r="C464" s="146"/>
      <c r="D464" s="24" t="s">
        <v>60</v>
      </c>
      <c r="E464" s="147" t="s">
        <v>61</v>
      </c>
      <c r="F464" s="148"/>
      <c r="G464" s="25" t="s">
        <v>62</v>
      </c>
    </row>
    <row r="465" spans="2:7" ht="24" thickBot="1" x14ac:dyDescent="0.3">
      <c r="B465" s="149" t="s">
        <v>63</v>
      </c>
      <c r="C465" s="150"/>
      <c r="D465" s="46">
        <v>50.01</v>
      </c>
      <c r="E465" s="64">
        <v>4.5</v>
      </c>
      <c r="F465" s="47" t="s">
        <v>6</v>
      </c>
      <c r="G465" s="48">
        <f t="shared" ref="G465:G472" si="12">D465*E465</f>
        <v>225.04499999999999</v>
      </c>
    </row>
    <row r="466" spans="2:7" ht="31.5" customHeight="1" x14ac:dyDescent="0.25">
      <c r="B466" s="135" t="s">
        <v>64</v>
      </c>
      <c r="C466" s="136"/>
      <c r="D466" s="49"/>
      <c r="E466" s="68"/>
      <c r="F466" s="50" t="s">
        <v>8</v>
      </c>
      <c r="G466" s="51">
        <f t="shared" si="12"/>
        <v>0</v>
      </c>
    </row>
    <row r="467" spans="2:7" ht="24" thickBot="1" x14ac:dyDescent="0.3">
      <c r="B467" s="131" t="s">
        <v>65</v>
      </c>
      <c r="C467" s="132"/>
      <c r="D467" s="52"/>
      <c r="E467" s="69"/>
      <c r="F467" s="53" t="s">
        <v>8</v>
      </c>
      <c r="G467" s="54">
        <f t="shared" si="12"/>
        <v>0</v>
      </c>
    </row>
    <row r="468" spans="2:7" ht="24" thickBot="1" x14ac:dyDescent="0.3">
      <c r="B468" s="133" t="s">
        <v>9</v>
      </c>
      <c r="C468" s="134"/>
      <c r="D468" s="100">
        <v>696.9</v>
      </c>
      <c r="E468" s="100">
        <v>4.5</v>
      </c>
      <c r="F468" s="55" t="s">
        <v>6</v>
      </c>
      <c r="G468" s="56">
        <f t="shared" si="12"/>
        <v>3136.0499999999997</v>
      </c>
    </row>
    <row r="469" spans="2:7" ht="23.25" x14ac:dyDescent="0.25">
      <c r="B469" s="135" t="s">
        <v>66</v>
      </c>
      <c r="C469" s="136"/>
      <c r="D469" s="49"/>
      <c r="E469" s="49"/>
      <c r="F469" s="50" t="s">
        <v>6</v>
      </c>
      <c r="G469" s="51">
        <f t="shared" si="12"/>
        <v>0</v>
      </c>
    </row>
    <row r="470" spans="2:7" ht="23.25" x14ac:dyDescent="0.25">
      <c r="B470" s="137" t="s">
        <v>67</v>
      </c>
      <c r="C470" s="138"/>
      <c r="D470" s="57"/>
      <c r="E470" s="57"/>
      <c r="F470" s="58" t="s">
        <v>6</v>
      </c>
      <c r="G470" s="59">
        <f t="shared" si="12"/>
        <v>0</v>
      </c>
    </row>
    <row r="471" spans="2:7" ht="23.25" x14ac:dyDescent="0.25">
      <c r="B471" s="137" t="s">
        <v>10</v>
      </c>
      <c r="C471" s="138"/>
      <c r="D471" s="60"/>
      <c r="E471" s="65"/>
      <c r="F471" s="58" t="s">
        <v>6</v>
      </c>
      <c r="G471" s="59">
        <f t="shared" si="12"/>
        <v>0</v>
      </c>
    </row>
    <row r="472" spans="2:7" ht="23.25" x14ac:dyDescent="0.25">
      <c r="B472" s="137" t="s">
        <v>68</v>
      </c>
      <c r="C472" s="138"/>
      <c r="D472" s="60"/>
      <c r="E472" s="65"/>
      <c r="F472" s="58" t="s">
        <v>6</v>
      </c>
      <c r="G472" s="59">
        <f t="shared" si="12"/>
        <v>0</v>
      </c>
    </row>
    <row r="473" spans="2:7" ht="23.25" x14ac:dyDescent="0.25">
      <c r="B473" s="137" t="s">
        <v>12</v>
      </c>
      <c r="C473" s="138"/>
      <c r="D473" s="60"/>
      <c r="E473" s="65"/>
      <c r="F473" s="58" t="s">
        <v>6</v>
      </c>
      <c r="G473" s="59">
        <f>D473*E473</f>
        <v>0</v>
      </c>
    </row>
    <row r="474" spans="2:7" ht="24" thickBot="1" x14ac:dyDescent="0.3">
      <c r="B474" s="131" t="s">
        <v>11</v>
      </c>
      <c r="C474" s="132"/>
      <c r="D474" s="52"/>
      <c r="E474" s="52"/>
      <c r="F474" s="53" t="s">
        <v>6</v>
      </c>
      <c r="G474" s="61">
        <f>D474*E474</f>
        <v>0</v>
      </c>
    </row>
    <row r="475" spans="2:7" ht="23.25" x14ac:dyDescent="0.25">
      <c r="B475" s="19"/>
      <c r="C475" s="36"/>
      <c r="D475" s="36"/>
      <c r="E475" s="26"/>
      <c r="F475" s="26"/>
      <c r="G475" s="18"/>
    </row>
    <row r="476" spans="2:7" ht="25.5" x14ac:dyDescent="0.25">
      <c r="B476" s="19"/>
      <c r="C476" s="29" t="s">
        <v>69</v>
      </c>
      <c r="D476" s="30"/>
      <c r="E476" s="19"/>
      <c r="F476" s="19"/>
      <c r="G476" s="18"/>
    </row>
    <row r="477" spans="2:7" ht="18.75" x14ac:dyDescent="0.25">
      <c r="B477" s="19"/>
      <c r="C477" s="151" t="s">
        <v>70</v>
      </c>
      <c r="D477" s="94" t="s">
        <v>71</v>
      </c>
      <c r="E477" s="37">
        <f>ROUND((G465+D458)/D458,2)</f>
        <v>1.02</v>
      </c>
      <c r="F477" s="37"/>
      <c r="G477" s="20"/>
    </row>
    <row r="478" spans="2:7" ht="23.25" x14ac:dyDescent="0.25">
      <c r="B478" s="19"/>
      <c r="C478" s="151"/>
      <c r="D478" s="94" t="s">
        <v>72</v>
      </c>
      <c r="E478" s="37">
        <f>ROUND((G466+G467+D458)/D458,2)</f>
        <v>1</v>
      </c>
      <c r="F478" s="37"/>
      <c r="G478" s="27"/>
    </row>
    <row r="479" spans="2:7" ht="23.25" x14ac:dyDescent="0.25">
      <c r="B479" s="19"/>
      <c r="C479" s="151"/>
      <c r="D479" s="94" t="s">
        <v>73</v>
      </c>
      <c r="E479" s="37">
        <f>ROUND((G468+D458)/D458,2)</f>
        <v>1.33</v>
      </c>
      <c r="F479" s="20"/>
      <c r="G479" s="27"/>
    </row>
    <row r="480" spans="2:7" ht="23.25" x14ac:dyDescent="0.25">
      <c r="B480" s="19"/>
      <c r="C480" s="151"/>
      <c r="D480" s="38" t="s">
        <v>74</v>
      </c>
      <c r="E480" s="39">
        <f>ROUND((SUM(G469:G474)+D458)/D458,2)</f>
        <v>1</v>
      </c>
      <c r="F480" s="20"/>
      <c r="G480" s="27"/>
    </row>
    <row r="481" spans="2:7" ht="25.5" x14ac:dyDescent="0.25">
      <c r="B481" s="19"/>
      <c r="C481" s="19"/>
      <c r="D481" s="40" t="s">
        <v>75</v>
      </c>
      <c r="E481" s="41">
        <f>SUM(E477:E480)-IF(D462="сплошная",3,2)</f>
        <v>2.3499999999999996</v>
      </c>
      <c r="F481" s="42"/>
      <c r="G481" s="18"/>
    </row>
    <row r="482" spans="2:7" ht="23.25" x14ac:dyDescent="0.25">
      <c r="B482" s="19"/>
      <c r="C482" s="19"/>
      <c r="D482" s="19"/>
      <c r="E482" s="43"/>
      <c r="F482" s="19"/>
      <c r="G482" s="18"/>
    </row>
    <row r="483" spans="2:7" ht="25.5" x14ac:dyDescent="0.35">
      <c r="B483" s="28"/>
      <c r="C483" s="44" t="s">
        <v>76</v>
      </c>
      <c r="D483" s="152">
        <f>E481*D458</f>
        <v>22008.854499999994</v>
      </c>
      <c r="E483" s="152"/>
      <c r="F483" s="19"/>
      <c r="G483" s="18"/>
    </row>
    <row r="484" spans="2:7" ht="18.75" x14ac:dyDescent="0.3">
      <c r="B484" s="19"/>
      <c r="C484" s="45" t="s">
        <v>77</v>
      </c>
      <c r="D484" s="153">
        <f>D483/D457</f>
        <v>52.402034523809512</v>
      </c>
      <c r="E484" s="153"/>
      <c r="F484" s="19"/>
      <c r="G484" s="19"/>
    </row>
  </sheetData>
  <mergeCells count="299">
    <mergeCell ref="B473:C473"/>
    <mergeCell ref="B474:C474"/>
    <mergeCell ref="C477:C480"/>
    <mergeCell ref="D483:E483"/>
    <mergeCell ref="D484:E484"/>
    <mergeCell ref="B467:C467"/>
    <mergeCell ref="B468:C468"/>
    <mergeCell ref="B469:C469"/>
    <mergeCell ref="B470:C470"/>
    <mergeCell ref="B471:C471"/>
    <mergeCell ref="B472:C472"/>
    <mergeCell ref="E457:F458"/>
    <mergeCell ref="G457:G458"/>
    <mergeCell ref="B464:C464"/>
    <mergeCell ref="E464:F464"/>
    <mergeCell ref="B465:C465"/>
    <mergeCell ref="B466:C466"/>
    <mergeCell ref="C436:C439"/>
    <mergeCell ref="D442:E442"/>
    <mergeCell ref="D443:E443"/>
    <mergeCell ref="B450:G450"/>
    <mergeCell ref="B451:G451"/>
    <mergeCell ref="C453:C455"/>
    <mergeCell ref="D453:G453"/>
    <mergeCell ref="D454:G454"/>
    <mergeCell ref="D455:G455"/>
    <mergeCell ref="B428:C428"/>
    <mergeCell ref="B429:C429"/>
    <mergeCell ref="B430:C430"/>
    <mergeCell ref="B431:C431"/>
    <mergeCell ref="B432:C432"/>
    <mergeCell ref="B433:C433"/>
    <mergeCell ref="B423:C423"/>
    <mergeCell ref="E423:F423"/>
    <mergeCell ref="B424:C424"/>
    <mergeCell ref="B425:C425"/>
    <mergeCell ref="B426:C426"/>
    <mergeCell ref="B427:C427"/>
    <mergeCell ref="B410:G410"/>
    <mergeCell ref="C412:C414"/>
    <mergeCell ref="D412:G412"/>
    <mergeCell ref="D413:G413"/>
    <mergeCell ref="D414:G414"/>
    <mergeCell ref="E416:F417"/>
    <mergeCell ref="G416:G417"/>
    <mergeCell ref="B395:C395"/>
    <mergeCell ref="B396:C396"/>
    <mergeCell ref="C399:C402"/>
    <mergeCell ref="D405:E405"/>
    <mergeCell ref="D406:E406"/>
    <mergeCell ref="B409:G409"/>
    <mergeCell ref="B389:C389"/>
    <mergeCell ref="B390:C390"/>
    <mergeCell ref="B391:C391"/>
    <mergeCell ref="B392:C392"/>
    <mergeCell ref="B393:C393"/>
    <mergeCell ref="B394:C394"/>
    <mergeCell ref="E379:F380"/>
    <mergeCell ref="G379:G380"/>
    <mergeCell ref="B386:C386"/>
    <mergeCell ref="E386:F386"/>
    <mergeCell ref="B387:C387"/>
    <mergeCell ref="B388:C388"/>
    <mergeCell ref="C362:C365"/>
    <mergeCell ref="D368:E368"/>
    <mergeCell ref="D369:E369"/>
    <mergeCell ref="B372:G372"/>
    <mergeCell ref="B373:G373"/>
    <mergeCell ref="C375:C377"/>
    <mergeCell ref="D375:G375"/>
    <mergeCell ref="D376:G376"/>
    <mergeCell ref="D377:G377"/>
    <mergeCell ref="B354:C354"/>
    <mergeCell ref="B355:C355"/>
    <mergeCell ref="B356:C356"/>
    <mergeCell ref="B357:C357"/>
    <mergeCell ref="B358:C358"/>
    <mergeCell ref="B359:C359"/>
    <mergeCell ref="B349:C349"/>
    <mergeCell ref="E349:F349"/>
    <mergeCell ref="B350:C350"/>
    <mergeCell ref="B351:C351"/>
    <mergeCell ref="B352:C352"/>
    <mergeCell ref="B353:C353"/>
    <mergeCell ref="B336:G336"/>
    <mergeCell ref="C338:C340"/>
    <mergeCell ref="D338:G338"/>
    <mergeCell ref="D339:G339"/>
    <mergeCell ref="D340:G340"/>
    <mergeCell ref="E342:F343"/>
    <mergeCell ref="G342:G343"/>
    <mergeCell ref="B321:C321"/>
    <mergeCell ref="B322:C322"/>
    <mergeCell ref="C325:C328"/>
    <mergeCell ref="D331:E331"/>
    <mergeCell ref="D332:E332"/>
    <mergeCell ref="B335:G335"/>
    <mergeCell ref="B315:C315"/>
    <mergeCell ref="B316:C316"/>
    <mergeCell ref="B317:C317"/>
    <mergeCell ref="B318:C318"/>
    <mergeCell ref="B319:C319"/>
    <mergeCell ref="B320:C320"/>
    <mergeCell ref="E305:F306"/>
    <mergeCell ref="G305:G306"/>
    <mergeCell ref="B312:C312"/>
    <mergeCell ref="E312:F312"/>
    <mergeCell ref="B313:C313"/>
    <mergeCell ref="B314:C314"/>
    <mergeCell ref="C288:C291"/>
    <mergeCell ref="D294:E294"/>
    <mergeCell ref="D295:E295"/>
    <mergeCell ref="B298:G298"/>
    <mergeCell ref="B299:G299"/>
    <mergeCell ref="C301:C303"/>
    <mergeCell ref="D301:G301"/>
    <mergeCell ref="D302:G302"/>
    <mergeCell ref="D303:G303"/>
    <mergeCell ref="B280:C280"/>
    <mergeCell ref="B281:C281"/>
    <mergeCell ref="B282:C282"/>
    <mergeCell ref="B283:C283"/>
    <mergeCell ref="B284:C284"/>
    <mergeCell ref="B285:C285"/>
    <mergeCell ref="B275:C275"/>
    <mergeCell ref="E275:F275"/>
    <mergeCell ref="B276:C276"/>
    <mergeCell ref="B277:C277"/>
    <mergeCell ref="B278:C278"/>
    <mergeCell ref="B279:C279"/>
    <mergeCell ref="B262:G262"/>
    <mergeCell ref="C264:C266"/>
    <mergeCell ref="D264:G264"/>
    <mergeCell ref="D265:G265"/>
    <mergeCell ref="D266:G266"/>
    <mergeCell ref="E268:F269"/>
    <mergeCell ref="G268:G269"/>
    <mergeCell ref="B247:C247"/>
    <mergeCell ref="B248:C248"/>
    <mergeCell ref="C251:C254"/>
    <mergeCell ref="D257:E257"/>
    <mergeCell ref="D258:E258"/>
    <mergeCell ref="B261:G261"/>
    <mergeCell ref="B241:C241"/>
    <mergeCell ref="B242:C242"/>
    <mergeCell ref="B243:C243"/>
    <mergeCell ref="B244:C244"/>
    <mergeCell ref="B245:C245"/>
    <mergeCell ref="B246:C246"/>
    <mergeCell ref="E231:F232"/>
    <mergeCell ref="G231:G232"/>
    <mergeCell ref="B238:C238"/>
    <mergeCell ref="E238:F238"/>
    <mergeCell ref="B239:C239"/>
    <mergeCell ref="B240:C240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B206:C206"/>
    <mergeCell ref="B207:C207"/>
    <mergeCell ref="B208:C208"/>
    <mergeCell ref="B209:C209"/>
    <mergeCell ref="B210:C210"/>
    <mergeCell ref="B211:C211"/>
    <mergeCell ref="B201:C201"/>
    <mergeCell ref="E201:F201"/>
    <mergeCell ref="B202:C202"/>
    <mergeCell ref="B203:C203"/>
    <mergeCell ref="B204:C204"/>
    <mergeCell ref="B205:C205"/>
    <mergeCell ref="B188:G188"/>
    <mergeCell ref="C190:C192"/>
    <mergeCell ref="D190:G190"/>
    <mergeCell ref="D191:G191"/>
    <mergeCell ref="D192:G192"/>
    <mergeCell ref="E194:F195"/>
    <mergeCell ref="G194:G195"/>
    <mergeCell ref="B173:C173"/>
    <mergeCell ref="B174:C174"/>
    <mergeCell ref="C177:C180"/>
    <mergeCell ref="D183:E183"/>
    <mergeCell ref="D184:E184"/>
    <mergeCell ref="B187:G187"/>
    <mergeCell ref="B167:C167"/>
    <mergeCell ref="B168:C168"/>
    <mergeCell ref="B169:C169"/>
    <mergeCell ref="B170:C170"/>
    <mergeCell ref="B171:C171"/>
    <mergeCell ref="B172:C172"/>
    <mergeCell ref="E157:F158"/>
    <mergeCell ref="G157:G158"/>
    <mergeCell ref="B164:C164"/>
    <mergeCell ref="E164:F164"/>
    <mergeCell ref="B165:C165"/>
    <mergeCell ref="B166:C166"/>
    <mergeCell ref="C140:C143"/>
    <mergeCell ref="D146:E146"/>
    <mergeCell ref="D147:E147"/>
    <mergeCell ref="B150:G150"/>
    <mergeCell ref="B151:G151"/>
    <mergeCell ref="C153:C155"/>
    <mergeCell ref="D153:G153"/>
    <mergeCell ref="D154:G154"/>
    <mergeCell ref="D155:G155"/>
    <mergeCell ref="B132:C132"/>
    <mergeCell ref="B133:C133"/>
    <mergeCell ref="B134:C134"/>
    <mergeCell ref="B135:C135"/>
    <mergeCell ref="B136:C136"/>
    <mergeCell ref="B137:C137"/>
    <mergeCell ref="B127:C127"/>
    <mergeCell ref="E127:F127"/>
    <mergeCell ref="B128:C128"/>
    <mergeCell ref="B129:C129"/>
    <mergeCell ref="B130:C130"/>
    <mergeCell ref="B131:C131"/>
    <mergeCell ref="B114:G114"/>
    <mergeCell ref="C116:C118"/>
    <mergeCell ref="D116:G116"/>
    <mergeCell ref="D117:G117"/>
    <mergeCell ref="D118:G118"/>
    <mergeCell ref="E120:F121"/>
    <mergeCell ref="G120:G121"/>
    <mergeCell ref="B99:C99"/>
    <mergeCell ref="B100:C100"/>
    <mergeCell ref="C103:C106"/>
    <mergeCell ref="D109:E109"/>
    <mergeCell ref="D110:E110"/>
    <mergeCell ref="B113:G113"/>
    <mergeCell ref="B93:C93"/>
    <mergeCell ref="B94:C94"/>
    <mergeCell ref="B95:C95"/>
    <mergeCell ref="B96:C96"/>
    <mergeCell ref="B97:C97"/>
    <mergeCell ref="B98:C98"/>
    <mergeCell ref="E83:F84"/>
    <mergeCell ref="G83:G84"/>
    <mergeCell ref="B90:C90"/>
    <mergeCell ref="E90:F90"/>
    <mergeCell ref="B91:C91"/>
    <mergeCell ref="B92:C92"/>
    <mergeCell ref="C66:C69"/>
    <mergeCell ref="D72:E72"/>
    <mergeCell ref="D73:E73"/>
    <mergeCell ref="B76:G76"/>
    <mergeCell ref="B77:G77"/>
    <mergeCell ref="C79:C81"/>
    <mergeCell ref="D79:G79"/>
    <mergeCell ref="D80:G80"/>
    <mergeCell ref="D81:G81"/>
    <mergeCell ref="B58:C58"/>
    <mergeCell ref="B59:C59"/>
    <mergeCell ref="B60:C60"/>
    <mergeCell ref="B61:C61"/>
    <mergeCell ref="B62:C62"/>
    <mergeCell ref="B63:C63"/>
    <mergeCell ref="B53:C53"/>
    <mergeCell ref="E53:F53"/>
    <mergeCell ref="B54:C54"/>
    <mergeCell ref="B55:C55"/>
    <mergeCell ref="B56:C56"/>
    <mergeCell ref="B57:C57"/>
    <mergeCell ref="B40:G40"/>
    <mergeCell ref="C42:C44"/>
    <mergeCell ref="D42:G42"/>
    <mergeCell ref="D43:G43"/>
    <mergeCell ref="D44:G44"/>
    <mergeCell ref="E46:F47"/>
    <mergeCell ref="G46:G47"/>
    <mergeCell ref="B25:C25"/>
    <mergeCell ref="B26:C26"/>
    <mergeCell ref="C29:C32"/>
    <mergeCell ref="D35:E35"/>
    <mergeCell ref="D36:E36"/>
    <mergeCell ref="B39:G39"/>
    <mergeCell ref="B22:C22"/>
    <mergeCell ref="B23:C23"/>
    <mergeCell ref="B24:C24"/>
    <mergeCell ref="E9:F10"/>
    <mergeCell ref="G9:G10"/>
    <mergeCell ref="B16:C16"/>
    <mergeCell ref="E16:F16"/>
    <mergeCell ref="B17:C17"/>
    <mergeCell ref="B18:C18"/>
    <mergeCell ref="B2:G2"/>
    <mergeCell ref="B3:G3"/>
    <mergeCell ref="C5:C7"/>
    <mergeCell ref="D5:G5"/>
    <mergeCell ref="D6:G6"/>
    <mergeCell ref="D7:G7"/>
    <mergeCell ref="B19:C19"/>
    <mergeCell ref="B20:C20"/>
    <mergeCell ref="B21:C21"/>
  </mergeCells>
  <dataValidations count="1">
    <dataValidation type="list" allowBlank="1" showInputMessage="1" showErrorMessage="1" sqref="D14 D51 D88 D125 D162 D199 D236 D273 D310 D347 D384 D421 D462">
      <formula1>д1</formula1>
    </dataValidation>
  </dataValidations>
  <pageMargins left="0.7" right="0.7" top="0.75" bottom="0.75" header="0.3" footer="0.3"/>
  <pageSetup paperSize="9" scale="46" orientation="landscape" r:id="rId1"/>
  <rowBreaks count="14" manualBreakCount="14">
    <brk id="37" min="1" max="6" man="1"/>
    <brk id="38" min="1" max="6" man="1"/>
    <brk id="75" min="1" max="6" man="1"/>
    <brk id="112" min="1" max="6" man="1"/>
    <brk id="149" min="1" max="6" man="1"/>
    <brk id="186" min="1" max="6" man="1"/>
    <brk id="223" min="1" max="6" man="1"/>
    <brk id="260" min="1" max="6" man="1"/>
    <brk id="297" min="1" max="6" man="1"/>
    <brk id="334" min="1" max="6" man="1"/>
    <brk id="371" min="1" max="6" man="1"/>
    <brk id="408" min="1" max="6" man="1"/>
    <brk id="445" min="1" max="6" man="1"/>
    <brk id="48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</vt:lpstr>
      <vt:lpstr>ЛОТЫ </vt:lpstr>
      <vt:lpstr>'ЛОТЫ '!Область_печати</vt:lpstr>
      <vt:lpstr>'РАСЧЕТ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2017-12-13T06:39:30Z</cp:lastPrinted>
  <dcterms:created xsi:type="dcterms:W3CDTF">1996-10-08T23:32:33Z</dcterms:created>
  <dcterms:modified xsi:type="dcterms:W3CDTF">2017-12-26T08:35:34Z</dcterms:modified>
</cp:coreProperties>
</file>