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440" windowHeight="11040"/>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Методике'!$B$1:$H$6144</definedName>
    <definedName name="способ_рубки">'Расчет стоимости по Методике'!$J$13:$J$14</definedName>
  </definedNames>
  <calcPr calcId="124519"/>
</workbook>
</file>

<file path=xl/calcChain.xml><?xml version="1.0" encoding="utf-8"?>
<calcChain xmlns="http://schemas.openxmlformats.org/spreadsheetml/2006/main">
  <c r="G2919" i="4"/>
  <c r="G2918"/>
  <c r="G2917"/>
  <c r="G2916"/>
  <c r="G2915"/>
  <c r="G2914"/>
  <c r="G2913"/>
  <c r="E2924" s="1"/>
  <c r="G2912"/>
  <c r="G2911"/>
  <c r="E2923" s="1"/>
  <c r="G2910"/>
  <c r="E2922" s="1"/>
  <c r="G2902"/>
  <c r="G2871"/>
  <c r="G2870"/>
  <c r="G2869"/>
  <c r="G2868"/>
  <c r="G2867"/>
  <c r="G2866"/>
  <c r="E2877" s="1"/>
  <c r="G2865"/>
  <c r="E2876" s="1"/>
  <c r="G2864"/>
  <c r="G2863"/>
  <c r="E2875" s="1"/>
  <c r="G2862"/>
  <c r="E2874" s="1"/>
  <c r="G2854"/>
  <c r="G6122"/>
  <c r="G6121"/>
  <c r="G6120"/>
  <c r="G6119"/>
  <c r="G6118"/>
  <c r="G6117"/>
  <c r="G6116"/>
  <c r="E6127" s="1"/>
  <c r="G6115"/>
  <c r="G6114"/>
  <c r="G6113"/>
  <c r="E6125" s="1"/>
  <c r="G6105"/>
  <c r="E6079"/>
  <c r="G6076"/>
  <c r="G6075"/>
  <c r="G6074"/>
  <c r="G6073"/>
  <c r="G6072"/>
  <c r="G6071"/>
  <c r="G6070"/>
  <c r="E6081" s="1"/>
  <c r="G6069"/>
  <c r="G6068"/>
  <c r="E6080" s="1"/>
  <c r="G6067"/>
  <c r="G6059"/>
  <c r="G6030"/>
  <c r="G6029"/>
  <c r="G6028"/>
  <c r="G6027"/>
  <c r="G6026"/>
  <c r="G6025"/>
  <c r="G6024"/>
  <c r="E6035" s="1"/>
  <c r="G6023"/>
  <c r="G6022"/>
  <c r="E6034" s="1"/>
  <c r="G6021"/>
  <c r="E6033" s="1"/>
  <c r="G6013"/>
  <c r="G5984"/>
  <c r="G5983"/>
  <c r="G5982"/>
  <c r="G5981"/>
  <c r="G5980"/>
  <c r="G5979"/>
  <c r="G5978"/>
  <c r="E5989" s="1"/>
  <c r="G5977"/>
  <c r="E5988" s="1"/>
  <c r="G5976"/>
  <c r="G5975"/>
  <c r="E5987" s="1"/>
  <c r="G5967"/>
  <c r="G5938"/>
  <c r="G5937"/>
  <c r="G5936"/>
  <c r="G5935"/>
  <c r="G5934"/>
  <c r="G5933"/>
  <c r="G5932"/>
  <c r="E5943" s="1"/>
  <c r="G5931"/>
  <c r="G5930"/>
  <c r="G5929"/>
  <c r="E5941" s="1"/>
  <c r="G5921"/>
  <c r="G5892"/>
  <c r="G5891"/>
  <c r="G5890"/>
  <c r="G5889"/>
  <c r="G5888"/>
  <c r="G5887"/>
  <c r="G5886"/>
  <c r="E5897" s="1"/>
  <c r="G5885"/>
  <c r="G5884"/>
  <c r="E5896" s="1"/>
  <c r="G5883"/>
  <c r="E5895" s="1"/>
  <c r="G5875"/>
  <c r="G5846"/>
  <c r="G5845"/>
  <c r="G5844"/>
  <c r="G5843"/>
  <c r="G5842"/>
  <c r="G5841"/>
  <c r="G5840"/>
  <c r="E5851" s="1"/>
  <c r="G5839"/>
  <c r="G5838"/>
  <c r="E5850" s="1"/>
  <c r="G5837"/>
  <c r="E5849" s="1"/>
  <c r="G5829"/>
  <c r="G5800"/>
  <c r="G5799"/>
  <c r="G5798"/>
  <c r="G5797"/>
  <c r="G5796"/>
  <c r="G5795"/>
  <c r="G5794"/>
  <c r="E5805" s="1"/>
  <c r="G5793"/>
  <c r="G5792"/>
  <c r="E5804" s="1"/>
  <c r="G5791"/>
  <c r="E5803" s="1"/>
  <c r="G5783"/>
  <c r="G5754"/>
  <c r="G5753"/>
  <c r="G5752"/>
  <c r="G5751"/>
  <c r="G5750"/>
  <c r="G5749"/>
  <c r="G5748"/>
  <c r="E5759" s="1"/>
  <c r="G5747"/>
  <c r="G5746"/>
  <c r="G5745"/>
  <c r="E5757" s="1"/>
  <c r="G5737"/>
  <c r="G5708"/>
  <c r="G5707"/>
  <c r="G5706"/>
  <c r="G5705"/>
  <c r="G5704"/>
  <c r="G5703"/>
  <c r="G5702"/>
  <c r="E5713" s="1"/>
  <c r="G5701"/>
  <c r="G5700"/>
  <c r="E5712" s="1"/>
  <c r="G5699"/>
  <c r="E5711" s="1"/>
  <c r="G5691"/>
  <c r="G5662"/>
  <c r="G5661"/>
  <c r="G5660"/>
  <c r="G5659"/>
  <c r="G5658"/>
  <c r="G5657"/>
  <c r="G5656"/>
  <c r="E5667" s="1"/>
  <c r="G5655"/>
  <c r="G5654"/>
  <c r="G5653"/>
  <c r="E5665" s="1"/>
  <c r="G5645"/>
  <c r="G5616"/>
  <c r="G5615"/>
  <c r="G5614"/>
  <c r="G5613"/>
  <c r="G5612"/>
  <c r="G5611"/>
  <c r="G5610"/>
  <c r="E5621" s="1"/>
  <c r="G5609"/>
  <c r="G5608"/>
  <c r="G5607"/>
  <c r="E5619" s="1"/>
  <c r="G5599"/>
  <c r="G5570"/>
  <c r="G5569"/>
  <c r="G5568"/>
  <c r="G5567"/>
  <c r="G5566"/>
  <c r="G5565"/>
  <c r="G5564"/>
  <c r="E5575" s="1"/>
  <c r="G5563"/>
  <c r="G5562"/>
  <c r="E5574" s="1"/>
  <c r="G5561"/>
  <c r="E5573" s="1"/>
  <c r="G5553"/>
  <c r="G5524"/>
  <c r="G5523"/>
  <c r="G5522"/>
  <c r="G5521"/>
  <c r="G5520"/>
  <c r="G5519"/>
  <c r="G5518"/>
  <c r="E5529" s="1"/>
  <c r="G5517"/>
  <c r="G5516"/>
  <c r="E5528" s="1"/>
  <c r="G5515"/>
  <c r="E5527" s="1"/>
  <c r="G5507"/>
  <c r="G5478"/>
  <c r="G5477"/>
  <c r="G5476"/>
  <c r="G5475"/>
  <c r="G5474"/>
  <c r="G5473"/>
  <c r="G5472"/>
  <c r="E5483" s="1"/>
  <c r="G5471"/>
  <c r="G5470"/>
  <c r="E5482" s="1"/>
  <c r="G5469"/>
  <c r="E5481" s="1"/>
  <c r="G5461"/>
  <c r="G5432"/>
  <c r="G5431"/>
  <c r="G5430"/>
  <c r="G5429"/>
  <c r="G5428"/>
  <c r="G5427"/>
  <c r="G5426"/>
  <c r="E5437" s="1"/>
  <c r="G5425"/>
  <c r="G5424"/>
  <c r="E5436" s="1"/>
  <c r="G5423"/>
  <c r="E5435" s="1"/>
  <c r="G5415"/>
  <c r="G5386"/>
  <c r="G5385"/>
  <c r="G5384"/>
  <c r="G5383"/>
  <c r="G5382"/>
  <c r="G5381"/>
  <c r="G5380"/>
  <c r="E5391" s="1"/>
  <c r="G5379"/>
  <c r="G5378"/>
  <c r="G5377"/>
  <c r="E5389" s="1"/>
  <c r="G5369"/>
  <c r="E2925" l="1"/>
  <c r="E2926" s="1"/>
  <c r="D2928" s="1"/>
  <c r="D2929" s="1"/>
  <c r="E5484"/>
  <c r="E5485" s="1"/>
  <c r="D5487" s="1"/>
  <c r="D5488" s="1"/>
  <c r="E5622"/>
  <c r="E5623" s="1"/>
  <c r="D5625" s="1"/>
  <c r="D5626" s="1"/>
  <c r="E5666"/>
  <c r="E5852"/>
  <c r="E5853" s="1"/>
  <c r="D5855" s="1"/>
  <c r="D5856" s="1"/>
  <c r="E5990"/>
  <c r="E5991" s="1"/>
  <c r="D5993" s="1"/>
  <c r="D5994" s="1"/>
  <c r="E5620"/>
  <c r="E2878"/>
  <c r="D2880" s="1"/>
  <c r="D2881" s="1"/>
  <c r="E5390"/>
  <c r="E5392"/>
  <c r="E5393" s="1"/>
  <c r="D5395" s="1"/>
  <c r="D5396" s="1"/>
  <c r="E5530"/>
  <c r="E5531" s="1"/>
  <c r="D5533" s="1"/>
  <c r="D5534" s="1"/>
  <c r="E5758"/>
  <c r="E5760"/>
  <c r="E5761" s="1"/>
  <c r="D5763" s="1"/>
  <c r="D5764" s="1"/>
  <c r="E5898"/>
  <c r="E5899" s="1"/>
  <c r="D5901" s="1"/>
  <c r="D5902" s="1"/>
  <c r="E6126"/>
  <c r="E6128"/>
  <c r="E5438"/>
  <c r="E5439" s="1"/>
  <c r="D5441" s="1"/>
  <c r="D5442" s="1"/>
  <c r="E5668"/>
  <c r="E5806"/>
  <c r="E5807" s="1"/>
  <c r="D5809" s="1"/>
  <c r="D5810" s="1"/>
  <c r="E6036"/>
  <c r="E6037" s="1"/>
  <c r="D6039" s="1"/>
  <c r="D6040" s="1"/>
  <c r="E5576"/>
  <c r="E5577" s="1"/>
  <c r="D5579" s="1"/>
  <c r="D5580" s="1"/>
  <c r="E5714"/>
  <c r="E5715" s="1"/>
  <c r="D5717" s="1"/>
  <c r="D5718" s="1"/>
  <c r="E5942"/>
  <c r="E5945" s="1"/>
  <c r="D5947" s="1"/>
  <c r="D5948" s="1"/>
  <c r="E5944"/>
  <c r="E6082"/>
  <c r="E6083" s="1"/>
  <c r="D6085" s="1"/>
  <c r="D6086" s="1"/>
  <c r="E6129" l="1"/>
  <c r="D6131" s="1"/>
  <c r="D6132" s="1"/>
  <c r="E5669"/>
  <c r="D5671" s="1"/>
  <c r="D5672" s="1"/>
  <c r="E5106"/>
  <c r="G5101"/>
  <c r="G5100"/>
  <c r="G5099"/>
  <c r="G5098"/>
  <c r="G5097"/>
  <c r="G5096"/>
  <c r="G5095"/>
  <c r="G5094"/>
  <c r="E5105" s="1"/>
  <c r="G5093"/>
  <c r="G5092"/>
  <c r="E5104" s="1"/>
  <c r="G5084"/>
  <c r="E4962"/>
  <c r="G4957"/>
  <c r="G4956"/>
  <c r="G4955"/>
  <c r="G4954"/>
  <c r="G4953"/>
  <c r="G4952"/>
  <c r="G4951"/>
  <c r="G4950"/>
  <c r="G4949"/>
  <c r="G4948"/>
  <c r="E4960" s="1"/>
  <c r="G4940"/>
  <c r="E4866"/>
  <c r="G4861"/>
  <c r="G4860"/>
  <c r="G4859"/>
  <c r="G4858"/>
  <c r="G4857"/>
  <c r="G4856"/>
  <c r="G4855"/>
  <c r="G4854"/>
  <c r="G4853"/>
  <c r="G4852"/>
  <c r="E4864" s="1"/>
  <c r="G4844"/>
  <c r="E4963" l="1"/>
  <c r="E5107"/>
  <c r="E5108" s="1"/>
  <c r="D5110" s="1"/>
  <c r="D5111" s="1"/>
  <c r="E4867"/>
  <c r="E4865"/>
  <c r="E4868" s="1"/>
  <c r="D4870" s="1"/>
  <c r="D4871" s="1"/>
  <c r="E4961"/>
  <c r="E4964" s="1"/>
  <c r="D4966" s="1"/>
  <c r="D4967" s="1"/>
  <c r="G4765" l="1"/>
  <c r="G4764"/>
  <c r="G4763"/>
  <c r="G4762"/>
  <c r="G4761"/>
  <c r="G4760"/>
  <c r="G4759"/>
  <c r="E4770" s="1"/>
  <c r="G4758"/>
  <c r="G4757"/>
  <c r="G4756"/>
  <c r="E4768" s="1"/>
  <c r="G4748"/>
  <c r="G4718"/>
  <c r="G4717"/>
  <c r="G4716"/>
  <c r="G4715"/>
  <c r="G4714"/>
  <c r="G4713"/>
  <c r="G4712"/>
  <c r="E4723" s="1"/>
  <c r="G4711"/>
  <c r="G4710"/>
  <c r="G4709"/>
  <c r="E4721" s="1"/>
  <c r="G4701"/>
  <c r="G4434"/>
  <c r="G4433"/>
  <c r="G4432"/>
  <c r="G4431"/>
  <c r="G4430"/>
  <c r="G4429"/>
  <c r="G4428"/>
  <c r="E4439" s="1"/>
  <c r="G4427"/>
  <c r="G4426"/>
  <c r="G4425"/>
  <c r="E4437" s="1"/>
  <c r="G4417"/>
  <c r="G4387"/>
  <c r="G4386"/>
  <c r="G4385"/>
  <c r="G4384"/>
  <c r="G4383"/>
  <c r="G4382"/>
  <c r="G4381"/>
  <c r="E4392" s="1"/>
  <c r="G4380"/>
  <c r="G4379"/>
  <c r="G4378"/>
  <c r="E4390" s="1"/>
  <c r="G4370"/>
  <c r="G4340"/>
  <c r="G4339"/>
  <c r="G4338"/>
  <c r="G4337"/>
  <c r="G4336"/>
  <c r="G4335"/>
  <c r="G4334"/>
  <c r="E4345" s="1"/>
  <c r="G4333"/>
  <c r="G4332"/>
  <c r="G4331"/>
  <c r="E4343" s="1"/>
  <c r="G4323"/>
  <c r="G4293"/>
  <c r="G4292"/>
  <c r="G4291"/>
  <c r="G4290"/>
  <c r="G4289"/>
  <c r="G4288"/>
  <c r="E4299" s="1"/>
  <c r="G4287"/>
  <c r="E4298" s="1"/>
  <c r="G4286"/>
  <c r="G4285"/>
  <c r="G4284"/>
  <c r="E4296" s="1"/>
  <c r="G4276"/>
  <c r="G4056"/>
  <c r="G4055"/>
  <c r="G4054"/>
  <c r="G4053"/>
  <c r="G4052"/>
  <c r="G4051"/>
  <c r="G4050"/>
  <c r="E4061" s="1"/>
  <c r="G4049"/>
  <c r="G4048"/>
  <c r="G4047"/>
  <c r="E4059" s="1"/>
  <c r="G4039"/>
  <c r="G3724"/>
  <c r="G3723"/>
  <c r="G3722"/>
  <c r="G3721"/>
  <c r="G3720"/>
  <c r="G3719"/>
  <c r="G3718"/>
  <c r="E3729" s="1"/>
  <c r="G3717"/>
  <c r="G3716"/>
  <c r="G3715"/>
  <c r="E3727" s="1"/>
  <c r="G3707"/>
  <c r="G3251"/>
  <c r="G3250"/>
  <c r="G3249"/>
  <c r="G3248"/>
  <c r="G3247"/>
  <c r="G3246"/>
  <c r="G3245"/>
  <c r="E3256" s="1"/>
  <c r="G3244"/>
  <c r="G3243"/>
  <c r="G3242"/>
  <c r="E3254" s="1"/>
  <c r="G3234"/>
  <c r="G2069"/>
  <c r="G2068"/>
  <c r="G2067"/>
  <c r="G2066"/>
  <c r="G2065"/>
  <c r="G2064"/>
  <c r="G2063"/>
  <c r="E2074" s="1"/>
  <c r="G2062"/>
  <c r="G2061"/>
  <c r="G2060"/>
  <c r="E2072" s="1"/>
  <c r="G2052"/>
  <c r="G1835"/>
  <c r="G1834"/>
  <c r="G1833"/>
  <c r="G1832"/>
  <c r="G1831"/>
  <c r="G1830"/>
  <c r="G1829"/>
  <c r="E1840" s="1"/>
  <c r="G1828"/>
  <c r="G1827"/>
  <c r="G1826"/>
  <c r="E1838" s="1"/>
  <c r="G1818"/>
  <c r="G587"/>
  <c r="G586"/>
  <c r="G585"/>
  <c r="G584"/>
  <c r="G583"/>
  <c r="G582"/>
  <c r="G581"/>
  <c r="E592" s="1"/>
  <c r="G580"/>
  <c r="G579"/>
  <c r="G578"/>
  <c r="E590" s="1"/>
  <c r="G570"/>
  <c r="G492"/>
  <c r="G491"/>
  <c r="G490"/>
  <c r="G489"/>
  <c r="G488"/>
  <c r="G487"/>
  <c r="G486"/>
  <c r="E497" s="1"/>
  <c r="G485"/>
  <c r="G484"/>
  <c r="G483"/>
  <c r="E495" s="1"/>
  <c r="G475"/>
  <c r="G397"/>
  <c r="G396"/>
  <c r="G395"/>
  <c r="G394"/>
  <c r="G393"/>
  <c r="G392"/>
  <c r="G391"/>
  <c r="E402" s="1"/>
  <c r="G390"/>
  <c r="G389"/>
  <c r="G388"/>
  <c r="E400" s="1"/>
  <c r="G380"/>
  <c r="G71"/>
  <c r="G70"/>
  <c r="G69"/>
  <c r="G68"/>
  <c r="G67"/>
  <c r="G66"/>
  <c r="G65"/>
  <c r="E76" s="1"/>
  <c r="G64"/>
  <c r="G63"/>
  <c r="G62"/>
  <c r="E74" s="1"/>
  <c r="G54"/>
  <c r="E4346" l="1"/>
  <c r="E4393"/>
  <c r="E4440"/>
  <c r="E4722"/>
  <c r="E4769"/>
  <c r="E4771"/>
  <c r="E4060"/>
  <c r="E4724"/>
  <c r="E3255"/>
  <c r="E4297"/>
  <c r="E4300" s="1"/>
  <c r="D4302" s="1"/>
  <c r="D4303" s="1"/>
  <c r="E4344"/>
  <c r="E4391"/>
  <c r="E4394" s="1"/>
  <c r="D4396" s="1"/>
  <c r="D4397" s="1"/>
  <c r="E4438"/>
  <c r="E4441" s="1"/>
  <c r="D4443" s="1"/>
  <c r="D4444" s="1"/>
  <c r="E498"/>
  <c r="E4062"/>
  <c r="E4063" s="1"/>
  <c r="D4065" s="1"/>
  <c r="D4066" s="1"/>
  <c r="E496"/>
  <c r="E3728"/>
  <c r="E75"/>
  <c r="E401"/>
  <c r="E591"/>
  <c r="E593"/>
  <c r="E1839"/>
  <c r="E1841"/>
  <c r="E2073"/>
  <c r="E3730"/>
  <c r="E2075"/>
  <c r="E3257"/>
  <c r="E1842"/>
  <c r="D1844" s="1"/>
  <c r="D1845" s="1"/>
  <c r="E77"/>
  <c r="E78" s="1"/>
  <c r="D80" s="1"/>
  <c r="D81" s="1"/>
  <c r="E403"/>
  <c r="E404" l="1"/>
  <c r="D406" s="1"/>
  <c r="D407" s="1"/>
  <c r="E4347"/>
  <c r="D4349" s="1"/>
  <c r="D4350" s="1"/>
  <c r="E4725"/>
  <c r="D4727" s="1"/>
  <c r="D4728" s="1"/>
  <c r="E3258"/>
  <c r="D3260" s="1"/>
  <c r="D3261" s="1"/>
  <c r="E4772"/>
  <c r="D4774" s="1"/>
  <c r="D4775" s="1"/>
  <c r="E3731"/>
  <c r="D3733" s="1"/>
  <c r="D3734" s="1"/>
  <c r="E499"/>
  <c r="D501" s="1"/>
  <c r="D502" s="1"/>
  <c r="E2076"/>
  <c r="D2078" s="1"/>
  <c r="D2079" s="1"/>
  <c r="E594"/>
  <c r="D596" s="1"/>
  <c r="D597" s="1"/>
  <c r="G5338" l="1"/>
  <c r="G5337"/>
  <c r="G5336"/>
  <c r="G5335"/>
  <c r="G5334"/>
  <c r="G5333"/>
  <c r="G5332"/>
  <c r="E5343" s="1"/>
  <c r="G5331"/>
  <c r="G5330"/>
  <c r="G5329"/>
  <c r="E5341" s="1"/>
  <c r="G5321"/>
  <c r="G5291"/>
  <c r="G5290"/>
  <c r="G5289"/>
  <c r="G5288"/>
  <c r="G5287"/>
  <c r="G5286"/>
  <c r="G5285"/>
  <c r="E5296" s="1"/>
  <c r="G5284"/>
  <c r="G5283"/>
  <c r="G5282"/>
  <c r="E5294" s="1"/>
  <c r="G5274"/>
  <c r="G5244"/>
  <c r="G5243"/>
  <c r="G5242"/>
  <c r="G5241"/>
  <c r="G5240"/>
  <c r="G5239"/>
  <c r="G5238"/>
  <c r="E5249" s="1"/>
  <c r="G5237"/>
  <c r="G5236"/>
  <c r="G5235"/>
  <c r="E5247" s="1"/>
  <c r="G5227"/>
  <c r="G5197"/>
  <c r="G5196"/>
  <c r="G5195"/>
  <c r="G5194"/>
  <c r="G5193"/>
  <c r="G5192"/>
  <c r="G5191"/>
  <c r="E5202" s="1"/>
  <c r="G5190"/>
  <c r="G5189"/>
  <c r="G5188"/>
  <c r="E5200" s="1"/>
  <c r="G5180"/>
  <c r="G5150"/>
  <c r="G5149"/>
  <c r="G5148"/>
  <c r="G5147"/>
  <c r="G5146"/>
  <c r="G5145"/>
  <c r="G5144"/>
  <c r="E5155" s="1"/>
  <c r="G5143"/>
  <c r="G5142"/>
  <c r="G5141"/>
  <c r="E5153" s="1"/>
  <c r="G5133"/>
  <c r="G5053"/>
  <c r="G5052"/>
  <c r="G5051"/>
  <c r="G5050"/>
  <c r="G5049"/>
  <c r="G5048"/>
  <c r="G5047"/>
  <c r="E5058" s="1"/>
  <c r="G5046"/>
  <c r="G5045"/>
  <c r="G5044"/>
  <c r="E5056" s="1"/>
  <c r="G5036"/>
  <c r="G5006"/>
  <c r="G5005"/>
  <c r="G5004"/>
  <c r="G5003"/>
  <c r="G5002"/>
  <c r="G5001"/>
  <c r="G5000"/>
  <c r="E5011" s="1"/>
  <c r="G4999"/>
  <c r="G4998"/>
  <c r="G4997"/>
  <c r="E5009" s="1"/>
  <c r="G4989"/>
  <c r="G4911"/>
  <c r="G4910"/>
  <c r="G4909"/>
  <c r="G4908"/>
  <c r="G4907"/>
  <c r="G4906"/>
  <c r="G4905"/>
  <c r="E4916" s="1"/>
  <c r="G4904"/>
  <c r="G4903"/>
  <c r="G4902"/>
  <c r="E4914" s="1"/>
  <c r="G4894"/>
  <c r="G4813"/>
  <c r="G4812"/>
  <c r="G4811"/>
  <c r="G4810"/>
  <c r="G4809"/>
  <c r="G4808"/>
  <c r="G4807"/>
  <c r="E4818" s="1"/>
  <c r="G4806"/>
  <c r="G4805"/>
  <c r="G4804"/>
  <c r="E4816" s="1"/>
  <c r="G4796"/>
  <c r="G4670"/>
  <c r="G4669"/>
  <c r="G4668"/>
  <c r="G4667"/>
  <c r="G4666"/>
  <c r="G4665"/>
  <c r="G4664"/>
  <c r="E4675" s="1"/>
  <c r="G4663"/>
  <c r="G4662"/>
  <c r="G4661"/>
  <c r="E4673" s="1"/>
  <c r="G4653"/>
  <c r="G4623"/>
  <c r="G4622"/>
  <c r="G4621"/>
  <c r="G4620"/>
  <c r="G4619"/>
  <c r="G4618"/>
  <c r="G4617"/>
  <c r="E4628" s="1"/>
  <c r="G4616"/>
  <c r="G4615"/>
  <c r="G4614"/>
  <c r="E4626" s="1"/>
  <c r="G4606"/>
  <c r="G4576"/>
  <c r="G4575"/>
  <c r="G4574"/>
  <c r="G4573"/>
  <c r="G4572"/>
  <c r="G4571"/>
  <c r="G4570"/>
  <c r="E4581" s="1"/>
  <c r="G4569"/>
  <c r="G4568"/>
  <c r="G4567"/>
  <c r="E4579" s="1"/>
  <c r="G4559"/>
  <c r="G4529"/>
  <c r="G4528"/>
  <c r="G4527"/>
  <c r="G4526"/>
  <c r="G4525"/>
  <c r="G4524"/>
  <c r="G4523"/>
  <c r="E4534" s="1"/>
  <c r="G4522"/>
  <c r="G4521"/>
  <c r="G4520"/>
  <c r="E4532" s="1"/>
  <c r="G4512"/>
  <c r="G4482"/>
  <c r="G4481"/>
  <c r="G4480"/>
  <c r="G4479"/>
  <c r="G4478"/>
  <c r="G4477"/>
  <c r="G4476"/>
  <c r="E4487" s="1"/>
  <c r="G4475"/>
  <c r="G4474"/>
  <c r="G4473"/>
  <c r="E4485" s="1"/>
  <c r="G4465"/>
  <c r="G4245"/>
  <c r="G4244"/>
  <c r="G4243"/>
  <c r="G4242"/>
  <c r="G4241"/>
  <c r="G4240"/>
  <c r="G4239"/>
  <c r="E4250" s="1"/>
  <c r="G4238"/>
  <c r="G4237"/>
  <c r="G4236"/>
  <c r="E4248" s="1"/>
  <c r="G4228"/>
  <c r="G4198"/>
  <c r="G4197"/>
  <c r="G4196"/>
  <c r="G4195"/>
  <c r="G4194"/>
  <c r="G4193"/>
  <c r="G4192"/>
  <c r="E4203" s="1"/>
  <c r="G4191"/>
  <c r="G4190"/>
  <c r="G4189"/>
  <c r="E4201" s="1"/>
  <c r="G4181"/>
  <c r="G4151"/>
  <c r="G4150"/>
  <c r="G4149"/>
  <c r="G4148"/>
  <c r="G4147"/>
  <c r="G4146"/>
  <c r="G4145"/>
  <c r="E4156" s="1"/>
  <c r="G4144"/>
  <c r="G4143"/>
  <c r="G4142"/>
  <c r="E4154" s="1"/>
  <c r="G4134"/>
  <c r="G4104"/>
  <c r="G4103"/>
  <c r="G4102"/>
  <c r="G4101"/>
  <c r="G4100"/>
  <c r="G4099"/>
  <c r="G4098"/>
  <c r="E4109" s="1"/>
  <c r="G4097"/>
  <c r="G4096"/>
  <c r="G4095"/>
  <c r="E4107" s="1"/>
  <c r="G4087"/>
  <c r="G4008"/>
  <c r="G4007"/>
  <c r="G4006"/>
  <c r="G4005"/>
  <c r="G4004"/>
  <c r="G4003"/>
  <c r="G4002"/>
  <c r="E4013" s="1"/>
  <c r="G4001"/>
  <c r="G4000"/>
  <c r="G3999"/>
  <c r="E4011" s="1"/>
  <c r="G3991"/>
  <c r="G3961"/>
  <c r="G3960"/>
  <c r="G3959"/>
  <c r="G3958"/>
  <c r="G3957"/>
  <c r="G3956"/>
  <c r="G3955"/>
  <c r="E3966" s="1"/>
  <c r="G3954"/>
  <c r="G3953"/>
  <c r="G3952"/>
  <c r="E3964" s="1"/>
  <c r="G3944"/>
  <c r="G3914"/>
  <c r="G3913"/>
  <c r="G3912"/>
  <c r="G3911"/>
  <c r="G3910"/>
  <c r="G3909"/>
  <c r="G3908"/>
  <c r="E3919" s="1"/>
  <c r="G3907"/>
  <c r="G3906"/>
  <c r="G3905"/>
  <c r="E3917" s="1"/>
  <c r="G3897"/>
  <c r="G3867"/>
  <c r="G3866"/>
  <c r="G3865"/>
  <c r="G3864"/>
  <c r="G3863"/>
  <c r="G3862"/>
  <c r="G3861"/>
  <c r="E3872" s="1"/>
  <c r="G3860"/>
  <c r="G3859"/>
  <c r="G3858"/>
  <c r="E3870" s="1"/>
  <c r="G3850"/>
  <c r="G3820"/>
  <c r="G3819"/>
  <c r="G3818"/>
  <c r="G3817"/>
  <c r="G3816"/>
  <c r="G3815"/>
  <c r="G3814"/>
  <c r="E3825" s="1"/>
  <c r="G3813"/>
  <c r="G3812"/>
  <c r="G3811"/>
  <c r="E3823" s="1"/>
  <c r="G3803"/>
  <c r="G3773"/>
  <c r="G3772"/>
  <c r="G3771"/>
  <c r="G3770"/>
  <c r="G3769"/>
  <c r="G3768"/>
  <c r="G3767"/>
  <c r="E3778" s="1"/>
  <c r="G3766"/>
  <c r="G3765"/>
  <c r="G3764"/>
  <c r="E3776" s="1"/>
  <c r="G3756"/>
  <c r="G3676"/>
  <c r="G3675"/>
  <c r="G3674"/>
  <c r="G3673"/>
  <c r="G3672"/>
  <c r="G3671"/>
  <c r="G3670"/>
  <c r="E3681" s="1"/>
  <c r="G3669"/>
  <c r="G3668"/>
  <c r="G3667"/>
  <c r="E3679" s="1"/>
  <c r="G3659"/>
  <c r="G3629"/>
  <c r="G3628"/>
  <c r="G3627"/>
  <c r="G3626"/>
  <c r="G3625"/>
  <c r="G3624"/>
  <c r="G3623"/>
  <c r="E3634" s="1"/>
  <c r="G3622"/>
  <c r="G3621"/>
  <c r="G3620"/>
  <c r="E3632" s="1"/>
  <c r="G3612"/>
  <c r="G3582"/>
  <c r="G3581"/>
  <c r="G3580"/>
  <c r="G3579"/>
  <c r="G3578"/>
  <c r="G3577"/>
  <c r="G3576"/>
  <c r="E3587" s="1"/>
  <c r="G3575"/>
  <c r="G3574"/>
  <c r="G3573"/>
  <c r="E3585" s="1"/>
  <c r="G3565"/>
  <c r="G3535"/>
  <c r="G3534"/>
  <c r="G3533"/>
  <c r="G3532"/>
  <c r="G3531"/>
  <c r="G3530"/>
  <c r="G3529"/>
  <c r="E3540" s="1"/>
  <c r="G3528"/>
  <c r="G3527"/>
  <c r="G3526"/>
  <c r="E3538" s="1"/>
  <c r="G3518"/>
  <c r="G3488"/>
  <c r="G3487"/>
  <c r="G3486"/>
  <c r="G3485"/>
  <c r="G3484"/>
  <c r="G3483"/>
  <c r="G3482"/>
  <c r="E3493" s="1"/>
  <c r="G3481"/>
  <c r="G3480"/>
  <c r="G3479"/>
  <c r="E3491" s="1"/>
  <c r="G3471"/>
  <c r="G3441"/>
  <c r="G3440"/>
  <c r="G3439"/>
  <c r="G3438"/>
  <c r="G3437"/>
  <c r="G3436"/>
  <c r="G3435"/>
  <c r="E3446" s="1"/>
  <c r="G3434"/>
  <c r="G3433"/>
  <c r="G3432"/>
  <c r="E3444" s="1"/>
  <c r="G3424"/>
  <c r="G3394"/>
  <c r="G3393"/>
  <c r="G3392"/>
  <c r="G3391"/>
  <c r="G3390"/>
  <c r="G3389"/>
  <c r="G3388"/>
  <c r="E3399" s="1"/>
  <c r="G3387"/>
  <c r="G3386"/>
  <c r="G3385"/>
  <c r="E3397" s="1"/>
  <c r="G3377"/>
  <c r="G3347"/>
  <c r="G3346"/>
  <c r="G3345"/>
  <c r="G3344"/>
  <c r="G3343"/>
  <c r="G3342"/>
  <c r="G3341"/>
  <c r="E3352" s="1"/>
  <c r="G3340"/>
  <c r="G3339"/>
  <c r="G3338"/>
  <c r="E3350" s="1"/>
  <c r="G3330"/>
  <c r="G3300"/>
  <c r="G3299"/>
  <c r="G3298"/>
  <c r="G3297"/>
  <c r="G3296"/>
  <c r="G3295"/>
  <c r="G3294"/>
  <c r="E3305" s="1"/>
  <c r="G3293"/>
  <c r="G3292"/>
  <c r="G3291"/>
  <c r="E3303" s="1"/>
  <c r="G3283"/>
  <c r="G3203"/>
  <c r="G3202"/>
  <c r="G3201"/>
  <c r="G3200"/>
  <c r="G3199"/>
  <c r="G3198"/>
  <c r="G3197"/>
  <c r="E3208" s="1"/>
  <c r="G3196"/>
  <c r="G3195"/>
  <c r="G3194"/>
  <c r="E3206" s="1"/>
  <c r="G3186"/>
  <c r="G3157"/>
  <c r="G3156"/>
  <c r="G3155"/>
  <c r="G3154"/>
  <c r="G3153"/>
  <c r="G3152"/>
  <c r="G3151"/>
  <c r="E3162" s="1"/>
  <c r="G3150"/>
  <c r="G3149"/>
  <c r="G3148"/>
  <c r="E3160" s="1"/>
  <c r="G3140"/>
  <c r="G3109"/>
  <c r="G3108"/>
  <c r="G3107"/>
  <c r="G3106"/>
  <c r="G3105"/>
  <c r="G3104"/>
  <c r="G3103"/>
  <c r="E3114" s="1"/>
  <c r="G3102"/>
  <c r="G3101"/>
  <c r="G3100"/>
  <c r="E3112" s="1"/>
  <c r="G3092"/>
  <c r="G3062"/>
  <c r="G3061"/>
  <c r="G3060"/>
  <c r="G3059"/>
  <c r="G3058"/>
  <c r="G3057"/>
  <c r="G3056"/>
  <c r="E3067" s="1"/>
  <c r="G3055"/>
  <c r="G3054"/>
  <c r="G3053"/>
  <c r="E3065" s="1"/>
  <c r="G3045"/>
  <c r="G3015"/>
  <c r="G3014"/>
  <c r="G3013"/>
  <c r="G3012"/>
  <c r="G3011"/>
  <c r="G3010"/>
  <c r="G3009"/>
  <c r="E3020" s="1"/>
  <c r="G3008"/>
  <c r="G3007"/>
  <c r="G3006"/>
  <c r="E3018" s="1"/>
  <c r="G2998"/>
  <c r="G2968"/>
  <c r="G2967"/>
  <c r="G2966"/>
  <c r="G2965"/>
  <c r="G2964"/>
  <c r="G2963"/>
  <c r="G2962"/>
  <c r="E2973" s="1"/>
  <c r="G2961"/>
  <c r="G2960"/>
  <c r="G2959"/>
  <c r="E2971" s="1"/>
  <c r="G2951"/>
  <c r="E3492" l="1"/>
  <c r="E3633"/>
  <c r="E3066"/>
  <c r="E3539"/>
  <c r="E3494"/>
  <c r="E3161"/>
  <c r="E4012"/>
  <c r="E4915"/>
  <c r="E5295"/>
  <c r="E4108"/>
  <c r="E4627"/>
  <c r="E4817"/>
  <c r="E5010"/>
  <c r="E5201"/>
  <c r="E3113"/>
  <c r="E3115"/>
  <c r="E3351"/>
  <c r="E3777"/>
  <c r="E4110"/>
  <c r="E4486"/>
  <c r="E4629"/>
  <c r="E4674"/>
  <c r="E4819"/>
  <c r="E5012"/>
  <c r="E5057"/>
  <c r="E5203"/>
  <c r="E5248"/>
  <c r="E2972"/>
  <c r="E3353"/>
  <c r="E3398"/>
  <c r="E3824"/>
  <c r="E4155"/>
  <c r="E4533"/>
  <c r="E2974"/>
  <c r="E3019"/>
  <c r="E3445"/>
  <c r="E3871"/>
  <c r="E3873"/>
  <c r="E3918"/>
  <c r="E4202"/>
  <c r="E4204"/>
  <c r="E4249"/>
  <c r="E4535"/>
  <c r="E4580"/>
  <c r="E4917"/>
  <c r="E5154"/>
  <c r="E5297"/>
  <c r="E5342"/>
  <c r="E3068"/>
  <c r="E3163"/>
  <c r="E3304"/>
  <c r="E3306"/>
  <c r="E3541"/>
  <c r="E3635"/>
  <c r="E3680"/>
  <c r="E3682"/>
  <c r="E3920"/>
  <c r="E4251"/>
  <c r="E4252" s="1"/>
  <c r="D4254" s="1"/>
  <c r="D4255" s="1"/>
  <c r="E3021"/>
  <c r="E3400"/>
  <c r="E3779"/>
  <c r="E4014"/>
  <c r="E4015" s="1"/>
  <c r="D4017" s="1"/>
  <c r="D4018" s="1"/>
  <c r="E4488"/>
  <c r="E4582"/>
  <c r="E4676"/>
  <c r="E5059"/>
  <c r="E5156"/>
  <c r="E5250"/>
  <c r="E5344"/>
  <c r="E3207"/>
  <c r="E3209"/>
  <c r="E3447"/>
  <c r="E3586"/>
  <c r="E3588"/>
  <c r="E3826"/>
  <c r="E3965"/>
  <c r="E3967"/>
  <c r="E4157"/>
  <c r="E3495" l="1"/>
  <c r="D3497" s="1"/>
  <c r="D3498" s="1"/>
  <c r="E3636"/>
  <c r="D3638" s="1"/>
  <c r="D3639" s="1"/>
  <c r="E3780"/>
  <c r="D3782" s="1"/>
  <c r="D3783" s="1"/>
  <c r="E3354"/>
  <c r="D3356" s="1"/>
  <c r="D3357" s="1"/>
  <c r="E3401"/>
  <c r="D3403" s="1"/>
  <c r="D3404" s="1"/>
  <c r="E4205"/>
  <c r="D4207" s="1"/>
  <c r="D4208" s="1"/>
  <c r="E5013"/>
  <c r="D5015" s="1"/>
  <c r="D5016" s="1"/>
  <c r="E4111"/>
  <c r="D4113" s="1"/>
  <c r="D4114" s="1"/>
  <c r="E5298"/>
  <c r="D5300" s="1"/>
  <c r="D5301" s="1"/>
  <c r="E3827"/>
  <c r="D3829" s="1"/>
  <c r="D3830" s="1"/>
  <c r="E3683"/>
  <c r="D3685" s="1"/>
  <c r="D3686" s="1"/>
  <c r="E3307"/>
  <c r="D3309" s="1"/>
  <c r="D3310" s="1"/>
  <c r="E4918"/>
  <c r="D4920" s="1"/>
  <c r="D4921" s="1"/>
  <c r="E3921"/>
  <c r="D3923" s="1"/>
  <c r="D3924" s="1"/>
  <c r="E3542"/>
  <c r="D3544" s="1"/>
  <c r="D3545" s="1"/>
  <c r="E3968"/>
  <c r="D3970" s="1"/>
  <c r="D3971" s="1"/>
  <c r="E3448"/>
  <c r="D3450" s="1"/>
  <c r="D3451" s="1"/>
  <c r="E5345"/>
  <c r="D5347" s="1"/>
  <c r="D5348" s="1"/>
  <c r="E4583"/>
  <c r="D4585" s="1"/>
  <c r="D4586" s="1"/>
  <c r="E4820"/>
  <c r="D4822" s="1"/>
  <c r="D4823" s="1"/>
  <c r="E3210"/>
  <c r="D3212" s="1"/>
  <c r="D3213" s="1"/>
  <c r="E5157"/>
  <c r="D5159" s="1"/>
  <c r="D5160" s="1"/>
  <c r="E3069"/>
  <c r="D3071" s="1"/>
  <c r="D3072" s="1"/>
  <c r="E5204"/>
  <c r="D5206" s="1"/>
  <c r="D5207" s="1"/>
  <c r="E4536"/>
  <c r="D4538" s="1"/>
  <c r="D4539" s="1"/>
  <c r="E3164"/>
  <c r="D3166" s="1"/>
  <c r="D3167" s="1"/>
  <c r="E3874"/>
  <c r="D3876" s="1"/>
  <c r="D3877" s="1"/>
  <c r="E2975"/>
  <c r="D2977" s="1"/>
  <c r="D2978" s="1"/>
  <c r="E4630"/>
  <c r="D4632" s="1"/>
  <c r="D4633" s="1"/>
  <c r="E3116"/>
  <c r="D3118" s="1"/>
  <c r="D3119" s="1"/>
  <c r="E4158"/>
  <c r="D4160" s="1"/>
  <c r="D4161" s="1"/>
  <c r="E5251"/>
  <c r="D5253" s="1"/>
  <c r="D5254" s="1"/>
  <c r="E4489"/>
  <c r="D4491" s="1"/>
  <c r="D4492" s="1"/>
  <c r="E3022"/>
  <c r="D3024" s="1"/>
  <c r="D3025" s="1"/>
  <c r="E3589"/>
  <c r="D3591" s="1"/>
  <c r="D3592" s="1"/>
  <c r="E5060"/>
  <c r="D5062" s="1"/>
  <c r="D5063" s="1"/>
  <c r="E4677"/>
  <c r="D4679" s="1"/>
  <c r="D4680" s="1"/>
  <c r="G2823"/>
  <c r="G2822"/>
  <c r="G2821"/>
  <c r="G2820"/>
  <c r="G2819"/>
  <c r="G2818"/>
  <c r="G2817"/>
  <c r="E2828" s="1"/>
  <c r="G2816"/>
  <c r="G2815"/>
  <c r="G2814"/>
  <c r="E2826" s="1"/>
  <c r="G2806"/>
  <c r="G2776"/>
  <c r="G2775"/>
  <c r="G2774"/>
  <c r="G2773"/>
  <c r="G2772"/>
  <c r="G2771"/>
  <c r="G2770"/>
  <c r="E2781" s="1"/>
  <c r="G2769"/>
  <c r="G2768"/>
  <c r="G2767"/>
  <c r="E2779" s="1"/>
  <c r="G2759"/>
  <c r="G2729"/>
  <c r="G2728"/>
  <c r="G2727"/>
  <c r="G2726"/>
  <c r="G2725"/>
  <c r="G2724"/>
  <c r="G2723"/>
  <c r="E2734" s="1"/>
  <c r="G2722"/>
  <c r="G2721"/>
  <c r="G2720"/>
  <c r="E2732" s="1"/>
  <c r="G2712"/>
  <c r="G2682"/>
  <c r="G2681"/>
  <c r="G2680"/>
  <c r="G2679"/>
  <c r="G2678"/>
  <c r="G2677"/>
  <c r="G2676"/>
  <c r="E2687" s="1"/>
  <c r="G2675"/>
  <c r="G2674"/>
  <c r="G2673"/>
  <c r="E2685" s="1"/>
  <c r="G2665"/>
  <c r="G2635"/>
  <c r="G2634"/>
  <c r="G2633"/>
  <c r="G2632"/>
  <c r="G2631"/>
  <c r="G2630"/>
  <c r="G2629"/>
  <c r="E2640" s="1"/>
  <c r="G2628"/>
  <c r="G2627"/>
  <c r="G2626"/>
  <c r="E2638" s="1"/>
  <c r="G2618"/>
  <c r="G2588"/>
  <c r="G2587"/>
  <c r="G2586"/>
  <c r="G2585"/>
  <c r="G2584"/>
  <c r="G2583"/>
  <c r="G2582"/>
  <c r="E2593" s="1"/>
  <c r="G2581"/>
  <c r="G2580"/>
  <c r="G2579"/>
  <c r="E2591" s="1"/>
  <c r="G2571"/>
  <c r="G2541"/>
  <c r="G2540"/>
  <c r="G2539"/>
  <c r="G2538"/>
  <c r="G2537"/>
  <c r="G2536"/>
  <c r="G2535"/>
  <c r="E2546" s="1"/>
  <c r="G2534"/>
  <c r="G2533"/>
  <c r="G2532"/>
  <c r="E2544" s="1"/>
  <c r="G2524"/>
  <c r="G2494"/>
  <c r="G2493"/>
  <c r="G2492"/>
  <c r="G2491"/>
  <c r="G2490"/>
  <c r="G2489"/>
  <c r="G2488"/>
  <c r="E2499" s="1"/>
  <c r="G2487"/>
  <c r="G2486"/>
  <c r="G2485"/>
  <c r="E2497" s="1"/>
  <c r="G2477"/>
  <c r="E2639" l="1"/>
  <c r="E2827"/>
  <c r="E2498"/>
  <c r="E2686"/>
  <c r="E2545"/>
  <c r="E2733"/>
  <c r="E2829"/>
  <c r="E2592"/>
  <c r="E2780"/>
  <c r="E2547"/>
  <c r="E2641"/>
  <c r="E2735"/>
  <c r="E2500"/>
  <c r="E2594"/>
  <c r="E2595" s="1"/>
  <c r="D2597" s="1"/>
  <c r="D2598" s="1"/>
  <c r="E2688"/>
  <c r="E2689" s="1"/>
  <c r="D2691" s="1"/>
  <c r="D2692" s="1"/>
  <c r="E2782"/>
  <c r="E2642" l="1"/>
  <c r="D2644" s="1"/>
  <c r="D2645" s="1"/>
  <c r="E2830"/>
  <c r="D2832" s="1"/>
  <c r="D2833" s="1"/>
  <c r="E2736"/>
  <c r="D2738" s="1"/>
  <c r="D2739" s="1"/>
  <c r="E2501"/>
  <c r="D2503" s="1"/>
  <c r="D2504" s="1"/>
  <c r="E2548"/>
  <c r="D2550" s="1"/>
  <c r="D2551" s="1"/>
  <c r="E2783"/>
  <c r="D2785" s="1"/>
  <c r="D2786" s="1"/>
  <c r="G2446" l="1"/>
  <c r="G2445"/>
  <c r="G2444"/>
  <c r="G2443"/>
  <c r="G2442"/>
  <c r="G2441"/>
  <c r="G2440"/>
  <c r="E2451" s="1"/>
  <c r="G2439"/>
  <c r="G2438"/>
  <c r="G2437"/>
  <c r="E2449" s="1"/>
  <c r="G2429"/>
  <c r="G2398"/>
  <c r="G2397"/>
  <c r="G2396"/>
  <c r="G2395"/>
  <c r="G2394"/>
  <c r="G2393"/>
  <c r="G2392"/>
  <c r="E2403" s="1"/>
  <c r="G2391"/>
  <c r="G2390"/>
  <c r="G2389"/>
  <c r="E2401" s="1"/>
  <c r="G2381"/>
  <c r="G2350"/>
  <c r="G2349"/>
  <c r="G2348"/>
  <c r="G2347"/>
  <c r="G2346"/>
  <c r="G2345"/>
  <c r="G2344"/>
  <c r="E2355" s="1"/>
  <c r="G2343"/>
  <c r="G2342"/>
  <c r="G2341"/>
  <c r="E2353" s="1"/>
  <c r="G2333"/>
  <c r="G2303"/>
  <c r="G2302"/>
  <c r="G2301"/>
  <c r="G2300"/>
  <c r="G2299"/>
  <c r="G2298"/>
  <c r="G2297"/>
  <c r="E2308" s="1"/>
  <c r="G2296"/>
  <c r="G2295"/>
  <c r="G2294"/>
  <c r="E2306" s="1"/>
  <c r="G2286"/>
  <c r="G2256"/>
  <c r="G2255"/>
  <c r="G2254"/>
  <c r="G2253"/>
  <c r="G2252"/>
  <c r="G2251"/>
  <c r="G2250"/>
  <c r="E2261" s="1"/>
  <c r="G2249"/>
  <c r="G2248"/>
  <c r="G2247"/>
  <c r="E2259" s="1"/>
  <c r="G2239"/>
  <c r="G2210"/>
  <c r="G2209"/>
  <c r="G2208"/>
  <c r="G2207"/>
  <c r="G2206"/>
  <c r="G2205"/>
  <c r="G2204"/>
  <c r="E2215" s="1"/>
  <c r="G2203"/>
  <c r="G2202"/>
  <c r="G2201"/>
  <c r="E2213" s="1"/>
  <c r="G2193"/>
  <c r="G2164"/>
  <c r="G2163"/>
  <c r="G2162"/>
  <c r="G2161"/>
  <c r="G2160"/>
  <c r="G2159"/>
  <c r="G2158"/>
  <c r="E2169" s="1"/>
  <c r="G2157"/>
  <c r="G2156"/>
  <c r="G2155"/>
  <c r="E2167" s="1"/>
  <c r="G2147"/>
  <c r="G2118"/>
  <c r="G2117"/>
  <c r="G2116"/>
  <c r="G2115"/>
  <c r="G2114"/>
  <c r="G2113"/>
  <c r="G2112"/>
  <c r="E2123" s="1"/>
  <c r="G2111"/>
  <c r="G2110"/>
  <c r="G2109"/>
  <c r="E2121" s="1"/>
  <c r="G2101"/>
  <c r="G2022"/>
  <c r="G2021"/>
  <c r="G2020"/>
  <c r="G2019"/>
  <c r="G2018"/>
  <c r="G2017"/>
  <c r="G2016"/>
  <c r="E2027" s="1"/>
  <c r="G2015"/>
  <c r="G2014"/>
  <c r="G2013"/>
  <c r="E2025" s="1"/>
  <c r="G2005"/>
  <c r="G1976"/>
  <c r="G1975"/>
  <c r="G1974"/>
  <c r="G1973"/>
  <c r="G1972"/>
  <c r="G1971"/>
  <c r="G1970"/>
  <c r="E1981" s="1"/>
  <c r="G1969"/>
  <c r="G1968"/>
  <c r="G1967"/>
  <c r="E1979" s="1"/>
  <c r="G1959"/>
  <c r="G1930"/>
  <c r="G1929"/>
  <c r="G1928"/>
  <c r="G1927"/>
  <c r="G1926"/>
  <c r="G1925"/>
  <c r="G1924"/>
  <c r="E1935" s="1"/>
  <c r="G1923"/>
  <c r="G1922"/>
  <c r="G1921"/>
  <c r="E1933" s="1"/>
  <c r="G1913"/>
  <c r="G1884"/>
  <c r="G1883"/>
  <c r="G1882"/>
  <c r="G1881"/>
  <c r="G1880"/>
  <c r="G1879"/>
  <c r="G1878"/>
  <c r="E1889" s="1"/>
  <c r="G1877"/>
  <c r="G1876"/>
  <c r="G1875"/>
  <c r="E1887" s="1"/>
  <c r="G1867"/>
  <c r="G1788"/>
  <c r="G1787"/>
  <c r="G1786"/>
  <c r="G1785"/>
  <c r="G1784"/>
  <c r="G1783"/>
  <c r="G1782"/>
  <c r="E1793" s="1"/>
  <c r="G1781"/>
  <c r="G1780"/>
  <c r="G1779"/>
  <c r="E1791" s="1"/>
  <c r="G1771"/>
  <c r="G1742"/>
  <c r="G1741"/>
  <c r="G1740"/>
  <c r="G1739"/>
  <c r="G1738"/>
  <c r="G1737"/>
  <c r="G1736"/>
  <c r="E1747" s="1"/>
  <c r="G1735"/>
  <c r="G1734"/>
  <c r="G1733"/>
  <c r="E1745" s="1"/>
  <c r="G1725"/>
  <c r="G1696"/>
  <c r="G1695"/>
  <c r="G1694"/>
  <c r="G1693"/>
  <c r="G1692"/>
  <c r="G1691"/>
  <c r="G1690"/>
  <c r="E1701" s="1"/>
  <c r="G1689"/>
  <c r="G1688"/>
  <c r="G1687"/>
  <c r="E1699" s="1"/>
  <c r="G1679"/>
  <c r="G1650"/>
  <c r="G1649"/>
  <c r="G1648"/>
  <c r="G1647"/>
  <c r="G1646"/>
  <c r="G1645"/>
  <c r="G1644"/>
  <c r="E1655" s="1"/>
  <c r="G1643"/>
  <c r="G1642"/>
  <c r="G1641"/>
  <c r="E1653" s="1"/>
  <c r="G1633"/>
  <c r="G1604"/>
  <c r="G1603"/>
  <c r="G1602"/>
  <c r="G1601"/>
  <c r="G1600"/>
  <c r="G1599"/>
  <c r="G1598"/>
  <c r="E1609" s="1"/>
  <c r="G1597"/>
  <c r="G1596"/>
  <c r="G1595"/>
  <c r="E1607" s="1"/>
  <c r="G1587"/>
  <c r="G1558"/>
  <c r="G1557"/>
  <c r="G1556"/>
  <c r="G1555"/>
  <c r="G1554"/>
  <c r="G1553"/>
  <c r="G1552"/>
  <c r="E1563" s="1"/>
  <c r="G1551"/>
  <c r="G1550"/>
  <c r="G1549"/>
  <c r="E1561" s="1"/>
  <c r="G1541"/>
  <c r="G1512"/>
  <c r="G1511"/>
  <c r="G1510"/>
  <c r="G1509"/>
  <c r="G1508"/>
  <c r="G1507"/>
  <c r="G1506"/>
  <c r="E1517" s="1"/>
  <c r="G1505"/>
  <c r="G1504"/>
  <c r="G1503"/>
  <c r="E1515" s="1"/>
  <c r="G1495"/>
  <c r="G1466"/>
  <c r="G1465"/>
  <c r="G1464"/>
  <c r="G1463"/>
  <c r="G1462"/>
  <c r="G1461"/>
  <c r="G1460"/>
  <c r="E1471" s="1"/>
  <c r="G1459"/>
  <c r="G1458"/>
  <c r="G1457"/>
  <c r="E1469" s="1"/>
  <c r="G1449"/>
  <c r="G1420"/>
  <c r="G1419"/>
  <c r="G1418"/>
  <c r="G1417"/>
  <c r="G1416"/>
  <c r="G1415"/>
  <c r="G1414"/>
  <c r="E1425" s="1"/>
  <c r="G1413"/>
  <c r="G1412"/>
  <c r="G1411"/>
  <c r="E1423" s="1"/>
  <c r="G1403"/>
  <c r="G1374"/>
  <c r="G1373"/>
  <c r="G1372"/>
  <c r="G1371"/>
  <c r="G1370"/>
  <c r="G1369"/>
  <c r="G1368"/>
  <c r="E1379" s="1"/>
  <c r="G1367"/>
  <c r="G1366"/>
  <c r="G1365"/>
  <c r="E1377" s="1"/>
  <c r="G1357"/>
  <c r="G1328"/>
  <c r="G1327"/>
  <c r="G1326"/>
  <c r="G1325"/>
  <c r="G1324"/>
  <c r="G1323"/>
  <c r="G1322"/>
  <c r="E1333" s="1"/>
  <c r="G1321"/>
  <c r="G1320"/>
  <c r="G1319"/>
  <c r="E1331" s="1"/>
  <c r="G1311"/>
  <c r="G1282"/>
  <c r="G1281"/>
  <c r="G1280"/>
  <c r="G1279"/>
  <c r="G1278"/>
  <c r="G1277"/>
  <c r="G1276"/>
  <c r="E1287" s="1"/>
  <c r="G1275"/>
  <c r="G1274"/>
  <c r="G1273"/>
  <c r="E1285" s="1"/>
  <c r="G1265"/>
  <c r="G1236"/>
  <c r="G1235"/>
  <c r="G1234"/>
  <c r="G1233"/>
  <c r="G1232"/>
  <c r="G1231"/>
  <c r="G1230"/>
  <c r="E1241" s="1"/>
  <c r="G1229"/>
  <c r="G1228"/>
  <c r="G1227"/>
  <c r="E1239" s="1"/>
  <c r="G1219"/>
  <c r="G1190"/>
  <c r="G1189"/>
  <c r="G1188"/>
  <c r="G1187"/>
  <c r="G1186"/>
  <c r="G1185"/>
  <c r="G1184"/>
  <c r="E1195" s="1"/>
  <c r="G1183"/>
  <c r="G1182"/>
  <c r="G1181"/>
  <c r="E1193" s="1"/>
  <c r="G1173"/>
  <c r="G1144"/>
  <c r="G1143"/>
  <c r="G1142"/>
  <c r="G1141"/>
  <c r="G1140"/>
  <c r="G1139"/>
  <c r="G1138"/>
  <c r="E1149" s="1"/>
  <c r="G1137"/>
  <c r="G1136"/>
  <c r="G1135"/>
  <c r="E1147" s="1"/>
  <c r="G1127"/>
  <c r="G1098"/>
  <c r="G1097"/>
  <c r="G1096"/>
  <c r="G1095"/>
  <c r="G1094"/>
  <c r="G1093"/>
  <c r="G1092"/>
  <c r="E1103" s="1"/>
  <c r="G1091"/>
  <c r="G1090"/>
  <c r="G1089"/>
  <c r="E1101" s="1"/>
  <c r="G1081"/>
  <c r="G1052"/>
  <c r="G1051"/>
  <c r="G1050"/>
  <c r="G1049"/>
  <c r="G1048"/>
  <c r="G1047"/>
  <c r="G1046"/>
  <c r="E1057" s="1"/>
  <c r="G1045"/>
  <c r="G1044"/>
  <c r="G1043"/>
  <c r="E1055" s="1"/>
  <c r="G1035"/>
  <c r="G1006"/>
  <c r="G1005"/>
  <c r="G1004"/>
  <c r="G1003"/>
  <c r="G1002"/>
  <c r="G1001"/>
  <c r="G1000"/>
  <c r="E1011" s="1"/>
  <c r="G999"/>
  <c r="G998"/>
  <c r="G997"/>
  <c r="E1009" s="1"/>
  <c r="G989"/>
  <c r="G960"/>
  <c r="G959"/>
  <c r="G958"/>
  <c r="G957"/>
  <c r="G956"/>
  <c r="G955"/>
  <c r="G954"/>
  <c r="E965" s="1"/>
  <c r="G953"/>
  <c r="G952"/>
  <c r="G951"/>
  <c r="E963" s="1"/>
  <c r="G943"/>
  <c r="G914"/>
  <c r="G913"/>
  <c r="G912"/>
  <c r="G911"/>
  <c r="G910"/>
  <c r="G909"/>
  <c r="G908"/>
  <c r="E919" s="1"/>
  <c r="G907"/>
  <c r="G906"/>
  <c r="G905"/>
  <c r="E917" s="1"/>
  <c r="G897"/>
  <c r="G868"/>
  <c r="G867"/>
  <c r="G866"/>
  <c r="G865"/>
  <c r="G864"/>
  <c r="G863"/>
  <c r="G862"/>
  <c r="E873" s="1"/>
  <c r="G861"/>
  <c r="G860"/>
  <c r="G859"/>
  <c r="E871" s="1"/>
  <c r="G851"/>
  <c r="G822"/>
  <c r="G821"/>
  <c r="G820"/>
  <c r="G819"/>
  <c r="G818"/>
  <c r="G817"/>
  <c r="G816"/>
  <c r="E827" s="1"/>
  <c r="G815"/>
  <c r="G814"/>
  <c r="G813"/>
  <c r="E825" s="1"/>
  <c r="G805"/>
  <c r="G776"/>
  <c r="G775"/>
  <c r="G774"/>
  <c r="G773"/>
  <c r="G772"/>
  <c r="G771"/>
  <c r="G770"/>
  <c r="E781" s="1"/>
  <c r="G769"/>
  <c r="G768"/>
  <c r="G767"/>
  <c r="E779" s="1"/>
  <c r="G759"/>
  <c r="G730"/>
  <c r="G729"/>
  <c r="G728"/>
  <c r="G727"/>
  <c r="G726"/>
  <c r="G725"/>
  <c r="G724"/>
  <c r="E735" s="1"/>
  <c r="G723"/>
  <c r="G722"/>
  <c r="G721"/>
  <c r="E733" s="1"/>
  <c r="G713"/>
  <c r="G684"/>
  <c r="G683"/>
  <c r="G682"/>
  <c r="G681"/>
  <c r="G680"/>
  <c r="G679"/>
  <c r="G678"/>
  <c r="E689" s="1"/>
  <c r="G677"/>
  <c r="G676"/>
  <c r="G675"/>
  <c r="E687" s="1"/>
  <c r="G667"/>
  <c r="G638"/>
  <c r="G637"/>
  <c r="G636"/>
  <c r="G635"/>
  <c r="G634"/>
  <c r="G633"/>
  <c r="G632"/>
  <c r="E643" s="1"/>
  <c r="G631"/>
  <c r="G630"/>
  <c r="G629"/>
  <c r="E641" s="1"/>
  <c r="G621"/>
  <c r="G542"/>
  <c r="G541"/>
  <c r="G540"/>
  <c r="G539"/>
  <c r="G538"/>
  <c r="G537"/>
  <c r="G536"/>
  <c r="E547" s="1"/>
  <c r="G535"/>
  <c r="G534"/>
  <c r="G533"/>
  <c r="E545" s="1"/>
  <c r="G525"/>
  <c r="G446"/>
  <c r="G445"/>
  <c r="G444"/>
  <c r="G443"/>
  <c r="G442"/>
  <c r="G441"/>
  <c r="G440"/>
  <c r="E451" s="1"/>
  <c r="G439"/>
  <c r="G438"/>
  <c r="G437"/>
  <c r="E449" s="1"/>
  <c r="G429"/>
  <c r="G350"/>
  <c r="G349"/>
  <c r="G348"/>
  <c r="G347"/>
  <c r="G346"/>
  <c r="G345"/>
  <c r="G344"/>
  <c r="E355" s="1"/>
  <c r="G343"/>
  <c r="G342"/>
  <c r="G341"/>
  <c r="E353" s="1"/>
  <c r="G333"/>
  <c r="G304"/>
  <c r="G303"/>
  <c r="G302"/>
  <c r="G301"/>
  <c r="G300"/>
  <c r="G299"/>
  <c r="G298"/>
  <c r="E309" s="1"/>
  <c r="G297"/>
  <c r="G296"/>
  <c r="G295"/>
  <c r="E307" s="1"/>
  <c r="G287"/>
  <c r="G258"/>
  <c r="G257"/>
  <c r="G256"/>
  <c r="G255"/>
  <c r="G254"/>
  <c r="G253"/>
  <c r="G252"/>
  <c r="E263" s="1"/>
  <c r="G251"/>
  <c r="G250"/>
  <c r="G249"/>
  <c r="E261" s="1"/>
  <c r="G241"/>
  <c r="G212"/>
  <c r="G211"/>
  <c r="G210"/>
  <c r="G209"/>
  <c r="G208"/>
  <c r="G207"/>
  <c r="G206"/>
  <c r="E217" s="1"/>
  <c r="G205"/>
  <c r="G204"/>
  <c r="G203"/>
  <c r="E215" s="1"/>
  <c r="G195"/>
  <c r="G166"/>
  <c r="G165"/>
  <c r="G164"/>
  <c r="G163"/>
  <c r="G162"/>
  <c r="G161"/>
  <c r="G160"/>
  <c r="E171" s="1"/>
  <c r="G159"/>
  <c r="G158"/>
  <c r="G157"/>
  <c r="E169" s="1"/>
  <c r="G149"/>
  <c r="G120"/>
  <c r="G119"/>
  <c r="G118"/>
  <c r="G117"/>
  <c r="G116"/>
  <c r="G115"/>
  <c r="G114"/>
  <c r="E125" s="1"/>
  <c r="G113"/>
  <c r="G112"/>
  <c r="G111"/>
  <c r="E123" s="1"/>
  <c r="G103"/>
  <c r="E2307" l="1"/>
  <c r="E2354"/>
  <c r="E2450"/>
  <c r="E1424"/>
  <c r="E1426"/>
  <c r="E218"/>
  <c r="E918"/>
  <c r="E1102"/>
  <c r="E780"/>
  <c r="E1148"/>
  <c r="E1334"/>
  <c r="E2402"/>
  <c r="E826"/>
  <c r="E1194"/>
  <c r="E2356"/>
  <c r="E2452"/>
  <c r="E2404"/>
  <c r="E2309"/>
  <c r="E126"/>
  <c r="E828"/>
  <c r="E1010"/>
  <c r="E872"/>
  <c r="E736"/>
  <c r="E264"/>
  <c r="E644"/>
  <c r="E1196"/>
  <c r="E2260"/>
  <c r="E2262"/>
  <c r="E2214"/>
  <c r="E2168"/>
  <c r="E2124"/>
  <c r="E2122"/>
  <c r="E2026"/>
  <c r="E1980"/>
  <c r="E1934"/>
  <c r="E1888"/>
  <c r="E1792"/>
  <c r="E1746"/>
  <c r="E1700"/>
  <c r="E1654"/>
  <c r="E1610"/>
  <c r="E1608"/>
  <c r="E1564"/>
  <c r="E1562"/>
  <c r="E1516"/>
  <c r="E1472"/>
  <c r="E1470"/>
  <c r="E1378"/>
  <c r="E1332"/>
  <c r="E1286"/>
  <c r="E1242"/>
  <c r="E1240"/>
  <c r="E1056"/>
  <c r="E1058"/>
  <c r="E964"/>
  <c r="E782"/>
  <c r="E734"/>
  <c r="E688"/>
  <c r="E642"/>
  <c r="E546"/>
  <c r="E548"/>
  <c r="E450"/>
  <c r="E354"/>
  <c r="E308"/>
  <c r="E262"/>
  <c r="E216"/>
  <c r="E170"/>
  <c r="E124"/>
  <c r="E2216"/>
  <c r="E2170"/>
  <c r="E2028"/>
  <c r="E1982"/>
  <c r="E1936"/>
  <c r="E1890"/>
  <c r="E1794"/>
  <c r="E1748"/>
  <c r="E1702"/>
  <c r="E1656"/>
  <c r="E1518"/>
  <c r="E1380"/>
  <c r="E1288"/>
  <c r="E1150"/>
  <c r="E1151" s="1"/>
  <c r="D1153" s="1"/>
  <c r="D1154" s="1"/>
  <c r="E1104"/>
  <c r="E1012"/>
  <c r="E966"/>
  <c r="E920"/>
  <c r="E921" s="1"/>
  <c r="D923" s="1"/>
  <c r="D924" s="1"/>
  <c r="E874"/>
  <c r="E690"/>
  <c r="E452"/>
  <c r="E356"/>
  <c r="E310"/>
  <c r="E172"/>
  <c r="G9"/>
  <c r="E265" l="1"/>
  <c r="D267" s="1"/>
  <c r="D268" s="1"/>
  <c r="E2310"/>
  <c r="D2312" s="1"/>
  <c r="D2313" s="1"/>
  <c r="E1013"/>
  <c r="D1015" s="1"/>
  <c r="D1016" s="1"/>
  <c r="E2453"/>
  <c r="D2455" s="1"/>
  <c r="D2456" s="1"/>
  <c r="E737"/>
  <c r="D739" s="1"/>
  <c r="D740" s="1"/>
  <c r="E1335"/>
  <c r="D1337" s="1"/>
  <c r="D1338" s="1"/>
  <c r="E1197"/>
  <c r="D1199" s="1"/>
  <c r="D1200" s="1"/>
  <c r="E1519"/>
  <c r="D1521" s="1"/>
  <c r="D1522" s="1"/>
  <c r="E645"/>
  <c r="D647" s="1"/>
  <c r="D648" s="1"/>
  <c r="E2357"/>
  <c r="D2359" s="1"/>
  <c r="D2360" s="1"/>
  <c r="E1427"/>
  <c r="D1429" s="1"/>
  <c r="D1430" s="1"/>
  <c r="E2029"/>
  <c r="D2031" s="1"/>
  <c r="D2032" s="1"/>
  <c r="E127"/>
  <c r="D129" s="1"/>
  <c r="D130" s="1"/>
  <c r="E1105"/>
  <c r="D1107" s="1"/>
  <c r="D1108" s="1"/>
  <c r="E2405"/>
  <c r="D2407" s="1"/>
  <c r="D2408" s="1"/>
  <c r="E829"/>
  <c r="D831" s="1"/>
  <c r="D832" s="1"/>
  <c r="E1473"/>
  <c r="D1475" s="1"/>
  <c r="D1476" s="1"/>
  <c r="E219"/>
  <c r="D221" s="1"/>
  <c r="D222" s="1"/>
  <c r="E783"/>
  <c r="D785" s="1"/>
  <c r="D786" s="1"/>
  <c r="E875"/>
  <c r="D877" s="1"/>
  <c r="D878" s="1"/>
  <c r="E1937"/>
  <c r="D1939" s="1"/>
  <c r="D1940" s="1"/>
  <c r="E1381"/>
  <c r="D1383" s="1"/>
  <c r="D1384" s="1"/>
  <c r="E2125"/>
  <c r="D2127" s="1"/>
  <c r="D2128" s="1"/>
  <c r="E2263"/>
  <c r="D2265" s="1"/>
  <c r="D2266" s="1"/>
  <c r="E2217"/>
  <c r="D2219" s="1"/>
  <c r="D2220" s="1"/>
  <c r="E2171"/>
  <c r="D2173" s="1"/>
  <c r="D2174" s="1"/>
  <c r="E1983"/>
  <c r="D1985" s="1"/>
  <c r="D1986" s="1"/>
  <c r="E1891"/>
  <c r="D1893" s="1"/>
  <c r="D1894" s="1"/>
  <c r="E1795"/>
  <c r="D1797" s="1"/>
  <c r="D1798" s="1"/>
  <c r="E1749"/>
  <c r="D1751" s="1"/>
  <c r="D1752" s="1"/>
  <c r="E1703"/>
  <c r="D1705" s="1"/>
  <c r="D1706" s="1"/>
  <c r="E1657"/>
  <c r="D1659" s="1"/>
  <c r="D1660" s="1"/>
  <c r="E1611"/>
  <c r="D1613" s="1"/>
  <c r="D1614" s="1"/>
  <c r="E1565"/>
  <c r="D1567" s="1"/>
  <c r="D1568" s="1"/>
  <c r="E1289"/>
  <c r="D1291" s="1"/>
  <c r="D1292" s="1"/>
  <c r="E1243"/>
  <c r="D1245" s="1"/>
  <c r="D1246" s="1"/>
  <c r="E1059"/>
  <c r="D1061" s="1"/>
  <c r="D1062" s="1"/>
  <c r="E967"/>
  <c r="D969" s="1"/>
  <c r="D970" s="1"/>
  <c r="E691"/>
  <c r="D693" s="1"/>
  <c r="D694" s="1"/>
  <c r="E549"/>
  <c r="D551" s="1"/>
  <c r="D552" s="1"/>
  <c r="E453"/>
  <c r="D455" s="1"/>
  <c r="D456" s="1"/>
  <c r="E357"/>
  <c r="D359" s="1"/>
  <c r="D360" s="1"/>
  <c r="E311"/>
  <c r="D313" s="1"/>
  <c r="D314" s="1"/>
  <c r="E173"/>
  <c r="D175" s="1"/>
  <c r="D176" s="1"/>
  <c r="G20"/>
  <c r="E31" s="1"/>
  <c r="G26" l="1"/>
  <c r="G25"/>
  <c r="G22"/>
  <c r="G23"/>
  <c r="G24"/>
  <c r="G21"/>
  <c r="G19"/>
  <c r="G18"/>
  <c r="G17"/>
  <c r="E29" s="1"/>
  <c r="E32" l="1"/>
  <c r="E30"/>
  <c r="E33" l="1"/>
  <c r="D35" s="1"/>
  <c r="D36" s="1"/>
</calcChain>
</file>

<file path=xl/sharedStrings.xml><?xml version="1.0" encoding="utf-8"?>
<sst xmlns="http://schemas.openxmlformats.org/spreadsheetml/2006/main" count="6421" uniqueCount="357">
  <si>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</si>
  <si>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</si>
  <si>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</si>
  <si>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</si>
  <si>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</si>
  <si>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</si>
  <si>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</si>
  <si>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</si>
  <si>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</si>
  <si>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</si>
  <si>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</si>
  <si>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</si>
  <si>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</si>
  <si>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</si>
  <si>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</si>
  <si>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</si>
  <si>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</si>
  <si>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</si>
  <si>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</si>
  <si>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</si>
  <si>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</si>
  <si>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</si>
  <si>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</si>
  <si>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</si>
  <si>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</si>
  <si>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</si>
  <si>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</si>
  <si>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</si>
  <si>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</si>
  <si>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</si>
  <si>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</si>
  <si>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</si>
  <si>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</si>
  <si>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</si>
  <si>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</si>
  <si>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</si>
  <si>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</si>
  <si>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</si>
  <si>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</si>
  <si>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</si>
  <si>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</si>
  <si>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</si>
  <si>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</si>
  <si>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</si>
  <si>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</si>
  <si>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</si>
  <si>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</si>
  <si>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</si>
  <si>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</si>
  <si>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</si>
  <si>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</si>
  <si>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</si>
  <si>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</si>
  <si>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</si>
  <si>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</si>
  <si>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</si>
  <si>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</si>
  <si>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</si>
  <si>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</si>
  <si>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</si>
  <si>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</si>
  <si>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</si>
  <si>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</si>
  <si>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</si>
  <si>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</si>
  <si>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</si>
  <si>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</si>
  <si>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</si>
  <si>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</si>
  <si>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</si>
  <si>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</si>
  <si>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</si>
  <si>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</si>
  <si>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</si>
  <si>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</si>
  <si>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</si>
  <si>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</si>
  <si>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</si>
  <si>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</si>
  <si>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</si>
  <si>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</si>
  <si>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</si>
  <si>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</si>
  <si>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</si>
  <si>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</si>
  <si>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</si>
  <si>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</si>
  <si>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"Азнакаевское лесничество"</t>
  </si>
  <si>
    <t>Азнакаевское участковое лесничество</t>
  </si>
  <si>
    <t>кв.86, выд.14, дел.1</t>
  </si>
  <si>
    <t>7Ос2Б1Лпн</t>
  </si>
  <si>
    <t>кв.86, выд.14, дел.3</t>
  </si>
  <si>
    <t>кв.86, выд.14, дел.4</t>
  </si>
  <si>
    <t>кв.129, выд.20, дел.1</t>
  </si>
  <si>
    <t>7Ос2Б1Дн</t>
  </si>
  <si>
    <t>кв.131, выд.18, дел.1</t>
  </si>
  <si>
    <t>5Б2Ос2Дн1Лпн</t>
  </si>
  <si>
    <t>кв.131, выд.18, дел.2</t>
  </si>
  <si>
    <t>кв.131, выд.25, дел.1</t>
  </si>
  <si>
    <t>7Ос3Б</t>
  </si>
  <si>
    <t>кв.134, выд.22, дел.1</t>
  </si>
  <si>
    <t>8Б2Дн</t>
  </si>
  <si>
    <t>кв.152, выд.18, дел.1</t>
  </si>
  <si>
    <t>7Б3Дн+Ос</t>
  </si>
  <si>
    <t>кв.152, выд.24, дел.1</t>
  </si>
  <si>
    <t>5Б4Ос1Дн</t>
  </si>
  <si>
    <t>кв.152, выд.24, дел.2</t>
  </si>
  <si>
    <t>Джалильское участковое лесничество</t>
  </si>
  <si>
    <t>7Б1Ос2Дн</t>
  </si>
  <si>
    <t>кв.31, выд.25, дел.2</t>
  </si>
  <si>
    <t>5Ос3Б2Дн</t>
  </si>
  <si>
    <t>кв.49, выд.15, дел.1</t>
  </si>
  <si>
    <t>6Дн3Б1Б</t>
  </si>
  <si>
    <t>кв.55, выд.1, дел.1</t>
  </si>
  <si>
    <t>6Б2Ос2Дн</t>
  </si>
  <si>
    <t>кв.69, выд.22, дел.1</t>
  </si>
  <si>
    <t>7Б3Дн</t>
  </si>
  <si>
    <t>кв.70, выд.8, дел.1</t>
  </si>
  <si>
    <t>кв.70, выд.16, дел.1</t>
  </si>
  <si>
    <t>кв.77, выд.26, дел.1</t>
  </si>
  <si>
    <t>9Б1Дн+Ос</t>
  </si>
  <si>
    <t>кв.77, выд.26, дел.2</t>
  </si>
  <si>
    <t>кв.77, выд.26, дел.3</t>
  </si>
  <si>
    <t>кв.82, выд.13, дел.1</t>
  </si>
  <si>
    <t>кв.83, выд.5, дел.1</t>
  </si>
  <si>
    <t>4Б3Ос3Дн+Лпн</t>
  </si>
  <si>
    <t>кв.83, выд.5, дел.2</t>
  </si>
  <si>
    <t>кв.86, выд.8, дел.1</t>
  </si>
  <si>
    <t>кв.86, выд.9, дел.1</t>
  </si>
  <si>
    <t>кв.86, выд.9, дел.2</t>
  </si>
  <si>
    <t>6Ос2Б2Б+Дн</t>
  </si>
  <si>
    <t>кв.88, выд.23, дел.1</t>
  </si>
  <si>
    <t>кв.88, выд.29, дел.1</t>
  </si>
  <si>
    <t>6Дн3Б1Ос</t>
  </si>
  <si>
    <t>кв.88, выд.29, дел.2</t>
  </si>
  <si>
    <t>кв.88, выд.29, дел.3</t>
  </si>
  <si>
    <t>кв.90, выд.15, дел.1</t>
  </si>
  <si>
    <t>6Ос3Б1Дн</t>
  </si>
  <si>
    <t>кв.90, выд.15, дел.2</t>
  </si>
  <si>
    <t>кв.90, выд.15, дел.3</t>
  </si>
  <si>
    <t>кв.90, выд.15, дел.4</t>
  </si>
  <si>
    <t>кв.91, выд.2, дел.1</t>
  </si>
  <si>
    <t>8Б2Ос+Дн</t>
  </si>
  <si>
    <t>кв.91, выд.11, дел.1</t>
  </si>
  <si>
    <t>кв.91, выд.11, дел.2</t>
  </si>
  <si>
    <t>кв.102, выд.15, дел.1</t>
  </si>
  <si>
    <t>6Дн4Б</t>
  </si>
  <si>
    <t>кв.112, выд.17, дел.1</t>
  </si>
  <si>
    <t>8Б1Дн1Ос</t>
  </si>
  <si>
    <t>кв.113, выд.4, дел.1</t>
  </si>
  <si>
    <t>кв.113, выд.11, дел.1</t>
  </si>
  <si>
    <t>10Б+ДН</t>
  </si>
  <si>
    <t>9Б1Дн</t>
  </si>
  <si>
    <t>кв.113, выд.11, дел.2</t>
  </si>
  <si>
    <t>ЛОТ №51</t>
  </si>
  <si>
    <t>кв.119, выд.12, дел.1</t>
  </si>
  <si>
    <t>5Дн3Б2Б</t>
  </si>
  <si>
    <t>ЛОТ №52</t>
  </si>
  <si>
    <t>кв.119, выд.12, дел.2</t>
  </si>
  <si>
    <t>ЛОТ №53</t>
  </si>
  <si>
    <t>кв.119, выд.12, дел.3</t>
  </si>
  <si>
    <t>ЛОТ №54</t>
  </si>
  <si>
    <t>кв.120, выд.1, дел.1</t>
  </si>
  <si>
    <t>ЛОТ №55</t>
  </si>
  <si>
    <t>Сармановское участковое лесничество</t>
  </si>
  <si>
    <t>9Ос1Б</t>
  </si>
  <si>
    <t>ЛОТ №56</t>
  </si>
  <si>
    <t>ЛОТ №57</t>
  </si>
  <si>
    <t>кв. 18 , выд.10   , дел.5</t>
  </si>
  <si>
    <t>ЛОТ №58</t>
  </si>
  <si>
    <t>кв.18  , выд.11   , дел.1</t>
  </si>
  <si>
    <t>10Ос+Б</t>
  </si>
  <si>
    <t>кв.18  , выд.11   , дел.2</t>
  </si>
  <si>
    <t>кв.18  , выд.11   , дел.3</t>
  </si>
  <si>
    <t>кв.  18, выд.  14 , дел.2</t>
  </si>
  <si>
    <t>10Ос+Б+Лпн</t>
  </si>
  <si>
    <t>ЛОТ №62</t>
  </si>
  <si>
    <t>кв.19  , выд.  6 , дел.1</t>
  </si>
  <si>
    <t>ЛОТ №63</t>
  </si>
  <si>
    <t>кв.19  , выд. 6  , дел.2</t>
  </si>
  <si>
    <t>ЛОТ №64</t>
  </si>
  <si>
    <t>кв.19  , выд.6   , дел.5</t>
  </si>
  <si>
    <t>Чатыртауское участковое лесничество</t>
  </si>
  <si>
    <t>кв.42, выд.4, дел.1</t>
  </si>
  <si>
    <t>кв. 42 , выд. 6 , дел.2</t>
  </si>
  <si>
    <t>8Ос1Б1Лпн</t>
  </si>
  <si>
    <t>кв.42  , выд.7  , дел.3</t>
  </si>
  <si>
    <t>7Б2Лпн1Дн</t>
  </si>
  <si>
    <t>кв. 42 , выд.8  , дел.4</t>
  </si>
  <si>
    <t>6Ос2Б2Лпн</t>
  </si>
  <si>
    <t>кв.42  , выд.11  , дел.5</t>
  </si>
  <si>
    <t>8Б1Лпн1Дн</t>
  </si>
  <si>
    <t>кв. 43 , выд. 18 , дел.1</t>
  </si>
  <si>
    <t>8Ос1Б1Дн</t>
  </si>
  <si>
    <t>ЛОТ №71</t>
  </si>
  <si>
    <t>ЛОТ №72</t>
  </si>
  <si>
    <t>кв.43  , выд. 18 , дел.3</t>
  </si>
  <si>
    <t>ЛОТ №73</t>
  </si>
  <si>
    <t>кв. 43 , выд. 18 , дел.4</t>
  </si>
  <si>
    <t>ЛОТ №74</t>
  </si>
  <si>
    <t>кв.43  , выд.22 , дел.1</t>
  </si>
  <si>
    <t>5Ос4Б1Дн</t>
  </si>
  <si>
    <t>кв.44  , выд. 16 , дел.1</t>
  </si>
  <si>
    <t>10Б</t>
  </si>
  <si>
    <t>ЛОТ №76</t>
  </si>
  <si>
    <t>кв.48  , выд. 2 , дел.1</t>
  </si>
  <si>
    <t>ЛОТ №77</t>
  </si>
  <si>
    <t>кв.48  , выд.3  , дел.2</t>
  </si>
  <si>
    <t>ЛОТ №78</t>
  </si>
  <si>
    <t>кв.48  , выд. 5 , дел.3</t>
  </si>
  <si>
    <t>ЛОТ №79</t>
  </si>
  <si>
    <t>кв.50  , выд.24  , дел.1</t>
  </si>
  <si>
    <t>5Б2Лпн2Дн1Ос</t>
  </si>
  <si>
    <t>ЛОТ №80</t>
  </si>
  <si>
    <t>кв.50  , выд.32  , дел.1</t>
  </si>
  <si>
    <t>7Б2Ос1Дн</t>
  </si>
  <si>
    <t>ЛОТ №81</t>
  </si>
  <si>
    <t>ЛОТ №82</t>
  </si>
  <si>
    <t>кв.50  , выд.32  , дел.3</t>
  </si>
  <si>
    <t>кв. 51 , выд.  31, дел.1</t>
  </si>
  <si>
    <t>ЛОТ №84</t>
  </si>
  <si>
    <t>кв.51  , выд. 31 , дел.2</t>
  </si>
  <si>
    <t>кв.51  , выд. 31 , дел.3</t>
  </si>
  <si>
    <t>кв.51  , выд.31  , дел.4</t>
  </si>
  <si>
    <t>ЛОТ №87</t>
  </si>
  <si>
    <t>кв. 51 , выд.31  , дел.5</t>
  </si>
  <si>
    <t>ЛОТ №88</t>
  </si>
  <si>
    <t>ЛОТ №89</t>
  </si>
  <si>
    <t>кв.55  , выд.  33, дел.2</t>
  </si>
  <si>
    <t>ЛОТ №90</t>
  </si>
  <si>
    <t>ЛОТ №91</t>
  </si>
  <si>
    <t>кв. 58 , выд. 17 , дел.1</t>
  </si>
  <si>
    <t>5Б4Ос1Лпн</t>
  </si>
  <si>
    <t>ЛОТ №92</t>
  </si>
  <si>
    <t>кв. 58 , выд.24  , дел.1</t>
  </si>
  <si>
    <t>8Б1Дн1Лпн</t>
  </si>
  <si>
    <t>ЛОТ №93</t>
  </si>
  <si>
    <t>кв.59  , выд. 9 , дел.1</t>
  </si>
  <si>
    <t>7Ос3Лпн</t>
  </si>
  <si>
    <t>ЛОТ №94</t>
  </si>
  <si>
    <t>ЛОТ №95</t>
  </si>
  <si>
    <t>ЛОТ №96</t>
  </si>
  <si>
    <t>ЛОТ №97</t>
  </si>
  <si>
    <t>ЛОТ №98</t>
  </si>
  <si>
    <t>кв.59  , выд.16  , дел.3</t>
  </si>
  <si>
    <t>ЛОТ №99</t>
  </si>
  <si>
    <t>кв.62  , выд. 6 , дел.1</t>
  </si>
  <si>
    <t>5Б5Ос+Лпн</t>
  </si>
  <si>
    <t>ЛОТ №100</t>
  </si>
  <si>
    <t>кв.62  , выд. 6 , дел.2</t>
  </si>
  <si>
    <t>ЛОТ №101</t>
  </si>
  <si>
    <t>кв.62  , выд.9  , дел.1</t>
  </si>
  <si>
    <t>7Б3Ос</t>
  </si>
  <si>
    <t>ЛОТ №102</t>
  </si>
  <si>
    <t>кв. 62 , выд.11  , дел.1</t>
  </si>
  <si>
    <t>7Ос1Лпн2Б</t>
  </si>
  <si>
    <t>ЛОТ №103</t>
  </si>
  <si>
    <t>ЛОТ №104</t>
  </si>
  <si>
    <t>ЛОТ №105</t>
  </si>
  <si>
    <t>кв. 62 , выд.11  , дел.4</t>
  </si>
  <si>
    <t>ЛОТ №106</t>
  </si>
  <si>
    <t>ЛОТ №107</t>
  </si>
  <si>
    <t>кв. 62 , выд.11  , дел.6</t>
  </si>
  <si>
    <t>ЛОТ №108</t>
  </si>
  <si>
    <t>ЛОТ №109</t>
  </si>
  <si>
    <t>кв. 62 , выд.11  , дел.8</t>
  </si>
  <si>
    <t>ЛОТ №110</t>
  </si>
  <si>
    <t>кв. 62 , выд.11  , дел.9</t>
  </si>
  <si>
    <t>ЛОТ №111</t>
  </si>
  <si>
    <t>ЛОТ №112</t>
  </si>
  <si>
    <t>кв. 62 , выд.11  , дел.11</t>
  </si>
  <si>
    <t>кв. 26 , выд.38  , дел.1</t>
  </si>
  <si>
    <t>8Дн2Б</t>
  </si>
  <si>
    <t>кв. 27 , выд.39  , дел.1</t>
  </si>
  <si>
    <t>кв. 27 , выд.39  , дел.2</t>
  </si>
  <si>
    <t>кв. 27 , выд.39  , дел.3</t>
  </si>
  <si>
    <t>ЛОТ №70</t>
  </si>
  <si>
    <t>ЛОТ №86</t>
  </si>
  <si>
    <t>Мальбагушское участковое лесничество</t>
  </si>
  <si>
    <t>5Дн4Б1Ос</t>
  </si>
  <si>
    <t>кв.6, выд.28, дел.2</t>
  </si>
  <si>
    <t>кв.6, выд.28, дел.3</t>
  </si>
  <si>
    <t>4Дн4Б2Ос</t>
  </si>
  <si>
    <t>кв.12, выд.5, дел.2</t>
  </si>
  <si>
    <t>кв.12, выд.1, дел.1</t>
  </si>
  <si>
    <t>5Дн3Б2Ос</t>
  </si>
  <si>
    <t>кв.12, выд.9, дел.1</t>
  </si>
  <si>
    <t>4Дн6Б</t>
  </si>
  <si>
    <t>кв.67, выд.11, дел.1</t>
  </si>
  <si>
    <t>кв.105, выд.27, дел.1</t>
  </si>
  <si>
    <t>кв.106, выд.8, дел.1</t>
  </si>
  <si>
    <t>7Дн3Б</t>
  </si>
  <si>
    <t>кв.106, выд.9, дел.1</t>
  </si>
  <si>
    <t>кв.110, выд.7, дел.2</t>
  </si>
  <si>
    <t>кв.67, выд.20, дел.1</t>
  </si>
  <si>
    <t>кв.125, выд.16, дел.1</t>
  </si>
  <si>
    <t>кв.125, выд.12, дел.1</t>
  </si>
  <si>
    <t>кв.125, выд.13, дел.1</t>
  </si>
  <si>
    <t>9Б1Лпн+Дн+Ос</t>
  </si>
  <si>
    <t>кв.78, выд.11, дел.1</t>
  </si>
  <si>
    <t>кв.67, выд.10, дел.1</t>
  </si>
  <si>
    <t>6Б4Дн</t>
  </si>
  <si>
    <t>кв.78, выд.11, дел.2</t>
  </si>
  <si>
    <t>кв.86, выд.14, дел.2</t>
  </si>
  <si>
    <t>кв.131, выд.25, дел.2</t>
  </si>
  <si>
    <t>кв.137, выд.9, дел.1</t>
  </si>
  <si>
    <t>5Б3Ос1Дн1Кл</t>
  </si>
  <si>
    <t>кв.152, выд.18, дел.2</t>
  </si>
  <si>
    <t>кв.90, выд.15, дел.5</t>
  </si>
  <si>
    <t>кв.107, выд.28, дел.1</t>
  </si>
  <si>
    <t>ЛОТ №59</t>
  </si>
  <si>
    <t>ЛОТ №60</t>
  </si>
  <si>
    <t>ЛОТ №61</t>
  </si>
  <si>
    <t>ЛОТ № 67</t>
  </si>
  <si>
    <t>кв. 43 , выд. 18 , дел.2</t>
  </si>
  <si>
    <t>ЛОТ №75</t>
  </si>
  <si>
    <t>кв. 50 , выд.32  , дел.2</t>
  </si>
  <si>
    <t>кв.55  , выд.4  , дел.1</t>
  </si>
  <si>
    <t>5Б2Дн3Лпн+кл</t>
  </si>
  <si>
    <t>кв.59  , выд.9  , дел.2</t>
  </si>
  <si>
    <t>кв. 59 , выд.10  , дел.1</t>
  </si>
  <si>
    <t>9Ос1Лпн</t>
  </si>
  <si>
    <t>кв.  59, выд. 16 , дел.1</t>
  </si>
  <si>
    <t>кв.59  , выд. 16 , дел.2</t>
  </si>
  <si>
    <t>кв. 62 , выд.11  , дел.2</t>
  </si>
  <si>
    <t>кв. 62 , выд.11  , дел.3</t>
  </si>
  <si>
    <t>кв. 62 , выд.11  , дел.5</t>
  </si>
  <si>
    <t>кв. 62 , выд.11  , дел.7</t>
  </si>
  <si>
    <t>кв. 62 , выд.11  , дел.10</t>
  </si>
  <si>
    <t>ЛОТ №113</t>
  </si>
  <si>
    <t>ЛОТ №114</t>
  </si>
  <si>
    <t>ЛОТ №115</t>
  </si>
  <si>
    <t>ЛОТ №116</t>
  </si>
  <si>
    <t>ЛОТ №117</t>
  </si>
  <si>
    <t>ЛОТ №118</t>
  </si>
  <si>
    <t>ЛОТ №119</t>
  </si>
  <si>
    <t>ЛОТ №120</t>
  </si>
  <si>
    <t>ЛОТ №121</t>
  </si>
  <si>
    <t>ЛОТ №122</t>
  </si>
  <si>
    <t>ЛОТ №123</t>
  </si>
  <si>
    <t>ЛОТ №124</t>
  </si>
  <si>
    <t>ЛОТ №125</t>
  </si>
  <si>
    <t>ЛОТ №126</t>
  </si>
  <si>
    <t>ЛОТ №127</t>
  </si>
  <si>
    <t>ЛОТ №128</t>
  </si>
  <si>
    <t>ЛОТ №129</t>
  </si>
  <si>
    <t>ЛОТ №130</t>
  </si>
  <si>
    <t>кв.19  , выд.5   , дел.1</t>
  </si>
  <si>
    <t>10Ос+В</t>
  </si>
  <si>
    <t>кв.19  , выд.5  , дел.2</t>
  </si>
  <si>
    <t>ЛОТ №65</t>
  </si>
  <si>
    <t>ЛОТ №66</t>
  </si>
  <si>
    <t>ЛОТ № 68</t>
  </si>
  <si>
    <t>ЛОТ № 69</t>
  </si>
  <si>
    <t>ЛОТ №83</t>
  </si>
  <si>
    <t>ЛОТ № 85</t>
  </si>
  <si>
    <t>ЛОТ №131</t>
  </si>
</sst>
</file>

<file path=xl/styles.xml><?xml version="1.0" encoding="utf-8"?>
<styleSheet xmlns="http://schemas.openxmlformats.org/spreadsheetml/2006/main">
  <numFmts count="2">
    <numFmt numFmtId="164" formatCode="_-* #,##0.00\ _₽_-;\-* #,##0.00\ _₽_-;_-* &quot;-&quot;??\ _₽_-;_-@_-"/>
    <numFmt numFmtId="165" formatCode="0.0"/>
  </numFmts>
  <fonts count="20">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1">
    <xf numFmtId="0" fontId="0" fillId="0" borderId="0"/>
  </cellStyleXfs>
  <cellXfs count="137">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164"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164"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5" fontId="15" fillId="2" borderId="5" xfId="0" applyNumberFormat="1" applyFont="1" applyFill="1" applyBorder="1" applyAlignment="1" applyProtection="1">
      <alignment horizontal="center" vertical="center" wrapText="1"/>
      <protection locked="0"/>
    </xf>
    <xf numFmtId="165"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2" fillId="3" borderId="0" xfId="0" applyFont="1" applyFill="1" applyAlignment="1">
      <alignment horizontal="center" vertical="center"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18" fillId="2" borderId="0" xfId="0" applyFont="1" applyFill="1" applyAlignment="1" applyProtection="1">
      <alignment horizontal="center" wrapText="1"/>
      <protection locked="0"/>
    </xf>
    <xf numFmtId="0" fontId="10" fillId="2" borderId="8"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4" fontId="11" fillId="3" borderId="31" xfId="0" applyNumberFormat="1" applyFont="1" applyFill="1" applyBorder="1" applyAlignment="1">
      <alignment horizontal="center" vertical="center" wrapText="1"/>
    </xf>
    <xf numFmtId="4" fontId="11" fillId="3" borderId="12" xfId="0" applyNumberFormat="1" applyFont="1" applyFill="1" applyBorder="1" applyAlignment="1">
      <alignment horizontal="center" vertical="center" wrapText="1"/>
    </xf>
    <xf numFmtId="0" fontId="13" fillId="3" borderId="32" xfId="0" applyFont="1" applyFill="1" applyBorder="1" applyAlignment="1">
      <alignment horizontal="center" vertical="center"/>
    </xf>
    <xf numFmtId="0" fontId="13" fillId="3" borderId="33" xfId="0" applyFont="1" applyFill="1" applyBorder="1" applyAlignment="1">
      <alignment horizontal="center" vertical="center"/>
    </xf>
    <xf numFmtId="0" fontId="13" fillId="3" borderId="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14" fillId="3" borderId="32" xfId="0" applyFont="1" applyFill="1" applyBorder="1" applyAlignment="1">
      <alignment horizontal="left" vertical="top" wrapText="1"/>
    </xf>
    <xf numFmtId="0" fontId="14" fillId="3" borderId="33" xfId="0" applyFont="1" applyFill="1" applyBorder="1" applyAlignment="1">
      <alignment horizontal="left" vertical="top" wrapText="1"/>
    </xf>
    <xf numFmtId="0" fontId="7" fillId="3" borderId="34" xfId="0" applyFont="1" applyFill="1" applyBorder="1" applyAlignment="1">
      <alignment horizontal="center" vertical="center" textRotation="90" wrapText="1"/>
    </xf>
    <xf numFmtId="0" fontId="14" fillId="3" borderId="35" xfId="0" applyFont="1" applyFill="1" applyBorder="1" applyAlignment="1">
      <alignment horizontal="left" vertical="top" wrapText="1"/>
    </xf>
    <xf numFmtId="0" fontId="14" fillId="3" borderId="36" xfId="0" applyFont="1" applyFill="1" applyBorder="1" applyAlignment="1">
      <alignment horizontal="left" vertical="top" wrapText="1"/>
    </xf>
    <xf numFmtId="0" fontId="14" fillId="3" borderId="37" xfId="0" applyFont="1" applyFill="1" applyBorder="1" applyAlignment="1">
      <alignment horizontal="left" vertical="top" wrapText="1"/>
    </xf>
    <xf numFmtId="0" fontId="14" fillId="3" borderId="38" xfId="0" applyFont="1" applyFill="1" applyBorder="1" applyAlignment="1">
      <alignment horizontal="left" vertical="top" wrapText="1"/>
    </xf>
    <xf numFmtId="0" fontId="14" fillId="3" borderId="39" xfId="0" applyFont="1" applyFill="1" applyBorder="1" applyAlignment="1">
      <alignment horizontal="left" vertical="top" wrapText="1"/>
    </xf>
    <xf numFmtId="0" fontId="14" fillId="3" borderId="30"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J6132"/>
  <sheetViews>
    <sheetView tabSelected="1" showWhiteSpace="0" view="pageLayout" topLeftCell="B6102" zoomScale="110" zoomScaleNormal="90" zoomScaleSheetLayoutView="85" zoomScalePageLayoutView="110" workbookViewId="0">
      <selection activeCell="E6123" sqref="E6123"/>
    </sheetView>
  </sheetViews>
  <sheetFormatPr defaultColWidth="9.140625" defaultRowHeight="23.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c r="B1" s="118" t="s">
        <v>24</v>
      </c>
      <c r="C1" s="118"/>
      <c r="D1" s="118"/>
      <c r="E1" s="118"/>
      <c r="F1" s="118"/>
      <c r="G1" s="118"/>
      <c r="H1" s="118"/>
      <c r="J1" s="63"/>
    </row>
    <row r="2" spans="2:10" ht="46.5" customHeight="1">
      <c r="B2" s="92" t="s">
        <v>37</v>
      </c>
      <c r="C2" s="92"/>
      <c r="D2" s="92"/>
      <c r="E2" s="92"/>
      <c r="F2" s="92"/>
      <c r="G2" s="92"/>
    </row>
    <row r="3" spans="2:10">
      <c r="C3" s="39"/>
      <c r="G3" s="7"/>
    </row>
    <row r="4" spans="2:10" ht="25.5">
      <c r="C4" s="14" t="s">
        <v>5</v>
      </c>
      <c r="D4" s="6"/>
    </row>
    <row r="5" spans="2:10" s="10" customFormat="1" ht="20.25" customHeight="1">
      <c r="C5" s="93" t="s">
        <v>15</v>
      </c>
      <c r="D5" s="96" t="s">
        <v>87</v>
      </c>
      <c r="E5" s="96"/>
      <c r="F5" s="96"/>
      <c r="G5" s="96"/>
      <c r="H5" s="40"/>
      <c r="J5" s="65"/>
    </row>
    <row r="6" spans="2:10" s="10" customFormat="1" ht="20.25" customHeight="1">
      <c r="C6" s="94"/>
      <c r="D6" s="96" t="s">
        <v>88</v>
      </c>
      <c r="E6" s="96"/>
      <c r="F6" s="96"/>
      <c r="G6" s="96"/>
      <c r="H6" s="40"/>
      <c r="J6" s="65"/>
    </row>
    <row r="7" spans="2:10" s="10" customFormat="1" ht="20.25" customHeight="1">
      <c r="C7" s="95"/>
      <c r="D7" s="96" t="s">
        <v>89</v>
      </c>
      <c r="E7" s="96"/>
      <c r="F7" s="96"/>
      <c r="G7" s="96"/>
      <c r="H7" s="40"/>
      <c r="J7" s="65"/>
    </row>
    <row r="8" spans="2:10" ht="28.5" customHeight="1">
      <c r="C8" s="35" t="s">
        <v>12</v>
      </c>
      <c r="D8" s="53">
        <v>4.5999999999999996</v>
      </c>
      <c r="E8" s="49"/>
      <c r="F8" s="10"/>
    </row>
    <row r="9" spans="2:10" ht="28.5" customHeight="1">
      <c r="C9" s="1" t="s">
        <v>9</v>
      </c>
      <c r="D9" s="54">
        <v>616</v>
      </c>
      <c r="E9" s="97" t="s">
        <v>16</v>
      </c>
      <c r="F9" s="98"/>
      <c r="G9" s="101">
        <f>D10/D9</f>
        <v>25.206168831168831</v>
      </c>
    </row>
    <row r="10" spans="2:10" ht="28.5" customHeight="1">
      <c r="C10" s="1" t="s">
        <v>10</v>
      </c>
      <c r="D10" s="54">
        <v>15527</v>
      </c>
      <c r="E10" s="99"/>
      <c r="F10" s="100"/>
      <c r="G10" s="102"/>
    </row>
    <row r="11" spans="2:10">
      <c r="C11" s="37"/>
      <c r="D11" s="38"/>
      <c r="E11" s="50"/>
    </row>
    <row r="12" spans="2:10">
      <c r="C12" s="36" t="s">
        <v>7</v>
      </c>
      <c r="D12" s="55" t="s">
        <v>90</v>
      </c>
    </row>
    <row r="13" spans="2:10">
      <c r="C13" s="36" t="s">
        <v>11</v>
      </c>
      <c r="D13" s="55">
        <v>45</v>
      </c>
      <c r="J13" s="64" t="s">
        <v>34</v>
      </c>
    </row>
    <row r="14" spans="2:10">
      <c r="C14" s="36" t="s">
        <v>13</v>
      </c>
      <c r="D14" s="69" t="s">
        <v>34</v>
      </c>
      <c r="E14" s="41"/>
      <c r="J14" s="64" t="s">
        <v>35</v>
      </c>
    </row>
    <row r="15" spans="2:10" ht="24" thickBot="1">
      <c r="C15" s="42"/>
      <c r="D15" s="42"/>
    </row>
    <row r="16" spans="2:10" ht="48" thickBot="1">
      <c r="B16" s="103" t="s">
        <v>17</v>
      </c>
      <c r="C16" s="104"/>
      <c r="D16" s="23" t="s">
        <v>20</v>
      </c>
      <c r="E16" s="105" t="s">
        <v>22</v>
      </c>
      <c r="F16" s="106"/>
      <c r="G16" s="2" t="s">
        <v>21</v>
      </c>
    </row>
    <row r="17" spans="2:10" s="43" customFormat="1" ht="24" thickBot="1">
      <c r="B17" s="107" t="s">
        <v>36</v>
      </c>
      <c r="C17" s="108"/>
      <c r="D17" s="70">
        <v>50.01</v>
      </c>
      <c r="E17" s="56">
        <v>4.5999999999999996</v>
      </c>
      <c r="F17" s="18" t="s">
        <v>25</v>
      </c>
      <c r="G17" s="26">
        <f t="shared" ref="G17:G22" si="0">D17*E17</f>
        <v>230.04599999999996</v>
      </c>
      <c r="H17" s="109"/>
      <c r="J17" s="66"/>
    </row>
    <row r="18" spans="2:10" s="44" customFormat="1" ht="46.5" customHeight="1">
      <c r="B18" s="110" t="s">
        <v>18</v>
      </c>
      <c r="C18" s="111"/>
      <c r="D18" s="59">
        <v>97.44</v>
      </c>
      <c r="E18" s="57">
        <v>0.89</v>
      </c>
      <c r="F18" s="19" t="s">
        <v>26</v>
      </c>
      <c r="G18" s="27">
        <f t="shared" si="0"/>
        <v>86.721599999999995</v>
      </c>
      <c r="H18" s="109"/>
      <c r="J18" s="67"/>
    </row>
    <row r="19" spans="2:10" s="44" customFormat="1" ht="24" thickBot="1">
      <c r="B19" s="112" t="s">
        <v>19</v>
      </c>
      <c r="C19" s="113"/>
      <c r="D19" s="62">
        <v>151.63</v>
      </c>
      <c r="E19" s="58">
        <v>0.89</v>
      </c>
      <c r="F19" s="20" t="s">
        <v>26</v>
      </c>
      <c r="G19" s="28">
        <f t="shared" si="0"/>
        <v>134.95070000000001</v>
      </c>
      <c r="H19" s="109"/>
      <c r="J19" s="67"/>
    </row>
    <row r="20" spans="2:10" s="44" customFormat="1" ht="24" thickBot="1">
      <c r="B20" s="114" t="s">
        <v>28</v>
      </c>
      <c r="C20" s="115"/>
      <c r="D20" s="71">
        <v>731.97</v>
      </c>
      <c r="E20" s="71">
        <v>4.5999999999999996</v>
      </c>
      <c r="F20" s="24" t="s">
        <v>25</v>
      </c>
      <c r="G20" s="29">
        <f t="shared" si="0"/>
        <v>3367.0619999999999</v>
      </c>
      <c r="H20" s="109"/>
      <c r="J20" s="67"/>
    </row>
    <row r="21" spans="2:10" s="44" customFormat="1" ht="48" customHeight="1">
      <c r="B21" s="110" t="s">
        <v>33</v>
      </c>
      <c r="C21" s="111"/>
      <c r="D21" s="59">
        <v>652.6</v>
      </c>
      <c r="E21" s="59"/>
      <c r="F21" s="19" t="s">
        <v>25</v>
      </c>
      <c r="G21" s="27">
        <f t="shared" si="0"/>
        <v>0</v>
      </c>
      <c r="H21" s="109"/>
      <c r="J21" s="67"/>
    </row>
    <row r="22" spans="2:10" s="44" customFormat="1">
      <c r="B22" s="116" t="s">
        <v>27</v>
      </c>
      <c r="C22" s="117"/>
      <c r="D22" s="72">
        <v>526.99</v>
      </c>
      <c r="E22" s="60">
        <v>4.5999999999999996</v>
      </c>
      <c r="F22" s="21" t="s">
        <v>25</v>
      </c>
      <c r="G22" s="30">
        <f t="shared" si="0"/>
        <v>2424.154</v>
      </c>
      <c r="H22" s="109"/>
      <c r="J22" s="67"/>
    </row>
    <row r="23" spans="2:10" s="44" customFormat="1">
      <c r="B23" s="116" t="s">
        <v>29</v>
      </c>
      <c r="C23" s="117"/>
      <c r="D23" s="73">
        <v>5438.99</v>
      </c>
      <c r="E23" s="61"/>
      <c r="F23" s="21" t="s">
        <v>25</v>
      </c>
      <c r="G23" s="30">
        <f t="shared" ref="G23:G24" si="1">D23*E23</f>
        <v>0</v>
      </c>
      <c r="H23" s="109"/>
      <c r="J23" s="67"/>
    </row>
    <row r="24" spans="2:10" s="44" customFormat="1">
      <c r="B24" s="116" t="s">
        <v>30</v>
      </c>
      <c r="C24" s="117"/>
      <c r="D24" s="73">
        <v>1672.77</v>
      </c>
      <c r="E24" s="61"/>
      <c r="F24" s="21" t="s">
        <v>25</v>
      </c>
      <c r="G24" s="30">
        <f t="shared" si="1"/>
        <v>0</v>
      </c>
      <c r="H24" s="109"/>
      <c r="J24" s="67"/>
    </row>
    <row r="25" spans="2:10" s="44" customFormat="1">
      <c r="B25" s="116" t="s">
        <v>32</v>
      </c>
      <c r="C25" s="117"/>
      <c r="D25" s="73">
        <v>548.24</v>
      </c>
      <c r="E25" s="61"/>
      <c r="F25" s="21" t="s">
        <v>25</v>
      </c>
      <c r="G25" s="30">
        <f>D25*E25</f>
        <v>0</v>
      </c>
      <c r="H25" s="109"/>
      <c r="J25" s="67"/>
    </row>
    <row r="26" spans="2:10" s="44" customFormat="1" ht="24" thickBot="1">
      <c r="B26" s="112" t="s">
        <v>31</v>
      </c>
      <c r="C26" s="113"/>
      <c r="D26" s="74">
        <v>340.74</v>
      </c>
      <c r="E26" s="62"/>
      <c r="F26" s="20" t="s">
        <v>25</v>
      </c>
      <c r="G26" s="31">
        <f>D26*E26</f>
        <v>0</v>
      </c>
      <c r="H26" s="109"/>
      <c r="J26" s="67"/>
    </row>
    <row r="27" spans="2:10" ht="11.25" customHeight="1">
      <c r="C27" s="3"/>
      <c r="D27" s="3"/>
      <c r="E27" s="4"/>
      <c r="F27" s="4"/>
      <c r="H27" s="45"/>
      <c r="I27" s="46"/>
      <c r="J27" s="68"/>
    </row>
    <row r="28" spans="2:10" ht="25.5">
      <c r="C28" s="14" t="s">
        <v>14</v>
      </c>
      <c r="D28" s="6"/>
    </row>
    <row r="29" spans="2:10" ht="20.25">
      <c r="C29" s="89" t="s">
        <v>6</v>
      </c>
      <c r="D29" s="8" t="s">
        <v>0</v>
      </c>
      <c r="E29" s="9">
        <f>IF(G17&gt;0, ROUND((G17+D10)/D10,2), 0)</f>
        <v>1.01</v>
      </c>
      <c r="F29" s="9"/>
      <c r="G29" s="10"/>
      <c r="H29" s="7"/>
    </row>
    <row r="30" spans="2:10">
      <c r="C30" s="89"/>
      <c r="D30" s="8" t="s">
        <v>1</v>
      </c>
      <c r="E30" s="9">
        <f>IF(SUM(G18:G19)&gt;0,ROUND((G18+G19+D10)/D10,2),0)</f>
        <v>1.01</v>
      </c>
      <c r="F30" s="9"/>
      <c r="G30" s="11"/>
      <c r="H30" s="47"/>
    </row>
    <row r="31" spans="2:10">
      <c r="C31" s="89"/>
      <c r="D31" s="8" t="s">
        <v>2</v>
      </c>
      <c r="E31" s="9">
        <f>IF(G20&gt;0,ROUND((G20+D10)/D10,2),0)</f>
        <v>1.22</v>
      </c>
      <c r="F31" s="12"/>
      <c r="G31" s="11"/>
    </row>
    <row r="32" spans="2:10">
      <c r="C32" s="89"/>
      <c r="D32" s="13" t="s">
        <v>3</v>
      </c>
      <c r="E32" s="32">
        <f>IF(SUM(G21:G26)&gt;0,ROUND((SUM(G21:G26)+D10)/D10,2),0)</f>
        <v>1.1599999999999999</v>
      </c>
      <c r="F32" s="10"/>
      <c r="G32" s="11"/>
    </row>
    <row r="33" spans="2:10" ht="25.5">
      <c r="D33" s="33" t="s">
        <v>4</v>
      </c>
      <c r="E33" s="34">
        <f>SUM(E29:E32)-IF(VALUE(COUNTIF(E29:E32,"&gt;0"))=4,3,0)-IF(VALUE(COUNTIF(E29:E32,"&gt;0"))=3,2,0)-IF(VALUE(COUNTIF(E29:E32,"&gt;0"))=2,1,0)</f>
        <v>1.4000000000000004</v>
      </c>
      <c r="F33" s="25"/>
    </row>
    <row r="34" spans="2:10" ht="14.25" customHeight="1">
      <c r="E34" s="15"/>
    </row>
    <row r="35" spans="2:10" s="22" customFormat="1" ht="26.25" customHeight="1">
      <c r="C35" s="16" t="s">
        <v>23</v>
      </c>
      <c r="D35" s="90">
        <f>E33*D10</f>
        <v>21737.800000000007</v>
      </c>
      <c r="E35" s="90"/>
      <c r="F35" s="7"/>
      <c r="G35" s="5"/>
      <c r="H35" s="5"/>
      <c r="J35" s="63"/>
    </row>
    <row r="36" spans="2:10" ht="20.25">
      <c r="C36" s="17" t="s">
        <v>8</v>
      </c>
      <c r="D36" s="91">
        <f>D35/D9</f>
        <v>35.288636363636371</v>
      </c>
      <c r="E36" s="91"/>
      <c r="G36" s="7"/>
      <c r="H36" s="48"/>
    </row>
    <row r="46" spans="2:10" ht="60.75" customHeight="1">
      <c r="B46" s="118" t="s">
        <v>38</v>
      </c>
      <c r="C46" s="118"/>
      <c r="D46" s="118"/>
      <c r="E46" s="118"/>
      <c r="F46" s="118"/>
      <c r="G46" s="118"/>
      <c r="H46" s="118"/>
    </row>
    <row r="47" spans="2:10" ht="23.25" customHeight="1">
      <c r="B47" s="92" t="s">
        <v>37</v>
      </c>
      <c r="C47" s="92"/>
      <c r="D47" s="92"/>
      <c r="E47" s="92"/>
      <c r="F47" s="92"/>
      <c r="G47" s="92"/>
    </row>
    <row r="48" spans="2:10">
      <c r="C48" s="80"/>
      <c r="G48" s="7"/>
    </row>
    <row r="49" spans="2:8" ht="25.5">
      <c r="C49" s="14" t="s">
        <v>5</v>
      </c>
      <c r="D49" s="6"/>
    </row>
    <row r="50" spans="2:8" ht="20.25" customHeight="1">
      <c r="B50" s="10"/>
      <c r="C50" s="93" t="s">
        <v>15</v>
      </c>
      <c r="D50" s="96" t="s">
        <v>87</v>
      </c>
      <c r="E50" s="96"/>
      <c r="F50" s="96"/>
      <c r="G50" s="96"/>
      <c r="H50" s="40"/>
    </row>
    <row r="51" spans="2:8" ht="20.25" customHeight="1">
      <c r="B51" s="10"/>
      <c r="C51" s="94"/>
      <c r="D51" s="96" t="s">
        <v>88</v>
      </c>
      <c r="E51" s="96"/>
      <c r="F51" s="96"/>
      <c r="G51" s="96"/>
      <c r="H51" s="40"/>
    </row>
    <row r="52" spans="2:8" ht="20.25" customHeight="1">
      <c r="B52" s="10"/>
      <c r="C52" s="95"/>
      <c r="D52" s="96" t="s">
        <v>303</v>
      </c>
      <c r="E52" s="96"/>
      <c r="F52" s="96"/>
      <c r="G52" s="96"/>
      <c r="H52" s="40"/>
    </row>
    <row r="53" spans="2:8">
      <c r="C53" s="35" t="s">
        <v>12</v>
      </c>
      <c r="D53" s="53">
        <v>5.4</v>
      </c>
      <c r="E53" s="49"/>
      <c r="F53" s="10"/>
    </row>
    <row r="54" spans="2:8" ht="23.25" customHeight="1">
      <c r="C54" s="1" t="s">
        <v>9</v>
      </c>
      <c r="D54" s="54">
        <v>741</v>
      </c>
      <c r="E54" s="97" t="s">
        <v>16</v>
      </c>
      <c r="F54" s="98"/>
      <c r="G54" s="101">
        <f>D55/D54</f>
        <v>22.212780026990551</v>
      </c>
    </row>
    <row r="55" spans="2:8">
      <c r="C55" s="1" t="s">
        <v>10</v>
      </c>
      <c r="D55" s="54">
        <v>16459.669999999998</v>
      </c>
      <c r="E55" s="99"/>
      <c r="F55" s="100"/>
      <c r="G55" s="102"/>
    </row>
    <row r="56" spans="2:8">
      <c r="C56" s="37"/>
      <c r="D56" s="38"/>
      <c r="E56" s="50"/>
    </row>
    <row r="57" spans="2:8">
      <c r="C57" s="36" t="s">
        <v>7</v>
      </c>
      <c r="D57" s="55" t="s">
        <v>90</v>
      </c>
    </row>
    <row r="58" spans="2:8">
      <c r="C58" s="36" t="s">
        <v>11</v>
      </c>
      <c r="D58" s="55">
        <v>45</v>
      </c>
    </row>
    <row r="59" spans="2:8">
      <c r="C59" s="36" t="s">
        <v>13</v>
      </c>
      <c r="D59" s="69" t="s">
        <v>34</v>
      </c>
      <c r="E59" s="41"/>
    </row>
    <row r="60" spans="2:8" ht="24" thickBot="1">
      <c r="C60" s="42"/>
      <c r="D60" s="42"/>
    </row>
    <row r="61" spans="2:8" ht="48" customHeight="1" thickBot="1">
      <c r="B61" s="103" t="s">
        <v>17</v>
      </c>
      <c r="C61" s="104"/>
      <c r="D61" s="23" t="s">
        <v>20</v>
      </c>
      <c r="E61" s="105" t="s">
        <v>22</v>
      </c>
      <c r="F61" s="106"/>
      <c r="G61" s="2" t="s">
        <v>21</v>
      </c>
    </row>
    <row r="62" spans="2:8" ht="24" customHeight="1" thickBot="1">
      <c r="B62" s="107" t="s">
        <v>36</v>
      </c>
      <c r="C62" s="108"/>
      <c r="D62" s="70">
        <v>50.01</v>
      </c>
      <c r="E62" s="56">
        <v>5.4</v>
      </c>
      <c r="F62" s="18" t="s">
        <v>25</v>
      </c>
      <c r="G62" s="26">
        <f t="shared" ref="G62:G69" si="2">D62*E62</f>
        <v>270.05400000000003</v>
      </c>
      <c r="H62" s="109"/>
    </row>
    <row r="63" spans="2:8" ht="23.25" customHeight="1">
      <c r="B63" s="110" t="s">
        <v>18</v>
      </c>
      <c r="C63" s="111"/>
      <c r="D63" s="59">
        <v>97.44</v>
      </c>
      <c r="E63" s="57">
        <v>1.1000000000000001</v>
      </c>
      <c r="F63" s="19" t="s">
        <v>26</v>
      </c>
      <c r="G63" s="27">
        <f t="shared" si="2"/>
        <v>107.18400000000001</v>
      </c>
      <c r="H63" s="109"/>
    </row>
    <row r="64" spans="2:8" ht="24" customHeight="1" thickBot="1">
      <c r="B64" s="112" t="s">
        <v>19</v>
      </c>
      <c r="C64" s="113"/>
      <c r="D64" s="62">
        <v>151.63</v>
      </c>
      <c r="E64" s="58">
        <v>1.1000000000000001</v>
      </c>
      <c r="F64" s="20" t="s">
        <v>26</v>
      </c>
      <c r="G64" s="28">
        <f t="shared" si="2"/>
        <v>166.79300000000001</v>
      </c>
      <c r="H64" s="109"/>
    </row>
    <row r="65" spans="2:8" ht="24" customHeight="1" thickBot="1">
      <c r="B65" s="114" t="s">
        <v>28</v>
      </c>
      <c r="C65" s="115"/>
      <c r="D65" s="71">
        <v>731.97</v>
      </c>
      <c r="E65" s="71">
        <v>5.4</v>
      </c>
      <c r="F65" s="24" t="s">
        <v>25</v>
      </c>
      <c r="G65" s="29">
        <f t="shared" si="2"/>
        <v>3952.6380000000004</v>
      </c>
      <c r="H65" s="109"/>
    </row>
    <row r="66" spans="2:8" ht="23.25" customHeight="1">
      <c r="B66" s="110" t="s">
        <v>33</v>
      </c>
      <c r="C66" s="111"/>
      <c r="D66" s="59">
        <v>652.6</v>
      </c>
      <c r="E66" s="59"/>
      <c r="F66" s="19" t="s">
        <v>25</v>
      </c>
      <c r="G66" s="27">
        <f t="shared" si="2"/>
        <v>0</v>
      </c>
      <c r="H66" s="109"/>
    </row>
    <row r="67" spans="2:8" ht="23.25" customHeight="1">
      <c r="B67" s="116" t="s">
        <v>27</v>
      </c>
      <c r="C67" s="117"/>
      <c r="D67" s="72">
        <v>526.99</v>
      </c>
      <c r="E67" s="60">
        <v>5.4</v>
      </c>
      <c r="F67" s="21" t="s">
        <v>25</v>
      </c>
      <c r="G67" s="30">
        <f t="shared" si="2"/>
        <v>2845.7460000000001</v>
      </c>
      <c r="H67" s="109"/>
    </row>
    <row r="68" spans="2:8" ht="23.25" customHeight="1">
      <c r="B68" s="116" t="s">
        <v>29</v>
      </c>
      <c r="C68" s="117"/>
      <c r="D68" s="73">
        <v>5438.99</v>
      </c>
      <c r="E68" s="61"/>
      <c r="F68" s="21" t="s">
        <v>25</v>
      </c>
      <c r="G68" s="30">
        <f t="shared" si="2"/>
        <v>0</v>
      </c>
      <c r="H68" s="109"/>
    </row>
    <row r="69" spans="2:8" ht="23.25" customHeight="1">
      <c r="B69" s="116" t="s">
        <v>30</v>
      </c>
      <c r="C69" s="117"/>
      <c r="D69" s="73">
        <v>1672.77</v>
      </c>
      <c r="E69" s="61"/>
      <c r="F69" s="21" t="s">
        <v>25</v>
      </c>
      <c r="G69" s="30">
        <f t="shared" si="2"/>
        <v>0</v>
      </c>
      <c r="H69" s="109"/>
    </row>
    <row r="70" spans="2:8" ht="23.25" customHeight="1">
      <c r="B70" s="116" t="s">
        <v>32</v>
      </c>
      <c r="C70" s="117"/>
      <c r="D70" s="73">
        <v>548.24</v>
      </c>
      <c r="E70" s="61"/>
      <c r="F70" s="21" t="s">
        <v>25</v>
      </c>
      <c r="G70" s="30">
        <f>D70*E70</f>
        <v>0</v>
      </c>
      <c r="H70" s="109"/>
    </row>
    <row r="71" spans="2:8" ht="24" thickBot="1">
      <c r="B71" s="112" t="s">
        <v>31</v>
      </c>
      <c r="C71" s="113"/>
      <c r="D71" s="74">
        <v>340.74</v>
      </c>
      <c r="E71" s="62"/>
      <c r="F71" s="20" t="s">
        <v>25</v>
      </c>
      <c r="G71" s="31">
        <f>D71*E71</f>
        <v>0</v>
      </c>
      <c r="H71" s="109"/>
    </row>
    <row r="72" spans="2:8">
      <c r="C72" s="3"/>
      <c r="D72" s="3"/>
      <c r="E72" s="4"/>
      <c r="F72" s="4"/>
      <c r="H72" s="45"/>
    </row>
    <row r="73" spans="2:8" ht="25.5">
      <c r="C73" s="14" t="s">
        <v>14</v>
      </c>
      <c r="D73" s="6"/>
    </row>
    <row r="74" spans="2:8" ht="20.25">
      <c r="C74" s="89" t="s">
        <v>6</v>
      </c>
      <c r="D74" s="79" t="s">
        <v>0</v>
      </c>
      <c r="E74" s="9">
        <f>IF(G62&gt;0, ROUND((G62+D55)/D55,2), 0)</f>
        <v>1.02</v>
      </c>
      <c r="F74" s="9"/>
      <c r="G74" s="10"/>
      <c r="H74" s="7"/>
    </row>
    <row r="75" spans="2:8">
      <c r="C75" s="89"/>
      <c r="D75" s="79" t="s">
        <v>1</v>
      </c>
      <c r="E75" s="9">
        <f>IF(SUM(G63:G64)&gt;0,ROUND((G63+G64+D55)/D55,2),0)</f>
        <v>1.02</v>
      </c>
      <c r="F75" s="9"/>
      <c r="G75" s="11"/>
      <c r="H75" s="47"/>
    </row>
    <row r="76" spans="2:8">
      <c r="C76" s="89"/>
      <c r="D76" s="79" t="s">
        <v>2</v>
      </c>
      <c r="E76" s="9">
        <f>IF(G65&gt;0,ROUND((G65+D55)/D55,2),0)</f>
        <v>1.24</v>
      </c>
      <c r="F76" s="12"/>
      <c r="G76" s="11"/>
    </row>
    <row r="77" spans="2:8">
      <c r="C77" s="89"/>
      <c r="D77" s="13" t="s">
        <v>3</v>
      </c>
      <c r="E77" s="32">
        <f>IF(SUM(G66:G71)&gt;0,ROUND((SUM(G66:G71)+D55)/D55,2),0)</f>
        <v>1.17</v>
      </c>
      <c r="F77" s="10"/>
      <c r="G77" s="11"/>
    </row>
    <row r="78" spans="2:8" ht="25.5">
      <c r="D78" s="33" t="s">
        <v>4</v>
      </c>
      <c r="E78" s="34">
        <f>SUM(E74:E77)-IF(VALUE(COUNTIF(E74:E77,"&gt;0"))=4,3,0)-IF(VALUE(COUNTIF(E74:E77,"&gt;0"))=3,2,0)-IF(VALUE(COUNTIF(E74:E77,"&gt;0"))=2,1,0)</f>
        <v>1.4500000000000002</v>
      </c>
      <c r="F78" s="25"/>
    </row>
    <row r="79" spans="2:8">
      <c r="E79" s="15"/>
    </row>
    <row r="80" spans="2:8" ht="25.5">
      <c r="B80" s="22"/>
      <c r="C80" s="16" t="s">
        <v>23</v>
      </c>
      <c r="D80" s="90">
        <f>E78*D55</f>
        <v>23866.521499999999</v>
      </c>
      <c r="E80" s="90"/>
    </row>
    <row r="81" spans="2:8" ht="20.25">
      <c r="C81" s="17" t="s">
        <v>8</v>
      </c>
      <c r="D81" s="91">
        <f>D80/D54</f>
        <v>32.208531039136304</v>
      </c>
      <c r="E81" s="91"/>
      <c r="G81" s="7"/>
      <c r="H81" s="48"/>
    </row>
    <row r="95" spans="2:8" ht="60.75">
      <c r="B95" s="118" t="s">
        <v>39</v>
      </c>
      <c r="C95" s="118"/>
      <c r="D95" s="118"/>
      <c r="E95" s="118"/>
      <c r="F95" s="118"/>
      <c r="G95" s="118"/>
      <c r="H95" s="118"/>
    </row>
    <row r="96" spans="2:8" ht="49.5" customHeight="1">
      <c r="B96" s="92" t="s">
        <v>37</v>
      </c>
      <c r="C96" s="92"/>
      <c r="D96" s="92"/>
      <c r="E96" s="92"/>
      <c r="F96" s="92"/>
      <c r="G96" s="92"/>
    </row>
    <row r="97" spans="2:8">
      <c r="C97" s="52"/>
      <c r="G97" s="7"/>
    </row>
    <row r="98" spans="2:8" ht="25.5">
      <c r="C98" s="14" t="s">
        <v>5</v>
      </c>
      <c r="D98" s="6"/>
    </row>
    <row r="99" spans="2:8" ht="20.25">
      <c r="B99" s="10"/>
      <c r="C99" s="93" t="s">
        <v>15</v>
      </c>
      <c r="D99" s="96" t="s">
        <v>87</v>
      </c>
      <c r="E99" s="96"/>
      <c r="F99" s="96"/>
      <c r="G99" s="96"/>
      <c r="H99" s="40"/>
    </row>
    <row r="100" spans="2:8" ht="20.25">
      <c r="B100" s="10"/>
      <c r="C100" s="94"/>
      <c r="D100" s="96" t="s">
        <v>88</v>
      </c>
      <c r="E100" s="96"/>
      <c r="F100" s="96"/>
      <c r="G100" s="96"/>
      <c r="H100" s="40"/>
    </row>
    <row r="101" spans="2:8" ht="20.25">
      <c r="B101" s="10"/>
      <c r="C101" s="95"/>
      <c r="D101" s="96" t="s">
        <v>91</v>
      </c>
      <c r="E101" s="96"/>
      <c r="F101" s="96"/>
      <c r="G101" s="96"/>
      <c r="H101" s="40"/>
    </row>
    <row r="102" spans="2:8">
      <c r="C102" s="35" t="s">
        <v>12</v>
      </c>
      <c r="D102" s="53">
        <v>3</v>
      </c>
      <c r="E102" s="49"/>
      <c r="F102" s="10"/>
    </row>
    <row r="103" spans="2:8">
      <c r="C103" s="1" t="s">
        <v>9</v>
      </c>
      <c r="D103" s="54">
        <v>411</v>
      </c>
      <c r="E103" s="97" t="s">
        <v>16</v>
      </c>
      <c r="F103" s="98"/>
      <c r="G103" s="101">
        <f>D104/D103</f>
        <v>27.906423357664234</v>
      </c>
    </row>
    <row r="104" spans="2:8">
      <c r="C104" s="1" t="s">
        <v>10</v>
      </c>
      <c r="D104" s="54">
        <v>11469.54</v>
      </c>
      <c r="E104" s="99"/>
      <c r="F104" s="100"/>
      <c r="G104" s="102"/>
    </row>
    <row r="105" spans="2:8">
      <c r="C105" s="37"/>
      <c r="D105" s="38"/>
      <c r="E105" s="50"/>
    </row>
    <row r="106" spans="2:8">
      <c r="C106" s="36" t="s">
        <v>7</v>
      </c>
      <c r="D106" s="55" t="s">
        <v>90</v>
      </c>
    </row>
    <row r="107" spans="2:8">
      <c r="C107" s="36" t="s">
        <v>11</v>
      </c>
      <c r="D107" s="55">
        <v>45</v>
      </c>
    </row>
    <row r="108" spans="2:8">
      <c r="C108" s="36" t="s">
        <v>13</v>
      </c>
      <c r="D108" s="69" t="s">
        <v>34</v>
      </c>
      <c r="E108" s="41"/>
    </row>
    <row r="109" spans="2:8" ht="24" thickBot="1">
      <c r="C109" s="42"/>
      <c r="D109" s="42"/>
    </row>
    <row r="110" spans="2:8" ht="48" thickBot="1">
      <c r="B110" s="103" t="s">
        <v>17</v>
      </c>
      <c r="C110" s="104"/>
      <c r="D110" s="23" t="s">
        <v>20</v>
      </c>
      <c r="E110" s="105" t="s">
        <v>22</v>
      </c>
      <c r="F110" s="106"/>
      <c r="G110" s="2" t="s">
        <v>21</v>
      </c>
    </row>
    <row r="111" spans="2:8" ht="24" thickBot="1">
      <c r="B111" s="107" t="s">
        <v>36</v>
      </c>
      <c r="C111" s="108"/>
      <c r="D111" s="70">
        <v>50.01</v>
      </c>
      <c r="E111" s="56">
        <v>3</v>
      </c>
      <c r="F111" s="18" t="s">
        <v>25</v>
      </c>
      <c r="G111" s="26">
        <f t="shared" ref="G111:G118" si="3">D111*E111</f>
        <v>150.03</v>
      </c>
      <c r="H111" s="109"/>
    </row>
    <row r="112" spans="2:8">
      <c r="B112" s="110" t="s">
        <v>18</v>
      </c>
      <c r="C112" s="111"/>
      <c r="D112" s="59">
        <v>97.44</v>
      </c>
      <c r="E112" s="57">
        <v>0.75</v>
      </c>
      <c r="F112" s="19" t="s">
        <v>26</v>
      </c>
      <c r="G112" s="27">
        <f t="shared" si="3"/>
        <v>73.08</v>
      </c>
      <c r="H112" s="109"/>
    </row>
    <row r="113" spans="2:8" ht="24" thickBot="1">
      <c r="B113" s="112" t="s">
        <v>19</v>
      </c>
      <c r="C113" s="113"/>
      <c r="D113" s="62">
        <v>151.63</v>
      </c>
      <c r="E113" s="58">
        <v>0.75</v>
      </c>
      <c r="F113" s="20" t="s">
        <v>26</v>
      </c>
      <c r="G113" s="28">
        <f t="shared" si="3"/>
        <v>113.7225</v>
      </c>
      <c r="H113" s="109"/>
    </row>
    <row r="114" spans="2:8" ht="24" thickBot="1">
      <c r="B114" s="114" t="s">
        <v>28</v>
      </c>
      <c r="C114" s="115"/>
      <c r="D114" s="71">
        <v>731.97</v>
      </c>
      <c r="E114" s="71">
        <v>3</v>
      </c>
      <c r="F114" s="24" t="s">
        <v>25</v>
      </c>
      <c r="G114" s="29">
        <f t="shared" si="3"/>
        <v>2195.91</v>
      </c>
      <c r="H114" s="109"/>
    </row>
    <row r="115" spans="2:8">
      <c r="B115" s="110" t="s">
        <v>33</v>
      </c>
      <c r="C115" s="111"/>
      <c r="D115" s="59">
        <v>652.6</v>
      </c>
      <c r="E115" s="59"/>
      <c r="F115" s="19" t="s">
        <v>25</v>
      </c>
      <c r="G115" s="27">
        <f t="shared" si="3"/>
        <v>0</v>
      </c>
      <c r="H115" s="109"/>
    </row>
    <row r="116" spans="2:8">
      <c r="B116" s="116" t="s">
        <v>27</v>
      </c>
      <c r="C116" s="117"/>
      <c r="D116" s="72">
        <v>526.99</v>
      </c>
      <c r="E116" s="60">
        <v>3</v>
      </c>
      <c r="F116" s="21" t="s">
        <v>25</v>
      </c>
      <c r="G116" s="30">
        <f t="shared" si="3"/>
        <v>1580.97</v>
      </c>
      <c r="H116" s="109"/>
    </row>
    <row r="117" spans="2:8">
      <c r="B117" s="116" t="s">
        <v>29</v>
      </c>
      <c r="C117" s="117"/>
      <c r="D117" s="73">
        <v>5438.99</v>
      </c>
      <c r="E117" s="61"/>
      <c r="F117" s="21" t="s">
        <v>25</v>
      </c>
      <c r="G117" s="30">
        <f t="shared" si="3"/>
        <v>0</v>
      </c>
      <c r="H117" s="109"/>
    </row>
    <row r="118" spans="2:8">
      <c r="B118" s="116" t="s">
        <v>30</v>
      </c>
      <c r="C118" s="117"/>
      <c r="D118" s="73">
        <v>1672.77</v>
      </c>
      <c r="E118" s="61"/>
      <c r="F118" s="21" t="s">
        <v>25</v>
      </c>
      <c r="G118" s="30">
        <f t="shared" si="3"/>
        <v>0</v>
      </c>
      <c r="H118" s="109"/>
    </row>
    <row r="119" spans="2:8">
      <c r="B119" s="116" t="s">
        <v>32</v>
      </c>
      <c r="C119" s="117"/>
      <c r="D119" s="73">
        <v>548.24</v>
      </c>
      <c r="E119" s="61"/>
      <c r="F119" s="21" t="s">
        <v>25</v>
      </c>
      <c r="G119" s="30">
        <f>D119*E119</f>
        <v>0</v>
      </c>
      <c r="H119" s="109"/>
    </row>
    <row r="120" spans="2:8" ht="24" thickBot="1">
      <c r="B120" s="112" t="s">
        <v>31</v>
      </c>
      <c r="C120" s="113"/>
      <c r="D120" s="74">
        <v>340.74</v>
      </c>
      <c r="E120" s="62"/>
      <c r="F120" s="20" t="s">
        <v>25</v>
      </c>
      <c r="G120" s="31">
        <f>D120*E120</f>
        <v>0</v>
      </c>
      <c r="H120" s="109"/>
    </row>
    <row r="121" spans="2:8">
      <c r="C121" s="3"/>
      <c r="D121" s="3"/>
      <c r="E121" s="4"/>
      <c r="F121" s="4"/>
      <c r="H121" s="45"/>
    </row>
    <row r="122" spans="2:8" ht="25.5">
      <c r="C122" s="14" t="s">
        <v>14</v>
      </c>
      <c r="D122" s="6"/>
    </row>
    <row r="123" spans="2:8" ht="20.25">
      <c r="C123" s="89" t="s">
        <v>6</v>
      </c>
      <c r="D123" s="51" t="s">
        <v>0</v>
      </c>
      <c r="E123" s="9">
        <f>IF(G111&gt;0, ROUND((G111+D104)/D104,2), 0)</f>
        <v>1.01</v>
      </c>
      <c r="F123" s="9"/>
      <c r="G123" s="10"/>
      <c r="H123" s="7"/>
    </row>
    <row r="124" spans="2:8">
      <c r="C124" s="89"/>
      <c r="D124" s="51" t="s">
        <v>1</v>
      </c>
      <c r="E124" s="9">
        <f>IF(SUM(G112:G113)&gt;0,ROUND((G112+G113+D104)/D104,2),0)</f>
        <v>1.02</v>
      </c>
      <c r="F124" s="9"/>
      <c r="G124" s="11"/>
      <c r="H124" s="47"/>
    </row>
    <row r="125" spans="2:8">
      <c r="C125" s="89"/>
      <c r="D125" s="51" t="s">
        <v>2</v>
      </c>
      <c r="E125" s="9">
        <f>IF(G114&gt;0,ROUND((G114+D104)/D104,2),0)</f>
        <v>1.19</v>
      </c>
      <c r="F125" s="12"/>
      <c r="G125" s="11"/>
    </row>
    <row r="126" spans="2:8">
      <c r="C126" s="89"/>
      <c r="D126" s="13" t="s">
        <v>3</v>
      </c>
      <c r="E126" s="32">
        <f>IF(SUM(G115:G120)&gt;0,ROUND((SUM(G115:G120)+D104)/D104,2),0)</f>
        <v>1.1399999999999999</v>
      </c>
      <c r="F126" s="10"/>
      <c r="G126" s="11"/>
    </row>
    <row r="127" spans="2:8" ht="25.5">
      <c r="D127" s="33" t="s">
        <v>4</v>
      </c>
      <c r="E127" s="34">
        <f>SUM(E123:E126)-IF(VALUE(COUNTIF(E123:E126,"&gt;0"))=4,3,0)-IF(VALUE(COUNTIF(E123:E126,"&gt;0"))=3,2,0)-IF(VALUE(COUNTIF(E123:E126,"&gt;0"))=2,1,0)</f>
        <v>1.3600000000000003</v>
      </c>
      <c r="F127" s="25"/>
    </row>
    <row r="128" spans="2:8">
      <c r="E128" s="15"/>
    </row>
    <row r="129" spans="2:8" ht="25.5">
      <c r="B129" s="22"/>
      <c r="C129" s="16" t="s">
        <v>23</v>
      </c>
      <c r="D129" s="90">
        <f>E127*D104</f>
        <v>15598.574400000005</v>
      </c>
      <c r="E129" s="90"/>
    </row>
    <row r="130" spans="2:8" ht="20.25">
      <c r="C130" s="17" t="s">
        <v>8</v>
      </c>
      <c r="D130" s="91">
        <f>D129/D103</f>
        <v>37.952735766423366</v>
      </c>
      <c r="E130" s="91"/>
      <c r="G130" s="7"/>
      <c r="H130" s="48"/>
    </row>
    <row r="141" spans="2:8" ht="60.75">
      <c r="B141" s="118" t="s">
        <v>40</v>
      </c>
      <c r="C141" s="118"/>
      <c r="D141" s="118"/>
      <c r="E141" s="118"/>
      <c r="F141" s="118"/>
      <c r="G141" s="118"/>
      <c r="H141" s="118"/>
    </row>
    <row r="142" spans="2:8" ht="60" customHeight="1">
      <c r="B142" s="92" t="s">
        <v>37</v>
      </c>
      <c r="C142" s="92"/>
      <c r="D142" s="92"/>
      <c r="E142" s="92"/>
      <c r="F142" s="92"/>
      <c r="G142" s="92"/>
    </row>
    <row r="143" spans="2:8">
      <c r="C143" s="52"/>
      <c r="G143" s="7"/>
    </row>
    <row r="144" spans="2:8" ht="25.5">
      <c r="C144" s="14" t="s">
        <v>5</v>
      </c>
      <c r="D144" s="6"/>
    </row>
    <row r="145" spans="2:8" ht="20.25">
      <c r="B145" s="10"/>
      <c r="C145" s="93" t="s">
        <v>15</v>
      </c>
      <c r="D145" s="96" t="s">
        <v>87</v>
      </c>
      <c r="E145" s="96"/>
      <c r="F145" s="96"/>
      <c r="G145" s="96"/>
      <c r="H145" s="40"/>
    </row>
    <row r="146" spans="2:8" ht="20.25">
      <c r="B146" s="10"/>
      <c r="C146" s="94"/>
      <c r="D146" s="96" t="s">
        <v>88</v>
      </c>
      <c r="E146" s="96"/>
      <c r="F146" s="96"/>
      <c r="G146" s="96"/>
      <c r="H146" s="40"/>
    </row>
    <row r="147" spans="2:8" ht="20.25">
      <c r="B147" s="10"/>
      <c r="C147" s="95"/>
      <c r="D147" s="96" t="s">
        <v>92</v>
      </c>
      <c r="E147" s="96"/>
      <c r="F147" s="96"/>
      <c r="G147" s="96"/>
      <c r="H147" s="40"/>
    </row>
    <row r="148" spans="2:8">
      <c r="C148" s="35" t="s">
        <v>12</v>
      </c>
      <c r="D148" s="53">
        <v>5</v>
      </c>
      <c r="E148" s="49"/>
      <c r="F148" s="10"/>
    </row>
    <row r="149" spans="2:8">
      <c r="C149" s="1" t="s">
        <v>9</v>
      </c>
      <c r="D149" s="54">
        <v>662</v>
      </c>
      <c r="E149" s="97" t="s">
        <v>16</v>
      </c>
      <c r="F149" s="98"/>
      <c r="G149" s="101">
        <f>D150/D149</f>
        <v>27.5862084592145</v>
      </c>
    </row>
    <row r="150" spans="2:8">
      <c r="C150" s="1" t="s">
        <v>10</v>
      </c>
      <c r="D150" s="54">
        <v>18262.07</v>
      </c>
      <c r="E150" s="99"/>
      <c r="F150" s="100"/>
      <c r="G150" s="102"/>
    </row>
    <row r="151" spans="2:8">
      <c r="C151" s="37"/>
      <c r="D151" s="38"/>
      <c r="E151" s="50"/>
    </row>
    <row r="152" spans="2:8">
      <c r="C152" s="36" t="s">
        <v>7</v>
      </c>
      <c r="D152" s="55" t="s">
        <v>90</v>
      </c>
    </row>
    <row r="153" spans="2:8">
      <c r="C153" s="36" t="s">
        <v>11</v>
      </c>
      <c r="D153" s="55">
        <v>45</v>
      </c>
    </row>
    <row r="154" spans="2:8">
      <c r="C154" s="36" t="s">
        <v>13</v>
      </c>
      <c r="D154" s="69" t="s">
        <v>34</v>
      </c>
      <c r="E154" s="41"/>
    </row>
    <row r="155" spans="2:8" ht="24" thickBot="1">
      <c r="C155" s="42"/>
      <c r="D155" s="42"/>
    </row>
    <row r="156" spans="2:8" ht="48" thickBot="1">
      <c r="B156" s="103" t="s">
        <v>17</v>
      </c>
      <c r="C156" s="104"/>
      <c r="D156" s="23" t="s">
        <v>20</v>
      </c>
      <c r="E156" s="105" t="s">
        <v>22</v>
      </c>
      <c r="F156" s="106"/>
      <c r="G156" s="2" t="s">
        <v>21</v>
      </c>
    </row>
    <row r="157" spans="2:8" ht="24" thickBot="1">
      <c r="B157" s="107" t="s">
        <v>36</v>
      </c>
      <c r="C157" s="108"/>
      <c r="D157" s="70">
        <v>50.01</v>
      </c>
      <c r="E157" s="56">
        <v>5</v>
      </c>
      <c r="F157" s="18" t="s">
        <v>25</v>
      </c>
      <c r="G157" s="26">
        <f t="shared" ref="G157:G164" si="4">D157*E157</f>
        <v>250.04999999999998</v>
      </c>
      <c r="H157" s="109"/>
    </row>
    <row r="158" spans="2:8">
      <c r="B158" s="110" t="s">
        <v>18</v>
      </c>
      <c r="C158" s="111"/>
      <c r="D158" s="59">
        <v>97.44</v>
      </c>
      <c r="E158" s="57">
        <v>0.87</v>
      </c>
      <c r="F158" s="19" t="s">
        <v>26</v>
      </c>
      <c r="G158" s="27">
        <f t="shared" si="4"/>
        <v>84.772800000000004</v>
      </c>
      <c r="H158" s="109"/>
    </row>
    <row r="159" spans="2:8" ht="24" thickBot="1">
      <c r="B159" s="112" t="s">
        <v>19</v>
      </c>
      <c r="C159" s="113"/>
      <c r="D159" s="62">
        <v>151.63</v>
      </c>
      <c r="E159" s="58">
        <v>0.87</v>
      </c>
      <c r="F159" s="20" t="s">
        <v>26</v>
      </c>
      <c r="G159" s="28">
        <f t="shared" si="4"/>
        <v>131.91809999999998</v>
      </c>
      <c r="H159" s="109"/>
    </row>
    <row r="160" spans="2:8" ht="24" thickBot="1">
      <c r="B160" s="114" t="s">
        <v>28</v>
      </c>
      <c r="C160" s="115"/>
      <c r="D160" s="71">
        <v>731.97</v>
      </c>
      <c r="E160" s="71">
        <v>5</v>
      </c>
      <c r="F160" s="24" t="s">
        <v>25</v>
      </c>
      <c r="G160" s="29">
        <f t="shared" si="4"/>
        <v>3659.8500000000004</v>
      </c>
      <c r="H160" s="109"/>
    </row>
    <row r="161" spans="2:8">
      <c r="B161" s="110" t="s">
        <v>33</v>
      </c>
      <c r="C161" s="111"/>
      <c r="D161" s="59">
        <v>652.6</v>
      </c>
      <c r="E161" s="59"/>
      <c r="F161" s="19" t="s">
        <v>25</v>
      </c>
      <c r="G161" s="27">
        <f t="shared" si="4"/>
        <v>0</v>
      </c>
      <c r="H161" s="109"/>
    </row>
    <row r="162" spans="2:8">
      <c r="B162" s="116" t="s">
        <v>27</v>
      </c>
      <c r="C162" s="117"/>
      <c r="D162" s="72">
        <v>526.99</v>
      </c>
      <c r="E162" s="60">
        <v>5</v>
      </c>
      <c r="F162" s="21" t="s">
        <v>25</v>
      </c>
      <c r="G162" s="30">
        <f t="shared" si="4"/>
        <v>2634.95</v>
      </c>
      <c r="H162" s="109"/>
    </row>
    <row r="163" spans="2:8">
      <c r="B163" s="116" t="s">
        <v>29</v>
      </c>
      <c r="C163" s="117"/>
      <c r="D163" s="73">
        <v>5438.99</v>
      </c>
      <c r="E163" s="61"/>
      <c r="F163" s="21" t="s">
        <v>25</v>
      </c>
      <c r="G163" s="30">
        <f t="shared" si="4"/>
        <v>0</v>
      </c>
      <c r="H163" s="109"/>
    </row>
    <row r="164" spans="2:8">
      <c r="B164" s="116" t="s">
        <v>30</v>
      </c>
      <c r="C164" s="117"/>
      <c r="D164" s="73">
        <v>1672.77</v>
      </c>
      <c r="E164" s="61"/>
      <c r="F164" s="21" t="s">
        <v>25</v>
      </c>
      <c r="G164" s="30">
        <f t="shared" si="4"/>
        <v>0</v>
      </c>
      <c r="H164" s="109"/>
    </row>
    <row r="165" spans="2:8">
      <c r="B165" s="116" t="s">
        <v>32</v>
      </c>
      <c r="C165" s="117"/>
      <c r="D165" s="73">
        <v>548.24</v>
      </c>
      <c r="E165" s="61"/>
      <c r="F165" s="21" t="s">
        <v>25</v>
      </c>
      <c r="G165" s="30">
        <f>D165*E165</f>
        <v>0</v>
      </c>
      <c r="H165" s="109"/>
    </row>
    <row r="166" spans="2:8" ht="24" thickBot="1">
      <c r="B166" s="112" t="s">
        <v>31</v>
      </c>
      <c r="C166" s="113"/>
      <c r="D166" s="74">
        <v>340.74</v>
      </c>
      <c r="E166" s="62"/>
      <c r="F166" s="20" t="s">
        <v>25</v>
      </c>
      <c r="G166" s="31">
        <f>D166*E166</f>
        <v>0</v>
      </c>
      <c r="H166" s="109"/>
    </row>
    <row r="167" spans="2:8">
      <c r="C167" s="3"/>
      <c r="D167" s="3"/>
      <c r="E167" s="4"/>
      <c r="F167" s="4"/>
      <c r="H167" s="45"/>
    </row>
    <row r="168" spans="2:8" ht="25.5">
      <c r="C168" s="14" t="s">
        <v>14</v>
      </c>
      <c r="D168" s="6"/>
    </row>
    <row r="169" spans="2:8" ht="20.25">
      <c r="C169" s="89" t="s">
        <v>6</v>
      </c>
      <c r="D169" s="51" t="s">
        <v>0</v>
      </c>
      <c r="E169" s="9">
        <f>IF(G157&gt;0, ROUND((G157+D150)/D150,2), 0)</f>
        <v>1.01</v>
      </c>
      <c r="F169" s="9"/>
      <c r="G169" s="10"/>
      <c r="H169" s="7"/>
    </row>
    <row r="170" spans="2:8">
      <c r="C170" s="89"/>
      <c r="D170" s="51" t="s">
        <v>1</v>
      </c>
      <c r="E170" s="9">
        <f>IF(SUM(G158:G159)&gt;0,ROUND((G158+G159+D150)/D150,2),0)</f>
        <v>1.01</v>
      </c>
      <c r="F170" s="9"/>
      <c r="G170" s="11"/>
      <c r="H170" s="47"/>
    </row>
    <row r="171" spans="2:8">
      <c r="C171" s="89"/>
      <c r="D171" s="51" t="s">
        <v>2</v>
      </c>
      <c r="E171" s="9">
        <f>IF(G160&gt;0,ROUND((G160+D150)/D150,2),0)</f>
        <v>1.2</v>
      </c>
      <c r="F171" s="12"/>
      <c r="G171" s="11"/>
    </row>
    <row r="172" spans="2:8">
      <c r="C172" s="89"/>
      <c r="D172" s="13" t="s">
        <v>3</v>
      </c>
      <c r="E172" s="32">
        <f>IF(SUM(G161:G166)&gt;0,ROUND((SUM(G161:G166)+D150)/D150,2),0)</f>
        <v>1.1399999999999999</v>
      </c>
      <c r="F172" s="10"/>
      <c r="G172" s="11"/>
    </row>
    <row r="173" spans="2:8" ht="25.5">
      <c r="D173" s="33" t="s">
        <v>4</v>
      </c>
      <c r="E173" s="34">
        <f>SUM(E169:E172)-IF(VALUE(COUNTIF(E169:E172,"&gt;0"))=4,3,0)-IF(VALUE(COUNTIF(E169:E172,"&gt;0"))=3,2,0)-IF(VALUE(COUNTIF(E169:E172,"&gt;0"))=2,1,0)</f>
        <v>1.3599999999999994</v>
      </c>
      <c r="F173" s="25"/>
    </row>
    <row r="174" spans="2:8">
      <c r="E174" s="15"/>
    </row>
    <row r="175" spans="2:8" ht="25.5">
      <c r="B175" s="22"/>
      <c r="C175" s="16" t="s">
        <v>23</v>
      </c>
      <c r="D175" s="90">
        <f>E173*D150</f>
        <v>24836.415199999989</v>
      </c>
      <c r="E175" s="90"/>
    </row>
    <row r="176" spans="2:8" ht="20.25">
      <c r="C176" s="17" t="s">
        <v>8</v>
      </c>
      <c r="D176" s="91">
        <f>D175/D149</f>
        <v>37.517243504531706</v>
      </c>
      <c r="E176" s="91"/>
      <c r="G176" s="7"/>
      <c r="H176" s="48"/>
    </row>
    <row r="187" spans="2:8" ht="60.75">
      <c r="B187" s="118" t="s">
        <v>41</v>
      </c>
      <c r="C187" s="118"/>
      <c r="D187" s="118"/>
      <c r="E187" s="118"/>
      <c r="F187" s="118"/>
      <c r="G187" s="118"/>
      <c r="H187" s="118"/>
    </row>
    <row r="188" spans="2:8" ht="48" customHeight="1">
      <c r="B188" s="92" t="s">
        <v>37</v>
      </c>
      <c r="C188" s="92"/>
      <c r="D188" s="92"/>
      <c r="E188" s="92"/>
      <c r="F188" s="92"/>
      <c r="G188" s="92"/>
    </row>
    <row r="189" spans="2:8">
      <c r="C189" s="52"/>
      <c r="G189" s="7"/>
    </row>
    <row r="190" spans="2:8" ht="25.5">
      <c r="C190" s="14" t="s">
        <v>5</v>
      </c>
      <c r="D190" s="6"/>
    </row>
    <row r="191" spans="2:8" ht="20.25">
      <c r="B191" s="10"/>
      <c r="C191" s="93" t="s">
        <v>15</v>
      </c>
      <c r="D191" s="96" t="s">
        <v>87</v>
      </c>
      <c r="E191" s="96"/>
      <c r="F191" s="96"/>
      <c r="G191" s="96"/>
      <c r="H191" s="40"/>
    </row>
    <row r="192" spans="2:8" ht="20.25">
      <c r="B192" s="10"/>
      <c r="C192" s="94"/>
      <c r="D192" s="96" t="s">
        <v>88</v>
      </c>
      <c r="E192" s="96"/>
      <c r="F192" s="96"/>
      <c r="G192" s="96"/>
      <c r="H192" s="40"/>
    </row>
    <row r="193" spans="2:8" ht="20.25">
      <c r="B193" s="10"/>
      <c r="C193" s="95"/>
      <c r="D193" s="96" t="s">
        <v>93</v>
      </c>
      <c r="E193" s="96"/>
      <c r="F193" s="96"/>
      <c r="G193" s="96"/>
      <c r="H193" s="40"/>
    </row>
    <row r="194" spans="2:8">
      <c r="C194" s="35" t="s">
        <v>12</v>
      </c>
      <c r="D194" s="53">
        <v>5.6</v>
      </c>
      <c r="E194" s="49"/>
      <c r="F194" s="10"/>
    </row>
    <row r="195" spans="2:8">
      <c r="C195" s="1" t="s">
        <v>9</v>
      </c>
      <c r="D195" s="54">
        <v>790</v>
      </c>
      <c r="E195" s="97" t="s">
        <v>16</v>
      </c>
      <c r="F195" s="98"/>
      <c r="G195" s="101">
        <f>D196/D195</f>
        <v>37.844797468354429</v>
      </c>
    </row>
    <row r="196" spans="2:8">
      <c r="C196" s="1" t="s">
        <v>10</v>
      </c>
      <c r="D196" s="54">
        <v>29897.39</v>
      </c>
      <c r="E196" s="99"/>
      <c r="F196" s="100"/>
      <c r="G196" s="102"/>
    </row>
    <row r="197" spans="2:8">
      <c r="C197" s="37"/>
      <c r="D197" s="38"/>
      <c r="E197" s="50"/>
    </row>
    <row r="198" spans="2:8">
      <c r="C198" s="36" t="s">
        <v>7</v>
      </c>
      <c r="D198" s="55" t="s">
        <v>94</v>
      </c>
    </row>
    <row r="199" spans="2:8">
      <c r="C199" s="36" t="s">
        <v>11</v>
      </c>
      <c r="D199" s="55">
        <v>50</v>
      </c>
    </row>
    <row r="200" spans="2:8">
      <c r="C200" s="36" t="s">
        <v>13</v>
      </c>
      <c r="D200" s="69" t="s">
        <v>34</v>
      </c>
      <c r="E200" s="41"/>
    </row>
    <row r="201" spans="2:8" ht="24" thickBot="1">
      <c r="C201" s="42"/>
      <c r="D201" s="42"/>
    </row>
    <row r="202" spans="2:8" ht="48" thickBot="1">
      <c r="B202" s="103" t="s">
        <v>17</v>
      </c>
      <c r="C202" s="104"/>
      <c r="D202" s="23" t="s">
        <v>20</v>
      </c>
      <c r="E202" s="105" t="s">
        <v>22</v>
      </c>
      <c r="F202" s="106"/>
      <c r="G202" s="2" t="s">
        <v>21</v>
      </c>
    </row>
    <row r="203" spans="2:8" ht="24" thickBot="1">
      <c r="B203" s="107" t="s">
        <v>36</v>
      </c>
      <c r="C203" s="108"/>
      <c r="D203" s="70">
        <v>50.01</v>
      </c>
      <c r="E203" s="56">
        <v>5.6</v>
      </c>
      <c r="F203" s="18" t="s">
        <v>25</v>
      </c>
      <c r="G203" s="26">
        <f t="shared" ref="G203:G210" si="5">D203*E203</f>
        <v>280.05599999999998</v>
      </c>
      <c r="H203" s="109"/>
    </row>
    <row r="204" spans="2:8">
      <c r="B204" s="110" t="s">
        <v>18</v>
      </c>
      <c r="C204" s="111"/>
      <c r="D204" s="59">
        <v>97.44</v>
      </c>
      <c r="E204" s="57">
        <v>1</v>
      </c>
      <c r="F204" s="19" t="s">
        <v>26</v>
      </c>
      <c r="G204" s="27">
        <f t="shared" si="5"/>
        <v>97.44</v>
      </c>
      <c r="H204" s="109"/>
    </row>
    <row r="205" spans="2:8" ht="24" thickBot="1">
      <c r="B205" s="112" t="s">
        <v>19</v>
      </c>
      <c r="C205" s="113"/>
      <c r="D205" s="62">
        <v>151.63</v>
      </c>
      <c r="E205" s="58">
        <v>1</v>
      </c>
      <c r="F205" s="20" t="s">
        <v>26</v>
      </c>
      <c r="G205" s="28">
        <f t="shared" si="5"/>
        <v>151.63</v>
      </c>
      <c r="H205" s="109"/>
    </row>
    <row r="206" spans="2:8" ht="24" thickBot="1">
      <c r="B206" s="114" t="s">
        <v>28</v>
      </c>
      <c r="C206" s="115"/>
      <c r="D206" s="71">
        <v>731.97</v>
      </c>
      <c r="E206" s="71">
        <v>5.6</v>
      </c>
      <c r="F206" s="24" t="s">
        <v>25</v>
      </c>
      <c r="G206" s="29">
        <f t="shared" si="5"/>
        <v>4099.0320000000002</v>
      </c>
      <c r="H206" s="109"/>
    </row>
    <row r="207" spans="2:8">
      <c r="B207" s="110" t="s">
        <v>33</v>
      </c>
      <c r="C207" s="111"/>
      <c r="D207" s="59">
        <v>652.6</v>
      </c>
      <c r="E207" s="59"/>
      <c r="F207" s="19" t="s">
        <v>25</v>
      </c>
      <c r="G207" s="27">
        <f t="shared" si="5"/>
        <v>0</v>
      </c>
      <c r="H207" s="109"/>
    </row>
    <row r="208" spans="2:8">
      <c r="B208" s="116" t="s">
        <v>27</v>
      </c>
      <c r="C208" s="117"/>
      <c r="D208" s="72">
        <v>526.99</v>
      </c>
      <c r="E208" s="60">
        <v>5.6</v>
      </c>
      <c r="F208" s="21" t="s">
        <v>25</v>
      </c>
      <c r="G208" s="30">
        <f t="shared" si="5"/>
        <v>2951.1439999999998</v>
      </c>
      <c r="H208" s="109"/>
    </row>
    <row r="209" spans="2:8">
      <c r="B209" s="116" t="s">
        <v>29</v>
      </c>
      <c r="C209" s="117"/>
      <c r="D209" s="73">
        <v>5438.99</v>
      </c>
      <c r="E209" s="61"/>
      <c r="F209" s="21" t="s">
        <v>25</v>
      </c>
      <c r="G209" s="30">
        <f t="shared" si="5"/>
        <v>0</v>
      </c>
      <c r="H209" s="109"/>
    </row>
    <row r="210" spans="2:8">
      <c r="B210" s="116" t="s">
        <v>30</v>
      </c>
      <c r="C210" s="117"/>
      <c r="D210" s="73">
        <v>1672.77</v>
      </c>
      <c r="E210" s="61"/>
      <c r="F210" s="21" t="s">
        <v>25</v>
      </c>
      <c r="G210" s="30">
        <f t="shared" si="5"/>
        <v>0</v>
      </c>
      <c r="H210" s="109"/>
    </row>
    <row r="211" spans="2:8">
      <c r="B211" s="116" t="s">
        <v>32</v>
      </c>
      <c r="C211" s="117"/>
      <c r="D211" s="73">
        <v>548.24</v>
      </c>
      <c r="E211" s="61"/>
      <c r="F211" s="21" t="s">
        <v>25</v>
      </c>
      <c r="G211" s="30">
        <f>D211*E211</f>
        <v>0</v>
      </c>
      <c r="H211" s="109"/>
    </row>
    <row r="212" spans="2:8" ht="24" thickBot="1">
      <c r="B212" s="112" t="s">
        <v>31</v>
      </c>
      <c r="C212" s="113"/>
      <c r="D212" s="74">
        <v>340.74</v>
      </c>
      <c r="E212" s="62"/>
      <c r="F212" s="20" t="s">
        <v>25</v>
      </c>
      <c r="G212" s="31">
        <f>D212*E212</f>
        <v>0</v>
      </c>
      <c r="H212" s="109"/>
    </row>
    <row r="213" spans="2:8">
      <c r="C213" s="3"/>
      <c r="D213" s="3"/>
      <c r="E213" s="4"/>
      <c r="F213" s="4"/>
      <c r="H213" s="45"/>
    </row>
    <row r="214" spans="2:8" ht="25.5">
      <c r="C214" s="14" t="s">
        <v>14</v>
      </c>
      <c r="D214" s="6"/>
    </row>
    <row r="215" spans="2:8" ht="20.25">
      <c r="C215" s="89" t="s">
        <v>6</v>
      </c>
      <c r="D215" s="51" t="s">
        <v>0</v>
      </c>
      <c r="E215" s="9">
        <f>IF(G203&gt;0, ROUND((G203+D196)/D196,2), 0)</f>
        <v>1.01</v>
      </c>
      <c r="F215" s="9"/>
      <c r="G215" s="10"/>
      <c r="H215" s="7"/>
    </row>
    <row r="216" spans="2:8">
      <c r="C216" s="89"/>
      <c r="D216" s="51" t="s">
        <v>1</v>
      </c>
      <c r="E216" s="9">
        <f>IF(SUM(G204:G205)&gt;0,ROUND((G204+G205+D196)/D196,2),0)</f>
        <v>1.01</v>
      </c>
      <c r="F216" s="9"/>
      <c r="G216" s="11"/>
      <c r="H216" s="47"/>
    </row>
    <row r="217" spans="2:8">
      <c r="C217" s="89"/>
      <c r="D217" s="51" t="s">
        <v>2</v>
      </c>
      <c r="E217" s="9">
        <f>IF(G206&gt;0,ROUND((G206+D196)/D196,2),0)</f>
        <v>1.1399999999999999</v>
      </c>
      <c r="F217" s="12"/>
      <c r="G217" s="11"/>
    </row>
    <row r="218" spans="2:8">
      <c r="C218" s="89"/>
      <c r="D218" s="13" t="s">
        <v>3</v>
      </c>
      <c r="E218" s="32">
        <f>IF(SUM(G207:G212)&gt;0,ROUND((SUM(G207:G212)+D196)/D196,2),0)</f>
        <v>1.1000000000000001</v>
      </c>
      <c r="F218" s="10"/>
      <c r="G218" s="11"/>
    </row>
    <row r="219" spans="2:8" ht="25.5">
      <c r="D219" s="33" t="s">
        <v>4</v>
      </c>
      <c r="E219" s="34">
        <f>SUM(E215:E218)-IF(VALUE(COUNTIF(E215:E218,"&gt;0"))=4,3,0)-IF(VALUE(COUNTIF(E215:E218,"&gt;0"))=3,2,0)-IF(VALUE(COUNTIF(E215:E218,"&gt;0"))=2,1,0)</f>
        <v>1.2599999999999998</v>
      </c>
      <c r="F219" s="25"/>
    </row>
    <row r="220" spans="2:8">
      <c r="E220" s="15"/>
    </row>
    <row r="221" spans="2:8" ht="25.5">
      <c r="B221" s="22"/>
      <c r="C221" s="16" t="s">
        <v>23</v>
      </c>
      <c r="D221" s="90">
        <f>E219*D196</f>
        <v>37670.711399999993</v>
      </c>
      <c r="E221" s="90"/>
    </row>
    <row r="222" spans="2:8" ht="20.25">
      <c r="C222" s="17" t="s">
        <v>8</v>
      </c>
      <c r="D222" s="91">
        <f>D221/D195</f>
        <v>47.684444810126571</v>
      </c>
      <c r="E222" s="91"/>
      <c r="G222" s="7"/>
      <c r="H222" s="48"/>
    </row>
    <row r="233" spans="2:8" ht="60.75">
      <c r="B233" s="118" t="s">
        <v>42</v>
      </c>
      <c r="C233" s="118"/>
      <c r="D233" s="118"/>
      <c r="E233" s="118"/>
      <c r="F233" s="118"/>
      <c r="G233" s="118"/>
      <c r="H233" s="118"/>
    </row>
    <row r="234" spans="2:8" ht="46.5" customHeight="1">
      <c r="B234" s="92" t="s">
        <v>37</v>
      </c>
      <c r="C234" s="92"/>
      <c r="D234" s="92"/>
      <c r="E234" s="92"/>
      <c r="F234" s="92"/>
      <c r="G234" s="92"/>
    </row>
    <row r="235" spans="2:8">
      <c r="C235" s="52"/>
      <c r="G235" s="7"/>
    </row>
    <row r="236" spans="2:8" ht="25.5">
      <c r="C236" s="14" t="s">
        <v>5</v>
      </c>
      <c r="D236" s="6"/>
    </row>
    <row r="237" spans="2:8" ht="20.25">
      <c r="B237" s="10"/>
      <c r="C237" s="93" t="s">
        <v>15</v>
      </c>
      <c r="D237" s="96" t="s">
        <v>87</v>
      </c>
      <c r="E237" s="96"/>
      <c r="F237" s="96"/>
      <c r="G237" s="96"/>
      <c r="H237" s="40"/>
    </row>
    <row r="238" spans="2:8" ht="20.25">
      <c r="B238" s="10"/>
      <c r="C238" s="94"/>
      <c r="D238" s="96" t="s">
        <v>88</v>
      </c>
      <c r="E238" s="96"/>
      <c r="F238" s="96"/>
      <c r="G238" s="96"/>
      <c r="H238" s="40"/>
    </row>
    <row r="239" spans="2:8" ht="20.25">
      <c r="B239" s="10"/>
      <c r="C239" s="95"/>
      <c r="D239" s="96" t="s">
        <v>95</v>
      </c>
      <c r="E239" s="96"/>
      <c r="F239" s="96"/>
      <c r="G239" s="96"/>
      <c r="H239" s="40"/>
    </row>
    <row r="240" spans="2:8">
      <c r="C240" s="35" t="s">
        <v>12</v>
      </c>
      <c r="D240" s="53">
        <v>4</v>
      </c>
      <c r="E240" s="49"/>
      <c r="F240" s="10"/>
    </row>
    <row r="241" spans="2:8">
      <c r="C241" s="1" t="s">
        <v>9</v>
      </c>
      <c r="D241" s="54">
        <v>581</v>
      </c>
      <c r="E241" s="97" t="s">
        <v>16</v>
      </c>
      <c r="F241" s="98"/>
      <c r="G241" s="101">
        <f>D242/D241</f>
        <v>89.132099827882953</v>
      </c>
    </row>
    <row r="242" spans="2:8">
      <c r="C242" s="1" t="s">
        <v>10</v>
      </c>
      <c r="D242" s="54">
        <v>51785.75</v>
      </c>
      <c r="E242" s="99"/>
      <c r="F242" s="100"/>
      <c r="G242" s="102"/>
    </row>
    <row r="243" spans="2:8">
      <c r="C243" s="37"/>
      <c r="D243" s="38"/>
      <c r="E243" s="50"/>
    </row>
    <row r="244" spans="2:8">
      <c r="C244" s="36" t="s">
        <v>7</v>
      </c>
      <c r="D244" s="55" t="s">
        <v>96</v>
      </c>
    </row>
    <row r="245" spans="2:8">
      <c r="C245" s="36" t="s">
        <v>11</v>
      </c>
      <c r="D245" s="55">
        <v>75</v>
      </c>
    </row>
    <row r="246" spans="2:8">
      <c r="C246" s="36" t="s">
        <v>13</v>
      </c>
      <c r="D246" s="69" t="s">
        <v>34</v>
      </c>
      <c r="E246" s="41"/>
    </row>
    <row r="247" spans="2:8" ht="24" thickBot="1">
      <c r="C247" s="42"/>
      <c r="D247" s="42"/>
    </row>
    <row r="248" spans="2:8" ht="48" thickBot="1">
      <c r="B248" s="103" t="s">
        <v>17</v>
      </c>
      <c r="C248" s="104"/>
      <c r="D248" s="23" t="s">
        <v>20</v>
      </c>
      <c r="E248" s="105" t="s">
        <v>22</v>
      </c>
      <c r="F248" s="106"/>
      <c r="G248" s="2" t="s">
        <v>21</v>
      </c>
    </row>
    <row r="249" spans="2:8" ht="24" thickBot="1">
      <c r="B249" s="107" t="s">
        <v>36</v>
      </c>
      <c r="C249" s="108"/>
      <c r="D249" s="70">
        <v>50.01</v>
      </c>
      <c r="E249" s="56">
        <v>4</v>
      </c>
      <c r="F249" s="18" t="s">
        <v>25</v>
      </c>
      <c r="G249" s="26">
        <f t="shared" ref="G249:G256" si="6">D249*E249</f>
        <v>200.04</v>
      </c>
      <c r="H249" s="109"/>
    </row>
    <row r="250" spans="2:8">
      <c r="B250" s="110" t="s">
        <v>18</v>
      </c>
      <c r="C250" s="111"/>
      <c r="D250" s="59">
        <v>97.44</v>
      </c>
      <c r="E250" s="57">
        <v>0.88</v>
      </c>
      <c r="F250" s="19" t="s">
        <v>26</v>
      </c>
      <c r="G250" s="27">
        <f t="shared" si="6"/>
        <v>85.747199999999992</v>
      </c>
      <c r="H250" s="109"/>
    </row>
    <row r="251" spans="2:8" ht="24" thickBot="1">
      <c r="B251" s="112" t="s">
        <v>19</v>
      </c>
      <c r="C251" s="113"/>
      <c r="D251" s="62">
        <v>151.63</v>
      </c>
      <c r="E251" s="58">
        <v>0.88</v>
      </c>
      <c r="F251" s="20" t="s">
        <v>26</v>
      </c>
      <c r="G251" s="28">
        <f t="shared" si="6"/>
        <v>133.43440000000001</v>
      </c>
      <c r="H251" s="109"/>
    </row>
    <row r="252" spans="2:8" ht="24" thickBot="1">
      <c r="B252" s="114" t="s">
        <v>28</v>
      </c>
      <c r="C252" s="115"/>
      <c r="D252" s="71">
        <v>731.97</v>
      </c>
      <c r="E252" s="71">
        <v>4</v>
      </c>
      <c r="F252" s="24" t="s">
        <v>25</v>
      </c>
      <c r="G252" s="29">
        <f t="shared" si="6"/>
        <v>2927.88</v>
      </c>
      <c r="H252" s="109"/>
    </row>
    <row r="253" spans="2:8">
      <c r="B253" s="110" t="s">
        <v>33</v>
      </c>
      <c r="C253" s="111"/>
      <c r="D253" s="59">
        <v>652.6</v>
      </c>
      <c r="E253" s="59">
        <v>8</v>
      </c>
      <c r="F253" s="19" t="s">
        <v>25</v>
      </c>
      <c r="G253" s="27">
        <f t="shared" si="6"/>
        <v>5220.8</v>
      </c>
      <c r="H253" s="109"/>
    </row>
    <row r="254" spans="2:8">
      <c r="B254" s="116" t="s">
        <v>27</v>
      </c>
      <c r="C254" s="117"/>
      <c r="D254" s="72">
        <v>526.99</v>
      </c>
      <c r="E254" s="60"/>
      <c r="F254" s="21" t="s">
        <v>25</v>
      </c>
      <c r="G254" s="30">
        <f t="shared" si="6"/>
        <v>0</v>
      </c>
      <c r="H254" s="109"/>
    </row>
    <row r="255" spans="2:8">
      <c r="B255" s="116" t="s">
        <v>29</v>
      </c>
      <c r="C255" s="117"/>
      <c r="D255" s="73">
        <v>5438.99</v>
      </c>
      <c r="E255" s="61">
        <v>4</v>
      </c>
      <c r="F255" s="21" t="s">
        <v>25</v>
      </c>
      <c r="G255" s="30">
        <f t="shared" si="6"/>
        <v>21755.96</v>
      </c>
      <c r="H255" s="109"/>
    </row>
    <row r="256" spans="2:8">
      <c r="B256" s="116" t="s">
        <v>30</v>
      </c>
      <c r="C256" s="117"/>
      <c r="D256" s="73">
        <v>1672.77</v>
      </c>
      <c r="E256" s="61">
        <v>4</v>
      </c>
      <c r="F256" s="21" t="s">
        <v>25</v>
      </c>
      <c r="G256" s="30">
        <f t="shared" si="6"/>
        <v>6691.08</v>
      </c>
      <c r="H256" s="109"/>
    </row>
    <row r="257" spans="2:8">
      <c r="B257" s="116" t="s">
        <v>32</v>
      </c>
      <c r="C257" s="117"/>
      <c r="D257" s="73">
        <v>548.24</v>
      </c>
      <c r="E257" s="61">
        <v>4</v>
      </c>
      <c r="F257" s="21" t="s">
        <v>25</v>
      </c>
      <c r="G257" s="30">
        <f>D257*E257</f>
        <v>2192.96</v>
      </c>
      <c r="H257" s="109"/>
    </row>
    <row r="258" spans="2:8" ht="24" thickBot="1">
      <c r="B258" s="112" t="s">
        <v>31</v>
      </c>
      <c r="C258" s="113"/>
      <c r="D258" s="74">
        <v>340.74</v>
      </c>
      <c r="E258" s="62">
        <v>40</v>
      </c>
      <c r="F258" s="20" t="s">
        <v>25</v>
      </c>
      <c r="G258" s="31">
        <f>D258*E258</f>
        <v>13629.6</v>
      </c>
      <c r="H258" s="109"/>
    </row>
    <row r="259" spans="2:8">
      <c r="C259" s="3"/>
      <c r="D259" s="3"/>
      <c r="E259" s="4"/>
      <c r="F259" s="4"/>
      <c r="H259" s="45"/>
    </row>
    <row r="260" spans="2:8" ht="25.5">
      <c r="C260" s="14" t="s">
        <v>14</v>
      </c>
      <c r="D260" s="6"/>
    </row>
    <row r="261" spans="2:8" ht="20.25">
      <c r="C261" s="89" t="s">
        <v>6</v>
      </c>
      <c r="D261" s="51" t="s">
        <v>0</v>
      </c>
      <c r="E261" s="9">
        <f>IF(G249&gt;0, ROUND((G249+D242)/D242,2), 0)</f>
        <v>1</v>
      </c>
      <c r="F261" s="9"/>
      <c r="G261" s="10"/>
      <c r="H261" s="7"/>
    </row>
    <row r="262" spans="2:8">
      <c r="C262" s="89"/>
      <c r="D262" s="51" t="s">
        <v>1</v>
      </c>
      <c r="E262" s="9">
        <f>IF(SUM(G250:G251)&gt;0,ROUND((G250+G251+D242)/D242,2),0)</f>
        <v>1</v>
      </c>
      <c r="F262" s="9"/>
      <c r="G262" s="11"/>
      <c r="H262" s="47"/>
    </row>
    <row r="263" spans="2:8">
      <c r="C263" s="89"/>
      <c r="D263" s="51" t="s">
        <v>2</v>
      </c>
      <c r="E263" s="9">
        <f>IF(G252&gt;0,ROUND((G252+D242)/D242,2),0)</f>
        <v>1.06</v>
      </c>
      <c r="F263" s="12"/>
      <c r="G263" s="11"/>
    </row>
    <row r="264" spans="2:8">
      <c r="C264" s="89"/>
      <c r="D264" s="13" t="s">
        <v>3</v>
      </c>
      <c r="E264" s="32">
        <f>IF(SUM(G253:G258)&gt;0,ROUND((SUM(G253:G258)+D242)/D242,2),0)</f>
        <v>1.96</v>
      </c>
      <c r="F264" s="10"/>
      <c r="G264" s="11"/>
    </row>
    <row r="265" spans="2:8" ht="25.5">
      <c r="D265" s="33" t="s">
        <v>4</v>
      </c>
      <c r="E265" s="34">
        <f>SUM(E261:E264)-IF(VALUE(COUNTIF(E261:E264,"&gt;0"))=4,3,0)-IF(VALUE(COUNTIF(E261:E264,"&gt;0"))=3,2,0)-IF(VALUE(COUNTIF(E261:E264,"&gt;0"))=2,1,0)</f>
        <v>2.0199999999999996</v>
      </c>
      <c r="F265" s="25"/>
    </row>
    <row r="266" spans="2:8">
      <c r="E266" s="15"/>
    </row>
    <row r="267" spans="2:8" ht="25.5">
      <c r="B267" s="22"/>
      <c r="C267" s="16" t="s">
        <v>23</v>
      </c>
      <c r="D267" s="90">
        <f>E265*D242</f>
        <v>104607.21499999998</v>
      </c>
      <c r="E267" s="90"/>
    </row>
    <row r="268" spans="2:8" ht="20.25">
      <c r="C268" s="17" t="s">
        <v>8</v>
      </c>
      <c r="D268" s="91">
        <f>D267/D241</f>
        <v>180.04684165232354</v>
      </c>
      <c r="E268" s="91"/>
      <c r="G268" s="7"/>
      <c r="H268" s="48"/>
    </row>
    <row r="279" spans="2:8" ht="60.75">
      <c r="B279" s="118" t="s">
        <v>43</v>
      </c>
      <c r="C279" s="118"/>
      <c r="D279" s="118"/>
      <c r="E279" s="118"/>
      <c r="F279" s="118"/>
      <c r="G279" s="118"/>
      <c r="H279" s="118"/>
    </row>
    <row r="280" spans="2:8" ht="48" customHeight="1">
      <c r="B280" s="92" t="s">
        <v>37</v>
      </c>
      <c r="C280" s="92"/>
      <c r="D280" s="92"/>
      <c r="E280" s="92"/>
      <c r="F280" s="92"/>
      <c r="G280" s="92"/>
    </row>
    <row r="281" spans="2:8">
      <c r="C281" s="52"/>
      <c r="G281" s="7"/>
    </row>
    <row r="282" spans="2:8" ht="25.5">
      <c r="C282" s="14" t="s">
        <v>5</v>
      </c>
      <c r="D282" s="6"/>
    </row>
    <row r="283" spans="2:8" ht="20.25">
      <c r="B283" s="10"/>
      <c r="C283" s="93" t="s">
        <v>15</v>
      </c>
      <c r="D283" s="96" t="s">
        <v>87</v>
      </c>
      <c r="E283" s="96"/>
      <c r="F283" s="96"/>
      <c r="G283" s="96"/>
      <c r="H283" s="40"/>
    </row>
    <row r="284" spans="2:8" ht="20.25">
      <c r="B284" s="10"/>
      <c r="C284" s="94"/>
      <c r="D284" s="96" t="s">
        <v>88</v>
      </c>
      <c r="E284" s="96"/>
      <c r="F284" s="96"/>
      <c r="G284" s="96"/>
      <c r="H284" s="40"/>
    </row>
    <row r="285" spans="2:8" ht="20.25">
      <c r="B285" s="10"/>
      <c r="C285" s="95"/>
      <c r="D285" s="96" t="s">
        <v>97</v>
      </c>
      <c r="E285" s="96"/>
      <c r="F285" s="96"/>
      <c r="G285" s="96"/>
      <c r="H285" s="40"/>
    </row>
    <row r="286" spans="2:8">
      <c r="C286" s="35" t="s">
        <v>12</v>
      </c>
      <c r="D286" s="53">
        <v>4.5</v>
      </c>
      <c r="E286" s="49"/>
      <c r="F286" s="10"/>
    </row>
    <row r="287" spans="2:8">
      <c r="C287" s="1" t="s">
        <v>9</v>
      </c>
      <c r="D287" s="54">
        <v>649</v>
      </c>
      <c r="E287" s="97" t="s">
        <v>16</v>
      </c>
      <c r="F287" s="98"/>
      <c r="G287" s="101">
        <f>D288/D287</f>
        <v>73.410862865947621</v>
      </c>
    </row>
    <row r="288" spans="2:8">
      <c r="C288" s="1" t="s">
        <v>10</v>
      </c>
      <c r="D288" s="54">
        <v>47643.65</v>
      </c>
      <c r="E288" s="99"/>
      <c r="F288" s="100"/>
      <c r="G288" s="102"/>
    </row>
    <row r="289" spans="2:8">
      <c r="C289" s="37"/>
      <c r="D289" s="38"/>
      <c r="E289" s="50"/>
    </row>
    <row r="290" spans="2:8">
      <c r="C290" s="36" t="s">
        <v>7</v>
      </c>
      <c r="D290" s="55" t="s">
        <v>96</v>
      </c>
    </row>
    <row r="291" spans="2:8">
      <c r="C291" s="36" t="s">
        <v>11</v>
      </c>
      <c r="D291" s="55">
        <v>75</v>
      </c>
    </row>
    <row r="292" spans="2:8">
      <c r="C292" s="36" t="s">
        <v>13</v>
      </c>
      <c r="D292" s="69" t="s">
        <v>34</v>
      </c>
      <c r="E292" s="41"/>
    </row>
    <row r="293" spans="2:8" ht="24" thickBot="1">
      <c r="C293" s="42"/>
      <c r="D293" s="42"/>
    </row>
    <row r="294" spans="2:8" ht="48" thickBot="1">
      <c r="B294" s="103" t="s">
        <v>17</v>
      </c>
      <c r="C294" s="104"/>
      <c r="D294" s="23" t="s">
        <v>20</v>
      </c>
      <c r="E294" s="105" t="s">
        <v>22</v>
      </c>
      <c r="F294" s="106"/>
      <c r="G294" s="2" t="s">
        <v>21</v>
      </c>
    </row>
    <row r="295" spans="2:8" ht="24" thickBot="1">
      <c r="B295" s="107" t="s">
        <v>36</v>
      </c>
      <c r="C295" s="108"/>
      <c r="D295" s="70">
        <v>50.01</v>
      </c>
      <c r="E295" s="56">
        <v>4.5</v>
      </c>
      <c r="F295" s="18" t="s">
        <v>25</v>
      </c>
      <c r="G295" s="26">
        <f t="shared" ref="G295:G302" si="7">D295*E295</f>
        <v>225.04499999999999</v>
      </c>
      <c r="H295" s="109"/>
    </row>
    <row r="296" spans="2:8">
      <c r="B296" s="110" t="s">
        <v>18</v>
      </c>
      <c r="C296" s="111"/>
      <c r="D296" s="59">
        <v>97.44</v>
      </c>
      <c r="E296" s="57">
        <v>1.08</v>
      </c>
      <c r="F296" s="19" t="s">
        <v>26</v>
      </c>
      <c r="G296" s="27">
        <f t="shared" si="7"/>
        <v>105.23520000000001</v>
      </c>
      <c r="H296" s="109"/>
    </row>
    <row r="297" spans="2:8" ht="24" thickBot="1">
      <c r="B297" s="112" t="s">
        <v>19</v>
      </c>
      <c r="C297" s="113"/>
      <c r="D297" s="62">
        <v>151.63</v>
      </c>
      <c r="E297" s="58">
        <v>1.08</v>
      </c>
      <c r="F297" s="20" t="s">
        <v>26</v>
      </c>
      <c r="G297" s="28">
        <f t="shared" si="7"/>
        <v>163.7604</v>
      </c>
      <c r="H297" s="109"/>
    </row>
    <row r="298" spans="2:8" ht="24" thickBot="1">
      <c r="B298" s="114" t="s">
        <v>28</v>
      </c>
      <c r="C298" s="115"/>
      <c r="D298" s="71">
        <v>731.97</v>
      </c>
      <c r="E298" s="71">
        <v>4.5</v>
      </c>
      <c r="F298" s="24" t="s">
        <v>25</v>
      </c>
      <c r="G298" s="29">
        <f t="shared" si="7"/>
        <v>3293.8650000000002</v>
      </c>
      <c r="H298" s="109"/>
    </row>
    <row r="299" spans="2:8">
      <c r="B299" s="110" t="s">
        <v>33</v>
      </c>
      <c r="C299" s="111"/>
      <c r="D299" s="59">
        <v>652.6</v>
      </c>
      <c r="E299" s="59">
        <v>9</v>
      </c>
      <c r="F299" s="19" t="s">
        <v>25</v>
      </c>
      <c r="G299" s="27">
        <f t="shared" si="7"/>
        <v>5873.4000000000005</v>
      </c>
      <c r="H299" s="109"/>
    </row>
    <row r="300" spans="2:8">
      <c r="B300" s="116" t="s">
        <v>27</v>
      </c>
      <c r="C300" s="117"/>
      <c r="D300" s="72">
        <v>526.99</v>
      </c>
      <c r="E300" s="60"/>
      <c r="F300" s="21" t="s">
        <v>25</v>
      </c>
      <c r="G300" s="30">
        <f t="shared" si="7"/>
        <v>0</v>
      </c>
      <c r="H300" s="109"/>
    </row>
    <row r="301" spans="2:8">
      <c r="B301" s="116" t="s">
        <v>29</v>
      </c>
      <c r="C301" s="117"/>
      <c r="D301" s="73">
        <v>5438.99</v>
      </c>
      <c r="E301" s="61">
        <v>4.5</v>
      </c>
      <c r="F301" s="21" t="s">
        <v>25</v>
      </c>
      <c r="G301" s="30">
        <f t="shared" si="7"/>
        <v>24475.454999999998</v>
      </c>
      <c r="H301" s="109"/>
    </row>
    <row r="302" spans="2:8">
      <c r="B302" s="116" t="s">
        <v>30</v>
      </c>
      <c r="C302" s="117"/>
      <c r="D302" s="73">
        <v>1672.77</v>
      </c>
      <c r="E302" s="61">
        <v>4.5</v>
      </c>
      <c r="F302" s="21" t="s">
        <v>25</v>
      </c>
      <c r="G302" s="30">
        <f t="shared" si="7"/>
        <v>7527.4650000000001</v>
      </c>
      <c r="H302" s="109"/>
    </row>
    <row r="303" spans="2:8">
      <c r="B303" s="116" t="s">
        <v>32</v>
      </c>
      <c r="C303" s="117"/>
      <c r="D303" s="73">
        <v>548.24</v>
      </c>
      <c r="E303" s="61">
        <v>4.5</v>
      </c>
      <c r="F303" s="21" t="s">
        <v>25</v>
      </c>
      <c r="G303" s="30">
        <f>D303*E303</f>
        <v>2467.08</v>
      </c>
      <c r="H303" s="109"/>
    </row>
    <row r="304" spans="2:8" ht="24" thickBot="1">
      <c r="B304" s="112" t="s">
        <v>31</v>
      </c>
      <c r="C304" s="113"/>
      <c r="D304" s="74">
        <v>340.74</v>
      </c>
      <c r="E304" s="62">
        <v>45</v>
      </c>
      <c r="F304" s="20" t="s">
        <v>25</v>
      </c>
      <c r="G304" s="31">
        <f>D304*E304</f>
        <v>15333.300000000001</v>
      </c>
      <c r="H304" s="109"/>
    </row>
    <row r="305" spans="2:8">
      <c r="C305" s="3"/>
      <c r="D305" s="3"/>
      <c r="E305" s="4"/>
      <c r="F305" s="4"/>
      <c r="H305" s="45"/>
    </row>
    <row r="306" spans="2:8" ht="25.5">
      <c r="C306" s="14" t="s">
        <v>14</v>
      </c>
      <c r="D306" s="6"/>
    </row>
    <row r="307" spans="2:8" ht="20.25">
      <c r="C307" s="89" t="s">
        <v>6</v>
      </c>
      <c r="D307" s="51" t="s">
        <v>0</v>
      </c>
      <c r="E307" s="9">
        <f>IF(G295&gt;0, ROUND((G295+D288)/D288,2), 0)</f>
        <v>1</v>
      </c>
      <c r="F307" s="9"/>
      <c r="G307" s="10"/>
      <c r="H307" s="7"/>
    </row>
    <row r="308" spans="2:8">
      <c r="C308" s="89"/>
      <c r="D308" s="51" t="s">
        <v>1</v>
      </c>
      <c r="E308" s="9">
        <f>IF(SUM(G296:G297)&gt;0,ROUND((G296+G297+D288)/D288,2),0)</f>
        <v>1.01</v>
      </c>
      <c r="F308" s="9"/>
      <c r="G308" s="11"/>
      <c r="H308" s="47"/>
    </row>
    <row r="309" spans="2:8">
      <c r="C309" s="89"/>
      <c r="D309" s="51" t="s">
        <v>2</v>
      </c>
      <c r="E309" s="9">
        <f>IF(G298&gt;0,ROUND((G298+D288)/D288,2),0)</f>
        <v>1.07</v>
      </c>
      <c r="F309" s="12"/>
      <c r="G309" s="11"/>
    </row>
    <row r="310" spans="2:8">
      <c r="C310" s="89"/>
      <c r="D310" s="13" t="s">
        <v>3</v>
      </c>
      <c r="E310" s="32">
        <f>IF(SUM(G299:G304)&gt;0,ROUND((SUM(G299:G304)+D288)/D288,2),0)</f>
        <v>2.17</v>
      </c>
      <c r="F310" s="10"/>
      <c r="G310" s="11"/>
    </row>
    <row r="311" spans="2:8" ht="25.5">
      <c r="D311" s="33" t="s">
        <v>4</v>
      </c>
      <c r="E311" s="34">
        <f>SUM(E307:E310)-IF(VALUE(COUNTIF(E307:E310,"&gt;0"))=4,3,0)-IF(VALUE(COUNTIF(E307:E310,"&gt;0"))=3,2,0)-IF(VALUE(COUNTIF(E307:E310,"&gt;0"))=2,1,0)</f>
        <v>2.25</v>
      </c>
      <c r="F311" s="25"/>
    </row>
    <row r="312" spans="2:8">
      <c r="E312" s="15"/>
    </row>
    <row r="313" spans="2:8" ht="25.5">
      <c r="B313" s="22"/>
      <c r="C313" s="16" t="s">
        <v>23</v>
      </c>
      <c r="D313" s="90">
        <f>E311*D288</f>
        <v>107198.21250000001</v>
      </c>
      <c r="E313" s="90"/>
    </row>
    <row r="314" spans="2:8" ht="20.25">
      <c r="C314" s="17" t="s">
        <v>8</v>
      </c>
      <c r="D314" s="91">
        <f>D313/D287</f>
        <v>165.17444144838214</v>
      </c>
      <c r="E314" s="91"/>
      <c r="G314" s="7"/>
      <c r="H314" s="48"/>
    </row>
    <row r="325" spans="2:8" ht="60.75">
      <c r="B325" s="118" t="s">
        <v>44</v>
      </c>
      <c r="C325" s="118"/>
      <c r="D325" s="118"/>
      <c r="E325" s="118"/>
      <c r="F325" s="118"/>
      <c r="G325" s="118"/>
      <c r="H325" s="118"/>
    </row>
    <row r="326" spans="2:8" ht="58.5" customHeight="1">
      <c r="B326" s="92" t="s">
        <v>37</v>
      </c>
      <c r="C326" s="92"/>
      <c r="D326" s="92"/>
      <c r="E326" s="92"/>
      <c r="F326" s="92"/>
      <c r="G326" s="92"/>
    </row>
    <row r="327" spans="2:8">
      <c r="C327" s="52"/>
      <c r="G327" s="7"/>
    </row>
    <row r="328" spans="2:8" ht="25.5">
      <c r="C328" s="14" t="s">
        <v>5</v>
      </c>
      <c r="D328" s="6"/>
    </row>
    <row r="329" spans="2:8" ht="20.25">
      <c r="B329" s="10"/>
      <c r="C329" s="93" t="s">
        <v>15</v>
      </c>
      <c r="D329" s="96" t="s">
        <v>87</v>
      </c>
      <c r="E329" s="96"/>
      <c r="F329" s="96"/>
      <c r="G329" s="96"/>
      <c r="H329" s="40"/>
    </row>
    <row r="330" spans="2:8" ht="20.25">
      <c r="B330" s="10"/>
      <c r="C330" s="94"/>
      <c r="D330" s="96" t="s">
        <v>88</v>
      </c>
      <c r="E330" s="96"/>
      <c r="F330" s="96"/>
      <c r="G330" s="96"/>
      <c r="H330" s="40"/>
    </row>
    <row r="331" spans="2:8" ht="20.25">
      <c r="B331" s="10"/>
      <c r="C331" s="95"/>
      <c r="D331" s="96" t="s">
        <v>98</v>
      </c>
      <c r="E331" s="96"/>
      <c r="F331" s="96"/>
      <c r="G331" s="96"/>
      <c r="H331" s="40"/>
    </row>
    <row r="332" spans="2:8">
      <c r="C332" s="35" t="s">
        <v>12</v>
      </c>
      <c r="D332" s="53">
        <v>5</v>
      </c>
      <c r="E332" s="49"/>
      <c r="F332" s="10"/>
    </row>
    <row r="333" spans="2:8">
      <c r="C333" s="1" t="s">
        <v>9</v>
      </c>
      <c r="D333" s="54">
        <v>652</v>
      </c>
      <c r="E333" s="97" t="s">
        <v>16</v>
      </c>
      <c r="F333" s="98"/>
      <c r="G333" s="101">
        <f>D334/D333</f>
        <v>34.453082822085889</v>
      </c>
    </row>
    <row r="334" spans="2:8">
      <c r="C334" s="1" t="s">
        <v>10</v>
      </c>
      <c r="D334" s="54">
        <v>22463.41</v>
      </c>
      <c r="E334" s="99"/>
      <c r="F334" s="100"/>
      <c r="G334" s="102"/>
    </row>
    <row r="335" spans="2:8">
      <c r="C335" s="37"/>
      <c r="D335" s="38"/>
      <c r="E335" s="50"/>
    </row>
    <row r="336" spans="2:8">
      <c r="C336" s="36" t="s">
        <v>7</v>
      </c>
      <c r="D336" s="55" t="s">
        <v>99</v>
      </c>
    </row>
    <row r="337" spans="2:8">
      <c r="C337" s="36" t="s">
        <v>11</v>
      </c>
      <c r="D337" s="55">
        <v>60</v>
      </c>
    </row>
    <row r="338" spans="2:8">
      <c r="C338" s="36" t="s">
        <v>13</v>
      </c>
      <c r="D338" s="69" t="s">
        <v>34</v>
      </c>
      <c r="E338" s="41"/>
    </row>
    <row r="339" spans="2:8" ht="24" thickBot="1">
      <c r="C339" s="42"/>
      <c r="D339" s="42"/>
    </row>
    <row r="340" spans="2:8" ht="48" thickBot="1">
      <c r="B340" s="103" t="s">
        <v>17</v>
      </c>
      <c r="C340" s="104"/>
      <c r="D340" s="23" t="s">
        <v>20</v>
      </c>
      <c r="E340" s="105" t="s">
        <v>22</v>
      </c>
      <c r="F340" s="106"/>
      <c r="G340" s="2" t="s">
        <v>21</v>
      </c>
    </row>
    <row r="341" spans="2:8" ht="24" thickBot="1">
      <c r="B341" s="107" t="s">
        <v>36</v>
      </c>
      <c r="C341" s="108"/>
      <c r="D341" s="70">
        <v>50.01</v>
      </c>
      <c r="E341" s="56">
        <v>5</v>
      </c>
      <c r="F341" s="18" t="s">
        <v>25</v>
      </c>
      <c r="G341" s="26">
        <f t="shared" ref="G341:G348" si="8">D341*E341</f>
        <v>250.04999999999998</v>
      </c>
      <c r="H341" s="109"/>
    </row>
    <row r="342" spans="2:8">
      <c r="B342" s="110" t="s">
        <v>18</v>
      </c>
      <c r="C342" s="111"/>
      <c r="D342" s="59">
        <v>97.44</v>
      </c>
      <c r="E342" s="57">
        <v>1.04</v>
      </c>
      <c r="F342" s="19" t="s">
        <v>26</v>
      </c>
      <c r="G342" s="27">
        <f t="shared" si="8"/>
        <v>101.33759999999999</v>
      </c>
      <c r="H342" s="109"/>
    </row>
    <row r="343" spans="2:8" ht="24" thickBot="1">
      <c r="B343" s="112" t="s">
        <v>19</v>
      </c>
      <c r="C343" s="113"/>
      <c r="D343" s="62">
        <v>151.63</v>
      </c>
      <c r="E343" s="58">
        <v>1.04</v>
      </c>
      <c r="F343" s="20" t="s">
        <v>26</v>
      </c>
      <c r="G343" s="28">
        <f t="shared" si="8"/>
        <v>157.6952</v>
      </c>
      <c r="H343" s="109"/>
    </row>
    <row r="344" spans="2:8" ht="24" thickBot="1">
      <c r="B344" s="114" t="s">
        <v>28</v>
      </c>
      <c r="C344" s="115"/>
      <c r="D344" s="71">
        <v>731.97</v>
      </c>
      <c r="E344" s="71">
        <v>5</v>
      </c>
      <c r="F344" s="24" t="s">
        <v>25</v>
      </c>
      <c r="G344" s="29">
        <f t="shared" si="8"/>
        <v>3659.8500000000004</v>
      </c>
      <c r="H344" s="109"/>
    </row>
    <row r="345" spans="2:8">
      <c r="B345" s="110" t="s">
        <v>33</v>
      </c>
      <c r="C345" s="111"/>
      <c r="D345" s="59">
        <v>652.6</v>
      </c>
      <c r="E345" s="59"/>
      <c r="F345" s="19" t="s">
        <v>25</v>
      </c>
      <c r="G345" s="27">
        <f t="shared" si="8"/>
        <v>0</v>
      </c>
      <c r="H345" s="109"/>
    </row>
    <row r="346" spans="2:8">
      <c r="B346" s="116" t="s">
        <v>27</v>
      </c>
      <c r="C346" s="117"/>
      <c r="D346" s="72">
        <v>526.99</v>
      </c>
      <c r="E346" s="60">
        <v>5</v>
      </c>
      <c r="F346" s="21" t="s">
        <v>25</v>
      </c>
      <c r="G346" s="30">
        <f t="shared" si="8"/>
        <v>2634.95</v>
      </c>
      <c r="H346" s="109"/>
    </row>
    <row r="347" spans="2:8">
      <c r="B347" s="116" t="s">
        <v>29</v>
      </c>
      <c r="C347" s="117"/>
      <c r="D347" s="73">
        <v>5438.99</v>
      </c>
      <c r="E347" s="61"/>
      <c r="F347" s="21" t="s">
        <v>25</v>
      </c>
      <c r="G347" s="30">
        <f t="shared" si="8"/>
        <v>0</v>
      </c>
      <c r="H347" s="109"/>
    </row>
    <row r="348" spans="2:8">
      <c r="B348" s="116" t="s">
        <v>30</v>
      </c>
      <c r="C348" s="117"/>
      <c r="D348" s="73">
        <v>1672.77</v>
      </c>
      <c r="E348" s="61"/>
      <c r="F348" s="21" t="s">
        <v>25</v>
      </c>
      <c r="G348" s="30">
        <f t="shared" si="8"/>
        <v>0</v>
      </c>
      <c r="H348" s="109"/>
    </row>
    <row r="349" spans="2:8">
      <c r="B349" s="116" t="s">
        <v>32</v>
      </c>
      <c r="C349" s="117"/>
      <c r="D349" s="73">
        <v>548.24</v>
      </c>
      <c r="E349" s="61"/>
      <c r="F349" s="21" t="s">
        <v>25</v>
      </c>
      <c r="G349" s="30">
        <f>D349*E349</f>
        <v>0</v>
      </c>
      <c r="H349" s="109"/>
    </row>
    <row r="350" spans="2:8" ht="24" thickBot="1">
      <c r="B350" s="112" t="s">
        <v>31</v>
      </c>
      <c r="C350" s="113"/>
      <c r="D350" s="74">
        <v>340.74</v>
      </c>
      <c r="E350" s="62"/>
      <c r="F350" s="20" t="s">
        <v>25</v>
      </c>
      <c r="G350" s="31">
        <f>D350*E350</f>
        <v>0</v>
      </c>
      <c r="H350" s="109"/>
    </row>
    <row r="351" spans="2:8">
      <c r="C351" s="3"/>
      <c r="D351" s="3"/>
      <c r="E351" s="4"/>
      <c r="F351" s="4"/>
      <c r="H351" s="45"/>
    </row>
    <row r="352" spans="2:8" ht="25.5">
      <c r="C352" s="14" t="s">
        <v>14</v>
      </c>
      <c r="D352" s="6"/>
    </row>
    <row r="353" spans="2:8" ht="20.25">
      <c r="C353" s="89" t="s">
        <v>6</v>
      </c>
      <c r="D353" s="51" t="s">
        <v>0</v>
      </c>
      <c r="E353" s="9">
        <f>IF(G341&gt;0, ROUND((G341+D334)/D334,2), 0)</f>
        <v>1.01</v>
      </c>
      <c r="F353" s="9"/>
      <c r="G353" s="10"/>
      <c r="H353" s="7"/>
    </row>
    <row r="354" spans="2:8">
      <c r="C354" s="89"/>
      <c r="D354" s="51" t="s">
        <v>1</v>
      </c>
      <c r="E354" s="9">
        <f>IF(SUM(G342:G343)&gt;0,ROUND((G342+G343+D334)/D334,2),0)</f>
        <v>1.01</v>
      </c>
      <c r="F354" s="9"/>
      <c r="G354" s="11"/>
      <c r="H354" s="47"/>
    </row>
    <row r="355" spans="2:8">
      <c r="C355" s="89"/>
      <c r="D355" s="51" t="s">
        <v>2</v>
      </c>
      <c r="E355" s="9">
        <f>IF(G344&gt;0,ROUND((G344+D334)/D334,2),0)</f>
        <v>1.1599999999999999</v>
      </c>
      <c r="F355" s="12"/>
      <c r="G355" s="11"/>
    </row>
    <row r="356" spans="2:8">
      <c r="C356" s="89"/>
      <c r="D356" s="13" t="s">
        <v>3</v>
      </c>
      <c r="E356" s="32">
        <f>IF(SUM(G345:G350)&gt;0,ROUND((SUM(G345:G350)+D334)/D334,2),0)</f>
        <v>1.1200000000000001</v>
      </c>
      <c r="F356" s="10"/>
      <c r="G356" s="11"/>
    </row>
    <row r="357" spans="2:8" ht="25.5">
      <c r="D357" s="33" t="s">
        <v>4</v>
      </c>
      <c r="E357" s="34">
        <f>SUM(E353:E356)-IF(VALUE(COUNTIF(E353:E356,"&gt;0"))=4,3,0)-IF(VALUE(COUNTIF(E353:E356,"&gt;0"))=3,2,0)-IF(VALUE(COUNTIF(E353:E356,"&gt;0"))=2,1,0)</f>
        <v>1.2999999999999998</v>
      </c>
      <c r="F357" s="25"/>
    </row>
    <row r="358" spans="2:8">
      <c r="E358" s="15"/>
    </row>
    <row r="359" spans="2:8" ht="25.5">
      <c r="B359" s="22"/>
      <c r="C359" s="16" t="s">
        <v>23</v>
      </c>
      <c r="D359" s="90">
        <f>E357*D334</f>
        <v>29202.432999999997</v>
      </c>
      <c r="E359" s="90"/>
    </row>
    <row r="360" spans="2:8" ht="20.25">
      <c r="C360" s="17" t="s">
        <v>8</v>
      </c>
      <c r="D360" s="91">
        <f>D359/D333</f>
        <v>44.789007668711655</v>
      </c>
      <c r="E360" s="91"/>
      <c r="G360" s="7"/>
      <c r="H360" s="48"/>
    </row>
    <row r="372" spans="2:8" ht="60.75">
      <c r="B372" s="118" t="s">
        <v>45</v>
      </c>
      <c r="C372" s="118"/>
      <c r="D372" s="118"/>
      <c r="E372" s="118"/>
      <c r="F372" s="118"/>
      <c r="G372" s="118"/>
      <c r="H372" s="118"/>
    </row>
    <row r="373" spans="2:8">
      <c r="B373" s="92" t="s">
        <v>37</v>
      </c>
      <c r="C373" s="92"/>
      <c r="D373" s="92"/>
      <c r="E373" s="92"/>
      <c r="F373" s="92"/>
      <c r="G373" s="92"/>
    </row>
    <row r="374" spans="2:8">
      <c r="C374" s="80"/>
      <c r="G374" s="7"/>
    </row>
    <row r="375" spans="2:8" ht="25.5">
      <c r="C375" s="14" t="s">
        <v>5</v>
      </c>
      <c r="D375" s="6"/>
    </row>
    <row r="376" spans="2:8" ht="20.25">
      <c r="B376" s="10"/>
      <c r="C376" s="93" t="s">
        <v>15</v>
      </c>
      <c r="D376" s="96" t="s">
        <v>87</v>
      </c>
      <c r="E376" s="96"/>
      <c r="F376" s="96"/>
      <c r="G376" s="96"/>
      <c r="H376" s="40"/>
    </row>
    <row r="377" spans="2:8" ht="20.25">
      <c r="B377" s="10"/>
      <c r="C377" s="94"/>
      <c r="D377" s="96" t="s">
        <v>88</v>
      </c>
      <c r="E377" s="96"/>
      <c r="F377" s="96"/>
      <c r="G377" s="96"/>
      <c r="H377" s="40"/>
    </row>
    <row r="378" spans="2:8" ht="20.25">
      <c r="B378" s="10"/>
      <c r="C378" s="95"/>
      <c r="D378" s="96" t="s">
        <v>304</v>
      </c>
      <c r="E378" s="96"/>
      <c r="F378" s="96"/>
      <c r="G378" s="96"/>
      <c r="H378" s="40"/>
    </row>
    <row r="379" spans="2:8">
      <c r="C379" s="35" t="s">
        <v>12</v>
      </c>
      <c r="D379" s="53">
        <v>5</v>
      </c>
      <c r="E379" s="49"/>
      <c r="F379" s="10"/>
    </row>
    <row r="380" spans="2:8">
      <c r="C380" s="1" t="s">
        <v>9</v>
      </c>
      <c r="D380" s="54">
        <v>708</v>
      </c>
      <c r="E380" s="97" t="s">
        <v>16</v>
      </c>
      <c r="F380" s="98"/>
      <c r="G380" s="101">
        <f>D381/D380</f>
        <v>30.195494350282484</v>
      </c>
    </row>
    <row r="381" spans="2:8">
      <c r="C381" s="1" t="s">
        <v>10</v>
      </c>
      <c r="D381" s="54">
        <v>21378.41</v>
      </c>
      <c r="E381" s="99"/>
      <c r="F381" s="100"/>
      <c r="G381" s="102"/>
    </row>
    <row r="382" spans="2:8">
      <c r="C382" s="37"/>
      <c r="D382" s="38"/>
      <c r="E382" s="50"/>
    </row>
    <row r="383" spans="2:8">
      <c r="C383" s="36" t="s">
        <v>7</v>
      </c>
      <c r="D383" s="55" t="s">
        <v>99</v>
      </c>
    </row>
    <row r="384" spans="2:8">
      <c r="C384" s="36" t="s">
        <v>11</v>
      </c>
      <c r="D384" s="55">
        <v>60</v>
      </c>
    </row>
    <row r="385" spans="2:8">
      <c r="C385" s="36" t="s">
        <v>13</v>
      </c>
      <c r="D385" s="69" t="s">
        <v>34</v>
      </c>
      <c r="E385" s="41"/>
    </row>
    <row r="386" spans="2:8" ht="24" thickBot="1">
      <c r="C386" s="42"/>
      <c r="D386" s="42"/>
    </row>
    <row r="387" spans="2:8" ht="48" thickBot="1">
      <c r="B387" s="103" t="s">
        <v>17</v>
      </c>
      <c r="C387" s="104"/>
      <c r="D387" s="23" t="s">
        <v>20</v>
      </c>
      <c r="E387" s="105" t="s">
        <v>22</v>
      </c>
      <c r="F387" s="106"/>
      <c r="G387" s="2" t="s">
        <v>21</v>
      </c>
    </row>
    <row r="388" spans="2:8" ht="24" thickBot="1">
      <c r="B388" s="107" t="s">
        <v>36</v>
      </c>
      <c r="C388" s="108"/>
      <c r="D388" s="70">
        <v>50.01</v>
      </c>
      <c r="E388" s="56">
        <v>5</v>
      </c>
      <c r="F388" s="18" t="s">
        <v>25</v>
      </c>
      <c r="G388" s="26">
        <f t="shared" ref="G388:G395" si="9">D388*E388</f>
        <v>250.04999999999998</v>
      </c>
      <c r="H388" s="109"/>
    </row>
    <row r="389" spans="2:8">
      <c r="B389" s="110" t="s">
        <v>18</v>
      </c>
      <c r="C389" s="111"/>
      <c r="D389" s="59">
        <v>97.44</v>
      </c>
      <c r="E389" s="57">
        <v>1.1000000000000001</v>
      </c>
      <c r="F389" s="19" t="s">
        <v>26</v>
      </c>
      <c r="G389" s="27">
        <f t="shared" si="9"/>
        <v>107.18400000000001</v>
      </c>
      <c r="H389" s="109"/>
    </row>
    <row r="390" spans="2:8" ht="24" thickBot="1">
      <c r="B390" s="112" t="s">
        <v>19</v>
      </c>
      <c r="C390" s="113"/>
      <c r="D390" s="62">
        <v>151.63</v>
      </c>
      <c r="E390" s="58">
        <v>1.1000000000000001</v>
      </c>
      <c r="F390" s="20" t="s">
        <v>26</v>
      </c>
      <c r="G390" s="28">
        <f t="shared" si="9"/>
        <v>166.79300000000001</v>
      </c>
      <c r="H390" s="109"/>
    </row>
    <row r="391" spans="2:8" ht="24" thickBot="1">
      <c r="B391" s="114" t="s">
        <v>28</v>
      </c>
      <c r="C391" s="115"/>
      <c r="D391" s="71">
        <v>731.97</v>
      </c>
      <c r="E391" s="71">
        <v>5</v>
      </c>
      <c r="F391" s="24" t="s">
        <v>25</v>
      </c>
      <c r="G391" s="29">
        <f t="shared" si="9"/>
        <v>3659.8500000000004</v>
      </c>
      <c r="H391" s="109"/>
    </row>
    <row r="392" spans="2:8">
      <c r="B392" s="110" t="s">
        <v>33</v>
      </c>
      <c r="C392" s="111"/>
      <c r="D392" s="59">
        <v>652.6</v>
      </c>
      <c r="E392" s="59"/>
      <c r="F392" s="19" t="s">
        <v>25</v>
      </c>
      <c r="G392" s="27">
        <f t="shared" si="9"/>
        <v>0</v>
      </c>
      <c r="H392" s="109"/>
    </row>
    <row r="393" spans="2:8">
      <c r="B393" s="116" t="s">
        <v>27</v>
      </c>
      <c r="C393" s="117"/>
      <c r="D393" s="72">
        <v>526.99</v>
      </c>
      <c r="E393" s="60">
        <v>5</v>
      </c>
      <c r="F393" s="21" t="s">
        <v>25</v>
      </c>
      <c r="G393" s="30">
        <f t="shared" si="9"/>
        <v>2634.95</v>
      </c>
      <c r="H393" s="109"/>
    </row>
    <row r="394" spans="2:8">
      <c r="B394" s="116" t="s">
        <v>29</v>
      </c>
      <c r="C394" s="117"/>
      <c r="D394" s="73">
        <v>5438.99</v>
      </c>
      <c r="E394" s="61"/>
      <c r="F394" s="21" t="s">
        <v>25</v>
      </c>
      <c r="G394" s="30">
        <f t="shared" si="9"/>
        <v>0</v>
      </c>
      <c r="H394" s="109"/>
    </row>
    <row r="395" spans="2:8">
      <c r="B395" s="116" t="s">
        <v>30</v>
      </c>
      <c r="C395" s="117"/>
      <c r="D395" s="73">
        <v>1672.77</v>
      </c>
      <c r="E395" s="61"/>
      <c r="F395" s="21" t="s">
        <v>25</v>
      </c>
      <c r="G395" s="30">
        <f t="shared" si="9"/>
        <v>0</v>
      </c>
      <c r="H395" s="109"/>
    </row>
    <row r="396" spans="2:8">
      <c r="B396" s="116" t="s">
        <v>32</v>
      </c>
      <c r="C396" s="117"/>
      <c r="D396" s="73">
        <v>548.24</v>
      </c>
      <c r="E396" s="61"/>
      <c r="F396" s="21" t="s">
        <v>25</v>
      </c>
      <c r="G396" s="30">
        <f>D396*E396</f>
        <v>0</v>
      </c>
      <c r="H396" s="109"/>
    </row>
    <row r="397" spans="2:8" ht="24" thickBot="1">
      <c r="B397" s="112" t="s">
        <v>31</v>
      </c>
      <c r="C397" s="113"/>
      <c r="D397" s="74">
        <v>340.74</v>
      </c>
      <c r="E397" s="62"/>
      <c r="F397" s="20" t="s">
        <v>25</v>
      </c>
      <c r="G397" s="31">
        <f>D397*E397</f>
        <v>0</v>
      </c>
      <c r="H397" s="109"/>
    </row>
    <row r="398" spans="2:8">
      <c r="C398" s="3"/>
      <c r="D398" s="3"/>
      <c r="E398" s="4"/>
      <c r="F398" s="4"/>
      <c r="H398" s="45"/>
    </row>
    <row r="399" spans="2:8" ht="25.5">
      <c r="C399" s="14" t="s">
        <v>14</v>
      </c>
      <c r="D399" s="6"/>
    </row>
    <row r="400" spans="2:8" ht="20.25">
      <c r="C400" s="89" t="s">
        <v>6</v>
      </c>
      <c r="D400" s="79" t="s">
        <v>0</v>
      </c>
      <c r="E400" s="9">
        <f>IF(G388&gt;0, ROUND((G388+D381)/D381,2), 0)</f>
        <v>1.01</v>
      </c>
      <c r="F400" s="9"/>
      <c r="G400" s="10"/>
      <c r="H400" s="7"/>
    </row>
    <row r="401" spans="2:8">
      <c r="C401" s="89"/>
      <c r="D401" s="79" t="s">
        <v>1</v>
      </c>
      <c r="E401" s="9">
        <f>IF(SUM(G389:G390)&gt;0,ROUND((G389+G390+D381)/D381,2),0)</f>
        <v>1.01</v>
      </c>
      <c r="F401" s="9"/>
      <c r="G401" s="11"/>
      <c r="H401" s="47"/>
    </row>
    <row r="402" spans="2:8">
      <c r="C402" s="89"/>
      <c r="D402" s="79" t="s">
        <v>2</v>
      </c>
      <c r="E402" s="9">
        <f>IF(G391&gt;0,ROUND((G391+D381)/D381,2),0)</f>
        <v>1.17</v>
      </c>
      <c r="F402" s="12"/>
      <c r="G402" s="11"/>
    </row>
    <row r="403" spans="2:8">
      <c r="C403" s="89"/>
      <c r="D403" s="13" t="s">
        <v>3</v>
      </c>
      <c r="E403" s="32">
        <f>IF(SUM(G392:G397)&gt;0,ROUND((SUM(G392:G397)+D381)/D381,2),0)</f>
        <v>1.1200000000000001</v>
      </c>
      <c r="F403" s="10"/>
      <c r="G403" s="11"/>
    </row>
    <row r="404" spans="2:8" ht="25.5">
      <c r="D404" s="33" t="s">
        <v>4</v>
      </c>
      <c r="E404" s="34">
        <f>SUM(E400:E403)-IF(VALUE(COUNTIF(E400:E403,"&gt;0"))=4,3,0)-IF(VALUE(COUNTIF(E400:E403,"&gt;0"))=3,2,0)-IF(VALUE(COUNTIF(E400:E403,"&gt;0"))=2,1,0)</f>
        <v>1.3100000000000005</v>
      </c>
      <c r="F404" s="25"/>
    </row>
    <row r="405" spans="2:8">
      <c r="E405" s="15"/>
    </row>
    <row r="406" spans="2:8" ht="25.5">
      <c r="B406" s="22"/>
      <c r="C406" s="16" t="s">
        <v>23</v>
      </c>
      <c r="D406" s="90">
        <f>E404*D381</f>
        <v>28005.717100000009</v>
      </c>
      <c r="E406" s="90"/>
    </row>
    <row r="407" spans="2:8" ht="20.25">
      <c r="C407" s="17" t="s">
        <v>8</v>
      </c>
      <c r="D407" s="91">
        <f>D406/D380</f>
        <v>39.556097598870068</v>
      </c>
      <c r="E407" s="91"/>
      <c r="G407" s="7"/>
      <c r="H407" s="48"/>
    </row>
    <row r="421" spans="2:8" ht="60.75">
      <c r="B421" s="118" t="s">
        <v>46</v>
      </c>
      <c r="C421" s="118"/>
      <c r="D421" s="118"/>
      <c r="E421" s="118"/>
      <c r="F421" s="118"/>
      <c r="G421" s="118"/>
      <c r="H421" s="118"/>
    </row>
    <row r="422" spans="2:8" ht="47.25" customHeight="1">
      <c r="B422" s="92" t="s">
        <v>37</v>
      </c>
      <c r="C422" s="92"/>
      <c r="D422" s="92"/>
      <c r="E422" s="92"/>
      <c r="F422" s="92"/>
      <c r="G422" s="92"/>
    </row>
    <row r="423" spans="2:8">
      <c r="C423" s="52"/>
      <c r="G423" s="7"/>
    </row>
    <row r="424" spans="2:8" ht="25.5">
      <c r="C424" s="14" t="s">
        <v>5</v>
      </c>
      <c r="D424" s="6"/>
    </row>
    <row r="425" spans="2:8" ht="20.25">
      <c r="B425" s="10"/>
      <c r="C425" s="93" t="s">
        <v>15</v>
      </c>
      <c r="D425" s="96" t="s">
        <v>87</v>
      </c>
      <c r="E425" s="96"/>
      <c r="F425" s="96"/>
      <c r="G425" s="96"/>
      <c r="H425" s="40"/>
    </row>
    <row r="426" spans="2:8" ht="20.25">
      <c r="B426" s="10"/>
      <c r="C426" s="94"/>
      <c r="D426" s="96" t="s">
        <v>88</v>
      </c>
      <c r="E426" s="96"/>
      <c r="F426" s="96"/>
      <c r="G426" s="96"/>
      <c r="H426" s="40"/>
    </row>
    <row r="427" spans="2:8" ht="20.25">
      <c r="B427" s="10"/>
      <c r="C427" s="95"/>
      <c r="D427" s="96" t="s">
        <v>100</v>
      </c>
      <c r="E427" s="96"/>
      <c r="F427" s="96"/>
      <c r="G427" s="96"/>
      <c r="H427" s="40"/>
    </row>
    <row r="428" spans="2:8">
      <c r="C428" s="35" t="s">
        <v>12</v>
      </c>
      <c r="D428" s="53">
        <v>3</v>
      </c>
      <c r="E428" s="49"/>
      <c r="F428" s="10"/>
    </row>
    <row r="429" spans="2:8">
      <c r="C429" s="1" t="s">
        <v>9</v>
      </c>
      <c r="D429" s="54">
        <v>430</v>
      </c>
      <c r="E429" s="97" t="s">
        <v>16</v>
      </c>
      <c r="F429" s="98"/>
      <c r="G429" s="101">
        <f>D430/D429</f>
        <v>49.798976744186049</v>
      </c>
    </row>
    <row r="430" spans="2:8">
      <c r="C430" s="1" t="s">
        <v>10</v>
      </c>
      <c r="D430" s="54">
        <v>21413.56</v>
      </c>
      <c r="E430" s="99"/>
      <c r="F430" s="100"/>
      <c r="G430" s="102"/>
    </row>
    <row r="431" spans="2:8">
      <c r="C431" s="37"/>
      <c r="D431" s="38"/>
      <c r="E431" s="50"/>
    </row>
    <row r="432" spans="2:8">
      <c r="C432" s="36" t="s">
        <v>7</v>
      </c>
      <c r="D432" s="55" t="s">
        <v>101</v>
      </c>
    </row>
    <row r="433" spans="2:8">
      <c r="C433" s="36" t="s">
        <v>11</v>
      </c>
      <c r="D433" s="55">
        <v>65</v>
      </c>
    </row>
    <row r="434" spans="2:8">
      <c r="C434" s="36" t="s">
        <v>13</v>
      </c>
      <c r="D434" s="69" t="s">
        <v>34</v>
      </c>
      <c r="E434" s="41"/>
    </row>
    <row r="435" spans="2:8" ht="24" thickBot="1">
      <c r="C435" s="42"/>
      <c r="D435" s="42"/>
    </row>
    <row r="436" spans="2:8" ht="48" thickBot="1">
      <c r="B436" s="103" t="s">
        <v>17</v>
      </c>
      <c r="C436" s="104"/>
      <c r="D436" s="23" t="s">
        <v>20</v>
      </c>
      <c r="E436" s="105" t="s">
        <v>22</v>
      </c>
      <c r="F436" s="106"/>
      <c r="G436" s="2" t="s">
        <v>21</v>
      </c>
    </row>
    <row r="437" spans="2:8" ht="24" thickBot="1">
      <c r="B437" s="107" t="s">
        <v>36</v>
      </c>
      <c r="C437" s="108"/>
      <c r="D437" s="70">
        <v>50.01</v>
      </c>
      <c r="E437" s="56">
        <v>3</v>
      </c>
      <c r="F437" s="18" t="s">
        <v>25</v>
      </c>
      <c r="G437" s="26">
        <f t="shared" ref="G437:G444" si="10">D437*E437</f>
        <v>150.03</v>
      </c>
      <c r="H437" s="109"/>
    </row>
    <row r="438" spans="2:8">
      <c r="B438" s="110" t="s">
        <v>18</v>
      </c>
      <c r="C438" s="111"/>
      <c r="D438" s="59">
        <v>97.44</v>
      </c>
      <c r="E438" s="57">
        <v>1.08</v>
      </c>
      <c r="F438" s="19" t="s">
        <v>26</v>
      </c>
      <c r="G438" s="27">
        <f t="shared" si="10"/>
        <v>105.23520000000001</v>
      </c>
      <c r="H438" s="109"/>
    </row>
    <row r="439" spans="2:8" ht="24" thickBot="1">
      <c r="B439" s="112" t="s">
        <v>19</v>
      </c>
      <c r="C439" s="113"/>
      <c r="D439" s="62">
        <v>151.63</v>
      </c>
      <c r="E439" s="58">
        <v>1.08</v>
      </c>
      <c r="F439" s="20" t="s">
        <v>26</v>
      </c>
      <c r="G439" s="28">
        <f t="shared" si="10"/>
        <v>163.7604</v>
      </c>
      <c r="H439" s="109"/>
    </row>
    <row r="440" spans="2:8" ht="24" thickBot="1">
      <c r="B440" s="114" t="s">
        <v>28</v>
      </c>
      <c r="C440" s="115"/>
      <c r="D440" s="71">
        <v>731.97</v>
      </c>
      <c r="E440" s="71">
        <v>3</v>
      </c>
      <c r="F440" s="24" t="s">
        <v>25</v>
      </c>
      <c r="G440" s="29">
        <f t="shared" si="10"/>
        <v>2195.91</v>
      </c>
      <c r="H440" s="109"/>
    </row>
    <row r="441" spans="2:8">
      <c r="B441" s="110" t="s">
        <v>33</v>
      </c>
      <c r="C441" s="111"/>
      <c r="D441" s="59">
        <v>652.6</v>
      </c>
      <c r="E441" s="59">
        <v>6</v>
      </c>
      <c r="F441" s="19" t="s">
        <v>25</v>
      </c>
      <c r="G441" s="27">
        <f t="shared" si="10"/>
        <v>3915.6000000000004</v>
      </c>
      <c r="H441" s="109"/>
    </row>
    <row r="442" spans="2:8">
      <c r="B442" s="116" t="s">
        <v>27</v>
      </c>
      <c r="C442" s="117"/>
      <c r="D442" s="72">
        <v>526.99</v>
      </c>
      <c r="E442" s="60"/>
      <c r="F442" s="21" t="s">
        <v>25</v>
      </c>
      <c r="G442" s="30">
        <f t="shared" si="10"/>
        <v>0</v>
      </c>
      <c r="H442" s="109"/>
    </row>
    <row r="443" spans="2:8">
      <c r="B443" s="116" t="s">
        <v>29</v>
      </c>
      <c r="C443" s="117"/>
      <c r="D443" s="73">
        <v>5438.99</v>
      </c>
      <c r="E443" s="61">
        <v>3</v>
      </c>
      <c r="F443" s="21" t="s">
        <v>25</v>
      </c>
      <c r="G443" s="30">
        <f t="shared" si="10"/>
        <v>16316.97</v>
      </c>
      <c r="H443" s="109"/>
    </row>
    <row r="444" spans="2:8">
      <c r="B444" s="116" t="s">
        <v>30</v>
      </c>
      <c r="C444" s="117"/>
      <c r="D444" s="73">
        <v>1672.77</v>
      </c>
      <c r="E444" s="61">
        <v>3</v>
      </c>
      <c r="F444" s="21" t="s">
        <v>25</v>
      </c>
      <c r="G444" s="30">
        <f t="shared" si="10"/>
        <v>5018.3099999999995</v>
      </c>
      <c r="H444" s="109"/>
    </row>
    <row r="445" spans="2:8">
      <c r="B445" s="116" t="s">
        <v>32</v>
      </c>
      <c r="C445" s="117"/>
      <c r="D445" s="73">
        <v>548.24</v>
      </c>
      <c r="E445" s="61">
        <v>3</v>
      </c>
      <c r="F445" s="21" t="s">
        <v>25</v>
      </c>
      <c r="G445" s="30">
        <f>D445*E445</f>
        <v>1644.72</v>
      </c>
      <c r="H445" s="109"/>
    </row>
    <row r="446" spans="2:8" ht="24" thickBot="1">
      <c r="B446" s="112" t="s">
        <v>31</v>
      </c>
      <c r="C446" s="113"/>
      <c r="D446" s="74">
        <v>340.74</v>
      </c>
      <c r="E446" s="62">
        <v>30</v>
      </c>
      <c r="F446" s="20" t="s">
        <v>25</v>
      </c>
      <c r="G446" s="31">
        <f>D446*E446</f>
        <v>10222.200000000001</v>
      </c>
      <c r="H446" s="109"/>
    </row>
    <row r="447" spans="2:8">
      <c r="C447" s="3"/>
      <c r="D447" s="3"/>
      <c r="E447" s="4"/>
      <c r="F447" s="4"/>
      <c r="H447" s="45"/>
    </row>
    <row r="448" spans="2:8" ht="25.5">
      <c r="C448" s="14" t="s">
        <v>14</v>
      </c>
      <c r="D448" s="6"/>
    </row>
    <row r="449" spans="2:8" ht="20.25">
      <c r="C449" s="89" t="s">
        <v>6</v>
      </c>
      <c r="D449" s="51" t="s">
        <v>0</v>
      </c>
      <c r="E449" s="9">
        <f>IF(G437&gt;0, ROUND((G437+D430)/D430,2), 0)</f>
        <v>1.01</v>
      </c>
      <c r="F449" s="9"/>
      <c r="G449" s="10"/>
      <c r="H449" s="7"/>
    </row>
    <row r="450" spans="2:8">
      <c r="C450" s="89"/>
      <c r="D450" s="51" t="s">
        <v>1</v>
      </c>
      <c r="E450" s="9">
        <f>IF(SUM(G438:G439)&gt;0,ROUND((G438+G439+D430)/D430,2),0)</f>
        <v>1.01</v>
      </c>
      <c r="F450" s="9"/>
      <c r="G450" s="11"/>
      <c r="H450" s="47"/>
    </row>
    <row r="451" spans="2:8">
      <c r="C451" s="89"/>
      <c r="D451" s="51" t="s">
        <v>2</v>
      </c>
      <c r="E451" s="9">
        <f>IF(G440&gt;0,ROUND((G440+D430)/D430,2),0)</f>
        <v>1.1000000000000001</v>
      </c>
      <c r="F451" s="12"/>
      <c r="G451" s="11"/>
    </row>
    <row r="452" spans="2:8">
      <c r="C452" s="89"/>
      <c r="D452" s="13" t="s">
        <v>3</v>
      </c>
      <c r="E452" s="32">
        <f>IF(SUM(G441:G446)&gt;0,ROUND((SUM(G441:G446)+D430)/D430,2),0)</f>
        <v>2.73</v>
      </c>
      <c r="F452" s="10"/>
      <c r="G452" s="11"/>
    </row>
    <row r="453" spans="2:8" ht="25.5">
      <c r="D453" s="33" t="s">
        <v>4</v>
      </c>
      <c r="E453" s="34">
        <f>SUM(E449:E452)-IF(VALUE(COUNTIF(E449:E452,"&gt;0"))=4,3,0)-IF(VALUE(COUNTIF(E449:E452,"&gt;0"))=3,2,0)-IF(VALUE(COUNTIF(E449:E452,"&gt;0"))=2,1,0)</f>
        <v>2.8499999999999996</v>
      </c>
      <c r="F453" s="25"/>
    </row>
    <row r="454" spans="2:8">
      <c r="E454" s="15"/>
    </row>
    <row r="455" spans="2:8" ht="25.5">
      <c r="B455" s="22"/>
      <c r="C455" s="16" t="s">
        <v>23</v>
      </c>
      <c r="D455" s="90">
        <f>E453*D430</f>
        <v>61028.645999999993</v>
      </c>
      <c r="E455" s="90"/>
    </row>
    <row r="456" spans="2:8" ht="20.25">
      <c r="C456" s="17" t="s">
        <v>8</v>
      </c>
      <c r="D456" s="91">
        <f>D455/D429</f>
        <v>141.92708372093023</v>
      </c>
      <c r="E456" s="91"/>
      <c r="G456" s="7"/>
      <c r="H456" s="48"/>
    </row>
    <row r="467" spans="2:8" ht="60.75">
      <c r="B467" s="118" t="s">
        <v>47</v>
      </c>
      <c r="C467" s="118"/>
      <c r="D467" s="118"/>
      <c r="E467" s="118"/>
      <c r="F467" s="118"/>
      <c r="G467" s="118"/>
      <c r="H467" s="118"/>
    </row>
    <row r="468" spans="2:8">
      <c r="B468" s="92" t="s">
        <v>37</v>
      </c>
      <c r="C468" s="92"/>
      <c r="D468" s="92"/>
      <c r="E468" s="92"/>
      <c r="F468" s="92"/>
      <c r="G468" s="92"/>
    </row>
    <row r="469" spans="2:8">
      <c r="C469" s="80"/>
      <c r="G469" s="7"/>
    </row>
    <row r="470" spans="2:8" ht="25.5">
      <c r="C470" s="14" t="s">
        <v>5</v>
      </c>
      <c r="D470" s="6"/>
    </row>
    <row r="471" spans="2:8" ht="20.25">
      <c r="B471" s="10"/>
      <c r="C471" s="93" t="s">
        <v>15</v>
      </c>
      <c r="D471" s="96" t="s">
        <v>87</v>
      </c>
      <c r="E471" s="96"/>
      <c r="F471" s="96"/>
      <c r="G471" s="96"/>
      <c r="H471" s="40"/>
    </row>
    <row r="472" spans="2:8" ht="20.25">
      <c r="B472" s="10"/>
      <c r="C472" s="94"/>
      <c r="D472" s="96" t="s">
        <v>88</v>
      </c>
      <c r="E472" s="96"/>
      <c r="F472" s="96"/>
      <c r="G472" s="96"/>
      <c r="H472" s="40"/>
    </row>
    <row r="473" spans="2:8" ht="20.25">
      <c r="B473" s="10"/>
      <c r="C473" s="95"/>
      <c r="D473" s="96" t="s">
        <v>305</v>
      </c>
      <c r="E473" s="96"/>
      <c r="F473" s="96"/>
      <c r="G473" s="96"/>
      <c r="H473" s="40"/>
    </row>
    <row r="474" spans="2:8">
      <c r="C474" s="35" t="s">
        <v>12</v>
      </c>
      <c r="D474" s="53">
        <v>5.3</v>
      </c>
      <c r="E474" s="49"/>
      <c r="F474" s="10"/>
    </row>
    <row r="475" spans="2:8">
      <c r="C475" s="1" t="s">
        <v>9</v>
      </c>
      <c r="D475" s="54">
        <v>740</v>
      </c>
      <c r="E475" s="97" t="s">
        <v>16</v>
      </c>
      <c r="F475" s="98"/>
      <c r="G475" s="101">
        <f>D476/D475</f>
        <v>66.38997297297297</v>
      </c>
    </row>
    <row r="476" spans="2:8">
      <c r="C476" s="1" t="s">
        <v>10</v>
      </c>
      <c r="D476" s="54">
        <v>49128.58</v>
      </c>
      <c r="E476" s="99"/>
      <c r="F476" s="100"/>
      <c r="G476" s="102"/>
    </row>
    <row r="477" spans="2:8">
      <c r="C477" s="37"/>
      <c r="D477" s="38"/>
      <c r="E477" s="50"/>
    </row>
    <row r="478" spans="2:8">
      <c r="C478" s="36" t="s">
        <v>7</v>
      </c>
      <c r="D478" s="55" t="s">
        <v>306</v>
      </c>
    </row>
    <row r="479" spans="2:8">
      <c r="C479" s="36" t="s">
        <v>11</v>
      </c>
      <c r="D479" s="55">
        <v>70</v>
      </c>
    </row>
    <row r="480" spans="2:8">
      <c r="C480" s="36" t="s">
        <v>13</v>
      </c>
      <c r="D480" s="69" t="s">
        <v>34</v>
      </c>
      <c r="E480" s="41"/>
    </row>
    <row r="481" spans="2:8" ht="24" thickBot="1">
      <c r="C481" s="42"/>
      <c r="D481" s="42"/>
    </row>
    <row r="482" spans="2:8" ht="48" thickBot="1">
      <c r="B482" s="103" t="s">
        <v>17</v>
      </c>
      <c r="C482" s="104"/>
      <c r="D482" s="23" t="s">
        <v>20</v>
      </c>
      <c r="E482" s="105" t="s">
        <v>22</v>
      </c>
      <c r="F482" s="106"/>
      <c r="G482" s="2" t="s">
        <v>21</v>
      </c>
    </row>
    <row r="483" spans="2:8" ht="24" thickBot="1">
      <c r="B483" s="107" t="s">
        <v>36</v>
      </c>
      <c r="C483" s="108"/>
      <c r="D483" s="70">
        <v>50.01</v>
      </c>
      <c r="E483" s="56">
        <v>5.3</v>
      </c>
      <c r="F483" s="18" t="s">
        <v>25</v>
      </c>
      <c r="G483" s="26">
        <f t="shared" ref="G483:G490" si="11">D483*E483</f>
        <v>265.053</v>
      </c>
      <c r="H483" s="109"/>
    </row>
    <row r="484" spans="2:8">
      <c r="B484" s="110" t="s">
        <v>18</v>
      </c>
      <c r="C484" s="111"/>
      <c r="D484" s="59">
        <v>97.44</v>
      </c>
      <c r="E484" s="57">
        <v>1.2</v>
      </c>
      <c r="F484" s="19" t="s">
        <v>26</v>
      </c>
      <c r="G484" s="27">
        <f t="shared" si="11"/>
        <v>116.928</v>
      </c>
      <c r="H484" s="109"/>
    </row>
    <row r="485" spans="2:8" ht="24" thickBot="1">
      <c r="B485" s="112" t="s">
        <v>19</v>
      </c>
      <c r="C485" s="113"/>
      <c r="D485" s="62">
        <v>151.63</v>
      </c>
      <c r="E485" s="58">
        <v>1.2</v>
      </c>
      <c r="F485" s="20" t="s">
        <v>26</v>
      </c>
      <c r="G485" s="28">
        <f t="shared" si="11"/>
        <v>181.95599999999999</v>
      </c>
      <c r="H485" s="109"/>
    </row>
    <row r="486" spans="2:8" ht="24" thickBot="1">
      <c r="B486" s="114" t="s">
        <v>28</v>
      </c>
      <c r="C486" s="115"/>
      <c r="D486" s="71">
        <v>731.97</v>
      </c>
      <c r="E486" s="71">
        <v>5.3</v>
      </c>
      <c r="F486" s="24" t="s">
        <v>25</v>
      </c>
      <c r="G486" s="29">
        <f t="shared" si="11"/>
        <v>3879.4409999999998</v>
      </c>
      <c r="H486" s="109"/>
    </row>
    <row r="487" spans="2:8">
      <c r="B487" s="110" t="s">
        <v>33</v>
      </c>
      <c r="C487" s="111"/>
      <c r="D487" s="59">
        <v>652.6</v>
      </c>
      <c r="E487" s="59">
        <v>10.6</v>
      </c>
      <c r="F487" s="19" t="s">
        <v>25</v>
      </c>
      <c r="G487" s="27">
        <f t="shared" si="11"/>
        <v>6917.56</v>
      </c>
      <c r="H487" s="109"/>
    </row>
    <row r="488" spans="2:8">
      <c r="B488" s="116" t="s">
        <v>27</v>
      </c>
      <c r="C488" s="117"/>
      <c r="D488" s="72">
        <v>526.99</v>
      </c>
      <c r="E488" s="60"/>
      <c r="F488" s="21" t="s">
        <v>25</v>
      </c>
      <c r="G488" s="30">
        <f t="shared" si="11"/>
        <v>0</v>
      </c>
      <c r="H488" s="109"/>
    </row>
    <row r="489" spans="2:8">
      <c r="B489" s="116" t="s">
        <v>29</v>
      </c>
      <c r="C489" s="117"/>
      <c r="D489" s="73">
        <v>5438.99</v>
      </c>
      <c r="E489" s="61">
        <v>5.3</v>
      </c>
      <c r="F489" s="21" t="s">
        <v>25</v>
      </c>
      <c r="G489" s="30">
        <f t="shared" si="11"/>
        <v>28826.646999999997</v>
      </c>
      <c r="H489" s="109"/>
    </row>
    <row r="490" spans="2:8">
      <c r="B490" s="116" t="s">
        <v>30</v>
      </c>
      <c r="C490" s="117"/>
      <c r="D490" s="73">
        <v>1672.77</v>
      </c>
      <c r="E490" s="61">
        <v>5.3</v>
      </c>
      <c r="F490" s="21" t="s">
        <v>25</v>
      </c>
      <c r="G490" s="30">
        <f t="shared" si="11"/>
        <v>8865.6810000000005</v>
      </c>
      <c r="H490" s="109"/>
    </row>
    <row r="491" spans="2:8">
      <c r="B491" s="116" t="s">
        <v>32</v>
      </c>
      <c r="C491" s="117"/>
      <c r="D491" s="73">
        <v>548.24</v>
      </c>
      <c r="E491" s="61">
        <v>5.3</v>
      </c>
      <c r="F491" s="21" t="s">
        <v>25</v>
      </c>
      <c r="G491" s="30">
        <f>D491*E491</f>
        <v>2905.672</v>
      </c>
      <c r="H491" s="109"/>
    </row>
    <row r="492" spans="2:8" ht="24" thickBot="1">
      <c r="B492" s="112" t="s">
        <v>31</v>
      </c>
      <c r="C492" s="113"/>
      <c r="D492" s="74">
        <v>340.74</v>
      </c>
      <c r="E492" s="62">
        <v>53</v>
      </c>
      <c r="F492" s="20" t="s">
        <v>25</v>
      </c>
      <c r="G492" s="31">
        <f>D492*E492</f>
        <v>18059.22</v>
      </c>
      <c r="H492" s="109"/>
    </row>
    <row r="493" spans="2:8">
      <c r="C493" s="3"/>
      <c r="D493" s="3"/>
      <c r="E493" s="4"/>
      <c r="F493" s="4"/>
      <c r="H493" s="45"/>
    </row>
    <row r="494" spans="2:8" ht="25.5">
      <c r="C494" s="14" t="s">
        <v>14</v>
      </c>
      <c r="D494" s="6"/>
    </row>
    <row r="495" spans="2:8" ht="20.25">
      <c r="C495" s="89" t="s">
        <v>6</v>
      </c>
      <c r="D495" s="79" t="s">
        <v>0</v>
      </c>
      <c r="E495" s="9">
        <f>IF(G483&gt;0, ROUND((G483+D476)/D476,2), 0)</f>
        <v>1.01</v>
      </c>
      <c r="F495" s="9"/>
      <c r="G495" s="10"/>
      <c r="H495" s="7"/>
    </row>
    <row r="496" spans="2:8">
      <c r="C496" s="89"/>
      <c r="D496" s="79" t="s">
        <v>1</v>
      </c>
      <c r="E496" s="9">
        <f>IF(SUM(G484:G485)&gt;0,ROUND((G484+G485+D476)/D476,2),0)</f>
        <v>1.01</v>
      </c>
      <c r="F496" s="9"/>
      <c r="G496" s="11"/>
      <c r="H496" s="47"/>
    </row>
    <row r="497" spans="2:8">
      <c r="C497" s="89"/>
      <c r="D497" s="79" t="s">
        <v>2</v>
      </c>
      <c r="E497" s="9">
        <f>IF(G486&gt;0,ROUND((G486+D476)/D476,2),0)</f>
        <v>1.08</v>
      </c>
      <c r="F497" s="12"/>
      <c r="G497" s="11"/>
    </row>
    <row r="498" spans="2:8">
      <c r="C498" s="89"/>
      <c r="D498" s="13" t="s">
        <v>3</v>
      </c>
      <c r="E498" s="32">
        <f>IF(SUM(G487:G492)&gt;0,ROUND((SUM(G487:G492)+D476)/D476,2),0)</f>
        <v>2.33</v>
      </c>
      <c r="F498" s="10"/>
      <c r="G498" s="11"/>
    </row>
    <row r="499" spans="2:8" ht="25.5">
      <c r="D499" s="33" t="s">
        <v>4</v>
      </c>
      <c r="E499" s="34">
        <f>SUM(E495:E498)-IF(VALUE(COUNTIF(E495:E498,"&gt;0"))=4,3,0)-IF(VALUE(COUNTIF(E495:E498,"&gt;0"))=3,2,0)-IF(VALUE(COUNTIF(E495:E498,"&gt;0"))=2,1,0)</f>
        <v>2.4299999999999997</v>
      </c>
      <c r="F499" s="25"/>
    </row>
    <row r="500" spans="2:8">
      <c r="E500" s="15"/>
    </row>
    <row r="501" spans="2:8" ht="25.5">
      <c r="B501" s="22"/>
      <c r="C501" s="16" t="s">
        <v>23</v>
      </c>
      <c r="D501" s="90">
        <f>E499*D476</f>
        <v>119382.44939999998</v>
      </c>
      <c r="E501" s="90"/>
    </row>
    <row r="502" spans="2:8" ht="20.25">
      <c r="C502" s="17" t="s">
        <v>8</v>
      </c>
      <c r="D502" s="91">
        <f>D501/D475</f>
        <v>161.32763432432429</v>
      </c>
      <c r="E502" s="91"/>
      <c r="G502" s="7"/>
      <c r="H502" s="48"/>
    </row>
    <row r="517" spans="2:8" ht="60.75">
      <c r="B517" s="118" t="s">
        <v>48</v>
      </c>
      <c r="C517" s="118"/>
      <c r="D517" s="118"/>
      <c r="E517" s="118"/>
      <c r="F517" s="118"/>
      <c r="G517" s="118"/>
      <c r="H517" s="118"/>
    </row>
    <row r="518" spans="2:8" ht="58.5" customHeight="1">
      <c r="B518" s="92" t="s">
        <v>37</v>
      </c>
      <c r="C518" s="92"/>
      <c r="D518" s="92"/>
      <c r="E518" s="92"/>
      <c r="F518" s="92"/>
      <c r="G518" s="92"/>
    </row>
    <row r="519" spans="2:8">
      <c r="C519" s="52"/>
      <c r="G519" s="7"/>
    </row>
    <row r="520" spans="2:8" ht="25.5">
      <c r="C520" s="14" t="s">
        <v>5</v>
      </c>
      <c r="D520" s="6"/>
    </row>
    <row r="521" spans="2:8" ht="20.25">
      <c r="B521" s="10"/>
      <c r="C521" s="93" t="s">
        <v>15</v>
      </c>
      <c r="D521" s="96" t="s">
        <v>87</v>
      </c>
      <c r="E521" s="96"/>
      <c r="F521" s="96"/>
      <c r="G521" s="96"/>
      <c r="H521" s="40"/>
    </row>
    <row r="522" spans="2:8" ht="20.25">
      <c r="B522" s="10"/>
      <c r="C522" s="94"/>
      <c r="D522" s="96" t="s">
        <v>88</v>
      </c>
      <c r="E522" s="96"/>
      <c r="F522" s="96"/>
      <c r="G522" s="96"/>
      <c r="H522" s="40"/>
    </row>
    <row r="523" spans="2:8" ht="20.25">
      <c r="B523" s="10"/>
      <c r="C523" s="95"/>
      <c r="D523" s="96" t="s">
        <v>102</v>
      </c>
      <c r="E523" s="96"/>
      <c r="F523" s="96"/>
      <c r="G523" s="96"/>
      <c r="H523" s="40"/>
    </row>
    <row r="524" spans="2:8">
      <c r="C524" s="35" t="s">
        <v>12</v>
      </c>
      <c r="D524" s="53">
        <v>3.6</v>
      </c>
      <c r="E524" s="49"/>
      <c r="F524" s="10"/>
    </row>
    <row r="525" spans="2:8">
      <c r="C525" s="1" t="s">
        <v>9</v>
      </c>
      <c r="D525" s="54">
        <v>522</v>
      </c>
      <c r="E525" s="97" t="s">
        <v>16</v>
      </c>
      <c r="F525" s="98"/>
      <c r="G525" s="101">
        <f>D526/D525</f>
        <v>177.85103448275862</v>
      </c>
    </row>
    <row r="526" spans="2:8">
      <c r="C526" s="1" t="s">
        <v>10</v>
      </c>
      <c r="D526" s="54">
        <v>92838.24</v>
      </c>
      <c r="E526" s="99"/>
      <c r="F526" s="100"/>
      <c r="G526" s="102"/>
    </row>
    <row r="527" spans="2:8">
      <c r="C527" s="37"/>
      <c r="D527" s="38"/>
      <c r="E527" s="50"/>
    </row>
    <row r="528" spans="2:8">
      <c r="C528" s="36" t="s">
        <v>7</v>
      </c>
      <c r="D528" s="55" t="s">
        <v>103</v>
      </c>
    </row>
    <row r="529" spans="2:8">
      <c r="C529" s="36" t="s">
        <v>11</v>
      </c>
      <c r="D529" s="55">
        <v>75</v>
      </c>
    </row>
    <row r="530" spans="2:8">
      <c r="C530" s="36" t="s">
        <v>13</v>
      </c>
      <c r="D530" s="69" t="s">
        <v>34</v>
      </c>
      <c r="E530" s="41"/>
    </row>
    <row r="531" spans="2:8" ht="24" thickBot="1">
      <c r="C531" s="42"/>
      <c r="D531" s="42"/>
    </row>
    <row r="532" spans="2:8" ht="48" thickBot="1">
      <c r="B532" s="103" t="s">
        <v>17</v>
      </c>
      <c r="C532" s="104"/>
      <c r="D532" s="23" t="s">
        <v>20</v>
      </c>
      <c r="E532" s="105" t="s">
        <v>22</v>
      </c>
      <c r="F532" s="106"/>
      <c r="G532" s="2" t="s">
        <v>21</v>
      </c>
    </row>
    <row r="533" spans="2:8" ht="24" thickBot="1">
      <c r="B533" s="107" t="s">
        <v>36</v>
      </c>
      <c r="C533" s="108"/>
      <c r="D533" s="70">
        <v>50.01</v>
      </c>
      <c r="E533" s="56">
        <v>3.6</v>
      </c>
      <c r="F533" s="18" t="s">
        <v>25</v>
      </c>
      <c r="G533" s="26">
        <f t="shared" ref="G533:G540" si="12">D533*E533</f>
        <v>180.036</v>
      </c>
      <c r="H533" s="109"/>
    </row>
    <row r="534" spans="2:8">
      <c r="B534" s="110" t="s">
        <v>18</v>
      </c>
      <c r="C534" s="111"/>
      <c r="D534" s="59">
        <v>97.44</v>
      </c>
      <c r="E534" s="57">
        <v>0.7</v>
      </c>
      <c r="F534" s="19" t="s">
        <v>26</v>
      </c>
      <c r="G534" s="27">
        <f t="shared" si="12"/>
        <v>68.207999999999998</v>
      </c>
      <c r="H534" s="109"/>
    </row>
    <row r="535" spans="2:8" ht="24" thickBot="1">
      <c r="B535" s="112" t="s">
        <v>19</v>
      </c>
      <c r="C535" s="113"/>
      <c r="D535" s="62">
        <v>151.63</v>
      </c>
      <c r="E535" s="58">
        <v>0.7</v>
      </c>
      <c r="F535" s="20" t="s">
        <v>26</v>
      </c>
      <c r="G535" s="28">
        <f t="shared" si="12"/>
        <v>106.14099999999999</v>
      </c>
      <c r="H535" s="109"/>
    </row>
    <row r="536" spans="2:8" ht="24" thickBot="1">
      <c r="B536" s="114" t="s">
        <v>28</v>
      </c>
      <c r="C536" s="115"/>
      <c r="D536" s="71">
        <v>731.97</v>
      </c>
      <c r="E536" s="71">
        <v>3.6</v>
      </c>
      <c r="F536" s="24" t="s">
        <v>25</v>
      </c>
      <c r="G536" s="29">
        <f t="shared" si="12"/>
        <v>2635.0920000000001</v>
      </c>
      <c r="H536" s="109"/>
    </row>
    <row r="537" spans="2:8">
      <c r="B537" s="110" t="s">
        <v>33</v>
      </c>
      <c r="C537" s="111"/>
      <c r="D537" s="59">
        <v>652.6</v>
      </c>
      <c r="E537" s="59">
        <v>7.2</v>
      </c>
      <c r="F537" s="19" t="s">
        <v>25</v>
      </c>
      <c r="G537" s="27">
        <f t="shared" si="12"/>
        <v>4698.72</v>
      </c>
      <c r="H537" s="109"/>
    </row>
    <row r="538" spans="2:8">
      <c r="B538" s="116" t="s">
        <v>27</v>
      </c>
      <c r="C538" s="117"/>
      <c r="D538" s="72">
        <v>526.99</v>
      </c>
      <c r="E538" s="60"/>
      <c r="F538" s="21" t="s">
        <v>25</v>
      </c>
      <c r="G538" s="30">
        <f t="shared" si="12"/>
        <v>0</v>
      </c>
      <c r="H538" s="109"/>
    </row>
    <row r="539" spans="2:8">
      <c r="B539" s="116" t="s">
        <v>29</v>
      </c>
      <c r="C539" s="117"/>
      <c r="D539" s="73">
        <v>5438.99</v>
      </c>
      <c r="E539" s="61">
        <v>3.6</v>
      </c>
      <c r="F539" s="21" t="s">
        <v>25</v>
      </c>
      <c r="G539" s="30">
        <f t="shared" si="12"/>
        <v>19580.364000000001</v>
      </c>
      <c r="H539" s="109"/>
    </row>
    <row r="540" spans="2:8">
      <c r="B540" s="116" t="s">
        <v>30</v>
      </c>
      <c r="C540" s="117"/>
      <c r="D540" s="73">
        <v>1672.77</v>
      </c>
      <c r="E540" s="61">
        <v>3.6</v>
      </c>
      <c r="F540" s="21" t="s">
        <v>25</v>
      </c>
      <c r="G540" s="30">
        <f t="shared" si="12"/>
        <v>6021.9719999999998</v>
      </c>
      <c r="H540" s="109"/>
    </row>
    <row r="541" spans="2:8">
      <c r="B541" s="116" t="s">
        <v>32</v>
      </c>
      <c r="C541" s="117"/>
      <c r="D541" s="73">
        <v>548.24</v>
      </c>
      <c r="E541" s="61">
        <v>3.6</v>
      </c>
      <c r="F541" s="21" t="s">
        <v>25</v>
      </c>
      <c r="G541" s="30">
        <f>D541*E541</f>
        <v>1973.664</v>
      </c>
      <c r="H541" s="109"/>
    </row>
    <row r="542" spans="2:8" ht="24" thickBot="1">
      <c r="B542" s="112" t="s">
        <v>31</v>
      </c>
      <c r="C542" s="113"/>
      <c r="D542" s="74">
        <v>340.74</v>
      </c>
      <c r="E542" s="62">
        <v>36</v>
      </c>
      <c r="F542" s="20" t="s">
        <v>25</v>
      </c>
      <c r="G542" s="31">
        <f>D542*E542</f>
        <v>12266.64</v>
      </c>
      <c r="H542" s="109"/>
    </row>
    <row r="543" spans="2:8">
      <c r="C543" s="3"/>
      <c r="D543" s="3"/>
      <c r="E543" s="4"/>
      <c r="F543" s="4"/>
      <c r="H543" s="45"/>
    </row>
    <row r="544" spans="2:8" ht="25.5">
      <c r="C544" s="14" t="s">
        <v>14</v>
      </c>
      <c r="D544" s="6"/>
    </row>
    <row r="545" spans="2:8" ht="20.25">
      <c r="C545" s="89" t="s">
        <v>6</v>
      </c>
      <c r="D545" s="51" t="s">
        <v>0</v>
      </c>
      <c r="E545" s="9">
        <f>IF(G533&gt;0, ROUND((G533+D526)/D526,2), 0)</f>
        <v>1</v>
      </c>
      <c r="F545" s="9"/>
      <c r="G545" s="10"/>
      <c r="H545" s="7"/>
    </row>
    <row r="546" spans="2:8">
      <c r="C546" s="89"/>
      <c r="D546" s="51" t="s">
        <v>1</v>
      </c>
      <c r="E546" s="9">
        <f>IF(SUM(G534:G535)&gt;0,ROUND((G534+G535+D526)/D526,2),0)</f>
        <v>1</v>
      </c>
      <c r="F546" s="9"/>
      <c r="G546" s="11"/>
      <c r="H546" s="47"/>
    </row>
    <row r="547" spans="2:8">
      <c r="C547" s="89"/>
      <c r="D547" s="51" t="s">
        <v>2</v>
      </c>
      <c r="E547" s="9">
        <f>IF(G536&gt;0,ROUND((G536+D526)/D526,2),0)</f>
        <v>1.03</v>
      </c>
      <c r="F547" s="12"/>
      <c r="G547" s="11"/>
    </row>
    <row r="548" spans="2:8">
      <c r="C548" s="89"/>
      <c r="D548" s="13" t="s">
        <v>3</v>
      </c>
      <c r="E548" s="32">
        <f>IF(SUM(G537:G542)&gt;0,ROUND((SUM(G537:G542)+D526)/D526,2),0)</f>
        <v>1.48</v>
      </c>
      <c r="F548" s="10"/>
      <c r="G548" s="11"/>
    </row>
    <row r="549" spans="2:8" ht="25.5">
      <c r="D549" s="33" t="s">
        <v>4</v>
      </c>
      <c r="E549" s="34">
        <f>SUM(E545:E548)-IF(VALUE(COUNTIF(E545:E548,"&gt;0"))=4,3,0)-IF(VALUE(COUNTIF(E545:E548,"&gt;0"))=3,2,0)-IF(VALUE(COUNTIF(E545:E548,"&gt;0"))=2,1,0)</f>
        <v>1.5099999999999998</v>
      </c>
      <c r="F549" s="25"/>
    </row>
    <row r="550" spans="2:8">
      <c r="E550" s="15"/>
    </row>
    <row r="551" spans="2:8" ht="25.5">
      <c r="B551" s="22"/>
      <c r="C551" s="16" t="s">
        <v>23</v>
      </c>
      <c r="D551" s="90">
        <f>E549*D526</f>
        <v>140185.74239999999</v>
      </c>
      <c r="E551" s="90"/>
    </row>
    <row r="552" spans="2:8" ht="20.25">
      <c r="C552" s="17" t="s">
        <v>8</v>
      </c>
      <c r="D552" s="91">
        <f>D551/D525</f>
        <v>268.55506206896547</v>
      </c>
      <c r="E552" s="91"/>
      <c r="G552" s="7"/>
      <c r="H552" s="48"/>
    </row>
    <row r="562" spans="2:8" ht="60.75">
      <c r="B562" s="118" t="s">
        <v>49</v>
      </c>
      <c r="C562" s="118"/>
      <c r="D562" s="118"/>
      <c r="E562" s="118"/>
      <c r="F562" s="118"/>
      <c r="G562" s="118"/>
      <c r="H562" s="118"/>
    </row>
    <row r="563" spans="2:8">
      <c r="B563" s="92" t="s">
        <v>37</v>
      </c>
      <c r="C563" s="92"/>
      <c r="D563" s="92"/>
      <c r="E563" s="92"/>
      <c r="F563" s="92"/>
      <c r="G563" s="92"/>
    </row>
    <row r="564" spans="2:8">
      <c r="C564" s="80"/>
      <c r="G564" s="7"/>
    </row>
    <row r="565" spans="2:8" ht="25.5">
      <c r="C565" s="14" t="s">
        <v>5</v>
      </c>
      <c r="D565" s="6"/>
    </row>
    <row r="566" spans="2:8" ht="20.25">
      <c r="B566" s="10"/>
      <c r="C566" s="93" t="s">
        <v>15</v>
      </c>
      <c r="D566" s="96" t="s">
        <v>87</v>
      </c>
      <c r="E566" s="96"/>
      <c r="F566" s="96"/>
      <c r="G566" s="96"/>
      <c r="H566" s="40"/>
    </row>
    <row r="567" spans="2:8" ht="20.25">
      <c r="B567" s="10"/>
      <c r="C567" s="94"/>
      <c r="D567" s="96" t="s">
        <v>88</v>
      </c>
      <c r="E567" s="96"/>
      <c r="F567" s="96"/>
      <c r="G567" s="96"/>
      <c r="H567" s="40"/>
    </row>
    <row r="568" spans="2:8" ht="20.25">
      <c r="B568" s="10"/>
      <c r="C568" s="95"/>
      <c r="D568" s="96" t="s">
        <v>307</v>
      </c>
      <c r="E568" s="96"/>
      <c r="F568" s="96"/>
      <c r="G568" s="96"/>
      <c r="H568" s="40"/>
    </row>
    <row r="569" spans="2:8">
      <c r="C569" s="35" t="s">
        <v>12</v>
      </c>
      <c r="D569" s="53">
        <v>6.1</v>
      </c>
      <c r="E569" s="49"/>
      <c r="F569" s="10"/>
    </row>
    <row r="570" spans="2:8">
      <c r="C570" s="1" t="s">
        <v>9</v>
      </c>
      <c r="D570" s="54">
        <v>888</v>
      </c>
      <c r="E570" s="97" t="s">
        <v>16</v>
      </c>
      <c r="F570" s="98"/>
      <c r="G570" s="101">
        <f>D571/D570</f>
        <v>175.08478603603604</v>
      </c>
    </row>
    <row r="571" spans="2:8">
      <c r="C571" s="1" t="s">
        <v>10</v>
      </c>
      <c r="D571" s="54">
        <v>155475.29</v>
      </c>
      <c r="E571" s="99"/>
      <c r="F571" s="100"/>
      <c r="G571" s="102"/>
    </row>
    <row r="572" spans="2:8">
      <c r="C572" s="37"/>
      <c r="D572" s="38"/>
      <c r="E572" s="50"/>
    </row>
    <row r="573" spans="2:8">
      <c r="C573" s="36" t="s">
        <v>7</v>
      </c>
      <c r="D573" s="55" t="s">
        <v>103</v>
      </c>
    </row>
    <row r="574" spans="2:8">
      <c r="C574" s="36" t="s">
        <v>11</v>
      </c>
      <c r="D574" s="55">
        <v>75</v>
      </c>
    </row>
    <row r="575" spans="2:8">
      <c r="C575" s="36" t="s">
        <v>13</v>
      </c>
      <c r="D575" s="69" t="s">
        <v>34</v>
      </c>
      <c r="E575" s="41"/>
    </row>
    <row r="576" spans="2:8" ht="24" thickBot="1">
      <c r="C576" s="42"/>
      <c r="D576" s="42"/>
    </row>
    <row r="577" spans="2:8" ht="48" thickBot="1">
      <c r="B577" s="103" t="s">
        <v>17</v>
      </c>
      <c r="C577" s="104"/>
      <c r="D577" s="23" t="s">
        <v>20</v>
      </c>
      <c r="E577" s="105" t="s">
        <v>22</v>
      </c>
      <c r="F577" s="106"/>
      <c r="G577" s="2" t="s">
        <v>21</v>
      </c>
    </row>
    <row r="578" spans="2:8" ht="24" thickBot="1">
      <c r="B578" s="107" t="s">
        <v>36</v>
      </c>
      <c r="C578" s="108"/>
      <c r="D578" s="70">
        <v>50.01</v>
      </c>
      <c r="E578" s="56">
        <v>6.1</v>
      </c>
      <c r="F578" s="18" t="s">
        <v>25</v>
      </c>
      <c r="G578" s="26">
        <f t="shared" ref="G578:G585" si="13">D578*E578</f>
        <v>305.06099999999998</v>
      </c>
      <c r="H578" s="109"/>
    </row>
    <row r="579" spans="2:8">
      <c r="B579" s="110" t="s">
        <v>18</v>
      </c>
      <c r="C579" s="111"/>
      <c r="D579" s="59">
        <v>97.44</v>
      </c>
      <c r="E579" s="57">
        <v>1.4</v>
      </c>
      <c r="F579" s="19" t="s">
        <v>26</v>
      </c>
      <c r="G579" s="27">
        <f t="shared" si="13"/>
        <v>136.416</v>
      </c>
      <c r="H579" s="109"/>
    </row>
    <row r="580" spans="2:8" ht="24" thickBot="1">
      <c r="B580" s="112" t="s">
        <v>19</v>
      </c>
      <c r="C580" s="113"/>
      <c r="D580" s="62">
        <v>151.63</v>
      </c>
      <c r="E580" s="58">
        <v>1.4</v>
      </c>
      <c r="F580" s="20" t="s">
        <v>26</v>
      </c>
      <c r="G580" s="28">
        <f t="shared" si="13"/>
        <v>212.28199999999998</v>
      </c>
      <c r="H580" s="109"/>
    </row>
    <row r="581" spans="2:8" ht="24" thickBot="1">
      <c r="B581" s="114" t="s">
        <v>28</v>
      </c>
      <c r="C581" s="115"/>
      <c r="D581" s="71">
        <v>731.97</v>
      </c>
      <c r="E581" s="71">
        <v>6.1</v>
      </c>
      <c r="F581" s="24" t="s">
        <v>25</v>
      </c>
      <c r="G581" s="29">
        <f t="shared" si="13"/>
        <v>4465.0169999999998</v>
      </c>
      <c r="H581" s="109"/>
    </row>
    <row r="582" spans="2:8">
      <c r="B582" s="110" t="s">
        <v>33</v>
      </c>
      <c r="C582" s="111"/>
      <c r="D582" s="59">
        <v>652.6</v>
      </c>
      <c r="E582" s="59">
        <v>12.2</v>
      </c>
      <c r="F582" s="19" t="s">
        <v>25</v>
      </c>
      <c r="G582" s="27">
        <f t="shared" si="13"/>
        <v>7961.72</v>
      </c>
      <c r="H582" s="109"/>
    </row>
    <row r="583" spans="2:8">
      <c r="B583" s="116" t="s">
        <v>27</v>
      </c>
      <c r="C583" s="117"/>
      <c r="D583" s="72">
        <v>526.99</v>
      </c>
      <c r="E583" s="60"/>
      <c r="F583" s="21" t="s">
        <v>25</v>
      </c>
      <c r="G583" s="30">
        <f t="shared" si="13"/>
        <v>0</v>
      </c>
      <c r="H583" s="109"/>
    </row>
    <row r="584" spans="2:8">
      <c r="B584" s="116" t="s">
        <v>29</v>
      </c>
      <c r="C584" s="117"/>
      <c r="D584" s="73">
        <v>5438.99</v>
      </c>
      <c r="E584" s="61">
        <v>6.1</v>
      </c>
      <c r="F584" s="21" t="s">
        <v>25</v>
      </c>
      <c r="G584" s="30">
        <f t="shared" si="13"/>
        <v>33177.839</v>
      </c>
      <c r="H584" s="109"/>
    </row>
    <row r="585" spans="2:8">
      <c r="B585" s="116" t="s">
        <v>30</v>
      </c>
      <c r="C585" s="117"/>
      <c r="D585" s="73">
        <v>1672.77</v>
      </c>
      <c r="E585" s="61">
        <v>6.1</v>
      </c>
      <c r="F585" s="21" t="s">
        <v>25</v>
      </c>
      <c r="G585" s="30">
        <f t="shared" si="13"/>
        <v>10203.896999999999</v>
      </c>
      <c r="H585" s="109"/>
    </row>
    <row r="586" spans="2:8">
      <c r="B586" s="116" t="s">
        <v>32</v>
      </c>
      <c r="C586" s="117"/>
      <c r="D586" s="73">
        <v>548.24</v>
      </c>
      <c r="E586" s="61">
        <v>6.1</v>
      </c>
      <c r="F586" s="21" t="s">
        <v>25</v>
      </c>
      <c r="G586" s="30">
        <f>D586*E586</f>
        <v>3344.2639999999997</v>
      </c>
      <c r="H586" s="109"/>
    </row>
    <row r="587" spans="2:8" ht="24" thickBot="1">
      <c r="B587" s="112" t="s">
        <v>31</v>
      </c>
      <c r="C587" s="113"/>
      <c r="D587" s="74">
        <v>340.74</v>
      </c>
      <c r="E587" s="62">
        <v>61</v>
      </c>
      <c r="F587" s="20" t="s">
        <v>25</v>
      </c>
      <c r="G587" s="31">
        <f>D587*E587</f>
        <v>20785.14</v>
      </c>
      <c r="H587" s="109"/>
    </row>
    <row r="588" spans="2:8">
      <c r="C588" s="3"/>
      <c r="D588" s="3"/>
      <c r="E588" s="4"/>
      <c r="F588" s="4"/>
      <c r="H588" s="45"/>
    </row>
    <row r="589" spans="2:8" ht="25.5">
      <c r="C589" s="14" t="s">
        <v>14</v>
      </c>
      <c r="D589" s="6"/>
    </row>
    <row r="590" spans="2:8" ht="20.25">
      <c r="C590" s="89" t="s">
        <v>6</v>
      </c>
      <c r="D590" s="79" t="s">
        <v>0</v>
      </c>
      <c r="E590" s="9">
        <f>IF(G578&gt;0, ROUND((G578+D571)/D571,2), 0)</f>
        <v>1</v>
      </c>
      <c r="F590" s="9"/>
      <c r="G590" s="10"/>
      <c r="H590" s="7"/>
    </row>
    <row r="591" spans="2:8">
      <c r="C591" s="89"/>
      <c r="D591" s="79" t="s">
        <v>1</v>
      </c>
      <c r="E591" s="9">
        <f>IF(SUM(G579:G580)&gt;0,ROUND((G579+G580+D571)/D571,2),0)</f>
        <v>1</v>
      </c>
      <c r="F591" s="9"/>
      <c r="G591" s="11"/>
      <c r="H591" s="47"/>
    </row>
    <row r="592" spans="2:8">
      <c r="C592" s="89"/>
      <c r="D592" s="79" t="s">
        <v>2</v>
      </c>
      <c r="E592" s="9">
        <f>IF(G581&gt;0,ROUND((G581+D571)/D571,2),0)</f>
        <v>1.03</v>
      </c>
      <c r="F592" s="12"/>
      <c r="G592" s="11"/>
    </row>
    <row r="593" spans="2:8">
      <c r="C593" s="89"/>
      <c r="D593" s="13" t="s">
        <v>3</v>
      </c>
      <c r="E593" s="32">
        <f>IF(SUM(G582:G587)&gt;0,ROUND((SUM(G582:G587)+D571)/D571,2),0)</f>
        <v>1.49</v>
      </c>
      <c r="F593" s="10"/>
      <c r="G593" s="11"/>
    </row>
    <row r="594" spans="2:8" ht="25.5">
      <c r="D594" s="33" t="s">
        <v>4</v>
      </c>
      <c r="E594" s="34">
        <f>SUM(E590:E593)-IF(VALUE(COUNTIF(E590:E593,"&gt;0"))=4,3,0)-IF(VALUE(COUNTIF(E590:E593,"&gt;0"))=3,2,0)-IF(VALUE(COUNTIF(E590:E593,"&gt;0"))=2,1,0)</f>
        <v>1.5200000000000005</v>
      </c>
      <c r="F594" s="25"/>
    </row>
    <row r="595" spans="2:8">
      <c r="E595" s="15"/>
    </row>
    <row r="596" spans="2:8" ht="25.5">
      <c r="B596" s="22"/>
      <c r="C596" s="16" t="s">
        <v>23</v>
      </c>
      <c r="D596" s="90">
        <f>E594*D571</f>
        <v>236322.4408000001</v>
      </c>
      <c r="E596" s="90"/>
    </row>
    <row r="597" spans="2:8" ht="20.25">
      <c r="C597" s="17" t="s">
        <v>8</v>
      </c>
      <c r="D597" s="91">
        <f>D596/D570</f>
        <v>266.12887477477489</v>
      </c>
      <c r="E597" s="91"/>
      <c r="G597" s="7"/>
      <c r="H597" s="48"/>
    </row>
    <row r="613" spans="2:8" ht="60.75">
      <c r="B613" s="118" t="s">
        <v>50</v>
      </c>
      <c r="C613" s="118"/>
      <c r="D613" s="118"/>
      <c r="E613" s="118"/>
      <c r="F613" s="118"/>
      <c r="G613" s="118"/>
      <c r="H613" s="118"/>
    </row>
    <row r="614" spans="2:8" ht="54" customHeight="1">
      <c r="B614" s="92" t="s">
        <v>37</v>
      </c>
      <c r="C614" s="92"/>
      <c r="D614" s="92"/>
      <c r="E614" s="92"/>
      <c r="F614" s="92"/>
      <c r="G614" s="92"/>
    </row>
    <row r="615" spans="2:8">
      <c r="C615" s="52"/>
      <c r="G615" s="7"/>
    </row>
    <row r="616" spans="2:8" ht="25.5">
      <c r="C616" s="14" t="s">
        <v>5</v>
      </c>
      <c r="D616" s="6"/>
    </row>
    <row r="617" spans="2:8" ht="20.25">
      <c r="B617" s="10"/>
      <c r="C617" s="93" t="s">
        <v>15</v>
      </c>
      <c r="D617" s="96" t="s">
        <v>87</v>
      </c>
      <c r="E617" s="96"/>
      <c r="F617" s="96"/>
      <c r="G617" s="96"/>
      <c r="H617" s="40"/>
    </row>
    <row r="618" spans="2:8" ht="20.25">
      <c r="B618" s="10"/>
      <c r="C618" s="94"/>
      <c r="D618" s="96" t="s">
        <v>88</v>
      </c>
      <c r="E618" s="96"/>
      <c r="F618" s="96"/>
      <c r="G618" s="96"/>
      <c r="H618" s="40"/>
    </row>
    <row r="619" spans="2:8" ht="20.25">
      <c r="B619" s="10"/>
      <c r="C619" s="95"/>
      <c r="D619" s="96" t="s">
        <v>104</v>
      </c>
      <c r="E619" s="96"/>
      <c r="F619" s="96"/>
      <c r="G619" s="96"/>
      <c r="H619" s="40"/>
    </row>
    <row r="620" spans="2:8">
      <c r="C620" s="35" t="s">
        <v>12</v>
      </c>
      <c r="D620" s="53">
        <v>5</v>
      </c>
      <c r="E620" s="49"/>
      <c r="F620" s="10"/>
    </row>
    <row r="621" spans="2:8">
      <c r="C621" s="1" t="s">
        <v>9</v>
      </c>
      <c r="D621" s="54">
        <v>745</v>
      </c>
      <c r="E621" s="97" t="s">
        <v>16</v>
      </c>
      <c r="F621" s="98"/>
      <c r="G621" s="101">
        <f>D622/D621</f>
        <v>76.195838926174503</v>
      </c>
    </row>
    <row r="622" spans="2:8">
      <c r="C622" s="1" t="s">
        <v>10</v>
      </c>
      <c r="D622" s="54">
        <v>56765.9</v>
      </c>
      <c r="E622" s="99"/>
      <c r="F622" s="100"/>
      <c r="G622" s="102"/>
    </row>
    <row r="623" spans="2:8">
      <c r="C623" s="37"/>
      <c r="D623" s="38"/>
      <c r="E623" s="50"/>
    </row>
    <row r="624" spans="2:8">
      <c r="C624" s="36" t="s">
        <v>7</v>
      </c>
      <c r="D624" s="55" t="s">
        <v>105</v>
      </c>
    </row>
    <row r="625" spans="2:8">
      <c r="C625" s="36" t="s">
        <v>11</v>
      </c>
      <c r="D625" s="55">
        <v>75</v>
      </c>
    </row>
    <row r="626" spans="2:8">
      <c r="C626" s="36" t="s">
        <v>13</v>
      </c>
      <c r="D626" s="69" t="s">
        <v>34</v>
      </c>
      <c r="E626" s="41"/>
    </row>
    <row r="627" spans="2:8" ht="24" thickBot="1">
      <c r="C627" s="42"/>
      <c r="D627" s="42"/>
    </row>
    <row r="628" spans="2:8" ht="48" thickBot="1">
      <c r="B628" s="103" t="s">
        <v>17</v>
      </c>
      <c r="C628" s="104"/>
      <c r="D628" s="23" t="s">
        <v>20</v>
      </c>
      <c r="E628" s="105" t="s">
        <v>22</v>
      </c>
      <c r="F628" s="106"/>
      <c r="G628" s="2" t="s">
        <v>21</v>
      </c>
    </row>
    <row r="629" spans="2:8" ht="24" thickBot="1">
      <c r="B629" s="107" t="s">
        <v>36</v>
      </c>
      <c r="C629" s="108"/>
      <c r="D629" s="70">
        <v>50.01</v>
      </c>
      <c r="E629" s="56">
        <v>5</v>
      </c>
      <c r="F629" s="18" t="s">
        <v>25</v>
      </c>
      <c r="G629" s="26">
        <f t="shared" ref="G629:G636" si="14">D629*E629</f>
        <v>250.04999999999998</v>
      </c>
      <c r="H629" s="109"/>
    </row>
    <row r="630" spans="2:8">
      <c r="B630" s="110" t="s">
        <v>18</v>
      </c>
      <c r="C630" s="111"/>
      <c r="D630" s="59">
        <v>97.44</v>
      </c>
      <c r="E630" s="57">
        <v>1.35</v>
      </c>
      <c r="F630" s="19" t="s">
        <v>26</v>
      </c>
      <c r="G630" s="27">
        <f t="shared" si="14"/>
        <v>131.54400000000001</v>
      </c>
      <c r="H630" s="109"/>
    </row>
    <row r="631" spans="2:8" ht="24" thickBot="1">
      <c r="B631" s="112" t="s">
        <v>19</v>
      </c>
      <c r="C631" s="113"/>
      <c r="D631" s="62">
        <v>151.63</v>
      </c>
      <c r="E631" s="58">
        <v>1.35</v>
      </c>
      <c r="F631" s="20" t="s">
        <v>26</v>
      </c>
      <c r="G631" s="28">
        <f t="shared" si="14"/>
        <v>204.70050000000001</v>
      </c>
      <c r="H631" s="109"/>
    </row>
    <row r="632" spans="2:8" ht="24" thickBot="1">
      <c r="B632" s="114" t="s">
        <v>28</v>
      </c>
      <c r="C632" s="115"/>
      <c r="D632" s="71">
        <v>731.97</v>
      </c>
      <c r="E632" s="71">
        <v>5</v>
      </c>
      <c r="F632" s="24" t="s">
        <v>25</v>
      </c>
      <c r="G632" s="29">
        <f t="shared" si="14"/>
        <v>3659.8500000000004</v>
      </c>
      <c r="H632" s="109"/>
    </row>
    <row r="633" spans="2:8">
      <c r="B633" s="110" t="s">
        <v>33</v>
      </c>
      <c r="C633" s="111"/>
      <c r="D633" s="59">
        <v>652.6</v>
      </c>
      <c r="E633" s="59">
        <v>10</v>
      </c>
      <c r="F633" s="19" t="s">
        <v>25</v>
      </c>
      <c r="G633" s="27">
        <f t="shared" si="14"/>
        <v>6526</v>
      </c>
      <c r="H633" s="109"/>
    </row>
    <row r="634" spans="2:8">
      <c r="B634" s="116" t="s">
        <v>27</v>
      </c>
      <c r="C634" s="117"/>
      <c r="D634" s="72">
        <v>526.99</v>
      </c>
      <c r="E634" s="60"/>
      <c r="F634" s="21" t="s">
        <v>25</v>
      </c>
      <c r="G634" s="30">
        <f t="shared" si="14"/>
        <v>0</v>
      </c>
      <c r="H634" s="109"/>
    </row>
    <row r="635" spans="2:8">
      <c r="B635" s="116" t="s">
        <v>29</v>
      </c>
      <c r="C635" s="117"/>
      <c r="D635" s="73">
        <v>5438.99</v>
      </c>
      <c r="E635" s="61">
        <v>5</v>
      </c>
      <c r="F635" s="21" t="s">
        <v>25</v>
      </c>
      <c r="G635" s="30">
        <f t="shared" si="14"/>
        <v>27194.949999999997</v>
      </c>
      <c r="H635" s="109"/>
    </row>
    <row r="636" spans="2:8">
      <c r="B636" s="116" t="s">
        <v>30</v>
      </c>
      <c r="C636" s="117"/>
      <c r="D636" s="73">
        <v>1672.77</v>
      </c>
      <c r="E636" s="61">
        <v>5</v>
      </c>
      <c r="F636" s="21" t="s">
        <v>25</v>
      </c>
      <c r="G636" s="30">
        <f t="shared" si="14"/>
        <v>8363.85</v>
      </c>
      <c r="H636" s="109"/>
    </row>
    <row r="637" spans="2:8">
      <c r="B637" s="116" t="s">
        <v>32</v>
      </c>
      <c r="C637" s="117"/>
      <c r="D637" s="73">
        <v>548.24</v>
      </c>
      <c r="E637" s="61">
        <v>5</v>
      </c>
      <c r="F637" s="21" t="s">
        <v>25</v>
      </c>
      <c r="G637" s="30">
        <f>D637*E637</f>
        <v>2741.2</v>
      </c>
      <c r="H637" s="109"/>
    </row>
    <row r="638" spans="2:8" ht="24" thickBot="1">
      <c r="B638" s="112" t="s">
        <v>31</v>
      </c>
      <c r="C638" s="113"/>
      <c r="D638" s="74">
        <v>340.74</v>
      </c>
      <c r="E638" s="62">
        <v>50</v>
      </c>
      <c r="F638" s="20" t="s">
        <v>25</v>
      </c>
      <c r="G638" s="31">
        <f>D638*E638</f>
        <v>17037</v>
      </c>
      <c r="H638" s="109"/>
    </row>
    <row r="639" spans="2:8">
      <c r="C639" s="3"/>
      <c r="D639" s="3"/>
      <c r="E639" s="4"/>
      <c r="F639" s="4"/>
      <c r="H639" s="45"/>
    </row>
    <row r="640" spans="2:8" ht="25.5">
      <c r="C640" s="14" t="s">
        <v>14</v>
      </c>
      <c r="D640" s="6"/>
    </row>
    <row r="641" spans="2:8" ht="20.25">
      <c r="C641" s="89" t="s">
        <v>6</v>
      </c>
      <c r="D641" s="51" t="s">
        <v>0</v>
      </c>
      <c r="E641" s="9">
        <f>IF(G629&gt;0, ROUND((G629+D622)/D622,2), 0)</f>
        <v>1</v>
      </c>
      <c r="F641" s="9"/>
      <c r="G641" s="10"/>
      <c r="H641" s="7"/>
    </row>
    <row r="642" spans="2:8">
      <c r="C642" s="89"/>
      <c r="D642" s="51" t="s">
        <v>1</v>
      </c>
      <c r="E642" s="9">
        <f>IF(SUM(G630:G631)&gt;0,ROUND((G630+G631+D622)/D622,2),0)</f>
        <v>1.01</v>
      </c>
      <c r="F642" s="9"/>
      <c r="G642" s="11"/>
      <c r="H642" s="47"/>
    </row>
    <row r="643" spans="2:8">
      <c r="C643" s="89"/>
      <c r="D643" s="51" t="s">
        <v>2</v>
      </c>
      <c r="E643" s="9">
        <f>IF(G632&gt;0,ROUND((G632+D622)/D622,2),0)</f>
        <v>1.06</v>
      </c>
      <c r="F643" s="12"/>
      <c r="G643" s="11"/>
    </row>
    <row r="644" spans="2:8">
      <c r="C644" s="89"/>
      <c r="D644" s="13" t="s">
        <v>3</v>
      </c>
      <c r="E644" s="32">
        <f>IF(SUM(G633:G638)&gt;0,ROUND((SUM(G633:G638)+D622)/D622,2),0)</f>
        <v>2.09</v>
      </c>
      <c r="F644" s="10"/>
      <c r="G644" s="11"/>
    </row>
    <row r="645" spans="2:8" ht="25.5">
      <c r="D645" s="33" t="s">
        <v>4</v>
      </c>
      <c r="E645" s="34">
        <f>SUM(E641:E644)-IF(VALUE(COUNTIF(E641:E644,"&gt;0"))=4,3,0)-IF(VALUE(COUNTIF(E641:E644,"&gt;0"))=3,2,0)-IF(VALUE(COUNTIF(E641:E644,"&gt;0"))=2,1,0)</f>
        <v>2.16</v>
      </c>
      <c r="F645" s="25"/>
    </row>
    <row r="646" spans="2:8">
      <c r="E646" s="15"/>
    </row>
    <row r="647" spans="2:8" ht="25.5">
      <c r="B647" s="22"/>
      <c r="C647" s="16" t="s">
        <v>23</v>
      </c>
      <c r="D647" s="90">
        <f>E645*D622</f>
        <v>122614.34400000001</v>
      </c>
      <c r="E647" s="90"/>
    </row>
    <row r="648" spans="2:8" ht="20.25">
      <c r="C648" s="17" t="s">
        <v>8</v>
      </c>
      <c r="D648" s="91">
        <f>D647/D621</f>
        <v>164.58301208053692</v>
      </c>
      <c r="E648" s="91"/>
      <c r="G648" s="7"/>
      <c r="H648" s="48"/>
    </row>
    <row r="659" spans="2:8" ht="60.75">
      <c r="B659" s="118" t="s">
        <v>51</v>
      </c>
      <c r="C659" s="118"/>
      <c r="D659" s="118"/>
      <c r="E659" s="118"/>
      <c r="F659" s="118"/>
      <c r="G659" s="118"/>
      <c r="H659" s="118"/>
    </row>
    <row r="660" spans="2:8" ht="47.25" customHeight="1">
      <c r="B660" s="92" t="s">
        <v>37</v>
      </c>
      <c r="C660" s="92"/>
      <c r="D660" s="92"/>
      <c r="E660" s="92"/>
      <c r="F660" s="92"/>
      <c r="G660" s="92"/>
    </row>
    <row r="661" spans="2:8">
      <c r="C661" s="52"/>
      <c r="G661" s="7"/>
    </row>
    <row r="662" spans="2:8" ht="25.5">
      <c r="C662" s="14" t="s">
        <v>5</v>
      </c>
      <c r="D662" s="6"/>
    </row>
    <row r="663" spans="2:8" ht="20.25">
      <c r="B663" s="10"/>
      <c r="C663" s="93" t="s">
        <v>15</v>
      </c>
      <c r="D663" s="96" t="s">
        <v>87</v>
      </c>
      <c r="E663" s="96"/>
      <c r="F663" s="96"/>
      <c r="G663" s="96"/>
      <c r="H663" s="40"/>
    </row>
    <row r="664" spans="2:8" ht="20.25">
      <c r="B664" s="10"/>
      <c r="C664" s="94"/>
      <c r="D664" s="96" t="s">
        <v>88</v>
      </c>
      <c r="E664" s="96"/>
      <c r="F664" s="96"/>
      <c r="G664" s="96"/>
      <c r="H664" s="40"/>
    </row>
    <row r="665" spans="2:8" ht="20.25">
      <c r="B665" s="10"/>
      <c r="C665" s="95"/>
      <c r="D665" s="96" t="s">
        <v>106</v>
      </c>
      <c r="E665" s="96"/>
      <c r="F665" s="96"/>
      <c r="G665" s="96"/>
      <c r="H665" s="40"/>
    </row>
    <row r="666" spans="2:8">
      <c r="C666" s="35" t="s">
        <v>12</v>
      </c>
      <c r="D666" s="53">
        <v>5</v>
      </c>
      <c r="E666" s="49"/>
      <c r="F666" s="10"/>
    </row>
    <row r="667" spans="2:8">
      <c r="C667" s="1" t="s">
        <v>9</v>
      </c>
      <c r="D667" s="54">
        <v>725</v>
      </c>
      <c r="E667" s="97" t="s">
        <v>16</v>
      </c>
      <c r="F667" s="98"/>
      <c r="G667" s="101">
        <f>D668/D667</f>
        <v>71.94942068965517</v>
      </c>
    </row>
    <row r="668" spans="2:8">
      <c r="C668" s="1" t="s">
        <v>10</v>
      </c>
      <c r="D668" s="54">
        <v>52163.33</v>
      </c>
      <c r="E668" s="99"/>
      <c r="F668" s="100"/>
      <c r="G668" s="102"/>
    </row>
    <row r="669" spans="2:8">
      <c r="C669" s="37"/>
      <c r="D669" s="38"/>
      <c r="E669" s="50"/>
    </row>
    <row r="670" spans="2:8">
      <c r="C670" s="36" t="s">
        <v>7</v>
      </c>
      <c r="D670" s="55" t="s">
        <v>105</v>
      </c>
    </row>
    <row r="671" spans="2:8">
      <c r="C671" s="36" t="s">
        <v>11</v>
      </c>
      <c r="D671" s="55">
        <v>75</v>
      </c>
    </row>
    <row r="672" spans="2:8">
      <c r="C672" s="36" t="s">
        <v>13</v>
      </c>
      <c r="D672" s="69" t="s">
        <v>34</v>
      </c>
      <c r="E672" s="41"/>
    </row>
    <row r="673" spans="2:8" ht="24" thickBot="1">
      <c r="C673" s="42"/>
      <c r="D673" s="42"/>
    </row>
    <row r="674" spans="2:8" ht="48" thickBot="1">
      <c r="B674" s="103" t="s">
        <v>17</v>
      </c>
      <c r="C674" s="104"/>
      <c r="D674" s="23" t="s">
        <v>20</v>
      </c>
      <c r="E674" s="105" t="s">
        <v>22</v>
      </c>
      <c r="F674" s="106"/>
      <c r="G674" s="2" t="s">
        <v>21</v>
      </c>
    </row>
    <row r="675" spans="2:8" ht="24" thickBot="1">
      <c r="B675" s="107" t="s">
        <v>36</v>
      </c>
      <c r="C675" s="108"/>
      <c r="D675" s="70">
        <v>50.01</v>
      </c>
      <c r="E675" s="56">
        <v>5</v>
      </c>
      <c r="F675" s="18" t="s">
        <v>25</v>
      </c>
      <c r="G675" s="26">
        <f t="shared" ref="G675:G682" si="15">D675*E675</f>
        <v>250.04999999999998</v>
      </c>
      <c r="H675" s="109"/>
    </row>
    <row r="676" spans="2:8">
      <c r="B676" s="110" t="s">
        <v>18</v>
      </c>
      <c r="C676" s="111"/>
      <c r="D676" s="59">
        <v>97.44</v>
      </c>
      <c r="E676" s="57">
        <v>1.55</v>
      </c>
      <c r="F676" s="19" t="s">
        <v>26</v>
      </c>
      <c r="G676" s="27">
        <f t="shared" si="15"/>
        <v>151.03200000000001</v>
      </c>
      <c r="H676" s="109"/>
    </row>
    <row r="677" spans="2:8" ht="24" thickBot="1">
      <c r="B677" s="112" t="s">
        <v>19</v>
      </c>
      <c r="C677" s="113"/>
      <c r="D677" s="62">
        <v>151.63</v>
      </c>
      <c r="E677" s="58">
        <v>1.55</v>
      </c>
      <c r="F677" s="20" t="s">
        <v>26</v>
      </c>
      <c r="G677" s="28">
        <f t="shared" si="15"/>
        <v>235.0265</v>
      </c>
      <c r="H677" s="109"/>
    </row>
    <row r="678" spans="2:8" ht="24" thickBot="1">
      <c r="B678" s="114" t="s">
        <v>28</v>
      </c>
      <c r="C678" s="115"/>
      <c r="D678" s="71">
        <v>731.97</v>
      </c>
      <c r="E678" s="71">
        <v>5</v>
      </c>
      <c r="F678" s="24" t="s">
        <v>25</v>
      </c>
      <c r="G678" s="29">
        <f t="shared" si="15"/>
        <v>3659.8500000000004</v>
      </c>
      <c r="H678" s="109"/>
    </row>
    <row r="679" spans="2:8">
      <c r="B679" s="110" t="s">
        <v>33</v>
      </c>
      <c r="C679" s="111"/>
      <c r="D679" s="59">
        <v>652.6</v>
      </c>
      <c r="E679" s="59">
        <v>10</v>
      </c>
      <c r="F679" s="19" t="s">
        <v>25</v>
      </c>
      <c r="G679" s="27">
        <f t="shared" si="15"/>
        <v>6526</v>
      </c>
      <c r="H679" s="109"/>
    </row>
    <row r="680" spans="2:8">
      <c r="B680" s="116" t="s">
        <v>27</v>
      </c>
      <c r="C680" s="117"/>
      <c r="D680" s="72">
        <v>526.99</v>
      </c>
      <c r="E680" s="60"/>
      <c r="F680" s="21" t="s">
        <v>25</v>
      </c>
      <c r="G680" s="30">
        <f t="shared" si="15"/>
        <v>0</v>
      </c>
      <c r="H680" s="109"/>
    </row>
    <row r="681" spans="2:8">
      <c r="B681" s="116" t="s">
        <v>29</v>
      </c>
      <c r="C681" s="117"/>
      <c r="D681" s="73">
        <v>5438.99</v>
      </c>
      <c r="E681" s="61">
        <v>5</v>
      </c>
      <c r="F681" s="21" t="s">
        <v>25</v>
      </c>
      <c r="G681" s="30">
        <f t="shared" si="15"/>
        <v>27194.949999999997</v>
      </c>
      <c r="H681" s="109"/>
    </row>
    <row r="682" spans="2:8">
      <c r="B682" s="116" t="s">
        <v>30</v>
      </c>
      <c r="C682" s="117"/>
      <c r="D682" s="73">
        <v>1672.77</v>
      </c>
      <c r="E682" s="61">
        <v>5</v>
      </c>
      <c r="F682" s="21" t="s">
        <v>25</v>
      </c>
      <c r="G682" s="30">
        <f t="shared" si="15"/>
        <v>8363.85</v>
      </c>
      <c r="H682" s="109"/>
    </row>
    <row r="683" spans="2:8">
      <c r="B683" s="116" t="s">
        <v>32</v>
      </c>
      <c r="C683" s="117"/>
      <c r="D683" s="73">
        <v>548.24</v>
      </c>
      <c r="E683" s="61">
        <v>5</v>
      </c>
      <c r="F683" s="21" t="s">
        <v>25</v>
      </c>
      <c r="G683" s="30">
        <f>D683*E683</f>
        <v>2741.2</v>
      </c>
      <c r="H683" s="109"/>
    </row>
    <row r="684" spans="2:8" ht="24" thickBot="1">
      <c r="B684" s="112" t="s">
        <v>31</v>
      </c>
      <c r="C684" s="113"/>
      <c r="D684" s="74">
        <v>340.74</v>
      </c>
      <c r="E684" s="62">
        <v>50</v>
      </c>
      <c r="F684" s="20" t="s">
        <v>25</v>
      </c>
      <c r="G684" s="31">
        <f>D684*E684</f>
        <v>17037</v>
      </c>
      <c r="H684" s="109"/>
    </row>
    <row r="685" spans="2:8">
      <c r="C685" s="3"/>
      <c r="D685" s="3"/>
      <c r="E685" s="4"/>
      <c r="F685" s="4"/>
      <c r="H685" s="45"/>
    </row>
    <row r="686" spans="2:8" ht="25.5">
      <c r="C686" s="14" t="s">
        <v>14</v>
      </c>
      <c r="D686" s="6"/>
    </row>
    <row r="687" spans="2:8" ht="20.25">
      <c r="C687" s="89" t="s">
        <v>6</v>
      </c>
      <c r="D687" s="51" t="s">
        <v>0</v>
      </c>
      <c r="E687" s="9">
        <f>IF(G675&gt;0, ROUND((G675+D668)/D668,2), 0)</f>
        <v>1</v>
      </c>
      <c r="F687" s="9"/>
      <c r="G687" s="10"/>
      <c r="H687" s="7"/>
    </row>
    <row r="688" spans="2:8">
      <c r="C688" s="89"/>
      <c r="D688" s="51" t="s">
        <v>1</v>
      </c>
      <c r="E688" s="9">
        <f>IF(SUM(G676:G677)&gt;0,ROUND((G676+G677+D668)/D668,2),0)</f>
        <v>1.01</v>
      </c>
      <c r="F688" s="9"/>
      <c r="G688" s="11"/>
      <c r="H688" s="47"/>
    </row>
    <row r="689" spans="2:8">
      <c r="C689" s="89"/>
      <c r="D689" s="51" t="s">
        <v>2</v>
      </c>
      <c r="E689" s="9">
        <f>IF(G678&gt;0,ROUND((G678+D668)/D668,2),0)</f>
        <v>1.07</v>
      </c>
      <c r="F689" s="12"/>
      <c r="G689" s="11"/>
    </row>
    <row r="690" spans="2:8">
      <c r="C690" s="89"/>
      <c r="D690" s="13" t="s">
        <v>3</v>
      </c>
      <c r="E690" s="32">
        <f>IF(SUM(G679:G684)&gt;0,ROUND((SUM(G679:G684)+D668)/D668,2),0)</f>
        <v>2.19</v>
      </c>
      <c r="F690" s="10"/>
      <c r="G690" s="11"/>
    </row>
    <row r="691" spans="2:8" ht="25.5">
      <c r="D691" s="33" t="s">
        <v>4</v>
      </c>
      <c r="E691" s="34">
        <f>SUM(E687:E690)-IF(VALUE(COUNTIF(E687:E690,"&gt;0"))=4,3,0)-IF(VALUE(COUNTIF(E687:E690,"&gt;0"))=3,2,0)-IF(VALUE(COUNTIF(E687:E690,"&gt;0"))=2,1,0)</f>
        <v>2.2699999999999996</v>
      </c>
      <c r="F691" s="25"/>
    </row>
    <row r="692" spans="2:8">
      <c r="E692" s="15"/>
    </row>
    <row r="693" spans="2:8" ht="25.5">
      <c r="B693" s="22"/>
      <c r="C693" s="16" t="s">
        <v>23</v>
      </c>
      <c r="D693" s="90">
        <f>E691*D668</f>
        <v>118410.75909999998</v>
      </c>
      <c r="E693" s="90"/>
    </row>
    <row r="694" spans="2:8" ht="20.25">
      <c r="C694" s="17" t="s">
        <v>8</v>
      </c>
      <c r="D694" s="91">
        <f>D693/D667</f>
        <v>163.32518496551722</v>
      </c>
      <c r="E694" s="91"/>
      <c r="G694" s="7"/>
      <c r="H694" s="48"/>
    </row>
    <row r="705" spans="2:8" ht="60.75">
      <c r="B705" s="118" t="s">
        <v>52</v>
      </c>
      <c r="C705" s="118"/>
      <c r="D705" s="118"/>
      <c r="E705" s="118"/>
      <c r="F705" s="118"/>
      <c r="G705" s="118"/>
      <c r="H705" s="118"/>
    </row>
    <row r="706" spans="2:8" ht="52.5" customHeight="1">
      <c r="B706" s="92" t="s">
        <v>37</v>
      </c>
      <c r="C706" s="92"/>
      <c r="D706" s="92"/>
      <c r="E706" s="92"/>
      <c r="F706" s="92"/>
      <c r="G706" s="92"/>
    </row>
    <row r="707" spans="2:8">
      <c r="C707" s="52"/>
      <c r="G707" s="7"/>
    </row>
    <row r="708" spans="2:8" ht="25.5">
      <c r="C708" s="14" t="s">
        <v>5</v>
      </c>
      <c r="D708" s="6"/>
    </row>
    <row r="709" spans="2:8" ht="20.25">
      <c r="B709" s="10"/>
      <c r="C709" s="93" t="s">
        <v>15</v>
      </c>
      <c r="D709" s="96" t="s">
        <v>87</v>
      </c>
      <c r="E709" s="96"/>
      <c r="F709" s="96"/>
      <c r="G709" s="96"/>
      <c r="H709" s="40"/>
    </row>
    <row r="710" spans="2:8" ht="20.25">
      <c r="B710" s="10"/>
      <c r="C710" s="94"/>
      <c r="D710" s="96" t="s">
        <v>107</v>
      </c>
      <c r="E710" s="96"/>
      <c r="F710" s="96"/>
      <c r="G710" s="96"/>
      <c r="H710" s="40"/>
    </row>
    <row r="711" spans="2:8" ht="20.25">
      <c r="B711" s="10"/>
      <c r="C711" s="95"/>
      <c r="D711" s="96" t="s">
        <v>109</v>
      </c>
      <c r="E711" s="96"/>
      <c r="F711" s="96"/>
      <c r="G711" s="96"/>
      <c r="H711" s="40"/>
    </row>
    <row r="712" spans="2:8">
      <c r="C712" s="35" t="s">
        <v>12</v>
      </c>
      <c r="D712" s="53">
        <v>3.3</v>
      </c>
      <c r="E712" s="49"/>
      <c r="F712" s="10"/>
    </row>
    <row r="713" spans="2:8">
      <c r="C713" s="1" t="s">
        <v>9</v>
      </c>
      <c r="D713" s="54">
        <v>402</v>
      </c>
      <c r="E713" s="97" t="s">
        <v>16</v>
      </c>
      <c r="F713" s="98"/>
      <c r="G713" s="101">
        <f>D714/D713</f>
        <v>64.891641791044776</v>
      </c>
    </row>
    <row r="714" spans="2:8">
      <c r="C714" s="1" t="s">
        <v>10</v>
      </c>
      <c r="D714" s="54">
        <v>26086.44</v>
      </c>
      <c r="E714" s="99"/>
      <c r="F714" s="100"/>
      <c r="G714" s="102"/>
    </row>
    <row r="715" spans="2:8">
      <c r="C715" s="37"/>
      <c r="D715" s="38"/>
      <c r="E715" s="50"/>
    </row>
    <row r="716" spans="2:8">
      <c r="C716" s="36" t="s">
        <v>7</v>
      </c>
      <c r="D716" s="55" t="s">
        <v>110</v>
      </c>
    </row>
    <row r="717" spans="2:8">
      <c r="C717" s="36" t="s">
        <v>11</v>
      </c>
      <c r="D717" s="55">
        <v>50</v>
      </c>
    </row>
    <row r="718" spans="2:8">
      <c r="C718" s="36" t="s">
        <v>13</v>
      </c>
      <c r="D718" s="69" t="s">
        <v>34</v>
      </c>
      <c r="E718" s="41"/>
    </row>
    <row r="719" spans="2:8" ht="24" thickBot="1">
      <c r="C719" s="42"/>
      <c r="D719" s="42"/>
    </row>
    <row r="720" spans="2:8" ht="48" thickBot="1">
      <c r="B720" s="103" t="s">
        <v>17</v>
      </c>
      <c r="C720" s="104"/>
      <c r="D720" s="23" t="s">
        <v>20</v>
      </c>
      <c r="E720" s="105" t="s">
        <v>22</v>
      </c>
      <c r="F720" s="106"/>
      <c r="G720" s="2" t="s">
        <v>21</v>
      </c>
    </row>
    <row r="721" spans="2:8" ht="24" thickBot="1">
      <c r="B721" s="107" t="s">
        <v>36</v>
      </c>
      <c r="C721" s="108"/>
      <c r="D721" s="70">
        <v>50.01</v>
      </c>
      <c r="E721" s="56">
        <v>3.3</v>
      </c>
      <c r="F721" s="18" t="s">
        <v>25</v>
      </c>
      <c r="G721" s="26">
        <f t="shared" ref="G721:G728" si="16">D721*E721</f>
        <v>165.03299999999999</v>
      </c>
      <c r="H721" s="109"/>
    </row>
    <row r="722" spans="2:8">
      <c r="B722" s="110" t="s">
        <v>18</v>
      </c>
      <c r="C722" s="111"/>
      <c r="D722" s="59">
        <v>97.44</v>
      </c>
      <c r="E722" s="57">
        <v>0.76</v>
      </c>
      <c r="F722" s="19" t="s">
        <v>26</v>
      </c>
      <c r="G722" s="27">
        <f t="shared" si="16"/>
        <v>74.054400000000001</v>
      </c>
      <c r="H722" s="109"/>
    </row>
    <row r="723" spans="2:8" ht="24" thickBot="1">
      <c r="B723" s="112" t="s">
        <v>19</v>
      </c>
      <c r="C723" s="113"/>
      <c r="D723" s="62">
        <v>151.63</v>
      </c>
      <c r="E723" s="58">
        <v>0.76</v>
      </c>
      <c r="F723" s="20" t="s">
        <v>26</v>
      </c>
      <c r="G723" s="28">
        <f t="shared" si="16"/>
        <v>115.2388</v>
      </c>
      <c r="H723" s="109"/>
    </row>
    <row r="724" spans="2:8" ht="24" thickBot="1">
      <c r="B724" s="114" t="s">
        <v>28</v>
      </c>
      <c r="C724" s="115"/>
      <c r="D724" s="71">
        <v>731.97</v>
      </c>
      <c r="E724" s="71">
        <v>3.3</v>
      </c>
      <c r="F724" s="24" t="s">
        <v>25</v>
      </c>
      <c r="G724" s="29">
        <f t="shared" si="16"/>
        <v>2415.5009999999997</v>
      </c>
      <c r="H724" s="109"/>
    </row>
    <row r="725" spans="2:8">
      <c r="B725" s="110" t="s">
        <v>33</v>
      </c>
      <c r="C725" s="111"/>
      <c r="D725" s="59">
        <v>652.6</v>
      </c>
      <c r="E725" s="59"/>
      <c r="F725" s="19" t="s">
        <v>25</v>
      </c>
      <c r="G725" s="27">
        <f t="shared" si="16"/>
        <v>0</v>
      </c>
      <c r="H725" s="109"/>
    </row>
    <row r="726" spans="2:8">
      <c r="B726" s="116" t="s">
        <v>27</v>
      </c>
      <c r="C726" s="117"/>
      <c r="D726" s="72">
        <v>526.99</v>
      </c>
      <c r="E726" s="60">
        <v>3.3</v>
      </c>
      <c r="F726" s="21" t="s">
        <v>25</v>
      </c>
      <c r="G726" s="30">
        <f t="shared" si="16"/>
        <v>1739.067</v>
      </c>
      <c r="H726" s="109"/>
    </row>
    <row r="727" spans="2:8">
      <c r="B727" s="116" t="s">
        <v>29</v>
      </c>
      <c r="C727" s="117"/>
      <c r="D727" s="73">
        <v>5438.99</v>
      </c>
      <c r="E727" s="61"/>
      <c r="F727" s="21" t="s">
        <v>25</v>
      </c>
      <c r="G727" s="30">
        <f t="shared" si="16"/>
        <v>0</v>
      </c>
      <c r="H727" s="109"/>
    </row>
    <row r="728" spans="2:8">
      <c r="B728" s="116" t="s">
        <v>30</v>
      </c>
      <c r="C728" s="117"/>
      <c r="D728" s="73">
        <v>1672.77</v>
      </c>
      <c r="E728" s="61"/>
      <c r="F728" s="21" t="s">
        <v>25</v>
      </c>
      <c r="G728" s="30">
        <f t="shared" si="16"/>
        <v>0</v>
      </c>
      <c r="H728" s="109"/>
    </row>
    <row r="729" spans="2:8">
      <c r="B729" s="116" t="s">
        <v>32</v>
      </c>
      <c r="C729" s="117"/>
      <c r="D729" s="73">
        <v>548.24</v>
      </c>
      <c r="E729" s="61"/>
      <c r="F729" s="21" t="s">
        <v>25</v>
      </c>
      <c r="G729" s="30">
        <f>D729*E729</f>
        <v>0</v>
      </c>
      <c r="H729" s="109"/>
    </row>
    <row r="730" spans="2:8" ht="24" thickBot="1">
      <c r="B730" s="112" t="s">
        <v>31</v>
      </c>
      <c r="C730" s="113"/>
      <c r="D730" s="74">
        <v>340.74</v>
      </c>
      <c r="E730" s="62"/>
      <c r="F730" s="20" t="s">
        <v>25</v>
      </c>
      <c r="G730" s="31">
        <f>D730*E730</f>
        <v>0</v>
      </c>
      <c r="H730" s="109"/>
    </row>
    <row r="731" spans="2:8">
      <c r="C731" s="3"/>
      <c r="D731" s="3"/>
      <c r="E731" s="4"/>
      <c r="F731" s="4"/>
      <c r="H731" s="45"/>
    </row>
    <row r="732" spans="2:8" ht="25.5">
      <c r="C732" s="14" t="s">
        <v>14</v>
      </c>
      <c r="D732" s="6"/>
    </row>
    <row r="733" spans="2:8" ht="20.25">
      <c r="C733" s="89" t="s">
        <v>6</v>
      </c>
      <c r="D733" s="51" t="s">
        <v>0</v>
      </c>
      <c r="E733" s="9">
        <f>IF(G721&gt;0, ROUND((G721+D714)/D714,2), 0)</f>
        <v>1.01</v>
      </c>
      <c r="F733" s="9"/>
      <c r="G733" s="10"/>
      <c r="H733" s="7"/>
    </row>
    <row r="734" spans="2:8">
      <c r="C734" s="89"/>
      <c r="D734" s="51" t="s">
        <v>1</v>
      </c>
      <c r="E734" s="9">
        <f>IF(SUM(G722:G723)&gt;0,ROUND((G722+G723+D714)/D714,2),0)</f>
        <v>1.01</v>
      </c>
      <c r="F734" s="9"/>
      <c r="G734" s="11"/>
      <c r="H734" s="47"/>
    </row>
    <row r="735" spans="2:8">
      <c r="C735" s="89"/>
      <c r="D735" s="51" t="s">
        <v>2</v>
      </c>
      <c r="E735" s="9">
        <f>IF(G724&gt;0,ROUND((G724+D714)/D714,2),0)</f>
        <v>1.0900000000000001</v>
      </c>
      <c r="F735" s="12"/>
      <c r="G735" s="11"/>
    </row>
    <row r="736" spans="2:8">
      <c r="C736" s="89"/>
      <c r="D736" s="13" t="s">
        <v>3</v>
      </c>
      <c r="E736" s="32">
        <f>IF(SUM(G725:G730)&gt;0,ROUND((SUM(G725:G730)+D714)/D714,2),0)</f>
        <v>1.07</v>
      </c>
      <c r="F736" s="10"/>
      <c r="G736" s="11"/>
    </row>
    <row r="737" spans="2:8" ht="25.5">
      <c r="D737" s="33" t="s">
        <v>4</v>
      </c>
      <c r="E737" s="34">
        <f>SUM(E733:E736)-IF(VALUE(COUNTIF(E733:E736,"&gt;0"))=4,3,0)-IF(VALUE(COUNTIF(E733:E736,"&gt;0"))=3,2,0)-IF(VALUE(COUNTIF(E733:E736,"&gt;0"))=2,1,0)</f>
        <v>1.1800000000000006</v>
      </c>
      <c r="F737" s="25"/>
    </row>
    <row r="738" spans="2:8">
      <c r="E738" s="15"/>
    </row>
    <row r="739" spans="2:8" ht="25.5">
      <c r="B739" s="22"/>
      <c r="C739" s="16" t="s">
        <v>23</v>
      </c>
      <c r="D739" s="90">
        <f>E737*D714</f>
        <v>30781.999200000013</v>
      </c>
      <c r="E739" s="90"/>
    </row>
    <row r="740" spans="2:8" ht="20.25">
      <c r="C740" s="17" t="s">
        <v>8</v>
      </c>
      <c r="D740" s="91">
        <f>D739/D713</f>
        <v>76.572137313432862</v>
      </c>
      <c r="E740" s="91"/>
      <c r="G740" s="7"/>
      <c r="H740" s="48"/>
    </row>
    <row r="751" spans="2:8" ht="60.75">
      <c r="B751" s="118" t="s">
        <v>53</v>
      </c>
      <c r="C751" s="118"/>
      <c r="D751" s="118"/>
      <c r="E751" s="118"/>
      <c r="F751" s="118"/>
      <c r="G751" s="118"/>
      <c r="H751" s="118"/>
    </row>
    <row r="752" spans="2:8" ht="50.25" customHeight="1">
      <c r="B752" s="92" t="s">
        <v>37</v>
      </c>
      <c r="C752" s="92"/>
      <c r="D752" s="92"/>
      <c r="E752" s="92"/>
      <c r="F752" s="92"/>
      <c r="G752" s="92"/>
    </row>
    <row r="753" spans="2:8">
      <c r="C753" s="52"/>
      <c r="G753" s="7"/>
    </row>
    <row r="754" spans="2:8" ht="25.5">
      <c r="C754" s="14" t="s">
        <v>5</v>
      </c>
      <c r="D754" s="6"/>
    </row>
    <row r="755" spans="2:8" ht="20.25">
      <c r="B755" s="10"/>
      <c r="C755" s="93" t="s">
        <v>15</v>
      </c>
      <c r="D755" s="96" t="s">
        <v>87</v>
      </c>
      <c r="E755" s="96"/>
      <c r="F755" s="96"/>
      <c r="G755" s="96"/>
      <c r="H755" s="40"/>
    </row>
    <row r="756" spans="2:8" ht="20.25">
      <c r="B756" s="10"/>
      <c r="C756" s="94"/>
      <c r="D756" s="96" t="s">
        <v>107</v>
      </c>
      <c r="E756" s="96"/>
      <c r="F756" s="96"/>
      <c r="G756" s="96"/>
      <c r="H756" s="40"/>
    </row>
    <row r="757" spans="2:8" ht="20.25">
      <c r="B757" s="10"/>
      <c r="C757" s="95"/>
      <c r="D757" s="96" t="s">
        <v>111</v>
      </c>
      <c r="E757" s="96"/>
      <c r="F757" s="96"/>
      <c r="G757" s="96"/>
      <c r="H757" s="40"/>
    </row>
    <row r="758" spans="2:8">
      <c r="C758" s="35" t="s">
        <v>12</v>
      </c>
      <c r="D758" s="53">
        <v>3.9</v>
      </c>
      <c r="E758" s="49"/>
      <c r="F758" s="10"/>
    </row>
    <row r="759" spans="2:8">
      <c r="C759" s="1" t="s">
        <v>9</v>
      </c>
      <c r="D759" s="54">
        <v>270</v>
      </c>
      <c r="E759" s="97" t="s">
        <v>16</v>
      </c>
      <c r="F759" s="98"/>
      <c r="G759" s="101">
        <f>D760/D759</f>
        <v>209.00933333333333</v>
      </c>
    </row>
    <row r="760" spans="2:8">
      <c r="C760" s="1" t="s">
        <v>10</v>
      </c>
      <c r="D760" s="54">
        <v>56432.52</v>
      </c>
      <c r="E760" s="99"/>
      <c r="F760" s="100"/>
      <c r="G760" s="102"/>
    </row>
    <row r="761" spans="2:8">
      <c r="C761" s="37"/>
      <c r="D761" s="38"/>
      <c r="E761" s="50"/>
    </row>
    <row r="762" spans="2:8">
      <c r="C762" s="36" t="s">
        <v>7</v>
      </c>
      <c r="D762" s="55" t="s">
        <v>112</v>
      </c>
    </row>
    <row r="763" spans="2:8">
      <c r="C763" s="36" t="s">
        <v>11</v>
      </c>
      <c r="D763" s="55">
        <v>65</v>
      </c>
    </row>
    <row r="764" spans="2:8">
      <c r="C764" s="36" t="s">
        <v>13</v>
      </c>
      <c r="D764" s="69" t="s">
        <v>34</v>
      </c>
      <c r="E764" s="41"/>
    </row>
    <row r="765" spans="2:8" ht="24" thickBot="1">
      <c r="C765" s="42"/>
      <c r="D765" s="42"/>
    </row>
    <row r="766" spans="2:8" ht="48" thickBot="1">
      <c r="B766" s="103" t="s">
        <v>17</v>
      </c>
      <c r="C766" s="104"/>
      <c r="D766" s="23" t="s">
        <v>20</v>
      </c>
      <c r="E766" s="105" t="s">
        <v>22</v>
      </c>
      <c r="F766" s="106"/>
      <c r="G766" s="2" t="s">
        <v>21</v>
      </c>
    </row>
    <row r="767" spans="2:8" ht="24" thickBot="1">
      <c r="B767" s="107" t="s">
        <v>36</v>
      </c>
      <c r="C767" s="108"/>
      <c r="D767" s="70">
        <v>50.01</v>
      </c>
      <c r="E767" s="56">
        <v>3.9</v>
      </c>
      <c r="F767" s="18" t="s">
        <v>25</v>
      </c>
      <c r="G767" s="26">
        <f t="shared" ref="G767:G774" si="17">D767*E767</f>
        <v>195.03899999999999</v>
      </c>
      <c r="H767" s="109"/>
    </row>
    <row r="768" spans="2:8">
      <c r="B768" s="110" t="s">
        <v>18</v>
      </c>
      <c r="C768" s="111"/>
      <c r="D768" s="59">
        <v>97.44</v>
      </c>
      <c r="E768" s="57">
        <v>0.93</v>
      </c>
      <c r="F768" s="19" t="s">
        <v>26</v>
      </c>
      <c r="G768" s="27">
        <f t="shared" si="17"/>
        <v>90.619200000000006</v>
      </c>
      <c r="H768" s="109"/>
    </row>
    <row r="769" spans="2:8" ht="24" thickBot="1">
      <c r="B769" s="112" t="s">
        <v>19</v>
      </c>
      <c r="C769" s="113"/>
      <c r="D769" s="62">
        <v>151.63</v>
      </c>
      <c r="E769" s="58">
        <v>0.93</v>
      </c>
      <c r="F769" s="20" t="s">
        <v>26</v>
      </c>
      <c r="G769" s="28">
        <f t="shared" si="17"/>
        <v>141.01590000000002</v>
      </c>
      <c r="H769" s="109"/>
    </row>
    <row r="770" spans="2:8" ht="24" thickBot="1">
      <c r="B770" s="114" t="s">
        <v>28</v>
      </c>
      <c r="C770" s="115"/>
      <c r="D770" s="71">
        <v>731.97</v>
      </c>
      <c r="E770" s="71">
        <v>3.9</v>
      </c>
      <c r="F770" s="24" t="s">
        <v>25</v>
      </c>
      <c r="G770" s="29">
        <f t="shared" si="17"/>
        <v>2854.683</v>
      </c>
      <c r="H770" s="109"/>
    </row>
    <row r="771" spans="2:8">
      <c r="B771" s="110" t="s">
        <v>33</v>
      </c>
      <c r="C771" s="111"/>
      <c r="D771" s="59">
        <v>652.6</v>
      </c>
      <c r="E771" s="59">
        <v>7.8</v>
      </c>
      <c r="F771" s="19" t="s">
        <v>25</v>
      </c>
      <c r="G771" s="27">
        <f t="shared" si="17"/>
        <v>5090.28</v>
      </c>
      <c r="H771" s="109"/>
    </row>
    <row r="772" spans="2:8">
      <c r="B772" s="116" t="s">
        <v>27</v>
      </c>
      <c r="C772" s="117"/>
      <c r="D772" s="72">
        <v>526.99</v>
      </c>
      <c r="E772" s="60"/>
      <c r="F772" s="21" t="s">
        <v>25</v>
      </c>
      <c r="G772" s="30">
        <f t="shared" si="17"/>
        <v>0</v>
      </c>
      <c r="H772" s="109"/>
    </row>
    <row r="773" spans="2:8">
      <c r="B773" s="116" t="s">
        <v>29</v>
      </c>
      <c r="C773" s="117"/>
      <c r="D773" s="73">
        <v>5438.99</v>
      </c>
      <c r="E773" s="61">
        <v>3.9</v>
      </c>
      <c r="F773" s="21" t="s">
        <v>25</v>
      </c>
      <c r="G773" s="30">
        <f t="shared" si="17"/>
        <v>21212.060999999998</v>
      </c>
      <c r="H773" s="109"/>
    </row>
    <row r="774" spans="2:8">
      <c r="B774" s="116" t="s">
        <v>30</v>
      </c>
      <c r="C774" s="117"/>
      <c r="D774" s="73">
        <v>1672.77</v>
      </c>
      <c r="E774" s="61">
        <v>3.9</v>
      </c>
      <c r="F774" s="21" t="s">
        <v>25</v>
      </c>
      <c r="G774" s="30">
        <f t="shared" si="17"/>
        <v>6523.8029999999999</v>
      </c>
      <c r="H774" s="109"/>
    </row>
    <row r="775" spans="2:8">
      <c r="B775" s="116" t="s">
        <v>32</v>
      </c>
      <c r="C775" s="117"/>
      <c r="D775" s="73">
        <v>548.24</v>
      </c>
      <c r="E775" s="61">
        <v>3.9</v>
      </c>
      <c r="F775" s="21" t="s">
        <v>25</v>
      </c>
      <c r="G775" s="30">
        <f>D775*E775</f>
        <v>2138.136</v>
      </c>
      <c r="H775" s="109"/>
    </row>
    <row r="776" spans="2:8" ht="24" thickBot="1">
      <c r="B776" s="112" t="s">
        <v>31</v>
      </c>
      <c r="C776" s="113"/>
      <c r="D776" s="74">
        <v>340.74</v>
      </c>
      <c r="E776" s="62">
        <v>39</v>
      </c>
      <c r="F776" s="20" t="s">
        <v>25</v>
      </c>
      <c r="G776" s="31">
        <f>D776*E776</f>
        <v>13288.86</v>
      </c>
      <c r="H776" s="109"/>
    </row>
    <row r="777" spans="2:8">
      <c r="C777" s="3"/>
      <c r="D777" s="3"/>
      <c r="E777" s="4"/>
      <c r="F777" s="4"/>
      <c r="H777" s="45"/>
    </row>
    <row r="778" spans="2:8" ht="25.5">
      <c r="C778" s="14" t="s">
        <v>14</v>
      </c>
      <c r="D778" s="6"/>
    </row>
    <row r="779" spans="2:8" ht="20.25">
      <c r="C779" s="89" t="s">
        <v>6</v>
      </c>
      <c r="D779" s="51" t="s">
        <v>0</v>
      </c>
      <c r="E779" s="9">
        <f>IF(G767&gt;0, ROUND((G767+D760)/D760,2), 0)</f>
        <v>1</v>
      </c>
      <c r="F779" s="9"/>
      <c r="G779" s="10"/>
      <c r="H779" s="7"/>
    </row>
    <row r="780" spans="2:8">
      <c r="C780" s="89"/>
      <c r="D780" s="51" t="s">
        <v>1</v>
      </c>
      <c r="E780" s="9">
        <f>IF(SUM(G768:G769)&gt;0,ROUND((G768+G769+D760)/D760,2),0)</f>
        <v>1</v>
      </c>
      <c r="F780" s="9"/>
      <c r="G780" s="11"/>
      <c r="H780" s="47"/>
    </row>
    <row r="781" spans="2:8">
      <c r="C781" s="89"/>
      <c r="D781" s="51" t="s">
        <v>2</v>
      </c>
      <c r="E781" s="9">
        <f>IF(G770&gt;0,ROUND((G770+D760)/D760,2),0)</f>
        <v>1.05</v>
      </c>
      <c r="F781" s="12"/>
      <c r="G781" s="11"/>
    </row>
    <row r="782" spans="2:8">
      <c r="C782" s="89"/>
      <c r="D782" s="13" t="s">
        <v>3</v>
      </c>
      <c r="E782" s="32">
        <f>IF(SUM(G771:G776)&gt;0,ROUND((SUM(G771:G776)+D760)/D760,2),0)</f>
        <v>1.86</v>
      </c>
      <c r="F782" s="10"/>
      <c r="G782" s="11"/>
    </row>
    <row r="783" spans="2:8" ht="25.5">
      <c r="D783" s="33" t="s">
        <v>4</v>
      </c>
      <c r="E783" s="34">
        <f>SUM(E779:E782)-IF(VALUE(COUNTIF(E779:E782,"&gt;0"))=4,3,0)-IF(VALUE(COUNTIF(E779:E782,"&gt;0"))=3,2,0)-IF(VALUE(COUNTIF(E779:E782,"&gt;0"))=2,1,0)</f>
        <v>1.9100000000000001</v>
      </c>
      <c r="F783" s="25"/>
    </row>
    <row r="784" spans="2:8">
      <c r="E784" s="15"/>
    </row>
    <row r="785" spans="2:8" ht="25.5">
      <c r="B785" s="22"/>
      <c r="C785" s="16" t="s">
        <v>23</v>
      </c>
      <c r="D785" s="90">
        <f>E783*D760</f>
        <v>107786.11320000001</v>
      </c>
      <c r="E785" s="90"/>
    </row>
    <row r="786" spans="2:8" ht="20.25">
      <c r="C786" s="17" t="s">
        <v>8</v>
      </c>
      <c r="D786" s="91">
        <f>D785/D759</f>
        <v>399.20782666666668</v>
      </c>
      <c r="E786" s="91"/>
      <c r="G786" s="7"/>
      <c r="H786" s="48"/>
    </row>
    <row r="797" spans="2:8" ht="60.75">
      <c r="B797" s="118" t="s">
        <v>54</v>
      </c>
      <c r="C797" s="118"/>
      <c r="D797" s="118"/>
      <c r="E797" s="118"/>
      <c r="F797" s="118"/>
      <c r="G797" s="118"/>
      <c r="H797" s="118"/>
    </row>
    <row r="798" spans="2:8" ht="48" customHeight="1">
      <c r="B798" s="92" t="s">
        <v>37</v>
      </c>
      <c r="C798" s="92"/>
      <c r="D798" s="92"/>
      <c r="E798" s="92"/>
      <c r="F798" s="92"/>
      <c r="G798" s="92"/>
    </row>
    <row r="799" spans="2:8">
      <c r="C799" s="52"/>
      <c r="G799" s="7"/>
    </row>
    <row r="800" spans="2:8" ht="25.5">
      <c r="C800" s="14" t="s">
        <v>5</v>
      </c>
      <c r="D800" s="6"/>
    </row>
    <row r="801" spans="2:8" ht="20.25">
      <c r="B801" s="10"/>
      <c r="C801" s="93" t="s">
        <v>15</v>
      </c>
      <c r="D801" s="96" t="s">
        <v>87</v>
      </c>
      <c r="E801" s="96"/>
      <c r="F801" s="96"/>
      <c r="G801" s="96"/>
      <c r="H801" s="40"/>
    </row>
    <row r="802" spans="2:8" ht="20.25">
      <c r="B802" s="10"/>
      <c r="C802" s="94"/>
      <c r="D802" s="96" t="s">
        <v>107</v>
      </c>
      <c r="E802" s="96"/>
      <c r="F802" s="96"/>
      <c r="G802" s="96"/>
      <c r="H802" s="40"/>
    </row>
    <row r="803" spans="2:8" ht="20.25">
      <c r="B803" s="10"/>
      <c r="C803" s="95"/>
      <c r="D803" s="96" t="s">
        <v>113</v>
      </c>
      <c r="E803" s="96"/>
      <c r="F803" s="96"/>
      <c r="G803" s="96"/>
      <c r="H803" s="40"/>
    </row>
    <row r="804" spans="2:8">
      <c r="C804" s="35" t="s">
        <v>12</v>
      </c>
      <c r="D804" s="53">
        <v>2.4</v>
      </c>
      <c r="E804" s="49"/>
      <c r="F804" s="10"/>
    </row>
    <row r="805" spans="2:8">
      <c r="C805" s="1" t="s">
        <v>9</v>
      </c>
      <c r="D805" s="54">
        <v>312</v>
      </c>
      <c r="E805" s="97" t="s">
        <v>16</v>
      </c>
      <c r="F805" s="98"/>
      <c r="G805" s="101">
        <f>D806/D805</f>
        <v>81.77907051282051</v>
      </c>
    </row>
    <row r="806" spans="2:8">
      <c r="C806" s="1" t="s">
        <v>10</v>
      </c>
      <c r="D806" s="54">
        <v>25515.07</v>
      </c>
      <c r="E806" s="99"/>
      <c r="F806" s="100"/>
      <c r="G806" s="102"/>
    </row>
    <row r="807" spans="2:8">
      <c r="C807" s="37"/>
      <c r="D807" s="38"/>
      <c r="E807" s="50"/>
    </row>
    <row r="808" spans="2:8">
      <c r="C808" s="36" t="s">
        <v>7</v>
      </c>
      <c r="D808" s="55" t="s">
        <v>114</v>
      </c>
    </row>
    <row r="809" spans="2:8">
      <c r="C809" s="36" t="s">
        <v>11</v>
      </c>
      <c r="D809" s="55">
        <v>70</v>
      </c>
    </row>
    <row r="810" spans="2:8">
      <c r="C810" s="36" t="s">
        <v>13</v>
      </c>
      <c r="D810" s="69" t="s">
        <v>34</v>
      </c>
      <c r="E810" s="41"/>
    </row>
    <row r="811" spans="2:8" ht="24" thickBot="1">
      <c r="C811" s="42"/>
      <c r="D811" s="42"/>
    </row>
    <row r="812" spans="2:8" ht="48" thickBot="1">
      <c r="B812" s="103" t="s">
        <v>17</v>
      </c>
      <c r="C812" s="104"/>
      <c r="D812" s="23" t="s">
        <v>20</v>
      </c>
      <c r="E812" s="105" t="s">
        <v>22</v>
      </c>
      <c r="F812" s="106"/>
      <c r="G812" s="2" t="s">
        <v>21</v>
      </c>
    </row>
    <row r="813" spans="2:8" ht="24" thickBot="1">
      <c r="B813" s="107" t="s">
        <v>36</v>
      </c>
      <c r="C813" s="108"/>
      <c r="D813" s="70">
        <v>50.01</v>
      </c>
      <c r="E813" s="56">
        <v>2.4</v>
      </c>
      <c r="F813" s="18" t="s">
        <v>25</v>
      </c>
      <c r="G813" s="26">
        <f t="shared" ref="G813:G820" si="18">D813*E813</f>
        <v>120.02399999999999</v>
      </c>
      <c r="H813" s="109"/>
    </row>
    <row r="814" spans="2:8">
      <c r="B814" s="110" t="s">
        <v>18</v>
      </c>
      <c r="C814" s="111"/>
      <c r="D814" s="59">
        <v>97.44</v>
      </c>
      <c r="E814" s="57">
        <v>0.75</v>
      </c>
      <c r="F814" s="19" t="s">
        <v>26</v>
      </c>
      <c r="G814" s="27">
        <f t="shared" si="18"/>
        <v>73.08</v>
      </c>
      <c r="H814" s="109"/>
    </row>
    <row r="815" spans="2:8" ht="24" thickBot="1">
      <c r="B815" s="112" t="s">
        <v>19</v>
      </c>
      <c r="C815" s="113"/>
      <c r="D815" s="62">
        <v>151.63</v>
      </c>
      <c r="E815" s="58">
        <v>0.75</v>
      </c>
      <c r="F815" s="20" t="s">
        <v>26</v>
      </c>
      <c r="G815" s="28">
        <f t="shared" si="18"/>
        <v>113.7225</v>
      </c>
      <c r="H815" s="109"/>
    </row>
    <row r="816" spans="2:8" ht="24" thickBot="1">
      <c r="B816" s="114" t="s">
        <v>28</v>
      </c>
      <c r="C816" s="115"/>
      <c r="D816" s="71">
        <v>731.97</v>
      </c>
      <c r="E816" s="71">
        <v>2.4</v>
      </c>
      <c r="F816" s="24" t="s">
        <v>25</v>
      </c>
      <c r="G816" s="29">
        <f t="shared" si="18"/>
        <v>1756.7280000000001</v>
      </c>
      <c r="H816" s="109"/>
    </row>
    <row r="817" spans="2:8">
      <c r="B817" s="110" t="s">
        <v>33</v>
      </c>
      <c r="C817" s="111"/>
      <c r="D817" s="59">
        <v>652.6</v>
      </c>
      <c r="E817" s="59">
        <v>4.8</v>
      </c>
      <c r="F817" s="19" t="s">
        <v>25</v>
      </c>
      <c r="G817" s="27">
        <f t="shared" si="18"/>
        <v>3132.48</v>
      </c>
      <c r="H817" s="109"/>
    </row>
    <row r="818" spans="2:8">
      <c r="B818" s="116" t="s">
        <v>27</v>
      </c>
      <c r="C818" s="117"/>
      <c r="D818" s="72">
        <v>526.99</v>
      </c>
      <c r="E818" s="60"/>
      <c r="F818" s="21" t="s">
        <v>25</v>
      </c>
      <c r="G818" s="30">
        <f t="shared" si="18"/>
        <v>0</v>
      </c>
      <c r="H818" s="109"/>
    </row>
    <row r="819" spans="2:8">
      <c r="B819" s="116" t="s">
        <v>29</v>
      </c>
      <c r="C819" s="117"/>
      <c r="D819" s="73">
        <v>5438.99</v>
      </c>
      <c r="E819" s="61">
        <v>2.4</v>
      </c>
      <c r="F819" s="21" t="s">
        <v>25</v>
      </c>
      <c r="G819" s="30">
        <f t="shared" si="18"/>
        <v>13053.575999999999</v>
      </c>
      <c r="H819" s="109"/>
    </row>
    <row r="820" spans="2:8">
      <c r="B820" s="116" t="s">
        <v>30</v>
      </c>
      <c r="C820" s="117"/>
      <c r="D820" s="73">
        <v>1672.77</v>
      </c>
      <c r="E820" s="61">
        <v>2.4</v>
      </c>
      <c r="F820" s="21" t="s">
        <v>25</v>
      </c>
      <c r="G820" s="30">
        <f t="shared" si="18"/>
        <v>4014.6479999999997</v>
      </c>
      <c r="H820" s="109"/>
    </row>
    <row r="821" spans="2:8">
      <c r="B821" s="116" t="s">
        <v>32</v>
      </c>
      <c r="C821" s="117"/>
      <c r="D821" s="73">
        <v>548.24</v>
      </c>
      <c r="E821" s="61">
        <v>2.4</v>
      </c>
      <c r="F821" s="21" t="s">
        <v>25</v>
      </c>
      <c r="G821" s="30">
        <f>D821*E821</f>
        <v>1315.7760000000001</v>
      </c>
      <c r="H821" s="109"/>
    </row>
    <row r="822" spans="2:8" ht="24" thickBot="1">
      <c r="B822" s="112" t="s">
        <v>31</v>
      </c>
      <c r="C822" s="113"/>
      <c r="D822" s="74">
        <v>340.74</v>
      </c>
      <c r="E822" s="62">
        <v>24</v>
      </c>
      <c r="F822" s="20" t="s">
        <v>25</v>
      </c>
      <c r="G822" s="31">
        <f>D822*E822</f>
        <v>8177.76</v>
      </c>
      <c r="H822" s="109"/>
    </row>
    <row r="823" spans="2:8">
      <c r="C823" s="3"/>
      <c r="D823" s="3"/>
      <c r="E823" s="4"/>
      <c r="F823" s="4"/>
      <c r="H823" s="45"/>
    </row>
    <row r="824" spans="2:8" ht="25.5">
      <c r="C824" s="14" t="s">
        <v>14</v>
      </c>
      <c r="D824" s="6"/>
    </row>
    <row r="825" spans="2:8" ht="20.25">
      <c r="C825" s="89" t="s">
        <v>6</v>
      </c>
      <c r="D825" s="51" t="s">
        <v>0</v>
      </c>
      <c r="E825" s="9">
        <f>IF(G813&gt;0, ROUND((G813+D806)/D806,2), 0)</f>
        <v>1</v>
      </c>
      <c r="F825" s="9"/>
      <c r="G825" s="10"/>
      <c r="H825" s="7"/>
    </row>
    <row r="826" spans="2:8">
      <c r="C826" s="89"/>
      <c r="D826" s="51" t="s">
        <v>1</v>
      </c>
      <c r="E826" s="9">
        <f>IF(SUM(G814:G815)&gt;0,ROUND((G814+G815+D806)/D806,2),0)</f>
        <v>1.01</v>
      </c>
      <c r="F826" s="9"/>
      <c r="G826" s="11"/>
      <c r="H826" s="47"/>
    </row>
    <row r="827" spans="2:8">
      <c r="C827" s="89"/>
      <c r="D827" s="51" t="s">
        <v>2</v>
      </c>
      <c r="E827" s="9">
        <f>IF(G816&gt;0,ROUND((G816+D806)/D806,2),0)</f>
        <v>1.07</v>
      </c>
      <c r="F827" s="12"/>
      <c r="G827" s="11"/>
    </row>
    <row r="828" spans="2:8">
      <c r="C828" s="89"/>
      <c r="D828" s="13" t="s">
        <v>3</v>
      </c>
      <c r="E828" s="32">
        <f>IF(SUM(G817:G822)&gt;0,ROUND((SUM(G817:G822)+D806)/D806,2),0)</f>
        <v>2.16</v>
      </c>
      <c r="F828" s="10"/>
      <c r="G828" s="11"/>
    </row>
    <row r="829" spans="2:8" ht="25.5">
      <c r="D829" s="33" t="s">
        <v>4</v>
      </c>
      <c r="E829" s="34">
        <f>SUM(E825:E828)-IF(VALUE(COUNTIF(E825:E828,"&gt;0"))=4,3,0)-IF(VALUE(COUNTIF(E825:E828,"&gt;0"))=3,2,0)-IF(VALUE(COUNTIF(E825:E828,"&gt;0"))=2,1,0)</f>
        <v>2.2400000000000002</v>
      </c>
      <c r="F829" s="25"/>
    </row>
    <row r="830" spans="2:8">
      <c r="E830" s="15"/>
    </row>
    <row r="831" spans="2:8" ht="25.5">
      <c r="B831" s="22"/>
      <c r="C831" s="16" t="s">
        <v>23</v>
      </c>
      <c r="D831" s="90">
        <f>E829*D806</f>
        <v>57153.756800000003</v>
      </c>
      <c r="E831" s="90"/>
    </row>
    <row r="832" spans="2:8" ht="20.25">
      <c r="C832" s="17" t="s">
        <v>8</v>
      </c>
      <c r="D832" s="91">
        <f>D831/D805</f>
        <v>183.18511794871796</v>
      </c>
      <c r="E832" s="91"/>
      <c r="G832" s="7"/>
      <c r="H832" s="48"/>
    </row>
    <row r="843" spans="2:8" ht="60.75">
      <c r="B843" s="118" t="s">
        <v>55</v>
      </c>
      <c r="C843" s="118"/>
      <c r="D843" s="118"/>
      <c r="E843" s="118"/>
      <c r="F843" s="118"/>
      <c r="G843" s="118"/>
      <c r="H843" s="118"/>
    </row>
    <row r="844" spans="2:8" ht="47.25" customHeight="1">
      <c r="B844" s="92" t="s">
        <v>37</v>
      </c>
      <c r="C844" s="92"/>
      <c r="D844" s="92"/>
      <c r="E844" s="92"/>
      <c r="F844" s="92"/>
      <c r="G844" s="92"/>
    </row>
    <row r="845" spans="2:8">
      <c r="C845" s="52"/>
      <c r="G845" s="7"/>
    </row>
    <row r="846" spans="2:8" ht="25.5">
      <c r="C846" s="14" t="s">
        <v>5</v>
      </c>
      <c r="D846" s="6"/>
    </row>
    <row r="847" spans="2:8" ht="20.25">
      <c r="B847" s="10"/>
      <c r="C847" s="93" t="s">
        <v>15</v>
      </c>
      <c r="D847" s="96" t="s">
        <v>87</v>
      </c>
      <c r="E847" s="96"/>
      <c r="F847" s="96"/>
      <c r="G847" s="96"/>
      <c r="H847" s="40"/>
    </row>
    <row r="848" spans="2:8" ht="20.25">
      <c r="B848" s="10"/>
      <c r="C848" s="94"/>
      <c r="D848" s="96" t="s">
        <v>107</v>
      </c>
      <c r="E848" s="96"/>
      <c r="F848" s="96"/>
      <c r="G848" s="96"/>
      <c r="H848" s="40"/>
    </row>
    <row r="849" spans="2:8" ht="20.25">
      <c r="B849" s="10"/>
      <c r="C849" s="95"/>
      <c r="D849" s="96" t="s">
        <v>115</v>
      </c>
      <c r="E849" s="96"/>
      <c r="F849" s="96"/>
      <c r="G849" s="96"/>
      <c r="H849" s="40"/>
    </row>
    <row r="850" spans="2:8">
      <c r="C850" s="35" t="s">
        <v>12</v>
      </c>
      <c r="D850" s="53">
        <v>1.4</v>
      </c>
      <c r="E850" s="49"/>
      <c r="F850" s="10"/>
    </row>
    <row r="851" spans="2:8">
      <c r="C851" s="1" t="s">
        <v>9</v>
      </c>
      <c r="D851" s="54">
        <v>145</v>
      </c>
      <c r="E851" s="97" t="s">
        <v>16</v>
      </c>
      <c r="F851" s="98"/>
      <c r="G851" s="101">
        <f>D852/D851</f>
        <v>138.02544827586206</v>
      </c>
    </row>
    <row r="852" spans="2:8">
      <c r="C852" s="1" t="s">
        <v>10</v>
      </c>
      <c r="D852" s="54">
        <v>20013.689999999999</v>
      </c>
      <c r="E852" s="99"/>
      <c r="F852" s="100"/>
      <c r="G852" s="102"/>
    </row>
    <row r="853" spans="2:8">
      <c r="C853" s="37"/>
      <c r="D853" s="38"/>
      <c r="E853" s="50"/>
    </row>
    <row r="854" spans="2:8">
      <c r="C854" s="36" t="s">
        <v>7</v>
      </c>
      <c r="D854" s="55" t="s">
        <v>116</v>
      </c>
    </row>
    <row r="855" spans="2:8">
      <c r="C855" s="36" t="s">
        <v>11</v>
      </c>
      <c r="D855" s="55">
        <v>65</v>
      </c>
    </row>
    <row r="856" spans="2:8">
      <c r="C856" s="36" t="s">
        <v>13</v>
      </c>
      <c r="D856" s="69" t="s">
        <v>34</v>
      </c>
      <c r="E856" s="41"/>
    </row>
    <row r="857" spans="2:8" ht="24" thickBot="1">
      <c r="C857" s="42"/>
      <c r="D857" s="42"/>
    </row>
    <row r="858" spans="2:8" ht="48" thickBot="1">
      <c r="B858" s="103" t="s">
        <v>17</v>
      </c>
      <c r="C858" s="104"/>
      <c r="D858" s="23" t="s">
        <v>20</v>
      </c>
      <c r="E858" s="105" t="s">
        <v>22</v>
      </c>
      <c r="F858" s="106"/>
      <c r="G858" s="2" t="s">
        <v>21</v>
      </c>
    </row>
    <row r="859" spans="2:8" ht="24" thickBot="1">
      <c r="B859" s="107" t="s">
        <v>36</v>
      </c>
      <c r="C859" s="108"/>
      <c r="D859" s="70">
        <v>50.01</v>
      </c>
      <c r="E859" s="56">
        <v>1.4</v>
      </c>
      <c r="F859" s="18" t="s">
        <v>25</v>
      </c>
      <c r="G859" s="26">
        <f t="shared" ref="G859:G866" si="19">D859*E859</f>
        <v>70.013999999999996</v>
      </c>
      <c r="H859" s="109"/>
    </row>
    <row r="860" spans="2:8">
      <c r="B860" s="110" t="s">
        <v>18</v>
      </c>
      <c r="C860" s="111"/>
      <c r="D860" s="59">
        <v>97.44</v>
      </c>
      <c r="E860" s="57">
        <v>0.57999999999999996</v>
      </c>
      <c r="F860" s="19" t="s">
        <v>26</v>
      </c>
      <c r="G860" s="27">
        <f t="shared" si="19"/>
        <v>56.515199999999993</v>
      </c>
      <c r="H860" s="109"/>
    </row>
    <row r="861" spans="2:8" ht="24" thickBot="1">
      <c r="B861" s="112" t="s">
        <v>19</v>
      </c>
      <c r="C861" s="113"/>
      <c r="D861" s="62">
        <v>151.63</v>
      </c>
      <c r="E861" s="58">
        <v>0.57999999999999996</v>
      </c>
      <c r="F861" s="20" t="s">
        <v>26</v>
      </c>
      <c r="G861" s="28">
        <f t="shared" si="19"/>
        <v>87.945399999999992</v>
      </c>
      <c r="H861" s="109"/>
    </row>
    <row r="862" spans="2:8" ht="24" thickBot="1">
      <c r="B862" s="114" t="s">
        <v>28</v>
      </c>
      <c r="C862" s="115"/>
      <c r="D862" s="71">
        <v>731.97</v>
      </c>
      <c r="E862" s="71">
        <v>1.4</v>
      </c>
      <c r="F862" s="24" t="s">
        <v>25</v>
      </c>
      <c r="G862" s="29">
        <f t="shared" si="19"/>
        <v>1024.758</v>
      </c>
      <c r="H862" s="109"/>
    </row>
    <row r="863" spans="2:8">
      <c r="B863" s="110" t="s">
        <v>33</v>
      </c>
      <c r="C863" s="111"/>
      <c r="D863" s="59">
        <v>652.6</v>
      </c>
      <c r="E863" s="59">
        <v>2.8</v>
      </c>
      <c r="F863" s="19" t="s">
        <v>25</v>
      </c>
      <c r="G863" s="27">
        <f t="shared" si="19"/>
        <v>1827.28</v>
      </c>
      <c r="H863" s="109"/>
    </row>
    <row r="864" spans="2:8">
      <c r="B864" s="116" t="s">
        <v>27</v>
      </c>
      <c r="C864" s="117"/>
      <c r="D864" s="72">
        <v>526.99</v>
      </c>
      <c r="E864" s="60"/>
      <c r="F864" s="21" t="s">
        <v>25</v>
      </c>
      <c r="G864" s="30">
        <f t="shared" si="19"/>
        <v>0</v>
      </c>
      <c r="H864" s="109"/>
    </row>
    <row r="865" spans="2:8">
      <c r="B865" s="116" t="s">
        <v>29</v>
      </c>
      <c r="C865" s="117"/>
      <c r="D865" s="73">
        <v>5438.99</v>
      </c>
      <c r="E865" s="61">
        <v>1.4</v>
      </c>
      <c r="F865" s="21" t="s">
        <v>25</v>
      </c>
      <c r="G865" s="30">
        <f t="shared" si="19"/>
        <v>7614.5859999999993</v>
      </c>
      <c r="H865" s="109"/>
    </row>
    <row r="866" spans="2:8">
      <c r="B866" s="116" t="s">
        <v>30</v>
      </c>
      <c r="C866" s="117"/>
      <c r="D866" s="73">
        <v>1672.77</v>
      </c>
      <c r="E866" s="61">
        <v>1.4</v>
      </c>
      <c r="F866" s="21" t="s">
        <v>25</v>
      </c>
      <c r="G866" s="30">
        <f t="shared" si="19"/>
        <v>2341.8779999999997</v>
      </c>
      <c r="H866" s="109"/>
    </row>
    <row r="867" spans="2:8">
      <c r="B867" s="116" t="s">
        <v>32</v>
      </c>
      <c r="C867" s="117"/>
      <c r="D867" s="73">
        <v>548.24</v>
      </c>
      <c r="E867" s="61">
        <v>1.4</v>
      </c>
      <c r="F867" s="21" t="s">
        <v>25</v>
      </c>
      <c r="G867" s="30">
        <f>D867*E867</f>
        <v>767.53599999999994</v>
      </c>
      <c r="H867" s="109"/>
    </row>
    <row r="868" spans="2:8" ht="24" thickBot="1">
      <c r="B868" s="112" t="s">
        <v>31</v>
      </c>
      <c r="C868" s="113"/>
      <c r="D868" s="74">
        <v>340.74</v>
      </c>
      <c r="E868" s="62">
        <v>14</v>
      </c>
      <c r="F868" s="20" t="s">
        <v>25</v>
      </c>
      <c r="G868" s="31">
        <f>D868*E868</f>
        <v>4770.3600000000006</v>
      </c>
      <c r="H868" s="109"/>
    </row>
    <row r="869" spans="2:8">
      <c r="C869" s="3"/>
      <c r="D869" s="3"/>
      <c r="E869" s="4"/>
      <c r="F869" s="4"/>
      <c r="H869" s="45"/>
    </row>
    <row r="870" spans="2:8" ht="25.5">
      <c r="C870" s="14" t="s">
        <v>14</v>
      </c>
      <c r="D870" s="6"/>
    </row>
    <row r="871" spans="2:8" ht="20.25">
      <c r="C871" s="89" t="s">
        <v>6</v>
      </c>
      <c r="D871" s="51" t="s">
        <v>0</v>
      </c>
      <c r="E871" s="9">
        <f>IF(G859&gt;0, ROUND((G859+D852)/D852,2), 0)</f>
        <v>1</v>
      </c>
      <c r="F871" s="9"/>
      <c r="G871" s="10"/>
      <c r="H871" s="7"/>
    </row>
    <row r="872" spans="2:8">
      <c r="C872" s="89"/>
      <c r="D872" s="51" t="s">
        <v>1</v>
      </c>
      <c r="E872" s="9">
        <f>IF(SUM(G860:G861)&gt;0,ROUND((G860+G861+D852)/D852,2),0)</f>
        <v>1.01</v>
      </c>
      <c r="F872" s="9"/>
      <c r="G872" s="11"/>
      <c r="H872" s="47"/>
    </row>
    <row r="873" spans="2:8">
      <c r="C873" s="89"/>
      <c r="D873" s="51" t="s">
        <v>2</v>
      </c>
      <c r="E873" s="9">
        <f>IF(G862&gt;0,ROUND((G862+D852)/D852,2),0)</f>
        <v>1.05</v>
      </c>
      <c r="F873" s="12"/>
      <c r="G873" s="11"/>
    </row>
    <row r="874" spans="2:8">
      <c r="C874" s="89"/>
      <c r="D874" s="13" t="s">
        <v>3</v>
      </c>
      <c r="E874" s="32">
        <f>IF(SUM(G863:G868)&gt;0,ROUND((SUM(G863:G868)+D852)/D852,2),0)</f>
        <v>1.87</v>
      </c>
      <c r="F874" s="10"/>
      <c r="G874" s="11"/>
    </row>
    <row r="875" spans="2:8" ht="25.5">
      <c r="D875" s="33" t="s">
        <v>4</v>
      </c>
      <c r="E875" s="34">
        <f>SUM(E871:E874)-IF(VALUE(COUNTIF(E871:E874,"&gt;0"))=4,3,0)-IF(VALUE(COUNTIF(E871:E874,"&gt;0"))=3,2,0)-IF(VALUE(COUNTIF(E871:E874,"&gt;0"))=2,1,0)</f>
        <v>1.9299999999999997</v>
      </c>
      <c r="F875" s="25"/>
    </row>
    <row r="876" spans="2:8">
      <c r="E876" s="15"/>
    </row>
    <row r="877" spans="2:8" ht="25.5">
      <c r="B877" s="22"/>
      <c r="C877" s="16" t="s">
        <v>23</v>
      </c>
      <c r="D877" s="90">
        <f>E875*D852</f>
        <v>38626.421699999992</v>
      </c>
      <c r="E877" s="90"/>
    </row>
    <row r="878" spans="2:8" ht="20.25">
      <c r="C878" s="17" t="s">
        <v>8</v>
      </c>
      <c r="D878" s="91">
        <f>D877/D851</f>
        <v>266.38911517241371</v>
      </c>
      <c r="E878" s="91"/>
      <c r="G878" s="7"/>
      <c r="H878" s="48"/>
    </row>
    <row r="889" spans="2:8" ht="60.75">
      <c r="B889" s="118" t="s">
        <v>56</v>
      </c>
      <c r="C889" s="118"/>
      <c r="D889" s="118"/>
      <c r="E889" s="118"/>
      <c r="F889" s="118"/>
      <c r="G889" s="118"/>
      <c r="H889" s="118"/>
    </row>
    <row r="890" spans="2:8" ht="48.75" customHeight="1">
      <c r="B890" s="92" t="s">
        <v>37</v>
      </c>
      <c r="C890" s="92"/>
      <c r="D890" s="92"/>
      <c r="E890" s="92"/>
      <c r="F890" s="92"/>
      <c r="G890" s="92"/>
    </row>
    <row r="891" spans="2:8">
      <c r="C891" s="52"/>
      <c r="G891" s="7"/>
    </row>
    <row r="892" spans="2:8" ht="25.5">
      <c r="C892" s="14" t="s">
        <v>5</v>
      </c>
      <c r="D892" s="6"/>
    </row>
    <row r="893" spans="2:8" ht="20.25">
      <c r="B893" s="10"/>
      <c r="C893" s="93" t="s">
        <v>15</v>
      </c>
      <c r="D893" s="96" t="s">
        <v>87</v>
      </c>
      <c r="E893" s="96"/>
      <c r="F893" s="96"/>
      <c r="G893" s="96"/>
      <c r="H893" s="40"/>
    </row>
    <row r="894" spans="2:8" ht="20.25">
      <c r="B894" s="10"/>
      <c r="C894" s="94"/>
      <c r="D894" s="96" t="s">
        <v>107</v>
      </c>
      <c r="E894" s="96"/>
      <c r="F894" s="96"/>
      <c r="G894" s="96"/>
      <c r="H894" s="40"/>
    </row>
    <row r="895" spans="2:8" ht="20.25">
      <c r="B895" s="10"/>
      <c r="C895" s="95"/>
      <c r="D895" s="96" t="s">
        <v>117</v>
      </c>
      <c r="E895" s="96"/>
      <c r="F895" s="96"/>
      <c r="G895" s="96"/>
      <c r="H895" s="40"/>
    </row>
    <row r="896" spans="2:8">
      <c r="C896" s="35" t="s">
        <v>12</v>
      </c>
      <c r="D896" s="53">
        <v>1.4</v>
      </c>
      <c r="E896" s="49"/>
      <c r="F896" s="10"/>
    </row>
    <row r="897" spans="2:8">
      <c r="C897" s="1" t="s">
        <v>9</v>
      </c>
      <c r="D897" s="54">
        <v>140</v>
      </c>
      <c r="E897" s="97" t="s">
        <v>16</v>
      </c>
      <c r="F897" s="98"/>
      <c r="G897" s="101">
        <f>D898/D897</f>
        <v>131.47592857142857</v>
      </c>
    </row>
    <row r="898" spans="2:8">
      <c r="C898" s="1" t="s">
        <v>10</v>
      </c>
      <c r="D898" s="54">
        <v>18406.63</v>
      </c>
      <c r="E898" s="99"/>
      <c r="F898" s="100"/>
      <c r="G898" s="102"/>
    </row>
    <row r="899" spans="2:8">
      <c r="C899" s="37"/>
      <c r="D899" s="38"/>
      <c r="E899" s="50"/>
    </row>
    <row r="900" spans="2:8">
      <c r="C900" s="36" t="s">
        <v>7</v>
      </c>
      <c r="D900" s="55" t="s">
        <v>116</v>
      </c>
    </row>
    <row r="901" spans="2:8">
      <c r="C901" s="36" t="s">
        <v>11</v>
      </c>
      <c r="D901" s="55">
        <v>65</v>
      </c>
    </row>
    <row r="902" spans="2:8">
      <c r="C902" s="36" t="s">
        <v>13</v>
      </c>
      <c r="D902" s="69" t="s">
        <v>34</v>
      </c>
      <c r="E902" s="41"/>
    </row>
    <row r="903" spans="2:8" ht="24" thickBot="1">
      <c r="C903" s="42"/>
      <c r="D903" s="42"/>
    </row>
    <row r="904" spans="2:8" ht="48" thickBot="1">
      <c r="B904" s="103" t="s">
        <v>17</v>
      </c>
      <c r="C904" s="104"/>
      <c r="D904" s="23" t="s">
        <v>20</v>
      </c>
      <c r="E904" s="105" t="s">
        <v>22</v>
      </c>
      <c r="F904" s="106"/>
      <c r="G904" s="2" t="s">
        <v>21</v>
      </c>
    </row>
    <row r="905" spans="2:8" ht="24" thickBot="1">
      <c r="B905" s="107" t="s">
        <v>36</v>
      </c>
      <c r="C905" s="108"/>
      <c r="D905" s="70">
        <v>50.01</v>
      </c>
      <c r="E905" s="56">
        <v>1.4</v>
      </c>
      <c r="F905" s="18" t="s">
        <v>25</v>
      </c>
      <c r="G905" s="26">
        <f t="shared" ref="G905:G912" si="20">D905*E905</f>
        <v>70.013999999999996</v>
      </c>
      <c r="H905" s="109"/>
    </row>
    <row r="906" spans="2:8">
      <c r="B906" s="110" t="s">
        <v>18</v>
      </c>
      <c r="C906" s="111"/>
      <c r="D906" s="59">
        <v>97.44</v>
      </c>
      <c r="E906" s="57">
        <v>0.6</v>
      </c>
      <c r="F906" s="19" t="s">
        <v>26</v>
      </c>
      <c r="G906" s="27">
        <f t="shared" si="20"/>
        <v>58.463999999999999</v>
      </c>
      <c r="H906" s="109"/>
    </row>
    <row r="907" spans="2:8" ht="24" thickBot="1">
      <c r="B907" s="112" t="s">
        <v>19</v>
      </c>
      <c r="C907" s="113"/>
      <c r="D907" s="62">
        <v>151.63</v>
      </c>
      <c r="E907" s="58">
        <v>0.6</v>
      </c>
      <c r="F907" s="20" t="s">
        <v>26</v>
      </c>
      <c r="G907" s="28">
        <f t="shared" si="20"/>
        <v>90.977999999999994</v>
      </c>
      <c r="H907" s="109"/>
    </row>
    <row r="908" spans="2:8" ht="24" thickBot="1">
      <c r="B908" s="114" t="s">
        <v>28</v>
      </c>
      <c r="C908" s="115"/>
      <c r="D908" s="71">
        <v>731.97</v>
      </c>
      <c r="E908" s="71">
        <v>1.4</v>
      </c>
      <c r="F908" s="24" t="s">
        <v>25</v>
      </c>
      <c r="G908" s="29">
        <f t="shared" si="20"/>
        <v>1024.758</v>
      </c>
      <c r="H908" s="109"/>
    </row>
    <row r="909" spans="2:8">
      <c r="B909" s="110" t="s">
        <v>33</v>
      </c>
      <c r="C909" s="111"/>
      <c r="D909" s="59">
        <v>652.6</v>
      </c>
      <c r="E909" s="59">
        <v>2.8</v>
      </c>
      <c r="F909" s="19" t="s">
        <v>25</v>
      </c>
      <c r="G909" s="27">
        <f t="shared" si="20"/>
        <v>1827.28</v>
      </c>
      <c r="H909" s="109"/>
    </row>
    <row r="910" spans="2:8">
      <c r="B910" s="116" t="s">
        <v>27</v>
      </c>
      <c r="C910" s="117"/>
      <c r="D910" s="72">
        <v>526.99</v>
      </c>
      <c r="E910" s="60"/>
      <c r="F910" s="21" t="s">
        <v>25</v>
      </c>
      <c r="G910" s="30">
        <f t="shared" si="20"/>
        <v>0</v>
      </c>
      <c r="H910" s="109"/>
    </row>
    <row r="911" spans="2:8">
      <c r="B911" s="116" t="s">
        <v>29</v>
      </c>
      <c r="C911" s="117"/>
      <c r="D911" s="73">
        <v>5438.99</v>
      </c>
      <c r="E911" s="61">
        <v>1.4</v>
      </c>
      <c r="F911" s="21" t="s">
        <v>25</v>
      </c>
      <c r="G911" s="30">
        <f t="shared" si="20"/>
        <v>7614.5859999999993</v>
      </c>
      <c r="H911" s="109"/>
    </row>
    <row r="912" spans="2:8">
      <c r="B912" s="116" t="s">
        <v>30</v>
      </c>
      <c r="C912" s="117"/>
      <c r="D912" s="73">
        <v>1672.77</v>
      </c>
      <c r="E912" s="61">
        <v>1.4</v>
      </c>
      <c r="F912" s="21" t="s">
        <v>25</v>
      </c>
      <c r="G912" s="30">
        <f t="shared" si="20"/>
        <v>2341.8779999999997</v>
      </c>
      <c r="H912" s="109"/>
    </row>
    <row r="913" spans="2:8">
      <c r="B913" s="116" t="s">
        <v>32</v>
      </c>
      <c r="C913" s="117"/>
      <c r="D913" s="73">
        <v>548.24</v>
      </c>
      <c r="E913" s="61">
        <v>1.4</v>
      </c>
      <c r="F913" s="21" t="s">
        <v>25</v>
      </c>
      <c r="G913" s="30">
        <f>D913*E913</f>
        <v>767.53599999999994</v>
      </c>
      <c r="H913" s="109"/>
    </row>
    <row r="914" spans="2:8" ht="24" thickBot="1">
      <c r="B914" s="112" t="s">
        <v>31</v>
      </c>
      <c r="C914" s="113"/>
      <c r="D914" s="74">
        <v>340.74</v>
      </c>
      <c r="E914" s="62">
        <v>14</v>
      </c>
      <c r="F914" s="20" t="s">
        <v>25</v>
      </c>
      <c r="G914" s="31">
        <f>D914*E914</f>
        <v>4770.3600000000006</v>
      </c>
      <c r="H914" s="109"/>
    </row>
    <row r="915" spans="2:8">
      <c r="C915" s="3"/>
      <c r="D915" s="3"/>
      <c r="E915" s="4"/>
      <c r="F915" s="4"/>
      <c r="H915" s="45"/>
    </row>
    <row r="916" spans="2:8" ht="25.5">
      <c r="C916" s="14" t="s">
        <v>14</v>
      </c>
      <c r="D916" s="6"/>
    </row>
    <row r="917" spans="2:8" ht="20.25">
      <c r="C917" s="89" t="s">
        <v>6</v>
      </c>
      <c r="D917" s="51" t="s">
        <v>0</v>
      </c>
      <c r="E917" s="9">
        <f>IF(G905&gt;0, ROUND((G905+D898)/D898,2), 0)</f>
        <v>1</v>
      </c>
      <c r="F917" s="9"/>
      <c r="G917" s="10"/>
      <c r="H917" s="7"/>
    </row>
    <row r="918" spans="2:8">
      <c r="C918" s="89"/>
      <c r="D918" s="51" t="s">
        <v>1</v>
      </c>
      <c r="E918" s="9">
        <f>IF(SUM(G906:G907)&gt;0,ROUND((G906+G907+D898)/D898,2),0)</f>
        <v>1.01</v>
      </c>
      <c r="F918" s="9"/>
      <c r="G918" s="11"/>
      <c r="H918" s="47"/>
    </row>
    <row r="919" spans="2:8">
      <c r="C919" s="89"/>
      <c r="D919" s="51" t="s">
        <v>2</v>
      </c>
      <c r="E919" s="9">
        <f>IF(G908&gt;0,ROUND((G908+D898)/D898,2),0)</f>
        <v>1.06</v>
      </c>
      <c r="F919" s="12"/>
      <c r="G919" s="11"/>
    </row>
    <row r="920" spans="2:8">
      <c r="C920" s="89"/>
      <c r="D920" s="13" t="s">
        <v>3</v>
      </c>
      <c r="E920" s="32">
        <f>IF(SUM(G909:G914)&gt;0,ROUND((SUM(G909:G914)+D898)/D898,2),0)</f>
        <v>1.94</v>
      </c>
      <c r="F920" s="10"/>
      <c r="G920" s="11"/>
    </row>
    <row r="921" spans="2:8" ht="25.5">
      <c r="D921" s="33" t="s">
        <v>4</v>
      </c>
      <c r="E921" s="34">
        <f>SUM(E917:E920)-IF(VALUE(COUNTIF(E917:E920,"&gt;0"))=4,3,0)-IF(VALUE(COUNTIF(E917:E920,"&gt;0"))=3,2,0)-IF(VALUE(COUNTIF(E917:E920,"&gt;0"))=2,1,0)</f>
        <v>2.0099999999999998</v>
      </c>
      <c r="F921" s="25"/>
    </row>
    <row r="922" spans="2:8">
      <c r="E922" s="15"/>
    </row>
    <row r="923" spans="2:8" ht="25.5">
      <c r="B923" s="22"/>
      <c r="C923" s="16" t="s">
        <v>23</v>
      </c>
      <c r="D923" s="90">
        <f>E921*D898</f>
        <v>36997.326300000001</v>
      </c>
      <c r="E923" s="90"/>
    </row>
    <row r="924" spans="2:8" ht="20.25">
      <c r="C924" s="17" t="s">
        <v>8</v>
      </c>
      <c r="D924" s="91">
        <f>D923/D897</f>
        <v>264.26661642857141</v>
      </c>
      <c r="E924" s="91"/>
      <c r="G924" s="7"/>
      <c r="H924" s="48"/>
    </row>
    <row r="935" spans="2:8" ht="60.75">
      <c r="B935" s="118" t="s">
        <v>57</v>
      </c>
      <c r="C935" s="118"/>
      <c r="D935" s="118"/>
      <c r="E935" s="118"/>
      <c r="F935" s="118"/>
      <c r="G935" s="118"/>
      <c r="H935" s="118"/>
    </row>
    <row r="936" spans="2:8" ht="54" customHeight="1">
      <c r="B936" s="92" t="s">
        <v>37</v>
      </c>
      <c r="C936" s="92"/>
      <c r="D936" s="92"/>
      <c r="E936" s="92"/>
      <c r="F936" s="92"/>
      <c r="G936" s="92"/>
    </row>
    <row r="937" spans="2:8">
      <c r="C937" s="52"/>
      <c r="G937" s="7"/>
    </row>
    <row r="938" spans="2:8" ht="25.5">
      <c r="C938" s="14" t="s">
        <v>5</v>
      </c>
      <c r="D938" s="6"/>
    </row>
    <row r="939" spans="2:8" ht="20.25">
      <c r="B939" s="10"/>
      <c r="C939" s="93" t="s">
        <v>15</v>
      </c>
      <c r="D939" s="96" t="s">
        <v>87</v>
      </c>
      <c r="E939" s="96"/>
      <c r="F939" s="96"/>
      <c r="G939" s="96"/>
      <c r="H939" s="40"/>
    </row>
    <row r="940" spans="2:8" ht="20.25">
      <c r="B940" s="10"/>
      <c r="C940" s="94"/>
      <c r="D940" s="96" t="s">
        <v>107</v>
      </c>
      <c r="E940" s="96"/>
      <c r="F940" s="96"/>
      <c r="G940" s="96"/>
      <c r="H940" s="40"/>
    </row>
    <row r="941" spans="2:8" ht="20.25">
      <c r="B941" s="10"/>
      <c r="C941" s="95"/>
      <c r="D941" s="96" t="s">
        <v>118</v>
      </c>
      <c r="E941" s="96"/>
      <c r="F941" s="96"/>
      <c r="G941" s="96"/>
      <c r="H941" s="40"/>
    </row>
    <row r="942" spans="2:8">
      <c r="C942" s="35" t="s">
        <v>12</v>
      </c>
      <c r="D942" s="53">
        <v>1.7</v>
      </c>
      <c r="E942" s="49"/>
      <c r="F942" s="10"/>
    </row>
    <row r="943" spans="2:8">
      <c r="C943" s="1" t="s">
        <v>9</v>
      </c>
      <c r="D943" s="54">
        <v>235</v>
      </c>
      <c r="E943" s="97" t="s">
        <v>16</v>
      </c>
      <c r="F943" s="98"/>
      <c r="G943" s="101">
        <f>D944/D943</f>
        <v>116.34246808510638</v>
      </c>
    </row>
    <row r="944" spans="2:8">
      <c r="C944" s="1" t="s">
        <v>10</v>
      </c>
      <c r="D944" s="54">
        <v>27340.48</v>
      </c>
      <c r="E944" s="99"/>
      <c r="F944" s="100"/>
      <c r="G944" s="102"/>
    </row>
    <row r="945" spans="2:8">
      <c r="C945" s="37"/>
      <c r="D945" s="38"/>
      <c r="E945" s="50"/>
    </row>
    <row r="946" spans="2:8">
      <c r="C946" s="36" t="s">
        <v>7</v>
      </c>
      <c r="D946" s="55" t="s">
        <v>101</v>
      </c>
    </row>
    <row r="947" spans="2:8">
      <c r="C947" s="36" t="s">
        <v>11</v>
      </c>
      <c r="D947" s="55">
        <v>70</v>
      </c>
    </row>
    <row r="948" spans="2:8">
      <c r="C948" s="36" t="s">
        <v>13</v>
      </c>
      <c r="D948" s="69" t="s">
        <v>34</v>
      </c>
      <c r="E948" s="41"/>
    </row>
    <row r="949" spans="2:8" ht="24" thickBot="1">
      <c r="C949" s="42"/>
      <c r="D949" s="42"/>
    </row>
    <row r="950" spans="2:8" ht="48" thickBot="1">
      <c r="B950" s="103" t="s">
        <v>17</v>
      </c>
      <c r="C950" s="104"/>
      <c r="D950" s="23" t="s">
        <v>20</v>
      </c>
      <c r="E950" s="105" t="s">
        <v>22</v>
      </c>
      <c r="F950" s="106"/>
      <c r="G950" s="2" t="s">
        <v>21</v>
      </c>
    </row>
    <row r="951" spans="2:8" ht="24" thickBot="1">
      <c r="B951" s="107" t="s">
        <v>36</v>
      </c>
      <c r="C951" s="108"/>
      <c r="D951" s="70">
        <v>50.01</v>
      </c>
      <c r="E951" s="56">
        <v>1.7</v>
      </c>
      <c r="F951" s="18" t="s">
        <v>25</v>
      </c>
      <c r="G951" s="26">
        <f t="shared" ref="G951:G958" si="21">D951*E951</f>
        <v>85.016999999999996</v>
      </c>
      <c r="H951" s="109"/>
    </row>
    <row r="952" spans="2:8">
      <c r="B952" s="110" t="s">
        <v>18</v>
      </c>
      <c r="C952" s="111"/>
      <c r="D952" s="59">
        <v>97.44</v>
      </c>
      <c r="E952" s="57">
        <v>0.6</v>
      </c>
      <c r="F952" s="19" t="s">
        <v>26</v>
      </c>
      <c r="G952" s="27">
        <f t="shared" si="21"/>
        <v>58.463999999999999</v>
      </c>
      <c r="H952" s="109"/>
    </row>
    <row r="953" spans="2:8" ht="24" thickBot="1">
      <c r="B953" s="112" t="s">
        <v>19</v>
      </c>
      <c r="C953" s="113"/>
      <c r="D953" s="62">
        <v>151.63</v>
      </c>
      <c r="E953" s="58">
        <v>0.6</v>
      </c>
      <c r="F953" s="20" t="s">
        <v>26</v>
      </c>
      <c r="G953" s="28">
        <f t="shared" si="21"/>
        <v>90.977999999999994</v>
      </c>
      <c r="H953" s="109"/>
    </row>
    <row r="954" spans="2:8" ht="24" thickBot="1">
      <c r="B954" s="114" t="s">
        <v>28</v>
      </c>
      <c r="C954" s="115"/>
      <c r="D954" s="71">
        <v>731.97</v>
      </c>
      <c r="E954" s="71">
        <v>1.7</v>
      </c>
      <c r="F954" s="24" t="s">
        <v>25</v>
      </c>
      <c r="G954" s="29">
        <f t="shared" si="21"/>
        <v>1244.3489999999999</v>
      </c>
      <c r="H954" s="109"/>
    </row>
    <row r="955" spans="2:8">
      <c r="B955" s="110" t="s">
        <v>33</v>
      </c>
      <c r="C955" s="111"/>
      <c r="D955" s="59">
        <v>652.6</v>
      </c>
      <c r="E955" s="59">
        <v>3.4</v>
      </c>
      <c r="F955" s="19" t="s">
        <v>25</v>
      </c>
      <c r="G955" s="27">
        <f t="shared" si="21"/>
        <v>2218.84</v>
      </c>
      <c r="H955" s="109"/>
    </row>
    <row r="956" spans="2:8">
      <c r="B956" s="116" t="s">
        <v>27</v>
      </c>
      <c r="C956" s="117"/>
      <c r="D956" s="72">
        <v>526.99</v>
      </c>
      <c r="E956" s="60"/>
      <c r="F956" s="21" t="s">
        <v>25</v>
      </c>
      <c r="G956" s="30">
        <f t="shared" si="21"/>
        <v>0</v>
      </c>
      <c r="H956" s="109"/>
    </row>
    <row r="957" spans="2:8">
      <c r="B957" s="116" t="s">
        <v>29</v>
      </c>
      <c r="C957" s="117"/>
      <c r="D957" s="73">
        <v>5438.99</v>
      </c>
      <c r="E957" s="61">
        <v>1.7</v>
      </c>
      <c r="F957" s="21" t="s">
        <v>25</v>
      </c>
      <c r="G957" s="30">
        <f t="shared" si="21"/>
        <v>9246.2829999999994</v>
      </c>
      <c r="H957" s="109"/>
    </row>
    <row r="958" spans="2:8">
      <c r="B958" s="116" t="s">
        <v>30</v>
      </c>
      <c r="C958" s="117"/>
      <c r="D958" s="73">
        <v>1672.77</v>
      </c>
      <c r="E958" s="61">
        <v>1.7</v>
      </c>
      <c r="F958" s="21" t="s">
        <v>25</v>
      </c>
      <c r="G958" s="30">
        <f t="shared" si="21"/>
        <v>2843.7089999999998</v>
      </c>
      <c r="H958" s="109"/>
    </row>
    <row r="959" spans="2:8">
      <c r="B959" s="116" t="s">
        <v>32</v>
      </c>
      <c r="C959" s="117"/>
      <c r="D959" s="73">
        <v>548.24</v>
      </c>
      <c r="E959" s="61">
        <v>1.7</v>
      </c>
      <c r="F959" s="21" t="s">
        <v>25</v>
      </c>
      <c r="G959" s="30">
        <f>D959*E959</f>
        <v>932.00800000000004</v>
      </c>
      <c r="H959" s="109"/>
    </row>
    <row r="960" spans="2:8" ht="24" thickBot="1">
      <c r="B960" s="112" t="s">
        <v>31</v>
      </c>
      <c r="C960" s="113"/>
      <c r="D960" s="74">
        <v>340.74</v>
      </c>
      <c r="E960" s="62">
        <v>17</v>
      </c>
      <c r="F960" s="20" t="s">
        <v>25</v>
      </c>
      <c r="G960" s="31">
        <f>D960*E960</f>
        <v>5792.58</v>
      </c>
      <c r="H960" s="109"/>
    </row>
    <row r="961" spans="2:8">
      <c r="C961" s="3"/>
      <c r="D961" s="3"/>
      <c r="E961" s="4"/>
      <c r="F961" s="4"/>
      <c r="H961" s="45"/>
    </row>
    <row r="962" spans="2:8" ht="25.5">
      <c r="C962" s="14" t="s">
        <v>14</v>
      </c>
      <c r="D962" s="6"/>
    </row>
    <row r="963" spans="2:8" ht="20.25">
      <c r="C963" s="89" t="s">
        <v>6</v>
      </c>
      <c r="D963" s="51" t="s">
        <v>0</v>
      </c>
      <c r="E963" s="9">
        <f>IF(G951&gt;0, ROUND((G951+D944)/D944,2), 0)</f>
        <v>1</v>
      </c>
      <c r="F963" s="9"/>
      <c r="G963" s="10"/>
      <c r="H963" s="7"/>
    </row>
    <row r="964" spans="2:8">
      <c r="C964" s="89"/>
      <c r="D964" s="51" t="s">
        <v>1</v>
      </c>
      <c r="E964" s="9">
        <f>IF(SUM(G952:G953)&gt;0,ROUND((G952+G953+D944)/D944,2),0)</f>
        <v>1.01</v>
      </c>
      <c r="F964" s="9"/>
      <c r="G964" s="11"/>
      <c r="H964" s="47"/>
    </row>
    <row r="965" spans="2:8">
      <c r="C965" s="89"/>
      <c r="D965" s="51" t="s">
        <v>2</v>
      </c>
      <c r="E965" s="9">
        <f>IF(G954&gt;0,ROUND((G954+D944)/D944,2),0)</f>
        <v>1.05</v>
      </c>
      <c r="F965" s="12"/>
      <c r="G965" s="11"/>
    </row>
    <row r="966" spans="2:8">
      <c r="C966" s="89"/>
      <c r="D966" s="13" t="s">
        <v>3</v>
      </c>
      <c r="E966" s="32">
        <f>IF(SUM(G955:G960)&gt;0,ROUND((SUM(G955:G960)+D944)/D944,2),0)</f>
        <v>1.77</v>
      </c>
      <c r="F966" s="10"/>
      <c r="G966" s="11"/>
    </row>
    <row r="967" spans="2:8" ht="25.5">
      <c r="D967" s="33" t="s">
        <v>4</v>
      </c>
      <c r="E967" s="34">
        <f>SUM(E963:E966)-IF(VALUE(COUNTIF(E963:E966,"&gt;0"))=4,3,0)-IF(VALUE(COUNTIF(E963:E966,"&gt;0"))=3,2,0)-IF(VALUE(COUNTIF(E963:E966,"&gt;0"))=2,1,0)</f>
        <v>1.83</v>
      </c>
      <c r="F967" s="25"/>
    </row>
    <row r="968" spans="2:8">
      <c r="E968" s="15"/>
    </row>
    <row r="969" spans="2:8" ht="25.5">
      <c r="B969" s="22"/>
      <c r="C969" s="16" t="s">
        <v>23</v>
      </c>
      <c r="D969" s="90">
        <f>E967*D944</f>
        <v>50033.078399999999</v>
      </c>
      <c r="E969" s="90"/>
    </row>
    <row r="970" spans="2:8" ht="20.25">
      <c r="C970" s="17" t="s">
        <v>8</v>
      </c>
      <c r="D970" s="91">
        <f>D969/D943</f>
        <v>212.90671659574468</v>
      </c>
      <c r="E970" s="91"/>
      <c r="G970" s="7"/>
      <c r="H970" s="48"/>
    </row>
    <row r="981" spans="2:8" ht="60.75">
      <c r="B981" s="118" t="s">
        <v>58</v>
      </c>
      <c r="C981" s="118"/>
      <c r="D981" s="118"/>
      <c r="E981" s="118"/>
      <c r="F981" s="118"/>
      <c r="G981" s="118"/>
      <c r="H981" s="118"/>
    </row>
    <row r="982" spans="2:8" ht="54.75" customHeight="1">
      <c r="B982" s="92" t="s">
        <v>37</v>
      </c>
      <c r="C982" s="92"/>
      <c r="D982" s="92"/>
      <c r="E982" s="92"/>
      <c r="F982" s="92"/>
      <c r="G982" s="92"/>
    </row>
    <row r="983" spans="2:8">
      <c r="C983" s="52"/>
      <c r="G983" s="7"/>
    </row>
    <row r="984" spans="2:8" ht="25.5">
      <c r="C984" s="14" t="s">
        <v>5</v>
      </c>
      <c r="D984" s="6"/>
    </row>
    <row r="985" spans="2:8" ht="20.25">
      <c r="B985" s="10"/>
      <c r="C985" s="93" t="s">
        <v>15</v>
      </c>
      <c r="D985" s="96" t="s">
        <v>87</v>
      </c>
      <c r="E985" s="96"/>
      <c r="F985" s="96"/>
      <c r="G985" s="96"/>
      <c r="H985" s="40"/>
    </row>
    <row r="986" spans="2:8" ht="20.25">
      <c r="B986" s="10"/>
      <c r="C986" s="94"/>
      <c r="D986" s="96" t="s">
        <v>107</v>
      </c>
      <c r="E986" s="96"/>
      <c r="F986" s="96"/>
      <c r="G986" s="96"/>
      <c r="H986" s="40"/>
    </row>
    <row r="987" spans="2:8" ht="20.25">
      <c r="B987" s="10"/>
      <c r="C987" s="95"/>
      <c r="D987" s="96" t="s">
        <v>119</v>
      </c>
      <c r="E987" s="96"/>
      <c r="F987" s="96"/>
      <c r="G987" s="96"/>
      <c r="H987" s="40"/>
    </row>
    <row r="988" spans="2:8">
      <c r="C988" s="35" t="s">
        <v>12</v>
      </c>
      <c r="D988" s="53">
        <v>4</v>
      </c>
      <c r="E988" s="49"/>
      <c r="F988" s="10"/>
    </row>
    <row r="989" spans="2:8">
      <c r="C989" s="1" t="s">
        <v>9</v>
      </c>
      <c r="D989" s="54">
        <v>425</v>
      </c>
      <c r="E989" s="97" t="s">
        <v>16</v>
      </c>
      <c r="F989" s="98"/>
      <c r="G989" s="101">
        <f>D990/D989</f>
        <v>98.395976470588238</v>
      </c>
    </row>
    <row r="990" spans="2:8">
      <c r="C990" s="1" t="s">
        <v>10</v>
      </c>
      <c r="D990" s="54">
        <v>41818.29</v>
      </c>
      <c r="E990" s="99"/>
      <c r="F990" s="100"/>
      <c r="G990" s="102"/>
    </row>
    <row r="991" spans="2:8">
      <c r="C991" s="37"/>
      <c r="D991" s="38"/>
      <c r="E991" s="50"/>
    </row>
    <row r="992" spans="2:8">
      <c r="C992" s="36" t="s">
        <v>7</v>
      </c>
      <c r="D992" s="55" t="s">
        <v>120</v>
      </c>
    </row>
    <row r="993" spans="2:8">
      <c r="C993" s="36" t="s">
        <v>11</v>
      </c>
      <c r="D993" s="55">
        <v>70</v>
      </c>
    </row>
    <row r="994" spans="2:8">
      <c r="C994" s="36" t="s">
        <v>13</v>
      </c>
      <c r="D994" s="69" t="s">
        <v>34</v>
      </c>
      <c r="E994" s="41"/>
    </row>
    <row r="995" spans="2:8" ht="24" thickBot="1">
      <c r="C995" s="42"/>
      <c r="D995" s="42"/>
    </row>
    <row r="996" spans="2:8" ht="48" thickBot="1">
      <c r="B996" s="103" t="s">
        <v>17</v>
      </c>
      <c r="C996" s="104"/>
      <c r="D996" s="23" t="s">
        <v>20</v>
      </c>
      <c r="E996" s="105" t="s">
        <v>22</v>
      </c>
      <c r="F996" s="106"/>
      <c r="G996" s="2" t="s">
        <v>21</v>
      </c>
    </row>
    <row r="997" spans="2:8" ht="24" thickBot="1">
      <c r="B997" s="107" t="s">
        <v>36</v>
      </c>
      <c r="C997" s="108"/>
      <c r="D997" s="70">
        <v>50.01</v>
      </c>
      <c r="E997" s="56">
        <v>4</v>
      </c>
      <c r="F997" s="18" t="s">
        <v>25</v>
      </c>
      <c r="G997" s="26">
        <f t="shared" ref="G997:G1004" si="22">D997*E997</f>
        <v>200.04</v>
      </c>
      <c r="H997" s="109"/>
    </row>
    <row r="998" spans="2:8">
      <c r="B998" s="110" t="s">
        <v>18</v>
      </c>
      <c r="C998" s="111"/>
      <c r="D998" s="59">
        <v>97.44</v>
      </c>
      <c r="E998" s="57">
        <v>1.2</v>
      </c>
      <c r="F998" s="19" t="s">
        <v>26</v>
      </c>
      <c r="G998" s="27">
        <f t="shared" si="22"/>
        <v>116.928</v>
      </c>
      <c r="H998" s="109"/>
    </row>
    <row r="999" spans="2:8" ht="24" thickBot="1">
      <c r="B999" s="112" t="s">
        <v>19</v>
      </c>
      <c r="C999" s="113"/>
      <c r="D999" s="62">
        <v>151.63</v>
      </c>
      <c r="E999" s="58">
        <v>1.2</v>
      </c>
      <c r="F999" s="20" t="s">
        <v>26</v>
      </c>
      <c r="G999" s="28">
        <f t="shared" si="22"/>
        <v>181.95599999999999</v>
      </c>
      <c r="H999" s="109"/>
    </row>
    <row r="1000" spans="2:8" ht="24" thickBot="1">
      <c r="B1000" s="114" t="s">
        <v>28</v>
      </c>
      <c r="C1000" s="115"/>
      <c r="D1000" s="71">
        <v>731.97</v>
      </c>
      <c r="E1000" s="71">
        <v>4</v>
      </c>
      <c r="F1000" s="24" t="s">
        <v>25</v>
      </c>
      <c r="G1000" s="29">
        <f t="shared" si="22"/>
        <v>2927.88</v>
      </c>
      <c r="H1000" s="109"/>
    </row>
    <row r="1001" spans="2:8">
      <c r="B1001" s="110" t="s">
        <v>33</v>
      </c>
      <c r="C1001" s="111"/>
      <c r="D1001" s="59">
        <v>652.6</v>
      </c>
      <c r="E1001" s="59">
        <v>8</v>
      </c>
      <c r="F1001" s="19" t="s">
        <v>25</v>
      </c>
      <c r="G1001" s="27">
        <f t="shared" si="22"/>
        <v>5220.8</v>
      </c>
      <c r="H1001" s="109"/>
    </row>
    <row r="1002" spans="2:8">
      <c r="B1002" s="116" t="s">
        <v>27</v>
      </c>
      <c r="C1002" s="117"/>
      <c r="D1002" s="72">
        <v>526.99</v>
      </c>
      <c r="E1002" s="60"/>
      <c r="F1002" s="21" t="s">
        <v>25</v>
      </c>
      <c r="G1002" s="30">
        <f t="shared" si="22"/>
        <v>0</v>
      </c>
      <c r="H1002" s="109"/>
    </row>
    <row r="1003" spans="2:8">
      <c r="B1003" s="116" t="s">
        <v>29</v>
      </c>
      <c r="C1003" s="117"/>
      <c r="D1003" s="73">
        <v>5438.99</v>
      </c>
      <c r="E1003" s="61">
        <v>4</v>
      </c>
      <c r="F1003" s="21" t="s">
        <v>25</v>
      </c>
      <c r="G1003" s="30">
        <f t="shared" si="22"/>
        <v>21755.96</v>
      </c>
      <c r="H1003" s="109"/>
    </row>
    <row r="1004" spans="2:8">
      <c r="B1004" s="116" t="s">
        <v>30</v>
      </c>
      <c r="C1004" s="117"/>
      <c r="D1004" s="73">
        <v>1672.77</v>
      </c>
      <c r="E1004" s="61">
        <v>4</v>
      </c>
      <c r="F1004" s="21" t="s">
        <v>25</v>
      </c>
      <c r="G1004" s="30">
        <f t="shared" si="22"/>
        <v>6691.08</v>
      </c>
      <c r="H1004" s="109"/>
    </row>
    <row r="1005" spans="2:8">
      <c r="B1005" s="116" t="s">
        <v>32</v>
      </c>
      <c r="C1005" s="117"/>
      <c r="D1005" s="73">
        <v>548.24</v>
      </c>
      <c r="E1005" s="61">
        <v>4</v>
      </c>
      <c r="F1005" s="21" t="s">
        <v>25</v>
      </c>
      <c r="G1005" s="30">
        <f>D1005*E1005</f>
        <v>2192.96</v>
      </c>
      <c r="H1005" s="109"/>
    </row>
    <row r="1006" spans="2:8" ht="24" thickBot="1">
      <c r="B1006" s="112" t="s">
        <v>31</v>
      </c>
      <c r="C1006" s="113"/>
      <c r="D1006" s="74">
        <v>340.74</v>
      </c>
      <c r="E1006" s="62">
        <v>40</v>
      </c>
      <c r="F1006" s="20" t="s">
        <v>25</v>
      </c>
      <c r="G1006" s="31">
        <f>D1006*E1006</f>
        <v>13629.6</v>
      </c>
      <c r="H1006" s="109"/>
    </row>
    <row r="1007" spans="2:8">
      <c r="C1007" s="3"/>
      <c r="D1007" s="3"/>
      <c r="E1007" s="4"/>
      <c r="F1007" s="4"/>
      <c r="H1007" s="45"/>
    </row>
    <row r="1008" spans="2:8" ht="25.5">
      <c r="C1008" s="14" t="s">
        <v>14</v>
      </c>
      <c r="D1008" s="6"/>
    </row>
    <row r="1009" spans="2:8" ht="20.25">
      <c r="C1009" s="89" t="s">
        <v>6</v>
      </c>
      <c r="D1009" s="51" t="s">
        <v>0</v>
      </c>
      <c r="E1009" s="9">
        <f>IF(G997&gt;0, ROUND((G997+D990)/D990,2), 0)</f>
        <v>1</v>
      </c>
      <c r="F1009" s="9"/>
      <c r="G1009" s="10"/>
      <c r="H1009" s="7"/>
    </row>
    <row r="1010" spans="2:8">
      <c r="C1010" s="89"/>
      <c r="D1010" s="51" t="s">
        <v>1</v>
      </c>
      <c r="E1010" s="9">
        <f>IF(SUM(G998:G999)&gt;0,ROUND((G998+G999+D990)/D990,2),0)</f>
        <v>1.01</v>
      </c>
      <c r="F1010" s="9"/>
      <c r="G1010" s="11"/>
      <c r="H1010" s="47"/>
    </row>
    <row r="1011" spans="2:8">
      <c r="C1011" s="89"/>
      <c r="D1011" s="51" t="s">
        <v>2</v>
      </c>
      <c r="E1011" s="9">
        <f>IF(G1000&gt;0,ROUND((G1000+D990)/D990,2),0)</f>
        <v>1.07</v>
      </c>
      <c r="F1011" s="12"/>
      <c r="G1011" s="11"/>
    </row>
    <row r="1012" spans="2:8">
      <c r="C1012" s="89"/>
      <c r="D1012" s="13" t="s">
        <v>3</v>
      </c>
      <c r="E1012" s="32">
        <f>IF(SUM(G1001:G1006)&gt;0,ROUND((SUM(G1001:G1006)+D990)/D990,2),0)</f>
        <v>2.1800000000000002</v>
      </c>
      <c r="F1012" s="10"/>
      <c r="G1012" s="11"/>
    </row>
    <row r="1013" spans="2:8" ht="25.5">
      <c r="D1013" s="33" t="s">
        <v>4</v>
      </c>
      <c r="E1013" s="34">
        <f>SUM(E1009:E1012)-IF(VALUE(COUNTIF(E1009:E1012,"&gt;0"))=4,3,0)-IF(VALUE(COUNTIF(E1009:E1012,"&gt;0"))=3,2,0)-IF(VALUE(COUNTIF(E1009:E1012,"&gt;0"))=2,1,0)</f>
        <v>2.2599999999999998</v>
      </c>
      <c r="F1013" s="25"/>
    </row>
    <row r="1014" spans="2:8">
      <c r="E1014" s="15"/>
    </row>
    <row r="1015" spans="2:8" ht="25.5">
      <c r="B1015" s="22"/>
      <c r="C1015" s="16" t="s">
        <v>23</v>
      </c>
      <c r="D1015" s="90">
        <f>E1013*D990</f>
        <v>94509.335399999996</v>
      </c>
      <c r="E1015" s="90"/>
    </row>
    <row r="1016" spans="2:8" ht="20.25">
      <c r="C1016" s="17" t="s">
        <v>8</v>
      </c>
      <c r="D1016" s="91">
        <f>D1015/D989</f>
        <v>222.37490682352941</v>
      </c>
      <c r="E1016" s="91"/>
      <c r="G1016" s="7"/>
      <c r="H1016" s="48"/>
    </row>
    <row r="1027" spans="2:8" ht="60.75">
      <c r="B1027" s="118" t="s">
        <v>59</v>
      </c>
      <c r="C1027" s="118"/>
      <c r="D1027" s="118"/>
      <c r="E1027" s="118"/>
      <c r="F1027" s="118"/>
      <c r="G1027" s="118"/>
      <c r="H1027" s="118"/>
    </row>
    <row r="1028" spans="2:8" ht="54" customHeight="1">
      <c r="B1028" s="92" t="s">
        <v>37</v>
      </c>
      <c r="C1028" s="92"/>
      <c r="D1028" s="92"/>
      <c r="E1028" s="92"/>
      <c r="F1028" s="92"/>
      <c r="G1028" s="92"/>
    </row>
    <row r="1029" spans="2:8">
      <c r="C1029" s="52"/>
      <c r="G1029" s="7"/>
    </row>
    <row r="1030" spans="2:8" ht="25.5">
      <c r="C1030" s="14" t="s">
        <v>5</v>
      </c>
      <c r="D1030" s="6"/>
    </row>
    <row r="1031" spans="2:8" ht="20.25">
      <c r="B1031" s="10"/>
      <c r="C1031" s="93" t="s">
        <v>15</v>
      </c>
      <c r="D1031" s="96" t="s">
        <v>87</v>
      </c>
      <c r="E1031" s="96"/>
      <c r="F1031" s="96"/>
      <c r="G1031" s="96"/>
      <c r="H1031" s="40"/>
    </row>
    <row r="1032" spans="2:8" ht="20.25">
      <c r="B1032" s="10"/>
      <c r="C1032" s="94"/>
      <c r="D1032" s="96" t="s">
        <v>107</v>
      </c>
      <c r="E1032" s="96"/>
      <c r="F1032" s="96"/>
      <c r="G1032" s="96"/>
      <c r="H1032" s="40"/>
    </row>
    <row r="1033" spans="2:8" ht="20.25">
      <c r="B1033" s="10"/>
      <c r="C1033" s="95"/>
      <c r="D1033" s="96" t="s">
        <v>121</v>
      </c>
      <c r="E1033" s="96"/>
      <c r="F1033" s="96"/>
      <c r="G1033" s="96"/>
      <c r="H1033" s="40"/>
    </row>
    <row r="1034" spans="2:8">
      <c r="C1034" s="35" t="s">
        <v>12</v>
      </c>
      <c r="D1034" s="53">
        <v>4</v>
      </c>
      <c r="E1034" s="49"/>
      <c r="F1034" s="10"/>
    </row>
    <row r="1035" spans="2:8">
      <c r="C1035" s="1" t="s">
        <v>9</v>
      </c>
      <c r="D1035" s="54">
        <v>425</v>
      </c>
      <c r="E1035" s="97" t="s">
        <v>16</v>
      </c>
      <c r="F1035" s="98"/>
      <c r="G1035" s="101">
        <f>D1036/D1035</f>
        <v>108.4489411764706</v>
      </c>
    </row>
    <row r="1036" spans="2:8">
      <c r="C1036" s="1" t="s">
        <v>10</v>
      </c>
      <c r="D1036" s="54">
        <v>46090.8</v>
      </c>
      <c r="E1036" s="99"/>
      <c r="F1036" s="100"/>
      <c r="G1036" s="102"/>
    </row>
    <row r="1037" spans="2:8">
      <c r="C1037" s="37"/>
      <c r="D1037" s="38"/>
      <c r="E1037" s="50"/>
    </row>
    <row r="1038" spans="2:8">
      <c r="C1038" s="36" t="s">
        <v>7</v>
      </c>
      <c r="D1038" s="55" t="s">
        <v>120</v>
      </c>
    </row>
    <row r="1039" spans="2:8">
      <c r="C1039" s="36" t="s">
        <v>11</v>
      </c>
      <c r="D1039" s="55">
        <v>70</v>
      </c>
    </row>
    <row r="1040" spans="2:8">
      <c r="C1040" s="36" t="s">
        <v>13</v>
      </c>
      <c r="D1040" s="69" t="s">
        <v>34</v>
      </c>
      <c r="E1040" s="41"/>
    </row>
    <row r="1041" spans="2:8" ht="24" thickBot="1">
      <c r="C1041" s="42"/>
      <c r="D1041" s="42"/>
    </row>
    <row r="1042" spans="2:8" ht="48" thickBot="1">
      <c r="B1042" s="103" t="s">
        <v>17</v>
      </c>
      <c r="C1042" s="104"/>
      <c r="D1042" s="23" t="s">
        <v>20</v>
      </c>
      <c r="E1042" s="105" t="s">
        <v>22</v>
      </c>
      <c r="F1042" s="106"/>
      <c r="G1042" s="2" t="s">
        <v>21</v>
      </c>
    </row>
    <row r="1043" spans="2:8" ht="24" thickBot="1">
      <c r="B1043" s="107" t="s">
        <v>36</v>
      </c>
      <c r="C1043" s="108"/>
      <c r="D1043" s="70">
        <v>50.01</v>
      </c>
      <c r="E1043" s="56">
        <v>4</v>
      </c>
      <c r="F1043" s="18" t="s">
        <v>25</v>
      </c>
      <c r="G1043" s="26">
        <f t="shared" ref="G1043:G1050" si="23">D1043*E1043</f>
        <v>200.04</v>
      </c>
      <c r="H1043" s="109"/>
    </row>
    <row r="1044" spans="2:8">
      <c r="B1044" s="110" t="s">
        <v>18</v>
      </c>
      <c r="C1044" s="111"/>
      <c r="D1044" s="59">
        <v>97.44</v>
      </c>
      <c r="E1044" s="57">
        <v>1.3</v>
      </c>
      <c r="F1044" s="19" t="s">
        <v>26</v>
      </c>
      <c r="G1044" s="27">
        <f t="shared" si="23"/>
        <v>126.672</v>
      </c>
      <c r="H1044" s="109"/>
    </row>
    <row r="1045" spans="2:8" ht="24" thickBot="1">
      <c r="B1045" s="112" t="s">
        <v>19</v>
      </c>
      <c r="C1045" s="113"/>
      <c r="D1045" s="62">
        <v>151.63</v>
      </c>
      <c r="E1045" s="58">
        <v>1.3</v>
      </c>
      <c r="F1045" s="20" t="s">
        <v>26</v>
      </c>
      <c r="G1045" s="28">
        <f t="shared" si="23"/>
        <v>197.119</v>
      </c>
      <c r="H1045" s="109"/>
    </row>
    <row r="1046" spans="2:8" ht="24" thickBot="1">
      <c r="B1046" s="114" t="s">
        <v>28</v>
      </c>
      <c r="C1046" s="115"/>
      <c r="D1046" s="71">
        <v>731.97</v>
      </c>
      <c r="E1046" s="71">
        <v>4</v>
      </c>
      <c r="F1046" s="24" t="s">
        <v>25</v>
      </c>
      <c r="G1046" s="29">
        <f t="shared" si="23"/>
        <v>2927.88</v>
      </c>
      <c r="H1046" s="109"/>
    </row>
    <row r="1047" spans="2:8">
      <c r="B1047" s="110" t="s">
        <v>33</v>
      </c>
      <c r="C1047" s="111"/>
      <c r="D1047" s="59">
        <v>652.6</v>
      </c>
      <c r="E1047" s="59">
        <v>8</v>
      </c>
      <c r="F1047" s="19" t="s">
        <v>25</v>
      </c>
      <c r="G1047" s="27">
        <f t="shared" si="23"/>
        <v>5220.8</v>
      </c>
      <c r="H1047" s="109"/>
    </row>
    <row r="1048" spans="2:8">
      <c r="B1048" s="116" t="s">
        <v>27</v>
      </c>
      <c r="C1048" s="117"/>
      <c r="D1048" s="72">
        <v>526.99</v>
      </c>
      <c r="E1048" s="60"/>
      <c r="F1048" s="21" t="s">
        <v>25</v>
      </c>
      <c r="G1048" s="30">
        <f t="shared" si="23"/>
        <v>0</v>
      </c>
      <c r="H1048" s="109"/>
    </row>
    <row r="1049" spans="2:8">
      <c r="B1049" s="116" t="s">
        <v>29</v>
      </c>
      <c r="C1049" s="117"/>
      <c r="D1049" s="73">
        <v>5438.99</v>
      </c>
      <c r="E1049" s="61">
        <v>4</v>
      </c>
      <c r="F1049" s="21" t="s">
        <v>25</v>
      </c>
      <c r="G1049" s="30">
        <f t="shared" si="23"/>
        <v>21755.96</v>
      </c>
      <c r="H1049" s="109"/>
    </row>
    <row r="1050" spans="2:8">
      <c r="B1050" s="116" t="s">
        <v>30</v>
      </c>
      <c r="C1050" s="117"/>
      <c r="D1050" s="73">
        <v>1672.77</v>
      </c>
      <c r="E1050" s="61">
        <v>4</v>
      </c>
      <c r="F1050" s="21" t="s">
        <v>25</v>
      </c>
      <c r="G1050" s="30">
        <f t="shared" si="23"/>
        <v>6691.08</v>
      </c>
      <c r="H1050" s="109"/>
    </row>
    <row r="1051" spans="2:8">
      <c r="B1051" s="116" t="s">
        <v>32</v>
      </c>
      <c r="C1051" s="117"/>
      <c r="D1051" s="73">
        <v>548.24</v>
      </c>
      <c r="E1051" s="61">
        <v>4</v>
      </c>
      <c r="F1051" s="21" t="s">
        <v>25</v>
      </c>
      <c r="G1051" s="30">
        <f>D1051*E1051</f>
        <v>2192.96</v>
      </c>
      <c r="H1051" s="109"/>
    </row>
    <row r="1052" spans="2:8" ht="24" thickBot="1">
      <c r="B1052" s="112" t="s">
        <v>31</v>
      </c>
      <c r="C1052" s="113"/>
      <c r="D1052" s="74">
        <v>340.74</v>
      </c>
      <c r="E1052" s="62">
        <v>40</v>
      </c>
      <c r="F1052" s="20" t="s">
        <v>25</v>
      </c>
      <c r="G1052" s="31">
        <f>D1052*E1052</f>
        <v>13629.6</v>
      </c>
      <c r="H1052" s="109"/>
    </row>
    <row r="1053" spans="2:8">
      <c r="C1053" s="3"/>
      <c r="D1053" s="3"/>
      <c r="E1053" s="4"/>
      <c r="F1053" s="4"/>
      <c r="H1053" s="45"/>
    </row>
    <row r="1054" spans="2:8" ht="25.5">
      <c r="C1054" s="14" t="s">
        <v>14</v>
      </c>
      <c r="D1054" s="6"/>
    </row>
    <row r="1055" spans="2:8" ht="20.25">
      <c r="C1055" s="89" t="s">
        <v>6</v>
      </c>
      <c r="D1055" s="51" t="s">
        <v>0</v>
      </c>
      <c r="E1055" s="9">
        <f>IF(G1043&gt;0, ROUND((G1043+D1036)/D1036,2), 0)</f>
        <v>1</v>
      </c>
      <c r="F1055" s="9"/>
      <c r="G1055" s="10"/>
      <c r="H1055" s="7"/>
    </row>
    <row r="1056" spans="2:8">
      <c r="C1056" s="89"/>
      <c r="D1056" s="51" t="s">
        <v>1</v>
      </c>
      <c r="E1056" s="9">
        <f>IF(SUM(G1044:G1045)&gt;0,ROUND((G1044+G1045+D1036)/D1036,2),0)</f>
        <v>1.01</v>
      </c>
      <c r="F1056" s="9"/>
      <c r="G1056" s="11"/>
      <c r="H1056" s="47"/>
    </row>
    <row r="1057" spans="2:8">
      <c r="C1057" s="89"/>
      <c r="D1057" s="51" t="s">
        <v>2</v>
      </c>
      <c r="E1057" s="9">
        <f>IF(G1046&gt;0,ROUND((G1046+D1036)/D1036,2),0)</f>
        <v>1.06</v>
      </c>
      <c r="F1057" s="12"/>
      <c r="G1057" s="11"/>
    </row>
    <row r="1058" spans="2:8">
      <c r="C1058" s="89"/>
      <c r="D1058" s="13" t="s">
        <v>3</v>
      </c>
      <c r="E1058" s="32">
        <f>IF(SUM(G1047:G1052)&gt;0,ROUND((SUM(G1047:G1052)+D1036)/D1036,2),0)</f>
        <v>2.0699999999999998</v>
      </c>
      <c r="F1058" s="10"/>
      <c r="G1058" s="11"/>
    </row>
    <row r="1059" spans="2:8" ht="25.5">
      <c r="D1059" s="33" t="s">
        <v>4</v>
      </c>
      <c r="E1059" s="34">
        <f>SUM(E1055:E1058)-IF(VALUE(COUNTIF(E1055:E1058,"&gt;0"))=4,3,0)-IF(VALUE(COUNTIF(E1055:E1058,"&gt;0"))=3,2,0)-IF(VALUE(COUNTIF(E1055:E1058,"&gt;0"))=2,1,0)</f>
        <v>2.1399999999999997</v>
      </c>
      <c r="F1059" s="25"/>
    </row>
    <row r="1060" spans="2:8">
      <c r="E1060" s="15"/>
    </row>
    <row r="1061" spans="2:8" ht="25.5">
      <c r="B1061" s="22"/>
      <c r="C1061" s="16" t="s">
        <v>23</v>
      </c>
      <c r="D1061" s="90">
        <f>E1059*D1036</f>
        <v>98634.311999999991</v>
      </c>
      <c r="E1061" s="90"/>
    </row>
    <row r="1062" spans="2:8" ht="20.25">
      <c r="C1062" s="17" t="s">
        <v>8</v>
      </c>
      <c r="D1062" s="91">
        <f>D1061/D1035</f>
        <v>232.08073411764704</v>
      </c>
      <c r="E1062" s="91"/>
      <c r="G1062" s="7"/>
      <c r="H1062" s="48"/>
    </row>
    <row r="1073" spans="2:8" ht="60.75">
      <c r="B1073" s="118" t="s">
        <v>60</v>
      </c>
      <c r="C1073" s="118"/>
      <c r="D1073" s="118"/>
      <c r="E1073" s="118"/>
      <c r="F1073" s="118"/>
      <c r="G1073" s="118"/>
      <c r="H1073" s="118"/>
    </row>
    <row r="1074" spans="2:8" ht="57" customHeight="1">
      <c r="B1074" s="92" t="s">
        <v>37</v>
      </c>
      <c r="C1074" s="92"/>
      <c r="D1074" s="92"/>
      <c r="E1074" s="92"/>
      <c r="F1074" s="92"/>
      <c r="G1074" s="92"/>
    </row>
    <row r="1075" spans="2:8">
      <c r="C1075" s="52"/>
      <c r="G1075" s="7"/>
    </row>
    <row r="1076" spans="2:8" ht="25.5">
      <c r="C1076" s="14" t="s">
        <v>5</v>
      </c>
      <c r="D1076" s="6"/>
    </row>
    <row r="1077" spans="2:8" ht="20.25">
      <c r="B1077" s="10"/>
      <c r="C1077" s="93" t="s">
        <v>15</v>
      </c>
      <c r="D1077" s="96" t="s">
        <v>87</v>
      </c>
      <c r="E1077" s="96"/>
      <c r="F1077" s="96"/>
      <c r="G1077" s="96"/>
      <c r="H1077" s="40"/>
    </row>
    <row r="1078" spans="2:8" ht="20.25">
      <c r="B1078" s="10"/>
      <c r="C1078" s="94"/>
      <c r="D1078" s="96" t="s">
        <v>107</v>
      </c>
      <c r="E1078" s="96"/>
      <c r="F1078" s="96"/>
      <c r="G1078" s="96"/>
      <c r="H1078" s="40"/>
    </row>
    <row r="1079" spans="2:8" ht="20.25">
      <c r="B1079" s="10"/>
      <c r="C1079" s="95"/>
      <c r="D1079" s="96" t="s">
        <v>122</v>
      </c>
      <c r="E1079" s="96"/>
      <c r="F1079" s="96"/>
      <c r="G1079" s="96"/>
      <c r="H1079" s="40"/>
    </row>
    <row r="1080" spans="2:8">
      <c r="C1080" s="35" t="s">
        <v>12</v>
      </c>
      <c r="D1080" s="53">
        <v>3</v>
      </c>
      <c r="E1080" s="49"/>
      <c r="F1080" s="10"/>
    </row>
    <row r="1081" spans="2:8">
      <c r="C1081" s="1" t="s">
        <v>9</v>
      </c>
      <c r="D1081" s="54">
        <v>320</v>
      </c>
      <c r="E1081" s="97" t="s">
        <v>16</v>
      </c>
      <c r="F1081" s="98"/>
      <c r="G1081" s="101">
        <f>D1082/D1081</f>
        <v>100.43371875</v>
      </c>
    </row>
    <row r="1082" spans="2:8">
      <c r="C1082" s="1" t="s">
        <v>10</v>
      </c>
      <c r="D1082" s="54">
        <v>32138.79</v>
      </c>
      <c r="E1082" s="99"/>
      <c r="F1082" s="100"/>
      <c r="G1082" s="102"/>
    </row>
    <row r="1083" spans="2:8">
      <c r="C1083" s="37"/>
      <c r="D1083" s="38"/>
      <c r="E1083" s="50"/>
    </row>
    <row r="1084" spans="2:8">
      <c r="C1084" s="36" t="s">
        <v>7</v>
      </c>
      <c r="D1084" s="55" t="s">
        <v>120</v>
      </c>
    </row>
    <row r="1085" spans="2:8">
      <c r="C1085" s="36" t="s">
        <v>11</v>
      </c>
      <c r="D1085" s="55">
        <v>70</v>
      </c>
    </row>
    <row r="1086" spans="2:8">
      <c r="C1086" s="36" t="s">
        <v>13</v>
      </c>
      <c r="D1086" s="69" t="s">
        <v>34</v>
      </c>
      <c r="E1086" s="41"/>
    </row>
    <row r="1087" spans="2:8" ht="24" thickBot="1">
      <c r="C1087" s="42"/>
      <c r="D1087" s="42"/>
    </row>
    <row r="1088" spans="2:8" ht="48" thickBot="1">
      <c r="B1088" s="103" t="s">
        <v>17</v>
      </c>
      <c r="C1088" s="104"/>
      <c r="D1088" s="23" t="s">
        <v>20</v>
      </c>
      <c r="E1088" s="105" t="s">
        <v>22</v>
      </c>
      <c r="F1088" s="106"/>
      <c r="G1088" s="2" t="s">
        <v>21</v>
      </c>
    </row>
    <row r="1089" spans="2:8" ht="24" thickBot="1">
      <c r="B1089" s="107" t="s">
        <v>36</v>
      </c>
      <c r="C1089" s="108"/>
      <c r="D1089" s="70">
        <v>50.01</v>
      </c>
      <c r="E1089" s="56">
        <v>3</v>
      </c>
      <c r="F1089" s="18" t="s">
        <v>25</v>
      </c>
      <c r="G1089" s="26">
        <f t="shared" ref="G1089:G1096" si="24">D1089*E1089</f>
        <v>150.03</v>
      </c>
      <c r="H1089" s="109"/>
    </row>
    <row r="1090" spans="2:8">
      <c r="B1090" s="110" t="s">
        <v>18</v>
      </c>
      <c r="C1090" s="111"/>
      <c r="D1090" s="59">
        <v>97.44</v>
      </c>
      <c r="E1090" s="57">
        <v>1.1000000000000001</v>
      </c>
      <c r="F1090" s="19" t="s">
        <v>26</v>
      </c>
      <c r="G1090" s="27">
        <f t="shared" si="24"/>
        <v>107.18400000000001</v>
      </c>
      <c r="H1090" s="109"/>
    </row>
    <row r="1091" spans="2:8" ht="24" thickBot="1">
      <c r="B1091" s="112" t="s">
        <v>19</v>
      </c>
      <c r="C1091" s="113"/>
      <c r="D1091" s="62">
        <v>151.63</v>
      </c>
      <c r="E1091" s="58">
        <v>1.1000000000000001</v>
      </c>
      <c r="F1091" s="20" t="s">
        <v>26</v>
      </c>
      <c r="G1091" s="28">
        <f t="shared" si="24"/>
        <v>166.79300000000001</v>
      </c>
      <c r="H1091" s="109"/>
    </row>
    <row r="1092" spans="2:8" ht="24" thickBot="1">
      <c r="B1092" s="114" t="s">
        <v>28</v>
      </c>
      <c r="C1092" s="115"/>
      <c r="D1092" s="71">
        <v>731.97</v>
      </c>
      <c r="E1092" s="71">
        <v>3</v>
      </c>
      <c r="F1092" s="24" t="s">
        <v>25</v>
      </c>
      <c r="G1092" s="29">
        <f t="shared" si="24"/>
        <v>2195.91</v>
      </c>
      <c r="H1092" s="109"/>
    </row>
    <row r="1093" spans="2:8">
      <c r="B1093" s="110" t="s">
        <v>33</v>
      </c>
      <c r="C1093" s="111"/>
      <c r="D1093" s="59">
        <v>652.6</v>
      </c>
      <c r="E1093" s="59">
        <v>6</v>
      </c>
      <c r="F1093" s="19" t="s">
        <v>25</v>
      </c>
      <c r="G1093" s="27">
        <f t="shared" si="24"/>
        <v>3915.6000000000004</v>
      </c>
      <c r="H1093" s="109"/>
    </row>
    <row r="1094" spans="2:8">
      <c r="B1094" s="116" t="s">
        <v>27</v>
      </c>
      <c r="C1094" s="117"/>
      <c r="D1094" s="72">
        <v>526.99</v>
      </c>
      <c r="E1094" s="60"/>
      <c r="F1094" s="21" t="s">
        <v>25</v>
      </c>
      <c r="G1094" s="30">
        <f t="shared" si="24"/>
        <v>0</v>
      </c>
      <c r="H1094" s="109"/>
    </row>
    <row r="1095" spans="2:8">
      <c r="B1095" s="116" t="s">
        <v>29</v>
      </c>
      <c r="C1095" s="117"/>
      <c r="D1095" s="73">
        <v>5438.99</v>
      </c>
      <c r="E1095" s="61">
        <v>3</v>
      </c>
      <c r="F1095" s="21" t="s">
        <v>25</v>
      </c>
      <c r="G1095" s="30">
        <f t="shared" si="24"/>
        <v>16316.97</v>
      </c>
      <c r="H1095" s="109"/>
    </row>
    <row r="1096" spans="2:8">
      <c r="B1096" s="116" t="s">
        <v>30</v>
      </c>
      <c r="C1096" s="117"/>
      <c r="D1096" s="73">
        <v>1672.77</v>
      </c>
      <c r="E1096" s="61">
        <v>3</v>
      </c>
      <c r="F1096" s="21" t="s">
        <v>25</v>
      </c>
      <c r="G1096" s="30">
        <f t="shared" si="24"/>
        <v>5018.3099999999995</v>
      </c>
      <c r="H1096" s="109"/>
    </row>
    <row r="1097" spans="2:8">
      <c r="B1097" s="116" t="s">
        <v>32</v>
      </c>
      <c r="C1097" s="117"/>
      <c r="D1097" s="73">
        <v>548.24</v>
      </c>
      <c r="E1097" s="61">
        <v>3</v>
      </c>
      <c r="F1097" s="21" t="s">
        <v>25</v>
      </c>
      <c r="G1097" s="30">
        <f>D1097*E1097</f>
        <v>1644.72</v>
      </c>
      <c r="H1097" s="109"/>
    </row>
    <row r="1098" spans="2:8" ht="24" thickBot="1">
      <c r="B1098" s="112" t="s">
        <v>31</v>
      </c>
      <c r="C1098" s="113"/>
      <c r="D1098" s="74">
        <v>340.74</v>
      </c>
      <c r="E1098" s="62">
        <v>30</v>
      </c>
      <c r="F1098" s="20" t="s">
        <v>25</v>
      </c>
      <c r="G1098" s="31">
        <f>D1098*E1098</f>
        <v>10222.200000000001</v>
      </c>
      <c r="H1098" s="109"/>
    </row>
    <row r="1099" spans="2:8">
      <c r="C1099" s="3"/>
      <c r="D1099" s="3"/>
      <c r="E1099" s="4"/>
      <c r="F1099" s="4"/>
      <c r="H1099" s="45"/>
    </row>
    <row r="1100" spans="2:8" ht="25.5">
      <c r="C1100" s="14" t="s">
        <v>14</v>
      </c>
      <c r="D1100" s="6"/>
    </row>
    <row r="1101" spans="2:8" ht="20.25">
      <c r="C1101" s="89" t="s">
        <v>6</v>
      </c>
      <c r="D1101" s="51" t="s">
        <v>0</v>
      </c>
      <c r="E1101" s="9">
        <f>IF(G1089&gt;0, ROUND((G1089+D1082)/D1082,2), 0)</f>
        <v>1</v>
      </c>
      <c r="F1101" s="9"/>
      <c r="G1101" s="10"/>
      <c r="H1101" s="7"/>
    </row>
    <row r="1102" spans="2:8">
      <c r="C1102" s="89"/>
      <c r="D1102" s="51" t="s">
        <v>1</v>
      </c>
      <c r="E1102" s="9">
        <f>IF(SUM(G1090:G1091)&gt;0,ROUND((G1090+G1091+D1082)/D1082,2),0)</f>
        <v>1.01</v>
      </c>
      <c r="F1102" s="9"/>
      <c r="G1102" s="11"/>
      <c r="H1102" s="47"/>
    </row>
    <row r="1103" spans="2:8">
      <c r="C1103" s="89"/>
      <c r="D1103" s="51" t="s">
        <v>2</v>
      </c>
      <c r="E1103" s="9">
        <f>IF(G1092&gt;0,ROUND((G1092+D1082)/D1082,2),0)</f>
        <v>1.07</v>
      </c>
      <c r="F1103" s="12"/>
      <c r="G1103" s="11"/>
    </row>
    <row r="1104" spans="2:8">
      <c r="C1104" s="89"/>
      <c r="D1104" s="13" t="s">
        <v>3</v>
      </c>
      <c r="E1104" s="32">
        <f>IF(SUM(G1093:G1098)&gt;0,ROUND((SUM(G1093:G1098)+D1082)/D1082,2),0)</f>
        <v>2.15</v>
      </c>
      <c r="F1104" s="10"/>
      <c r="G1104" s="11"/>
    </row>
    <row r="1105" spans="2:8" ht="25.5">
      <c r="D1105" s="33" t="s">
        <v>4</v>
      </c>
      <c r="E1105" s="34">
        <f>SUM(E1101:E1104)-IF(VALUE(COUNTIF(E1101:E1104,"&gt;0"))=4,3,0)-IF(VALUE(COUNTIF(E1101:E1104,"&gt;0"))=3,2,0)-IF(VALUE(COUNTIF(E1101:E1104,"&gt;0"))=2,1,0)</f>
        <v>2.2300000000000004</v>
      </c>
      <c r="F1105" s="25"/>
    </row>
    <row r="1106" spans="2:8">
      <c r="E1106" s="15"/>
    </row>
    <row r="1107" spans="2:8" ht="25.5">
      <c r="B1107" s="22"/>
      <c r="C1107" s="16" t="s">
        <v>23</v>
      </c>
      <c r="D1107" s="90">
        <f>E1105*D1082</f>
        <v>71669.501700000023</v>
      </c>
      <c r="E1107" s="90"/>
    </row>
    <row r="1108" spans="2:8" ht="20.25">
      <c r="C1108" s="17" t="s">
        <v>8</v>
      </c>
      <c r="D1108" s="91">
        <f>D1107/D1081</f>
        <v>223.96719281250006</v>
      </c>
      <c r="E1108" s="91"/>
      <c r="G1108" s="7"/>
      <c r="H1108" s="48"/>
    </row>
    <row r="1119" spans="2:8" ht="60.75">
      <c r="B1119" s="118" t="s">
        <v>61</v>
      </c>
      <c r="C1119" s="118"/>
      <c r="D1119" s="118"/>
      <c r="E1119" s="118"/>
      <c r="F1119" s="118"/>
      <c r="G1119" s="118"/>
      <c r="H1119" s="118"/>
    </row>
    <row r="1120" spans="2:8" ht="53.25" customHeight="1">
      <c r="B1120" s="92" t="s">
        <v>37</v>
      </c>
      <c r="C1120" s="92"/>
      <c r="D1120" s="92"/>
      <c r="E1120" s="92"/>
      <c r="F1120" s="92"/>
      <c r="G1120" s="92"/>
    </row>
    <row r="1121" spans="2:8">
      <c r="C1121" s="52"/>
      <c r="G1121" s="7"/>
    </row>
    <row r="1122" spans="2:8" ht="25.5">
      <c r="C1122" s="14" t="s">
        <v>5</v>
      </c>
      <c r="D1122" s="6"/>
    </row>
    <row r="1123" spans="2:8" ht="20.25">
      <c r="B1123" s="10"/>
      <c r="C1123" s="93" t="s">
        <v>15</v>
      </c>
      <c r="D1123" s="96" t="s">
        <v>87</v>
      </c>
      <c r="E1123" s="96"/>
      <c r="F1123" s="96"/>
      <c r="G1123" s="96"/>
      <c r="H1123" s="40"/>
    </row>
    <row r="1124" spans="2:8" ht="20.25">
      <c r="B1124" s="10"/>
      <c r="C1124" s="94"/>
      <c r="D1124" s="96" t="s">
        <v>107</v>
      </c>
      <c r="E1124" s="96"/>
      <c r="F1124" s="96"/>
      <c r="G1124" s="96"/>
      <c r="H1124" s="40"/>
    </row>
    <row r="1125" spans="2:8" ht="20.25">
      <c r="B1125" s="10"/>
      <c r="C1125" s="95"/>
      <c r="D1125" s="96" t="s">
        <v>123</v>
      </c>
      <c r="E1125" s="96"/>
      <c r="F1125" s="96"/>
      <c r="G1125" s="96"/>
      <c r="H1125" s="40"/>
    </row>
    <row r="1126" spans="2:8">
      <c r="C1126" s="35" t="s">
        <v>12</v>
      </c>
      <c r="D1126" s="53">
        <v>4.8</v>
      </c>
      <c r="E1126" s="49"/>
      <c r="F1126" s="10"/>
    </row>
    <row r="1127" spans="2:8">
      <c r="C1127" s="1" t="s">
        <v>9</v>
      </c>
      <c r="D1127" s="54">
        <v>456</v>
      </c>
      <c r="E1127" s="97" t="s">
        <v>16</v>
      </c>
      <c r="F1127" s="98"/>
      <c r="G1127" s="101">
        <f>D1128/D1127</f>
        <v>109.59026315789474</v>
      </c>
    </row>
    <row r="1128" spans="2:8">
      <c r="C1128" s="1" t="s">
        <v>10</v>
      </c>
      <c r="D1128" s="54">
        <v>49973.16</v>
      </c>
      <c r="E1128" s="99"/>
      <c r="F1128" s="100"/>
      <c r="G1128" s="102"/>
    </row>
    <row r="1129" spans="2:8">
      <c r="C1129" s="37"/>
      <c r="D1129" s="38"/>
      <c r="E1129" s="50"/>
    </row>
    <row r="1130" spans="2:8">
      <c r="C1130" s="36" t="s">
        <v>7</v>
      </c>
      <c r="D1130" s="55" t="s">
        <v>120</v>
      </c>
    </row>
    <row r="1131" spans="2:8">
      <c r="C1131" s="36" t="s">
        <v>11</v>
      </c>
      <c r="D1131" s="55">
        <v>65</v>
      </c>
    </row>
    <row r="1132" spans="2:8">
      <c r="C1132" s="36" t="s">
        <v>13</v>
      </c>
      <c r="D1132" s="69" t="s">
        <v>34</v>
      </c>
      <c r="E1132" s="41"/>
    </row>
    <row r="1133" spans="2:8" ht="24" thickBot="1">
      <c r="C1133" s="42"/>
      <c r="D1133" s="42"/>
    </row>
    <row r="1134" spans="2:8" ht="48" thickBot="1">
      <c r="B1134" s="103" t="s">
        <v>17</v>
      </c>
      <c r="C1134" s="104"/>
      <c r="D1134" s="23" t="s">
        <v>20</v>
      </c>
      <c r="E1134" s="105" t="s">
        <v>22</v>
      </c>
      <c r="F1134" s="106"/>
      <c r="G1134" s="2" t="s">
        <v>21</v>
      </c>
    </row>
    <row r="1135" spans="2:8" ht="24" thickBot="1">
      <c r="B1135" s="107" t="s">
        <v>36</v>
      </c>
      <c r="C1135" s="108"/>
      <c r="D1135" s="70">
        <v>50.01</v>
      </c>
      <c r="E1135" s="56">
        <v>4.8</v>
      </c>
      <c r="F1135" s="18" t="s">
        <v>25</v>
      </c>
      <c r="G1135" s="26">
        <f t="shared" ref="G1135:G1142" si="25">D1135*E1135</f>
        <v>240.04799999999997</v>
      </c>
      <c r="H1135" s="109"/>
    </row>
    <row r="1136" spans="2:8">
      <c r="B1136" s="110" t="s">
        <v>18</v>
      </c>
      <c r="C1136" s="111"/>
      <c r="D1136" s="59">
        <v>97.44</v>
      </c>
      <c r="E1136" s="57">
        <v>1</v>
      </c>
      <c r="F1136" s="19" t="s">
        <v>26</v>
      </c>
      <c r="G1136" s="27">
        <f t="shared" si="25"/>
        <v>97.44</v>
      </c>
      <c r="H1136" s="109"/>
    </row>
    <row r="1137" spans="2:8" ht="24" thickBot="1">
      <c r="B1137" s="112" t="s">
        <v>19</v>
      </c>
      <c r="C1137" s="113"/>
      <c r="D1137" s="62">
        <v>151.63</v>
      </c>
      <c r="E1137" s="58">
        <v>1</v>
      </c>
      <c r="F1137" s="20" t="s">
        <v>26</v>
      </c>
      <c r="G1137" s="28">
        <f t="shared" si="25"/>
        <v>151.63</v>
      </c>
      <c r="H1137" s="109"/>
    </row>
    <row r="1138" spans="2:8" ht="24" thickBot="1">
      <c r="B1138" s="114" t="s">
        <v>28</v>
      </c>
      <c r="C1138" s="115"/>
      <c r="D1138" s="71">
        <v>731.97</v>
      </c>
      <c r="E1138" s="71">
        <v>4.8</v>
      </c>
      <c r="F1138" s="24" t="s">
        <v>25</v>
      </c>
      <c r="G1138" s="29">
        <f t="shared" si="25"/>
        <v>3513.4560000000001</v>
      </c>
      <c r="H1138" s="109"/>
    </row>
    <row r="1139" spans="2:8">
      <c r="B1139" s="110" t="s">
        <v>33</v>
      </c>
      <c r="C1139" s="111"/>
      <c r="D1139" s="59">
        <v>652.6</v>
      </c>
      <c r="E1139" s="59">
        <v>9.6</v>
      </c>
      <c r="F1139" s="19" t="s">
        <v>25</v>
      </c>
      <c r="G1139" s="27">
        <f t="shared" si="25"/>
        <v>6264.96</v>
      </c>
      <c r="H1139" s="109"/>
    </row>
    <row r="1140" spans="2:8">
      <c r="B1140" s="116" t="s">
        <v>27</v>
      </c>
      <c r="C1140" s="117"/>
      <c r="D1140" s="72">
        <v>526.99</v>
      </c>
      <c r="E1140" s="60"/>
      <c r="F1140" s="21" t="s">
        <v>25</v>
      </c>
      <c r="G1140" s="30">
        <f t="shared" si="25"/>
        <v>0</v>
      </c>
      <c r="H1140" s="109"/>
    </row>
    <row r="1141" spans="2:8">
      <c r="B1141" s="116" t="s">
        <v>29</v>
      </c>
      <c r="C1141" s="117"/>
      <c r="D1141" s="73">
        <v>5438.99</v>
      </c>
      <c r="E1141" s="61">
        <v>4.8</v>
      </c>
      <c r="F1141" s="21" t="s">
        <v>25</v>
      </c>
      <c r="G1141" s="30">
        <f t="shared" si="25"/>
        <v>26107.151999999998</v>
      </c>
      <c r="H1141" s="109"/>
    </row>
    <row r="1142" spans="2:8">
      <c r="B1142" s="116" t="s">
        <v>30</v>
      </c>
      <c r="C1142" s="117"/>
      <c r="D1142" s="73">
        <v>1672.77</v>
      </c>
      <c r="E1142" s="61">
        <v>4.8</v>
      </c>
      <c r="F1142" s="21" t="s">
        <v>25</v>
      </c>
      <c r="G1142" s="30">
        <f t="shared" si="25"/>
        <v>8029.2959999999994</v>
      </c>
      <c r="H1142" s="109"/>
    </row>
    <row r="1143" spans="2:8">
      <c r="B1143" s="116" t="s">
        <v>32</v>
      </c>
      <c r="C1143" s="117"/>
      <c r="D1143" s="73">
        <v>548.24</v>
      </c>
      <c r="E1143" s="61">
        <v>4.8</v>
      </c>
      <c r="F1143" s="21" t="s">
        <v>25</v>
      </c>
      <c r="G1143" s="30">
        <f>D1143*E1143</f>
        <v>2631.5520000000001</v>
      </c>
      <c r="H1143" s="109"/>
    </row>
    <row r="1144" spans="2:8" ht="24" thickBot="1">
      <c r="B1144" s="112" t="s">
        <v>31</v>
      </c>
      <c r="C1144" s="113"/>
      <c r="D1144" s="74">
        <v>340.74</v>
      </c>
      <c r="E1144" s="62">
        <v>48</v>
      </c>
      <c r="F1144" s="20" t="s">
        <v>25</v>
      </c>
      <c r="G1144" s="31">
        <f>D1144*E1144</f>
        <v>16355.52</v>
      </c>
      <c r="H1144" s="109"/>
    </row>
    <row r="1145" spans="2:8">
      <c r="C1145" s="3"/>
      <c r="D1145" s="3"/>
      <c r="E1145" s="4"/>
      <c r="F1145" s="4"/>
      <c r="H1145" s="45"/>
    </row>
    <row r="1146" spans="2:8" ht="25.5">
      <c r="C1146" s="14" t="s">
        <v>14</v>
      </c>
      <c r="D1146" s="6"/>
    </row>
    <row r="1147" spans="2:8" ht="20.25">
      <c r="C1147" s="89" t="s">
        <v>6</v>
      </c>
      <c r="D1147" s="51" t="s">
        <v>0</v>
      </c>
      <c r="E1147" s="9">
        <f>IF(G1135&gt;0, ROUND((G1135+D1128)/D1128,2), 0)</f>
        <v>1</v>
      </c>
      <c r="F1147" s="9"/>
      <c r="G1147" s="10"/>
      <c r="H1147" s="7"/>
    </row>
    <row r="1148" spans="2:8">
      <c r="C1148" s="89"/>
      <c r="D1148" s="51" t="s">
        <v>1</v>
      </c>
      <c r="E1148" s="9">
        <f>IF(SUM(G1136:G1137)&gt;0,ROUND((G1136+G1137+D1128)/D1128,2),0)</f>
        <v>1</v>
      </c>
      <c r="F1148" s="9"/>
      <c r="G1148" s="11"/>
      <c r="H1148" s="47"/>
    </row>
    <row r="1149" spans="2:8">
      <c r="C1149" s="89"/>
      <c r="D1149" s="51" t="s">
        <v>2</v>
      </c>
      <c r="E1149" s="9">
        <f>IF(G1138&gt;0,ROUND((G1138+D1128)/D1128,2),0)</f>
        <v>1.07</v>
      </c>
      <c r="F1149" s="12"/>
      <c r="G1149" s="11"/>
    </row>
    <row r="1150" spans="2:8">
      <c r="C1150" s="89"/>
      <c r="D1150" s="13" t="s">
        <v>3</v>
      </c>
      <c r="E1150" s="32">
        <f>IF(SUM(G1139:G1144)&gt;0,ROUND((SUM(G1139:G1144)+D1128)/D1128,2),0)</f>
        <v>2.19</v>
      </c>
      <c r="F1150" s="10"/>
      <c r="G1150" s="11"/>
    </row>
    <row r="1151" spans="2:8" ht="25.5">
      <c r="D1151" s="33" t="s">
        <v>4</v>
      </c>
      <c r="E1151" s="34">
        <f>SUM(E1147:E1150)-IF(VALUE(COUNTIF(E1147:E1150,"&gt;0"))=4,3,0)-IF(VALUE(COUNTIF(E1147:E1150,"&gt;0"))=3,2,0)-IF(VALUE(COUNTIF(E1147:E1150,"&gt;0"))=2,1,0)</f>
        <v>2.2599999999999998</v>
      </c>
      <c r="F1151" s="25"/>
    </row>
    <row r="1152" spans="2:8">
      <c r="E1152" s="15"/>
    </row>
    <row r="1153" spans="2:8" ht="25.5">
      <c r="B1153" s="22"/>
      <c r="C1153" s="16" t="s">
        <v>23</v>
      </c>
      <c r="D1153" s="90">
        <f>E1151*D1128</f>
        <v>112939.3416</v>
      </c>
      <c r="E1153" s="90"/>
    </row>
    <row r="1154" spans="2:8" ht="20.25">
      <c r="C1154" s="17" t="s">
        <v>8</v>
      </c>
      <c r="D1154" s="91">
        <f>D1153/D1127</f>
        <v>247.6739947368421</v>
      </c>
      <c r="E1154" s="91"/>
      <c r="G1154" s="7"/>
      <c r="H1154" s="48"/>
    </row>
    <row r="1165" spans="2:8" ht="60.75">
      <c r="B1165" s="118" t="s">
        <v>62</v>
      </c>
      <c r="C1165" s="118"/>
      <c r="D1165" s="118"/>
      <c r="E1165" s="118"/>
      <c r="F1165" s="118"/>
      <c r="G1165" s="118"/>
      <c r="H1165" s="118"/>
    </row>
    <row r="1166" spans="2:8" ht="54" customHeight="1">
      <c r="B1166" s="92" t="s">
        <v>37</v>
      </c>
      <c r="C1166" s="92"/>
      <c r="D1166" s="92"/>
      <c r="E1166" s="92"/>
      <c r="F1166" s="92"/>
      <c r="G1166" s="92"/>
    </row>
    <row r="1167" spans="2:8">
      <c r="C1167" s="52"/>
      <c r="G1167" s="7"/>
    </row>
    <row r="1168" spans="2:8" ht="25.5">
      <c r="C1168" s="14" t="s">
        <v>5</v>
      </c>
      <c r="D1168" s="6"/>
    </row>
    <row r="1169" spans="2:8" ht="20.25">
      <c r="B1169" s="10"/>
      <c r="C1169" s="93" t="s">
        <v>15</v>
      </c>
      <c r="D1169" s="96" t="s">
        <v>87</v>
      </c>
      <c r="E1169" s="96"/>
      <c r="F1169" s="96"/>
      <c r="G1169" s="96"/>
      <c r="H1169" s="40"/>
    </row>
    <row r="1170" spans="2:8" ht="20.25">
      <c r="B1170" s="10"/>
      <c r="C1170" s="94"/>
      <c r="D1170" s="96" t="s">
        <v>107</v>
      </c>
      <c r="E1170" s="96"/>
      <c r="F1170" s="96"/>
      <c r="G1170" s="96"/>
      <c r="H1170" s="40"/>
    </row>
    <row r="1171" spans="2:8" ht="20.25">
      <c r="B1171" s="10"/>
      <c r="C1171" s="95"/>
      <c r="D1171" s="96" t="s">
        <v>124</v>
      </c>
      <c r="E1171" s="96"/>
      <c r="F1171" s="96"/>
      <c r="G1171" s="96"/>
      <c r="H1171" s="40"/>
    </row>
    <row r="1172" spans="2:8">
      <c r="C1172" s="35" t="s">
        <v>12</v>
      </c>
      <c r="D1172" s="53">
        <v>3.9</v>
      </c>
      <c r="E1172" s="49"/>
      <c r="F1172" s="10"/>
    </row>
    <row r="1173" spans="2:8">
      <c r="C1173" s="1" t="s">
        <v>9</v>
      </c>
      <c r="D1173" s="54">
        <v>409</v>
      </c>
      <c r="E1173" s="97" t="s">
        <v>16</v>
      </c>
      <c r="F1173" s="98"/>
      <c r="G1173" s="101">
        <f>D1174/D1173</f>
        <v>128.23638141809292</v>
      </c>
    </row>
    <row r="1174" spans="2:8">
      <c r="C1174" s="1" t="s">
        <v>10</v>
      </c>
      <c r="D1174" s="54">
        <v>52448.68</v>
      </c>
      <c r="E1174" s="99"/>
      <c r="F1174" s="100"/>
      <c r="G1174" s="102"/>
    </row>
    <row r="1175" spans="2:8">
      <c r="C1175" s="37"/>
      <c r="D1175" s="38"/>
      <c r="E1175" s="50"/>
    </row>
    <row r="1176" spans="2:8">
      <c r="C1176" s="36" t="s">
        <v>7</v>
      </c>
      <c r="D1176" s="55" t="s">
        <v>125</v>
      </c>
    </row>
    <row r="1177" spans="2:8">
      <c r="C1177" s="36" t="s">
        <v>11</v>
      </c>
      <c r="D1177" s="55">
        <v>65</v>
      </c>
    </row>
    <row r="1178" spans="2:8">
      <c r="C1178" s="36" t="s">
        <v>13</v>
      </c>
      <c r="D1178" s="69" t="s">
        <v>34</v>
      </c>
      <c r="E1178" s="41"/>
    </row>
    <row r="1179" spans="2:8" ht="24" thickBot="1">
      <c r="C1179" s="42"/>
      <c r="D1179" s="42"/>
    </row>
    <row r="1180" spans="2:8" ht="48" thickBot="1">
      <c r="B1180" s="103" t="s">
        <v>17</v>
      </c>
      <c r="C1180" s="104"/>
      <c r="D1180" s="23" t="s">
        <v>20</v>
      </c>
      <c r="E1180" s="105" t="s">
        <v>22</v>
      </c>
      <c r="F1180" s="106"/>
      <c r="G1180" s="2" t="s">
        <v>21</v>
      </c>
    </row>
    <row r="1181" spans="2:8" ht="24" thickBot="1">
      <c r="B1181" s="107" t="s">
        <v>36</v>
      </c>
      <c r="C1181" s="108"/>
      <c r="D1181" s="70">
        <v>50.01</v>
      </c>
      <c r="E1181" s="56">
        <v>3.9</v>
      </c>
      <c r="F1181" s="18" t="s">
        <v>25</v>
      </c>
      <c r="G1181" s="26">
        <f t="shared" ref="G1181:G1188" si="26">D1181*E1181</f>
        <v>195.03899999999999</v>
      </c>
      <c r="H1181" s="109"/>
    </row>
    <row r="1182" spans="2:8">
      <c r="B1182" s="110" t="s">
        <v>18</v>
      </c>
      <c r="C1182" s="111"/>
      <c r="D1182" s="59">
        <v>97.44</v>
      </c>
      <c r="E1182" s="57">
        <v>1.79</v>
      </c>
      <c r="F1182" s="19" t="s">
        <v>26</v>
      </c>
      <c r="G1182" s="27">
        <f t="shared" si="26"/>
        <v>174.41759999999999</v>
      </c>
      <c r="H1182" s="109"/>
    </row>
    <row r="1183" spans="2:8" ht="24" thickBot="1">
      <c r="B1183" s="112" t="s">
        <v>19</v>
      </c>
      <c r="C1183" s="113"/>
      <c r="D1183" s="62">
        <v>151.63</v>
      </c>
      <c r="E1183" s="58">
        <v>1.79</v>
      </c>
      <c r="F1183" s="20" t="s">
        <v>26</v>
      </c>
      <c r="G1183" s="28">
        <f t="shared" si="26"/>
        <v>271.41770000000002</v>
      </c>
      <c r="H1183" s="109"/>
    </row>
    <row r="1184" spans="2:8" ht="24" thickBot="1">
      <c r="B1184" s="114" t="s">
        <v>28</v>
      </c>
      <c r="C1184" s="115"/>
      <c r="D1184" s="71">
        <v>731.97</v>
      </c>
      <c r="E1184" s="71">
        <v>3.9</v>
      </c>
      <c r="F1184" s="24" t="s">
        <v>25</v>
      </c>
      <c r="G1184" s="29">
        <f t="shared" si="26"/>
        <v>2854.683</v>
      </c>
      <c r="H1184" s="109"/>
    </row>
    <row r="1185" spans="2:8">
      <c r="B1185" s="110" t="s">
        <v>33</v>
      </c>
      <c r="C1185" s="111"/>
      <c r="D1185" s="59">
        <v>652.6</v>
      </c>
      <c r="E1185" s="59">
        <v>7.8</v>
      </c>
      <c r="F1185" s="19" t="s">
        <v>25</v>
      </c>
      <c r="G1185" s="27">
        <f t="shared" si="26"/>
        <v>5090.28</v>
      </c>
      <c r="H1185" s="109"/>
    </row>
    <row r="1186" spans="2:8">
      <c r="B1186" s="116" t="s">
        <v>27</v>
      </c>
      <c r="C1186" s="117"/>
      <c r="D1186" s="72">
        <v>526.99</v>
      </c>
      <c r="E1186" s="60"/>
      <c r="F1186" s="21" t="s">
        <v>25</v>
      </c>
      <c r="G1186" s="30">
        <f t="shared" si="26"/>
        <v>0</v>
      </c>
      <c r="H1186" s="109"/>
    </row>
    <row r="1187" spans="2:8">
      <c r="B1187" s="116" t="s">
        <v>29</v>
      </c>
      <c r="C1187" s="117"/>
      <c r="D1187" s="73">
        <v>5438.99</v>
      </c>
      <c r="E1187" s="61">
        <v>3.9</v>
      </c>
      <c r="F1187" s="21" t="s">
        <v>25</v>
      </c>
      <c r="G1187" s="30">
        <f t="shared" si="26"/>
        <v>21212.060999999998</v>
      </c>
      <c r="H1187" s="109"/>
    </row>
    <row r="1188" spans="2:8">
      <c r="B1188" s="116" t="s">
        <v>30</v>
      </c>
      <c r="C1188" s="117"/>
      <c r="D1188" s="73">
        <v>1672.77</v>
      </c>
      <c r="E1188" s="61">
        <v>3.9</v>
      </c>
      <c r="F1188" s="21" t="s">
        <v>25</v>
      </c>
      <c r="G1188" s="30">
        <f t="shared" si="26"/>
        <v>6523.8029999999999</v>
      </c>
      <c r="H1188" s="109"/>
    </row>
    <row r="1189" spans="2:8">
      <c r="B1189" s="116" t="s">
        <v>32</v>
      </c>
      <c r="C1189" s="117"/>
      <c r="D1189" s="73">
        <v>548.24</v>
      </c>
      <c r="E1189" s="61">
        <v>3.9</v>
      </c>
      <c r="F1189" s="21" t="s">
        <v>25</v>
      </c>
      <c r="G1189" s="30">
        <f>D1189*E1189</f>
        <v>2138.136</v>
      </c>
      <c r="H1189" s="109"/>
    </row>
    <row r="1190" spans="2:8" ht="24" thickBot="1">
      <c r="B1190" s="112" t="s">
        <v>31</v>
      </c>
      <c r="C1190" s="113"/>
      <c r="D1190" s="74">
        <v>340.74</v>
      </c>
      <c r="E1190" s="62">
        <v>39</v>
      </c>
      <c r="F1190" s="20" t="s">
        <v>25</v>
      </c>
      <c r="G1190" s="31">
        <f>D1190*E1190</f>
        <v>13288.86</v>
      </c>
      <c r="H1190" s="109"/>
    </row>
    <row r="1191" spans="2:8">
      <c r="C1191" s="3"/>
      <c r="D1191" s="3"/>
      <c r="E1191" s="4"/>
      <c r="F1191" s="4"/>
      <c r="H1191" s="45"/>
    </row>
    <row r="1192" spans="2:8" ht="25.5">
      <c r="C1192" s="14" t="s">
        <v>14</v>
      </c>
      <c r="D1192" s="6"/>
    </row>
    <row r="1193" spans="2:8" ht="20.25">
      <c r="C1193" s="89" t="s">
        <v>6</v>
      </c>
      <c r="D1193" s="51" t="s">
        <v>0</v>
      </c>
      <c r="E1193" s="9">
        <f>IF(G1181&gt;0, ROUND((G1181+D1174)/D1174,2), 0)</f>
        <v>1</v>
      </c>
      <c r="F1193" s="9"/>
      <c r="G1193" s="10"/>
      <c r="H1193" s="7"/>
    </row>
    <row r="1194" spans="2:8">
      <c r="C1194" s="89"/>
      <c r="D1194" s="51" t="s">
        <v>1</v>
      </c>
      <c r="E1194" s="9">
        <f>IF(SUM(G1182:G1183)&gt;0,ROUND((G1182+G1183+D1174)/D1174,2),0)</f>
        <v>1.01</v>
      </c>
      <c r="F1194" s="9"/>
      <c r="G1194" s="11"/>
      <c r="H1194" s="47"/>
    </row>
    <row r="1195" spans="2:8">
      <c r="C1195" s="89"/>
      <c r="D1195" s="51" t="s">
        <v>2</v>
      </c>
      <c r="E1195" s="9">
        <f>IF(G1184&gt;0,ROUND((G1184+D1174)/D1174,2),0)</f>
        <v>1.05</v>
      </c>
      <c r="F1195" s="12"/>
      <c r="G1195" s="11"/>
    </row>
    <row r="1196" spans="2:8">
      <c r="C1196" s="89"/>
      <c r="D1196" s="13" t="s">
        <v>3</v>
      </c>
      <c r="E1196" s="32">
        <f>IF(SUM(G1185:G1190)&gt;0,ROUND((SUM(G1185:G1190)+D1174)/D1174,2),0)</f>
        <v>1.92</v>
      </c>
      <c r="F1196" s="10"/>
      <c r="G1196" s="11"/>
    </row>
    <row r="1197" spans="2:8" ht="25.5">
      <c r="D1197" s="33" t="s">
        <v>4</v>
      </c>
      <c r="E1197" s="34">
        <f>SUM(E1193:E1196)-IF(VALUE(COUNTIF(E1193:E1196,"&gt;0"))=4,3,0)-IF(VALUE(COUNTIF(E1193:E1196,"&gt;0"))=3,2,0)-IF(VALUE(COUNTIF(E1193:E1196,"&gt;0"))=2,1,0)</f>
        <v>1.9799999999999995</v>
      </c>
      <c r="F1197" s="25"/>
    </row>
    <row r="1198" spans="2:8">
      <c r="E1198" s="15"/>
    </row>
    <row r="1199" spans="2:8" ht="25.5">
      <c r="B1199" s="22"/>
      <c r="C1199" s="16" t="s">
        <v>23</v>
      </c>
      <c r="D1199" s="90">
        <f>E1197*D1174</f>
        <v>103848.38639999997</v>
      </c>
      <c r="E1199" s="90"/>
    </row>
    <row r="1200" spans="2:8" ht="20.25">
      <c r="C1200" s="17" t="s">
        <v>8</v>
      </c>
      <c r="D1200" s="91">
        <f>D1199/D1173</f>
        <v>253.9080352078239</v>
      </c>
      <c r="E1200" s="91"/>
      <c r="G1200" s="7"/>
      <c r="H1200" s="48"/>
    </row>
    <row r="1211" spans="2:8" ht="60.75">
      <c r="B1211" s="118" t="s">
        <v>63</v>
      </c>
      <c r="C1211" s="118"/>
      <c r="D1211" s="118"/>
      <c r="E1211" s="118"/>
      <c r="F1211" s="118"/>
      <c r="G1211" s="118"/>
      <c r="H1211" s="118"/>
    </row>
    <row r="1212" spans="2:8" ht="57.75" customHeight="1">
      <c r="B1212" s="92" t="s">
        <v>37</v>
      </c>
      <c r="C1212" s="92"/>
      <c r="D1212" s="92"/>
      <c r="E1212" s="92"/>
      <c r="F1212" s="92"/>
      <c r="G1212" s="92"/>
    </row>
    <row r="1213" spans="2:8">
      <c r="C1213" s="52"/>
      <c r="G1213" s="7"/>
    </row>
    <row r="1214" spans="2:8" ht="25.5">
      <c r="C1214" s="14" t="s">
        <v>5</v>
      </c>
      <c r="D1214" s="6"/>
    </row>
    <row r="1215" spans="2:8" ht="20.25">
      <c r="B1215" s="10"/>
      <c r="C1215" s="93" t="s">
        <v>15</v>
      </c>
      <c r="D1215" s="96" t="s">
        <v>87</v>
      </c>
      <c r="E1215" s="96"/>
      <c r="F1215" s="96"/>
      <c r="G1215" s="96"/>
      <c r="H1215" s="40"/>
    </row>
    <row r="1216" spans="2:8" ht="20.25">
      <c r="B1216" s="10"/>
      <c r="C1216" s="94"/>
      <c r="D1216" s="96" t="s">
        <v>107</v>
      </c>
      <c r="E1216" s="96"/>
      <c r="F1216" s="96"/>
      <c r="G1216" s="96"/>
      <c r="H1216" s="40"/>
    </row>
    <row r="1217" spans="2:8" ht="20.25">
      <c r="B1217" s="10"/>
      <c r="C1217" s="95"/>
      <c r="D1217" s="96" t="s">
        <v>126</v>
      </c>
      <c r="E1217" s="96"/>
      <c r="F1217" s="96"/>
      <c r="G1217" s="96"/>
      <c r="H1217" s="40"/>
    </row>
    <row r="1218" spans="2:8">
      <c r="C1218" s="35" t="s">
        <v>12</v>
      </c>
      <c r="D1218" s="53">
        <v>3.9</v>
      </c>
      <c r="E1218" s="49"/>
      <c r="F1218" s="10"/>
    </row>
    <row r="1219" spans="2:8">
      <c r="C1219" s="1" t="s">
        <v>9</v>
      </c>
      <c r="D1219" s="54">
        <v>411</v>
      </c>
      <c r="E1219" s="97" t="s">
        <v>16</v>
      </c>
      <c r="F1219" s="98"/>
      <c r="G1219" s="101">
        <f>D1220/D1219</f>
        <v>107.95143552311436</v>
      </c>
    </row>
    <row r="1220" spans="2:8">
      <c r="C1220" s="1" t="s">
        <v>10</v>
      </c>
      <c r="D1220" s="54">
        <v>44368.04</v>
      </c>
      <c r="E1220" s="99"/>
      <c r="F1220" s="100"/>
      <c r="G1220" s="102"/>
    </row>
    <row r="1221" spans="2:8">
      <c r="C1221" s="37"/>
      <c r="D1221" s="38"/>
      <c r="E1221" s="50"/>
    </row>
    <row r="1222" spans="2:8">
      <c r="C1222" s="36" t="s">
        <v>7</v>
      </c>
      <c r="D1222" s="55" t="s">
        <v>125</v>
      </c>
    </row>
    <row r="1223" spans="2:8">
      <c r="C1223" s="36" t="s">
        <v>11</v>
      </c>
      <c r="D1223" s="55">
        <v>65</v>
      </c>
    </row>
    <row r="1224" spans="2:8">
      <c r="C1224" s="36" t="s">
        <v>13</v>
      </c>
      <c r="D1224" s="69" t="s">
        <v>34</v>
      </c>
      <c r="E1224" s="41"/>
    </row>
    <row r="1225" spans="2:8" ht="24" thickBot="1">
      <c r="C1225" s="42"/>
      <c r="D1225" s="42"/>
    </row>
    <row r="1226" spans="2:8" ht="48" thickBot="1">
      <c r="B1226" s="103" t="s">
        <v>17</v>
      </c>
      <c r="C1226" s="104"/>
      <c r="D1226" s="23" t="s">
        <v>20</v>
      </c>
      <c r="E1226" s="105" t="s">
        <v>22</v>
      </c>
      <c r="F1226" s="106"/>
      <c r="G1226" s="2" t="s">
        <v>21</v>
      </c>
    </row>
    <row r="1227" spans="2:8" ht="24" thickBot="1">
      <c r="B1227" s="107" t="s">
        <v>36</v>
      </c>
      <c r="C1227" s="108"/>
      <c r="D1227" s="70">
        <v>50.01</v>
      </c>
      <c r="E1227" s="56">
        <v>3.9</v>
      </c>
      <c r="F1227" s="18" t="s">
        <v>25</v>
      </c>
      <c r="G1227" s="26">
        <f t="shared" ref="G1227:G1234" si="27">D1227*E1227</f>
        <v>195.03899999999999</v>
      </c>
      <c r="H1227" s="109"/>
    </row>
    <row r="1228" spans="2:8">
      <c r="B1228" s="110" t="s">
        <v>18</v>
      </c>
      <c r="C1228" s="111"/>
      <c r="D1228" s="59">
        <v>97.44</v>
      </c>
      <c r="E1228" s="57">
        <v>1.28</v>
      </c>
      <c r="F1228" s="19" t="s">
        <v>26</v>
      </c>
      <c r="G1228" s="27">
        <f t="shared" si="27"/>
        <v>124.72320000000001</v>
      </c>
      <c r="H1228" s="109"/>
    </row>
    <row r="1229" spans="2:8" ht="24" thickBot="1">
      <c r="B1229" s="112" t="s">
        <v>19</v>
      </c>
      <c r="C1229" s="113"/>
      <c r="D1229" s="62">
        <v>151.63</v>
      </c>
      <c r="E1229" s="58">
        <v>1.28</v>
      </c>
      <c r="F1229" s="20" t="s">
        <v>26</v>
      </c>
      <c r="G1229" s="28">
        <f t="shared" si="27"/>
        <v>194.0864</v>
      </c>
      <c r="H1229" s="109"/>
    </row>
    <row r="1230" spans="2:8" ht="24" thickBot="1">
      <c r="B1230" s="114" t="s">
        <v>28</v>
      </c>
      <c r="C1230" s="115"/>
      <c r="D1230" s="71">
        <v>731.97</v>
      </c>
      <c r="E1230" s="71">
        <v>3.9</v>
      </c>
      <c r="F1230" s="24" t="s">
        <v>25</v>
      </c>
      <c r="G1230" s="29">
        <f t="shared" si="27"/>
        <v>2854.683</v>
      </c>
      <c r="H1230" s="109"/>
    </row>
    <row r="1231" spans="2:8">
      <c r="B1231" s="110" t="s">
        <v>33</v>
      </c>
      <c r="C1231" s="111"/>
      <c r="D1231" s="59">
        <v>652.6</v>
      </c>
      <c r="E1231" s="59">
        <v>7.8</v>
      </c>
      <c r="F1231" s="19" t="s">
        <v>25</v>
      </c>
      <c r="G1231" s="27">
        <f t="shared" si="27"/>
        <v>5090.28</v>
      </c>
      <c r="H1231" s="109"/>
    </row>
    <row r="1232" spans="2:8">
      <c r="B1232" s="116" t="s">
        <v>27</v>
      </c>
      <c r="C1232" s="117"/>
      <c r="D1232" s="72">
        <v>526.99</v>
      </c>
      <c r="E1232" s="60"/>
      <c r="F1232" s="21" t="s">
        <v>25</v>
      </c>
      <c r="G1232" s="30">
        <f t="shared" si="27"/>
        <v>0</v>
      </c>
      <c r="H1232" s="109"/>
    </row>
    <row r="1233" spans="2:8">
      <c r="B1233" s="116" t="s">
        <v>29</v>
      </c>
      <c r="C1233" s="117"/>
      <c r="D1233" s="73">
        <v>5438.99</v>
      </c>
      <c r="E1233" s="61">
        <v>3.9</v>
      </c>
      <c r="F1233" s="21" t="s">
        <v>25</v>
      </c>
      <c r="G1233" s="30">
        <f t="shared" si="27"/>
        <v>21212.060999999998</v>
      </c>
      <c r="H1233" s="109"/>
    </row>
    <row r="1234" spans="2:8">
      <c r="B1234" s="116" t="s">
        <v>30</v>
      </c>
      <c r="C1234" s="117"/>
      <c r="D1234" s="73">
        <v>1672.77</v>
      </c>
      <c r="E1234" s="61">
        <v>3.9</v>
      </c>
      <c r="F1234" s="21" t="s">
        <v>25</v>
      </c>
      <c r="G1234" s="30">
        <f t="shared" si="27"/>
        <v>6523.8029999999999</v>
      </c>
      <c r="H1234" s="109"/>
    </row>
    <row r="1235" spans="2:8">
      <c r="B1235" s="116" t="s">
        <v>32</v>
      </c>
      <c r="C1235" s="117"/>
      <c r="D1235" s="73">
        <v>548.24</v>
      </c>
      <c r="E1235" s="61">
        <v>3.9</v>
      </c>
      <c r="F1235" s="21" t="s">
        <v>25</v>
      </c>
      <c r="G1235" s="30">
        <f>D1235*E1235</f>
        <v>2138.136</v>
      </c>
      <c r="H1235" s="109"/>
    </row>
    <row r="1236" spans="2:8" ht="24" thickBot="1">
      <c r="B1236" s="112" t="s">
        <v>31</v>
      </c>
      <c r="C1236" s="113"/>
      <c r="D1236" s="74">
        <v>340.74</v>
      </c>
      <c r="E1236" s="62">
        <v>39</v>
      </c>
      <c r="F1236" s="20" t="s">
        <v>25</v>
      </c>
      <c r="G1236" s="31">
        <f>D1236*E1236</f>
        <v>13288.86</v>
      </c>
      <c r="H1236" s="109"/>
    </row>
    <row r="1237" spans="2:8">
      <c r="C1237" s="3"/>
      <c r="D1237" s="3"/>
      <c r="E1237" s="4"/>
      <c r="F1237" s="4"/>
      <c r="H1237" s="45"/>
    </row>
    <row r="1238" spans="2:8" ht="25.5">
      <c r="C1238" s="14" t="s">
        <v>14</v>
      </c>
      <c r="D1238" s="6"/>
    </row>
    <row r="1239" spans="2:8" ht="20.25">
      <c r="C1239" s="89" t="s">
        <v>6</v>
      </c>
      <c r="D1239" s="51" t="s">
        <v>0</v>
      </c>
      <c r="E1239" s="9">
        <f>IF(G1227&gt;0, ROUND((G1227+D1220)/D1220,2), 0)</f>
        <v>1</v>
      </c>
      <c r="F1239" s="9"/>
      <c r="G1239" s="10"/>
      <c r="H1239" s="7"/>
    </row>
    <row r="1240" spans="2:8">
      <c r="C1240" s="89"/>
      <c r="D1240" s="51" t="s">
        <v>1</v>
      </c>
      <c r="E1240" s="9">
        <f>IF(SUM(G1228:G1229)&gt;0,ROUND((G1228+G1229+D1220)/D1220,2),0)</f>
        <v>1.01</v>
      </c>
      <c r="F1240" s="9"/>
      <c r="G1240" s="11"/>
      <c r="H1240" s="47"/>
    </row>
    <row r="1241" spans="2:8">
      <c r="C1241" s="89"/>
      <c r="D1241" s="51" t="s">
        <v>2</v>
      </c>
      <c r="E1241" s="9">
        <f>IF(G1230&gt;0,ROUND((G1230+D1220)/D1220,2),0)</f>
        <v>1.06</v>
      </c>
      <c r="F1241" s="12"/>
      <c r="G1241" s="11"/>
    </row>
    <row r="1242" spans="2:8">
      <c r="C1242" s="89"/>
      <c r="D1242" s="13" t="s">
        <v>3</v>
      </c>
      <c r="E1242" s="32">
        <f>IF(SUM(G1231:G1236)&gt;0,ROUND((SUM(G1231:G1236)+D1220)/D1220,2),0)</f>
        <v>2.09</v>
      </c>
      <c r="F1242" s="10"/>
      <c r="G1242" s="11"/>
    </row>
    <row r="1243" spans="2:8" ht="25.5">
      <c r="D1243" s="33" t="s">
        <v>4</v>
      </c>
      <c r="E1243" s="34">
        <f>SUM(E1239:E1242)-IF(VALUE(COUNTIF(E1239:E1242,"&gt;0"))=4,3,0)-IF(VALUE(COUNTIF(E1239:E1242,"&gt;0"))=3,2,0)-IF(VALUE(COUNTIF(E1239:E1242,"&gt;0"))=2,1,0)</f>
        <v>2.16</v>
      </c>
      <c r="F1243" s="25"/>
    </row>
    <row r="1244" spans="2:8">
      <c r="E1244" s="15"/>
    </row>
    <row r="1245" spans="2:8" ht="25.5">
      <c r="B1245" s="22"/>
      <c r="C1245" s="16" t="s">
        <v>23</v>
      </c>
      <c r="D1245" s="90">
        <f>E1243*D1220</f>
        <v>95834.966400000005</v>
      </c>
      <c r="E1245" s="90"/>
    </row>
    <row r="1246" spans="2:8" ht="20.25">
      <c r="C1246" s="17" t="s">
        <v>8</v>
      </c>
      <c r="D1246" s="91">
        <f>D1245/D1219</f>
        <v>233.17510072992701</v>
      </c>
      <c r="E1246" s="91"/>
      <c r="G1246" s="7"/>
      <c r="H1246" s="48"/>
    </row>
    <row r="1257" spans="2:8" ht="60.75">
      <c r="B1257" s="118" t="s">
        <v>64</v>
      </c>
      <c r="C1257" s="118"/>
      <c r="D1257" s="118"/>
      <c r="E1257" s="118"/>
      <c r="F1257" s="118"/>
      <c r="G1257" s="118"/>
      <c r="H1257" s="118"/>
    </row>
    <row r="1258" spans="2:8" ht="50.25" customHeight="1">
      <c r="B1258" s="92" t="s">
        <v>37</v>
      </c>
      <c r="C1258" s="92"/>
      <c r="D1258" s="92"/>
      <c r="E1258" s="92"/>
      <c r="F1258" s="92"/>
      <c r="G1258" s="92"/>
    </row>
    <row r="1259" spans="2:8">
      <c r="C1259" s="52"/>
      <c r="G1259" s="7"/>
    </row>
    <row r="1260" spans="2:8" ht="25.5">
      <c r="C1260" s="14" t="s">
        <v>5</v>
      </c>
      <c r="D1260" s="6"/>
    </row>
    <row r="1261" spans="2:8" ht="20.25">
      <c r="B1261" s="10"/>
      <c r="C1261" s="93" t="s">
        <v>15</v>
      </c>
      <c r="D1261" s="96" t="s">
        <v>87</v>
      </c>
      <c r="E1261" s="96"/>
      <c r="F1261" s="96"/>
      <c r="G1261" s="96"/>
      <c r="H1261" s="40"/>
    </row>
    <row r="1262" spans="2:8" ht="20.25">
      <c r="B1262" s="10"/>
      <c r="C1262" s="94"/>
      <c r="D1262" s="96" t="s">
        <v>107</v>
      </c>
      <c r="E1262" s="96"/>
      <c r="F1262" s="96"/>
      <c r="G1262" s="96"/>
      <c r="H1262" s="40"/>
    </row>
    <row r="1263" spans="2:8" ht="20.25">
      <c r="B1263" s="10"/>
      <c r="C1263" s="95"/>
      <c r="D1263" s="96" t="s">
        <v>127</v>
      </c>
      <c r="E1263" s="96"/>
      <c r="F1263" s="96"/>
      <c r="G1263" s="96"/>
      <c r="H1263" s="40"/>
    </row>
    <row r="1264" spans="2:8">
      <c r="C1264" s="35" t="s">
        <v>12</v>
      </c>
      <c r="D1264" s="53">
        <v>3.9</v>
      </c>
      <c r="E1264" s="49"/>
      <c r="F1264" s="10"/>
    </row>
    <row r="1265" spans="2:8">
      <c r="C1265" s="1" t="s">
        <v>9</v>
      </c>
      <c r="D1265" s="54">
        <v>510</v>
      </c>
      <c r="E1265" s="97" t="s">
        <v>16</v>
      </c>
      <c r="F1265" s="98"/>
      <c r="G1265" s="101">
        <f>D1266/D1265</f>
        <v>83.265019607843143</v>
      </c>
    </row>
    <row r="1266" spans="2:8">
      <c r="C1266" s="1" t="s">
        <v>10</v>
      </c>
      <c r="D1266" s="54">
        <v>42465.16</v>
      </c>
      <c r="E1266" s="99"/>
      <c r="F1266" s="100"/>
      <c r="G1266" s="102"/>
    </row>
    <row r="1267" spans="2:8">
      <c r="C1267" s="37"/>
      <c r="D1267" s="38"/>
      <c r="E1267" s="50"/>
    </row>
    <row r="1268" spans="2:8">
      <c r="C1268" s="36" t="s">
        <v>7</v>
      </c>
      <c r="D1268" s="55" t="s">
        <v>105</v>
      </c>
    </row>
    <row r="1269" spans="2:8">
      <c r="C1269" s="36" t="s">
        <v>11</v>
      </c>
      <c r="D1269" s="55">
        <v>65</v>
      </c>
    </row>
    <row r="1270" spans="2:8">
      <c r="C1270" s="36" t="s">
        <v>13</v>
      </c>
      <c r="D1270" s="69" t="s">
        <v>34</v>
      </c>
      <c r="E1270" s="41"/>
    </row>
    <row r="1271" spans="2:8" ht="24" thickBot="1">
      <c r="C1271" s="42"/>
      <c r="D1271" s="42"/>
    </row>
    <row r="1272" spans="2:8" ht="48" thickBot="1">
      <c r="B1272" s="103" t="s">
        <v>17</v>
      </c>
      <c r="C1272" s="104"/>
      <c r="D1272" s="23" t="s">
        <v>20</v>
      </c>
      <c r="E1272" s="105" t="s">
        <v>22</v>
      </c>
      <c r="F1272" s="106"/>
      <c r="G1272" s="2" t="s">
        <v>21</v>
      </c>
    </row>
    <row r="1273" spans="2:8" ht="24" thickBot="1">
      <c r="B1273" s="107" t="s">
        <v>36</v>
      </c>
      <c r="C1273" s="108"/>
      <c r="D1273" s="70">
        <v>50.01</v>
      </c>
      <c r="E1273" s="56">
        <v>3.9</v>
      </c>
      <c r="F1273" s="18" t="s">
        <v>25</v>
      </c>
      <c r="G1273" s="26">
        <f t="shared" ref="G1273:G1280" si="28">D1273*E1273</f>
        <v>195.03899999999999</v>
      </c>
      <c r="H1273" s="109"/>
    </row>
    <row r="1274" spans="2:8">
      <c r="B1274" s="110" t="s">
        <v>18</v>
      </c>
      <c r="C1274" s="111"/>
      <c r="D1274" s="59">
        <v>97.44</v>
      </c>
      <c r="E1274" s="57">
        <v>1.45</v>
      </c>
      <c r="F1274" s="19" t="s">
        <v>26</v>
      </c>
      <c r="G1274" s="27">
        <f t="shared" si="28"/>
        <v>141.28799999999998</v>
      </c>
      <c r="H1274" s="109"/>
    </row>
    <row r="1275" spans="2:8" ht="24" thickBot="1">
      <c r="B1275" s="112" t="s">
        <v>19</v>
      </c>
      <c r="C1275" s="113"/>
      <c r="D1275" s="62">
        <v>151.63</v>
      </c>
      <c r="E1275" s="58">
        <v>1.45</v>
      </c>
      <c r="F1275" s="20" t="s">
        <v>26</v>
      </c>
      <c r="G1275" s="28">
        <f t="shared" si="28"/>
        <v>219.86349999999999</v>
      </c>
      <c r="H1275" s="109"/>
    </row>
    <row r="1276" spans="2:8" ht="24" thickBot="1">
      <c r="B1276" s="114" t="s">
        <v>28</v>
      </c>
      <c r="C1276" s="115"/>
      <c r="D1276" s="71">
        <v>731.97</v>
      </c>
      <c r="E1276" s="71">
        <v>3.9</v>
      </c>
      <c r="F1276" s="24" t="s">
        <v>25</v>
      </c>
      <c r="G1276" s="29">
        <f t="shared" si="28"/>
        <v>2854.683</v>
      </c>
      <c r="H1276" s="109"/>
    </row>
    <row r="1277" spans="2:8">
      <c r="B1277" s="110" t="s">
        <v>33</v>
      </c>
      <c r="C1277" s="111"/>
      <c r="D1277" s="59">
        <v>652.6</v>
      </c>
      <c r="E1277" s="59">
        <v>7.8</v>
      </c>
      <c r="F1277" s="19" t="s">
        <v>25</v>
      </c>
      <c r="G1277" s="27">
        <f t="shared" si="28"/>
        <v>5090.28</v>
      </c>
      <c r="H1277" s="109"/>
    </row>
    <row r="1278" spans="2:8">
      <c r="B1278" s="116" t="s">
        <v>27</v>
      </c>
      <c r="C1278" s="117"/>
      <c r="D1278" s="72">
        <v>526.99</v>
      </c>
      <c r="E1278" s="60"/>
      <c r="F1278" s="21" t="s">
        <v>25</v>
      </c>
      <c r="G1278" s="30">
        <f t="shared" si="28"/>
        <v>0</v>
      </c>
      <c r="H1278" s="109"/>
    </row>
    <row r="1279" spans="2:8">
      <c r="B1279" s="116" t="s">
        <v>29</v>
      </c>
      <c r="C1279" s="117"/>
      <c r="D1279" s="73">
        <v>5438.99</v>
      </c>
      <c r="E1279" s="61">
        <v>3.9</v>
      </c>
      <c r="F1279" s="21" t="s">
        <v>25</v>
      </c>
      <c r="G1279" s="30">
        <f t="shared" si="28"/>
        <v>21212.060999999998</v>
      </c>
      <c r="H1279" s="109"/>
    </row>
    <row r="1280" spans="2:8">
      <c r="B1280" s="116" t="s">
        <v>30</v>
      </c>
      <c r="C1280" s="117"/>
      <c r="D1280" s="73">
        <v>1672.77</v>
      </c>
      <c r="E1280" s="61">
        <v>3.9</v>
      </c>
      <c r="F1280" s="21" t="s">
        <v>25</v>
      </c>
      <c r="G1280" s="30">
        <f t="shared" si="28"/>
        <v>6523.8029999999999</v>
      </c>
      <c r="H1280" s="109"/>
    </row>
    <row r="1281" spans="2:8">
      <c r="B1281" s="116" t="s">
        <v>32</v>
      </c>
      <c r="C1281" s="117"/>
      <c r="D1281" s="73">
        <v>548.24</v>
      </c>
      <c r="E1281" s="61">
        <v>3.9</v>
      </c>
      <c r="F1281" s="21" t="s">
        <v>25</v>
      </c>
      <c r="G1281" s="30">
        <f>D1281*E1281</f>
        <v>2138.136</v>
      </c>
      <c r="H1281" s="109"/>
    </row>
    <row r="1282" spans="2:8" ht="24" thickBot="1">
      <c r="B1282" s="112" t="s">
        <v>31</v>
      </c>
      <c r="C1282" s="113"/>
      <c r="D1282" s="74">
        <v>340.74</v>
      </c>
      <c r="E1282" s="62">
        <v>39</v>
      </c>
      <c r="F1282" s="20" t="s">
        <v>25</v>
      </c>
      <c r="G1282" s="31">
        <f>D1282*E1282</f>
        <v>13288.86</v>
      </c>
      <c r="H1282" s="109"/>
    </row>
    <row r="1283" spans="2:8">
      <c r="C1283" s="3"/>
      <c r="D1283" s="3"/>
      <c r="E1283" s="4"/>
      <c r="F1283" s="4"/>
      <c r="H1283" s="45"/>
    </row>
    <row r="1284" spans="2:8" ht="25.5">
      <c r="C1284" s="14" t="s">
        <v>14</v>
      </c>
      <c r="D1284" s="6"/>
    </row>
    <row r="1285" spans="2:8" ht="20.25">
      <c r="C1285" s="89" t="s">
        <v>6</v>
      </c>
      <c r="D1285" s="51" t="s">
        <v>0</v>
      </c>
      <c r="E1285" s="9">
        <f>IF(G1273&gt;0, ROUND((G1273+D1266)/D1266,2), 0)</f>
        <v>1</v>
      </c>
      <c r="F1285" s="9"/>
      <c r="G1285" s="10"/>
      <c r="H1285" s="7"/>
    </row>
    <row r="1286" spans="2:8">
      <c r="C1286" s="89"/>
      <c r="D1286" s="51" t="s">
        <v>1</v>
      </c>
      <c r="E1286" s="9">
        <f>IF(SUM(G1274:G1275)&gt;0,ROUND((G1274+G1275+D1266)/D1266,2),0)</f>
        <v>1.01</v>
      </c>
      <c r="F1286" s="9"/>
      <c r="G1286" s="11"/>
      <c r="H1286" s="47"/>
    </row>
    <row r="1287" spans="2:8">
      <c r="C1287" s="89"/>
      <c r="D1287" s="51" t="s">
        <v>2</v>
      </c>
      <c r="E1287" s="9">
        <f>IF(G1276&gt;0,ROUND((G1276+D1266)/D1266,2),0)</f>
        <v>1.07</v>
      </c>
      <c r="F1287" s="12"/>
      <c r="G1287" s="11"/>
    </row>
    <row r="1288" spans="2:8">
      <c r="C1288" s="89"/>
      <c r="D1288" s="13" t="s">
        <v>3</v>
      </c>
      <c r="E1288" s="32">
        <f>IF(SUM(G1277:G1282)&gt;0,ROUND((SUM(G1277:G1282)+D1266)/D1266,2),0)</f>
        <v>2.14</v>
      </c>
      <c r="F1288" s="10"/>
      <c r="G1288" s="11"/>
    </row>
    <row r="1289" spans="2:8" ht="25.5">
      <c r="D1289" s="33" t="s">
        <v>4</v>
      </c>
      <c r="E1289" s="34">
        <f>SUM(E1285:E1288)-IF(VALUE(COUNTIF(E1285:E1288,"&gt;0"))=4,3,0)-IF(VALUE(COUNTIF(E1285:E1288,"&gt;0"))=3,2,0)-IF(VALUE(COUNTIF(E1285:E1288,"&gt;0"))=2,1,0)</f>
        <v>2.2200000000000006</v>
      </c>
      <c r="F1289" s="25"/>
    </row>
    <row r="1290" spans="2:8">
      <c r="E1290" s="15"/>
    </row>
    <row r="1291" spans="2:8" ht="25.5">
      <c r="B1291" s="22"/>
      <c r="C1291" s="16" t="s">
        <v>23</v>
      </c>
      <c r="D1291" s="90">
        <f>E1289*D1266</f>
        <v>94272.655200000037</v>
      </c>
      <c r="E1291" s="90"/>
    </row>
    <row r="1292" spans="2:8" ht="20.25">
      <c r="C1292" s="17" t="s">
        <v>8</v>
      </c>
      <c r="D1292" s="91">
        <f>D1291/D1265</f>
        <v>184.84834352941184</v>
      </c>
      <c r="E1292" s="91"/>
      <c r="G1292" s="7"/>
      <c r="H1292" s="48"/>
    </row>
    <row r="1303" spans="2:8" ht="60.75">
      <c r="B1303" s="118" t="s">
        <v>65</v>
      </c>
      <c r="C1303" s="118"/>
      <c r="D1303" s="118"/>
      <c r="E1303" s="118"/>
      <c r="F1303" s="118"/>
      <c r="G1303" s="118"/>
      <c r="H1303" s="118"/>
    </row>
    <row r="1304" spans="2:8" ht="57.75" customHeight="1">
      <c r="B1304" s="92" t="s">
        <v>37</v>
      </c>
      <c r="C1304" s="92"/>
      <c r="D1304" s="92"/>
      <c r="E1304" s="92"/>
      <c r="F1304" s="92"/>
      <c r="G1304" s="92"/>
    </row>
    <row r="1305" spans="2:8">
      <c r="C1305" s="52"/>
      <c r="G1305" s="7"/>
    </row>
    <row r="1306" spans="2:8" ht="25.5">
      <c r="C1306" s="14" t="s">
        <v>5</v>
      </c>
      <c r="D1306" s="6"/>
    </row>
    <row r="1307" spans="2:8" ht="20.25">
      <c r="B1307" s="10"/>
      <c r="C1307" s="93" t="s">
        <v>15</v>
      </c>
      <c r="D1307" s="96" t="s">
        <v>87</v>
      </c>
      <c r="E1307" s="96"/>
      <c r="F1307" s="96"/>
      <c r="G1307" s="96"/>
      <c r="H1307" s="40"/>
    </row>
    <row r="1308" spans="2:8" ht="20.25">
      <c r="B1308" s="10"/>
      <c r="C1308" s="94"/>
      <c r="D1308" s="96" t="s">
        <v>107</v>
      </c>
      <c r="E1308" s="96"/>
      <c r="F1308" s="96"/>
      <c r="G1308" s="96"/>
      <c r="H1308" s="40"/>
    </row>
    <row r="1309" spans="2:8" ht="20.25">
      <c r="B1309" s="10"/>
      <c r="C1309" s="95"/>
      <c r="D1309" s="96" t="s">
        <v>128</v>
      </c>
      <c r="E1309" s="96"/>
      <c r="F1309" s="96"/>
      <c r="G1309" s="96"/>
      <c r="H1309" s="40"/>
    </row>
    <row r="1310" spans="2:8">
      <c r="C1310" s="35" t="s">
        <v>12</v>
      </c>
      <c r="D1310" s="53">
        <v>5</v>
      </c>
      <c r="E1310" s="49"/>
      <c r="F1310" s="10"/>
    </row>
    <row r="1311" spans="2:8">
      <c r="C1311" s="1" t="s">
        <v>9</v>
      </c>
      <c r="D1311" s="54">
        <v>645</v>
      </c>
      <c r="E1311" s="97" t="s">
        <v>16</v>
      </c>
      <c r="F1311" s="98"/>
      <c r="G1311" s="101">
        <f>D1312/D1311</f>
        <v>92.615271317829453</v>
      </c>
    </row>
    <row r="1312" spans="2:8">
      <c r="C1312" s="1" t="s">
        <v>10</v>
      </c>
      <c r="D1312" s="54">
        <v>59736.85</v>
      </c>
      <c r="E1312" s="99"/>
      <c r="F1312" s="100"/>
      <c r="G1312" s="102"/>
    </row>
    <row r="1313" spans="2:8">
      <c r="C1313" s="37"/>
      <c r="D1313" s="38"/>
      <c r="E1313" s="50"/>
    </row>
    <row r="1314" spans="2:8">
      <c r="C1314" s="36" t="s">
        <v>7</v>
      </c>
      <c r="D1314" s="55" t="s">
        <v>108</v>
      </c>
    </row>
    <row r="1315" spans="2:8">
      <c r="C1315" s="36" t="s">
        <v>11</v>
      </c>
      <c r="D1315" s="55">
        <v>65</v>
      </c>
    </row>
    <row r="1316" spans="2:8">
      <c r="C1316" s="36" t="s">
        <v>13</v>
      </c>
      <c r="D1316" s="69" t="s">
        <v>34</v>
      </c>
      <c r="E1316" s="41"/>
    </row>
    <row r="1317" spans="2:8" ht="24" thickBot="1">
      <c r="C1317" s="42"/>
      <c r="D1317" s="42"/>
    </row>
    <row r="1318" spans="2:8" ht="48" thickBot="1">
      <c r="B1318" s="103" t="s">
        <v>17</v>
      </c>
      <c r="C1318" s="104"/>
      <c r="D1318" s="23" t="s">
        <v>20</v>
      </c>
      <c r="E1318" s="105" t="s">
        <v>22</v>
      </c>
      <c r="F1318" s="106"/>
      <c r="G1318" s="2" t="s">
        <v>21</v>
      </c>
    </row>
    <row r="1319" spans="2:8" ht="24" thickBot="1">
      <c r="B1319" s="107" t="s">
        <v>36</v>
      </c>
      <c r="C1319" s="108"/>
      <c r="D1319" s="70">
        <v>50.01</v>
      </c>
      <c r="E1319" s="56">
        <v>5</v>
      </c>
      <c r="F1319" s="18" t="s">
        <v>25</v>
      </c>
      <c r="G1319" s="26">
        <f t="shared" ref="G1319:G1326" si="29">D1319*E1319</f>
        <v>250.04999999999998</v>
      </c>
      <c r="H1319" s="109"/>
    </row>
    <row r="1320" spans="2:8">
      <c r="B1320" s="110" t="s">
        <v>18</v>
      </c>
      <c r="C1320" s="111"/>
      <c r="D1320" s="59">
        <v>97.44</v>
      </c>
      <c r="E1320" s="57">
        <v>1.48</v>
      </c>
      <c r="F1320" s="19" t="s">
        <v>26</v>
      </c>
      <c r="G1320" s="27">
        <f t="shared" si="29"/>
        <v>144.21119999999999</v>
      </c>
      <c r="H1320" s="109"/>
    </row>
    <row r="1321" spans="2:8" ht="24" thickBot="1">
      <c r="B1321" s="112" t="s">
        <v>19</v>
      </c>
      <c r="C1321" s="113"/>
      <c r="D1321" s="62">
        <v>151.63</v>
      </c>
      <c r="E1321" s="58">
        <v>1.48</v>
      </c>
      <c r="F1321" s="20" t="s">
        <v>26</v>
      </c>
      <c r="G1321" s="28">
        <f t="shared" si="29"/>
        <v>224.41239999999999</v>
      </c>
      <c r="H1321" s="109"/>
    </row>
    <row r="1322" spans="2:8" ht="24" thickBot="1">
      <c r="B1322" s="114" t="s">
        <v>28</v>
      </c>
      <c r="C1322" s="115"/>
      <c r="D1322" s="71">
        <v>731.97</v>
      </c>
      <c r="E1322" s="71">
        <v>5</v>
      </c>
      <c r="F1322" s="24" t="s">
        <v>25</v>
      </c>
      <c r="G1322" s="29">
        <f t="shared" si="29"/>
        <v>3659.8500000000004</v>
      </c>
      <c r="H1322" s="109"/>
    </row>
    <row r="1323" spans="2:8">
      <c r="B1323" s="110" t="s">
        <v>33</v>
      </c>
      <c r="C1323" s="111"/>
      <c r="D1323" s="59">
        <v>652.6</v>
      </c>
      <c r="E1323" s="59">
        <v>10</v>
      </c>
      <c r="F1323" s="19" t="s">
        <v>25</v>
      </c>
      <c r="G1323" s="27">
        <f t="shared" si="29"/>
        <v>6526</v>
      </c>
      <c r="H1323" s="109"/>
    </row>
    <row r="1324" spans="2:8">
      <c r="B1324" s="116" t="s">
        <v>27</v>
      </c>
      <c r="C1324" s="117"/>
      <c r="D1324" s="72">
        <v>526.99</v>
      </c>
      <c r="E1324" s="60"/>
      <c r="F1324" s="21" t="s">
        <v>25</v>
      </c>
      <c r="G1324" s="30">
        <f t="shared" si="29"/>
        <v>0</v>
      </c>
      <c r="H1324" s="109"/>
    </row>
    <row r="1325" spans="2:8">
      <c r="B1325" s="116" t="s">
        <v>29</v>
      </c>
      <c r="C1325" s="117"/>
      <c r="D1325" s="73">
        <v>5438.99</v>
      </c>
      <c r="E1325" s="61">
        <v>5</v>
      </c>
      <c r="F1325" s="21" t="s">
        <v>25</v>
      </c>
      <c r="G1325" s="30">
        <f t="shared" si="29"/>
        <v>27194.949999999997</v>
      </c>
      <c r="H1325" s="109"/>
    </row>
    <row r="1326" spans="2:8">
      <c r="B1326" s="116" t="s">
        <v>30</v>
      </c>
      <c r="C1326" s="117"/>
      <c r="D1326" s="73">
        <v>1672.77</v>
      </c>
      <c r="E1326" s="61">
        <v>5</v>
      </c>
      <c r="F1326" s="21" t="s">
        <v>25</v>
      </c>
      <c r="G1326" s="30">
        <f t="shared" si="29"/>
        <v>8363.85</v>
      </c>
      <c r="H1326" s="109"/>
    </row>
    <row r="1327" spans="2:8">
      <c r="B1327" s="116" t="s">
        <v>32</v>
      </c>
      <c r="C1327" s="117"/>
      <c r="D1327" s="73">
        <v>548.24</v>
      </c>
      <c r="E1327" s="61">
        <v>5</v>
      </c>
      <c r="F1327" s="21" t="s">
        <v>25</v>
      </c>
      <c r="G1327" s="30">
        <f>D1327*E1327</f>
        <v>2741.2</v>
      </c>
      <c r="H1327" s="109"/>
    </row>
    <row r="1328" spans="2:8" ht="24" thickBot="1">
      <c r="B1328" s="112" t="s">
        <v>31</v>
      </c>
      <c r="C1328" s="113"/>
      <c r="D1328" s="74">
        <v>340.74</v>
      </c>
      <c r="E1328" s="62">
        <v>50</v>
      </c>
      <c r="F1328" s="20" t="s">
        <v>25</v>
      </c>
      <c r="G1328" s="31">
        <f>D1328*E1328</f>
        <v>17037</v>
      </c>
      <c r="H1328" s="109"/>
    </row>
    <row r="1329" spans="2:8">
      <c r="C1329" s="3"/>
      <c r="D1329" s="3"/>
      <c r="E1329" s="4"/>
      <c r="F1329" s="4"/>
      <c r="H1329" s="45"/>
    </row>
    <row r="1330" spans="2:8" ht="25.5">
      <c r="C1330" s="14" t="s">
        <v>14</v>
      </c>
      <c r="D1330" s="6"/>
    </row>
    <row r="1331" spans="2:8" ht="20.25">
      <c r="C1331" s="89" t="s">
        <v>6</v>
      </c>
      <c r="D1331" s="51" t="s">
        <v>0</v>
      </c>
      <c r="E1331" s="9">
        <f>IF(G1319&gt;0, ROUND((G1319+D1312)/D1312,2), 0)</f>
        <v>1</v>
      </c>
      <c r="F1331" s="9"/>
      <c r="G1331" s="10"/>
      <c r="H1331" s="7"/>
    </row>
    <row r="1332" spans="2:8">
      <c r="C1332" s="89"/>
      <c r="D1332" s="51" t="s">
        <v>1</v>
      </c>
      <c r="E1332" s="9">
        <f>IF(SUM(G1320:G1321)&gt;0,ROUND((G1320+G1321+D1312)/D1312,2),0)</f>
        <v>1.01</v>
      </c>
      <c r="F1332" s="9"/>
      <c r="G1332" s="11"/>
      <c r="H1332" s="47"/>
    </row>
    <row r="1333" spans="2:8">
      <c r="C1333" s="89"/>
      <c r="D1333" s="51" t="s">
        <v>2</v>
      </c>
      <c r="E1333" s="9">
        <f>IF(G1322&gt;0,ROUND((G1322+D1312)/D1312,2),0)</f>
        <v>1.06</v>
      </c>
      <c r="F1333" s="12"/>
      <c r="G1333" s="11"/>
    </row>
    <row r="1334" spans="2:8">
      <c r="C1334" s="89"/>
      <c r="D1334" s="13" t="s">
        <v>3</v>
      </c>
      <c r="E1334" s="32">
        <f>IF(SUM(G1323:G1328)&gt;0,ROUND((SUM(G1323:G1328)+D1312)/D1312,2),0)</f>
        <v>2.04</v>
      </c>
      <c r="F1334" s="10"/>
      <c r="G1334" s="11"/>
    </row>
    <row r="1335" spans="2:8" ht="25.5">
      <c r="D1335" s="33" t="s">
        <v>4</v>
      </c>
      <c r="E1335" s="34">
        <f>SUM(E1331:E1334)-IF(VALUE(COUNTIF(E1331:E1334,"&gt;0"))=4,3,0)-IF(VALUE(COUNTIF(E1331:E1334,"&gt;0"))=3,2,0)-IF(VALUE(COUNTIF(E1331:E1334,"&gt;0"))=2,1,0)</f>
        <v>2.1099999999999994</v>
      </c>
      <c r="F1335" s="25"/>
    </row>
    <row r="1336" spans="2:8">
      <c r="E1336" s="15"/>
    </row>
    <row r="1337" spans="2:8" ht="25.5">
      <c r="B1337" s="22"/>
      <c r="C1337" s="16" t="s">
        <v>23</v>
      </c>
      <c r="D1337" s="90">
        <f>E1335*D1312</f>
        <v>126044.75349999996</v>
      </c>
      <c r="E1337" s="90"/>
    </row>
    <row r="1338" spans="2:8" ht="20.25">
      <c r="C1338" s="17" t="s">
        <v>8</v>
      </c>
      <c r="D1338" s="91">
        <f>D1337/D1311</f>
        <v>195.4182224806201</v>
      </c>
      <c r="E1338" s="91"/>
      <c r="G1338" s="7"/>
      <c r="H1338" s="48"/>
    </row>
    <row r="1349" spans="2:8" ht="60.75">
      <c r="B1349" s="118" t="s">
        <v>66</v>
      </c>
      <c r="C1349" s="118"/>
      <c r="D1349" s="118"/>
      <c r="E1349" s="118"/>
      <c r="F1349" s="118"/>
      <c r="G1349" s="118"/>
      <c r="H1349" s="118"/>
    </row>
    <row r="1350" spans="2:8" ht="53.25" customHeight="1">
      <c r="B1350" s="92" t="s">
        <v>37</v>
      </c>
      <c r="C1350" s="92"/>
      <c r="D1350" s="92"/>
      <c r="E1350" s="92"/>
      <c r="F1350" s="92"/>
      <c r="G1350" s="92"/>
    </row>
    <row r="1351" spans="2:8">
      <c r="C1351" s="52"/>
      <c r="G1351" s="7"/>
    </row>
    <row r="1352" spans="2:8" ht="25.5">
      <c r="C1352" s="14" t="s">
        <v>5</v>
      </c>
      <c r="D1352" s="6"/>
    </row>
    <row r="1353" spans="2:8" ht="20.25">
      <c r="B1353" s="10"/>
      <c r="C1353" s="93" t="s">
        <v>15</v>
      </c>
      <c r="D1353" s="96" t="s">
        <v>87</v>
      </c>
      <c r="E1353" s="96"/>
      <c r="F1353" s="96"/>
      <c r="G1353" s="96"/>
      <c r="H1353" s="40"/>
    </row>
    <row r="1354" spans="2:8" ht="20.25">
      <c r="B1354" s="10"/>
      <c r="C1354" s="94"/>
      <c r="D1354" s="96" t="s">
        <v>107</v>
      </c>
      <c r="E1354" s="96"/>
      <c r="F1354" s="96"/>
      <c r="G1354" s="96"/>
      <c r="H1354" s="40"/>
    </row>
    <row r="1355" spans="2:8" ht="20.25">
      <c r="B1355" s="10"/>
      <c r="C1355" s="95"/>
      <c r="D1355" s="96" t="s">
        <v>129</v>
      </c>
      <c r="E1355" s="96"/>
      <c r="F1355" s="96"/>
      <c r="G1355" s="96"/>
      <c r="H1355" s="40"/>
    </row>
    <row r="1356" spans="2:8">
      <c r="C1356" s="35" t="s">
        <v>12</v>
      </c>
      <c r="D1356" s="53">
        <v>5</v>
      </c>
      <c r="E1356" s="49"/>
      <c r="F1356" s="10"/>
    </row>
    <row r="1357" spans="2:8">
      <c r="C1357" s="1" t="s">
        <v>9</v>
      </c>
      <c r="D1357" s="54">
        <v>655</v>
      </c>
      <c r="E1357" s="97" t="s">
        <v>16</v>
      </c>
      <c r="F1357" s="98"/>
      <c r="G1357" s="101">
        <f>D1358/D1357</f>
        <v>115.62919083969464</v>
      </c>
    </row>
    <row r="1358" spans="2:8">
      <c r="C1358" s="1" t="s">
        <v>10</v>
      </c>
      <c r="D1358" s="54">
        <v>75737.119999999995</v>
      </c>
      <c r="E1358" s="99"/>
      <c r="F1358" s="100"/>
      <c r="G1358" s="102"/>
    </row>
    <row r="1359" spans="2:8">
      <c r="C1359" s="37"/>
      <c r="D1359" s="38"/>
      <c r="E1359" s="50"/>
    </row>
    <row r="1360" spans="2:8">
      <c r="C1360" s="36" t="s">
        <v>7</v>
      </c>
      <c r="D1360" s="55" t="s">
        <v>108</v>
      </c>
    </row>
    <row r="1361" spans="2:8">
      <c r="C1361" s="36" t="s">
        <v>11</v>
      </c>
      <c r="D1361" s="55">
        <v>65</v>
      </c>
    </row>
    <row r="1362" spans="2:8">
      <c r="C1362" s="36" t="s">
        <v>13</v>
      </c>
      <c r="D1362" s="69" t="s">
        <v>34</v>
      </c>
      <c r="E1362" s="41"/>
    </row>
    <row r="1363" spans="2:8" ht="24" thickBot="1">
      <c r="C1363" s="42"/>
      <c r="D1363" s="42"/>
    </row>
    <row r="1364" spans="2:8" ht="48" thickBot="1">
      <c r="B1364" s="103" t="s">
        <v>17</v>
      </c>
      <c r="C1364" s="104"/>
      <c r="D1364" s="23" t="s">
        <v>20</v>
      </c>
      <c r="E1364" s="105" t="s">
        <v>22</v>
      </c>
      <c r="F1364" s="106"/>
      <c r="G1364" s="2" t="s">
        <v>21</v>
      </c>
    </row>
    <row r="1365" spans="2:8" ht="24" thickBot="1">
      <c r="B1365" s="107" t="s">
        <v>36</v>
      </c>
      <c r="C1365" s="108"/>
      <c r="D1365" s="70">
        <v>50.01</v>
      </c>
      <c r="E1365" s="56">
        <v>5</v>
      </c>
      <c r="F1365" s="18" t="s">
        <v>25</v>
      </c>
      <c r="G1365" s="26">
        <f t="shared" ref="G1365:G1372" si="30">D1365*E1365</f>
        <v>250.04999999999998</v>
      </c>
      <c r="H1365" s="109"/>
    </row>
    <row r="1366" spans="2:8">
      <c r="B1366" s="110" t="s">
        <v>18</v>
      </c>
      <c r="C1366" s="111"/>
      <c r="D1366" s="59">
        <v>97.44</v>
      </c>
      <c r="E1366" s="57">
        <v>1.61</v>
      </c>
      <c r="F1366" s="19" t="s">
        <v>26</v>
      </c>
      <c r="G1366" s="27">
        <f t="shared" si="30"/>
        <v>156.8784</v>
      </c>
      <c r="H1366" s="109"/>
    </row>
    <row r="1367" spans="2:8" ht="24" thickBot="1">
      <c r="B1367" s="112" t="s">
        <v>19</v>
      </c>
      <c r="C1367" s="113"/>
      <c r="D1367" s="62">
        <v>151.63</v>
      </c>
      <c r="E1367" s="58">
        <v>1.61</v>
      </c>
      <c r="F1367" s="20" t="s">
        <v>26</v>
      </c>
      <c r="G1367" s="28">
        <f t="shared" si="30"/>
        <v>244.12430000000001</v>
      </c>
      <c r="H1367" s="109"/>
    </row>
    <row r="1368" spans="2:8" ht="24" thickBot="1">
      <c r="B1368" s="114" t="s">
        <v>28</v>
      </c>
      <c r="C1368" s="115"/>
      <c r="D1368" s="71">
        <v>731.97</v>
      </c>
      <c r="E1368" s="71">
        <v>5</v>
      </c>
      <c r="F1368" s="24" t="s">
        <v>25</v>
      </c>
      <c r="G1368" s="29">
        <f t="shared" si="30"/>
        <v>3659.8500000000004</v>
      </c>
      <c r="H1368" s="109"/>
    </row>
    <row r="1369" spans="2:8">
      <c r="B1369" s="110" t="s">
        <v>33</v>
      </c>
      <c r="C1369" s="111"/>
      <c r="D1369" s="59">
        <v>652.6</v>
      </c>
      <c r="E1369" s="59">
        <v>10</v>
      </c>
      <c r="F1369" s="19" t="s">
        <v>25</v>
      </c>
      <c r="G1369" s="27">
        <f t="shared" si="30"/>
        <v>6526</v>
      </c>
      <c r="H1369" s="109"/>
    </row>
    <row r="1370" spans="2:8">
      <c r="B1370" s="116" t="s">
        <v>27</v>
      </c>
      <c r="C1370" s="117"/>
      <c r="D1370" s="72">
        <v>526.99</v>
      </c>
      <c r="E1370" s="60"/>
      <c r="F1370" s="21" t="s">
        <v>25</v>
      </c>
      <c r="G1370" s="30">
        <f t="shared" si="30"/>
        <v>0</v>
      </c>
      <c r="H1370" s="109"/>
    </row>
    <row r="1371" spans="2:8">
      <c r="B1371" s="116" t="s">
        <v>29</v>
      </c>
      <c r="C1371" s="117"/>
      <c r="D1371" s="73">
        <v>5438.99</v>
      </c>
      <c r="E1371" s="61">
        <v>5</v>
      </c>
      <c r="F1371" s="21" t="s">
        <v>25</v>
      </c>
      <c r="G1371" s="30">
        <f t="shared" si="30"/>
        <v>27194.949999999997</v>
      </c>
      <c r="H1371" s="109"/>
    </row>
    <row r="1372" spans="2:8">
      <c r="B1372" s="116" t="s">
        <v>30</v>
      </c>
      <c r="C1372" s="117"/>
      <c r="D1372" s="73">
        <v>1672.77</v>
      </c>
      <c r="E1372" s="61">
        <v>5</v>
      </c>
      <c r="F1372" s="21" t="s">
        <v>25</v>
      </c>
      <c r="G1372" s="30">
        <f t="shared" si="30"/>
        <v>8363.85</v>
      </c>
      <c r="H1372" s="109"/>
    </row>
    <row r="1373" spans="2:8">
      <c r="B1373" s="116" t="s">
        <v>32</v>
      </c>
      <c r="C1373" s="117"/>
      <c r="D1373" s="73">
        <v>548.24</v>
      </c>
      <c r="E1373" s="61">
        <v>5</v>
      </c>
      <c r="F1373" s="21" t="s">
        <v>25</v>
      </c>
      <c r="G1373" s="30">
        <f>D1373*E1373</f>
        <v>2741.2</v>
      </c>
      <c r="H1373" s="109"/>
    </row>
    <row r="1374" spans="2:8" ht="24" thickBot="1">
      <c r="B1374" s="112" t="s">
        <v>31</v>
      </c>
      <c r="C1374" s="113"/>
      <c r="D1374" s="74">
        <v>340.74</v>
      </c>
      <c r="E1374" s="62">
        <v>50</v>
      </c>
      <c r="F1374" s="20" t="s">
        <v>25</v>
      </c>
      <c r="G1374" s="31">
        <f>D1374*E1374</f>
        <v>17037</v>
      </c>
      <c r="H1374" s="109"/>
    </row>
    <row r="1375" spans="2:8">
      <c r="C1375" s="3"/>
      <c r="D1375" s="3"/>
      <c r="E1375" s="4"/>
      <c r="F1375" s="4"/>
      <c r="H1375" s="45"/>
    </row>
    <row r="1376" spans="2:8" ht="25.5">
      <c r="C1376" s="14" t="s">
        <v>14</v>
      </c>
      <c r="D1376" s="6"/>
    </row>
    <row r="1377" spans="2:8" ht="20.25">
      <c r="C1377" s="89" t="s">
        <v>6</v>
      </c>
      <c r="D1377" s="51" t="s">
        <v>0</v>
      </c>
      <c r="E1377" s="9">
        <f>IF(G1365&gt;0, ROUND((G1365+D1358)/D1358,2), 0)</f>
        <v>1</v>
      </c>
      <c r="F1377" s="9"/>
      <c r="G1377" s="10"/>
      <c r="H1377" s="7"/>
    </row>
    <row r="1378" spans="2:8">
      <c r="C1378" s="89"/>
      <c r="D1378" s="51" t="s">
        <v>1</v>
      </c>
      <c r="E1378" s="9">
        <f>IF(SUM(G1366:G1367)&gt;0,ROUND((G1366+G1367+D1358)/D1358,2),0)</f>
        <v>1.01</v>
      </c>
      <c r="F1378" s="9"/>
      <c r="G1378" s="11"/>
      <c r="H1378" s="47"/>
    </row>
    <row r="1379" spans="2:8">
      <c r="C1379" s="89"/>
      <c r="D1379" s="51" t="s">
        <v>2</v>
      </c>
      <c r="E1379" s="9">
        <f>IF(G1368&gt;0,ROUND((G1368+D1358)/D1358,2),0)</f>
        <v>1.05</v>
      </c>
      <c r="F1379" s="12"/>
      <c r="G1379" s="11"/>
    </row>
    <row r="1380" spans="2:8">
      <c r="C1380" s="89"/>
      <c r="D1380" s="13" t="s">
        <v>3</v>
      </c>
      <c r="E1380" s="32">
        <f>IF(SUM(G1369:G1374)&gt;0,ROUND((SUM(G1369:G1374)+D1358)/D1358,2),0)</f>
        <v>1.82</v>
      </c>
      <c r="F1380" s="10"/>
      <c r="G1380" s="11"/>
    </row>
    <row r="1381" spans="2:8" ht="25.5">
      <c r="D1381" s="33" t="s">
        <v>4</v>
      </c>
      <c r="E1381" s="34">
        <f>SUM(E1377:E1380)-IF(VALUE(COUNTIF(E1377:E1380,"&gt;0"))=4,3,0)-IF(VALUE(COUNTIF(E1377:E1380,"&gt;0"))=3,2,0)-IF(VALUE(COUNTIF(E1377:E1380,"&gt;0"))=2,1,0)</f>
        <v>1.88</v>
      </c>
      <c r="F1381" s="25"/>
    </row>
    <row r="1382" spans="2:8">
      <c r="E1382" s="15"/>
    </row>
    <row r="1383" spans="2:8" ht="25.5">
      <c r="B1383" s="22"/>
      <c r="C1383" s="16" t="s">
        <v>23</v>
      </c>
      <c r="D1383" s="90">
        <f>E1381*D1358</f>
        <v>142385.78559999997</v>
      </c>
      <c r="E1383" s="90"/>
    </row>
    <row r="1384" spans="2:8" ht="20.25">
      <c r="C1384" s="17" t="s">
        <v>8</v>
      </c>
      <c r="D1384" s="91">
        <f>D1383/D1357</f>
        <v>217.38287877862592</v>
      </c>
      <c r="E1384" s="91"/>
      <c r="G1384" s="7"/>
      <c r="H1384" s="48"/>
    </row>
    <row r="1395" spans="2:8" ht="60.75">
      <c r="B1395" s="118" t="s">
        <v>67</v>
      </c>
      <c r="C1395" s="118"/>
      <c r="D1395" s="118"/>
      <c r="E1395" s="118"/>
      <c r="F1395" s="118"/>
      <c r="G1395" s="118"/>
      <c r="H1395" s="118"/>
    </row>
    <row r="1396" spans="2:8" ht="50.25" customHeight="1">
      <c r="B1396" s="92" t="s">
        <v>37</v>
      </c>
      <c r="C1396" s="92"/>
      <c r="D1396" s="92"/>
      <c r="E1396" s="92"/>
      <c r="F1396" s="92"/>
      <c r="G1396" s="92"/>
    </row>
    <row r="1397" spans="2:8">
      <c r="C1397" s="52"/>
      <c r="G1397" s="7"/>
    </row>
    <row r="1398" spans="2:8" ht="25.5">
      <c r="C1398" s="14" t="s">
        <v>5</v>
      </c>
      <c r="D1398" s="6"/>
    </row>
    <row r="1399" spans="2:8" ht="20.25">
      <c r="B1399" s="10"/>
      <c r="C1399" s="93" t="s">
        <v>15</v>
      </c>
      <c r="D1399" s="96" t="s">
        <v>87</v>
      </c>
      <c r="E1399" s="96"/>
      <c r="F1399" s="96"/>
      <c r="G1399" s="96"/>
      <c r="H1399" s="40"/>
    </row>
    <row r="1400" spans="2:8" ht="20.25">
      <c r="B1400" s="10"/>
      <c r="C1400" s="94"/>
      <c r="D1400" s="96" t="s">
        <v>107</v>
      </c>
      <c r="E1400" s="96"/>
      <c r="F1400" s="96"/>
      <c r="G1400" s="96"/>
      <c r="H1400" s="40"/>
    </row>
    <row r="1401" spans="2:8" ht="20.25">
      <c r="B1401" s="10"/>
      <c r="C1401" s="95"/>
      <c r="D1401" s="96" t="s">
        <v>91</v>
      </c>
      <c r="E1401" s="96"/>
      <c r="F1401" s="96"/>
      <c r="G1401" s="96"/>
      <c r="H1401" s="40"/>
    </row>
    <row r="1402" spans="2:8">
      <c r="C1402" s="35" t="s">
        <v>12</v>
      </c>
      <c r="D1402" s="53">
        <v>5</v>
      </c>
      <c r="E1402" s="49"/>
      <c r="F1402" s="10"/>
    </row>
    <row r="1403" spans="2:8">
      <c r="C1403" s="1" t="s">
        <v>9</v>
      </c>
      <c r="D1403" s="54">
        <v>655</v>
      </c>
      <c r="E1403" s="97" t="s">
        <v>16</v>
      </c>
      <c r="F1403" s="98"/>
      <c r="G1403" s="101">
        <f>D1404/D1403</f>
        <v>27.788916030534352</v>
      </c>
    </row>
    <row r="1404" spans="2:8">
      <c r="C1404" s="1" t="s">
        <v>10</v>
      </c>
      <c r="D1404" s="54">
        <v>18201.740000000002</v>
      </c>
      <c r="E1404" s="99"/>
      <c r="F1404" s="100"/>
      <c r="G1404" s="102"/>
    </row>
    <row r="1405" spans="2:8">
      <c r="C1405" s="37"/>
      <c r="D1405" s="38"/>
      <c r="E1405" s="50"/>
    </row>
    <row r="1406" spans="2:8">
      <c r="C1406" s="36" t="s">
        <v>7</v>
      </c>
      <c r="D1406" s="55" t="s">
        <v>130</v>
      </c>
    </row>
    <row r="1407" spans="2:8">
      <c r="C1407" s="36" t="s">
        <v>11</v>
      </c>
      <c r="D1407" s="55">
        <v>45</v>
      </c>
    </row>
    <row r="1408" spans="2:8">
      <c r="C1408" s="36" t="s">
        <v>13</v>
      </c>
      <c r="D1408" s="69" t="s">
        <v>34</v>
      </c>
      <c r="E1408" s="41"/>
    </row>
    <row r="1409" spans="2:8" ht="24" thickBot="1">
      <c r="C1409" s="42"/>
      <c r="D1409" s="42"/>
    </row>
    <row r="1410" spans="2:8" ht="48" thickBot="1">
      <c r="B1410" s="103" t="s">
        <v>17</v>
      </c>
      <c r="C1410" s="104"/>
      <c r="D1410" s="23" t="s">
        <v>20</v>
      </c>
      <c r="E1410" s="105" t="s">
        <v>22</v>
      </c>
      <c r="F1410" s="106"/>
      <c r="G1410" s="2" t="s">
        <v>21</v>
      </c>
    </row>
    <row r="1411" spans="2:8" ht="24" thickBot="1">
      <c r="B1411" s="107" t="s">
        <v>36</v>
      </c>
      <c r="C1411" s="108"/>
      <c r="D1411" s="70">
        <v>50.01</v>
      </c>
      <c r="E1411" s="56">
        <v>5</v>
      </c>
      <c r="F1411" s="18" t="s">
        <v>25</v>
      </c>
      <c r="G1411" s="26">
        <f t="shared" ref="G1411:G1418" si="31">D1411*E1411</f>
        <v>250.04999999999998</v>
      </c>
      <c r="H1411" s="109"/>
    </row>
    <row r="1412" spans="2:8">
      <c r="B1412" s="110" t="s">
        <v>18</v>
      </c>
      <c r="C1412" s="111"/>
      <c r="D1412" s="59">
        <v>97.44</v>
      </c>
      <c r="E1412" s="57">
        <v>0.9</v>
      </c>
      <c r="F1412" s="19" t="s">
        <v>26</v>
      </c>
      <c r="G1412" s="27">
        <f t="shared" si="31"/>
        <v>87.695999999999998</v>
      </c>
      <c r="H1412" s="109"/>
    </row>
    <row r="1413" spans="2:8" ht="24" thickBot="1">
      <c r="B1413" s="112" t="s">
        <v>19</v>
      </c>
      <c r="C1413" s="113"/>
      <c r="D1413" s="62">
        <v>151.63</v>
      </c>
      <c r="E1413" s="58">
        <v>0.9</v>
      </c>
      <c r="F1413" s="20" t="s">
        <v>26</v>
      </c>
      <c r="G1413" s="28">
        <f t="shared" si="31"/>
        <v>136.46700000000001</v>
      </c>
      <c r="H1413" s="109"/>
    </row>
    <row r="1414" spans="2:8" ht="24" thickBot="1">
      <c r="B1414" s="114" t="s">
        <v>28</v>
      </c>
      <c r="C1414" s="115"/>
      <c r="D1414" s="71">
        <v>731.97</v>
      </c>
      <c r="E1414" s="71">
        <v>5</v>
      </c>
      <c r="F1414" s="24" t="s">
        <v>25</v>
      </c>
      <c r="G1414" s="29">
        <f t="shared" si="31"/>
        <v>3659.8500000000004</v>
      </c>
      <c r="H1414" s="109"/>
    </row>
    <row r="1415" spans="2:8">
      <c r="B1415" s="110" t="s">
        <v>33</v>
      </c>
      <c r="C1415" s="111"/>
      <c r="D1415" s="59">
        <v>652.6</v>
      </c>
      <c r="E1415" s="59"/>
      <c r="F1415" s="19" t="s">
        <v>25</v>
      </c>
      <c r="G1415" s="27">
        <f t="shared" si="31"/>
        <v>0</v>
      </c>
      <c r="H1415" s="109"/>
    </row>
    <row r="1416" spans="2:8">
      <c r="B1416" s="116" t="s">
        <v>27</v>
      </c>
      <c r="C1416" s="117"/>
      <c r="D1416" s="72">
        <v>526.99</v>
      </c>
      <c r="E1416" s="60">
        <v>5</v>
      </c>
      <c r="F1416" s="21" t="s">
        <v>25</v>
      </c>
      <c r="G1416" s="30">
        <f t="shared" si="31"/>
        <v>2634.95</v>
      </c>
      <c r="H1416" s="109"/>
    </row>
    <row r="1417" spans="2:8">
      <c r="B1417" s="116" t="s">
        <v>29</v>
      </c>
      <c r="C1417" s="117"/>
      <c r="D1417" s="73">
        <v>5438.99</v>
      </c>
      <c r="E1417" s="61"/>
      <c r="F1417" s="21" t="s">
        <v>25</v>
      </c>
      <c r="G1417" s="30">
        <f t="shared" si="31"/>
        <v>0</v>
      </c>
      <c r="H1417" s="109"/>
    </row>
    <row r="1418" spans="2:8">
      <c r="B1418" s="116" t="s">
        <v>30</v>
      </c>
      <c r="C1418" s="117"/>
      <c r="D1418" s="73">
        <v>1672.77</v>
      </c>
      <c r="E1418" s="61"/>
      <c r="F1418" s="21" t="s">
        <v>25</v>
      </c>
      <c r="G1418" s="30">
        <f t="shared" si="31"/>
        <v>0</v>
      </c>
      <c r="H1418" s="109"/>
    </row>
    <row r="1419" spans="2:8">
      <c r="B1419" s="116" t="s">
        <v>32</v>
      </c>
      <c r="C1419" s="117"/>
      <c r="D1419" s="73">
        <v>548.24</v>
      </c>
      <c r="E1419" s="61"/>
      <c r="F1419" s="21" t="s">
        <v>25</v>
      </c>
      <c r="G1419" s="30">
        <f>D1419*E1419</f>
        <v>0</v>
      </c>
      <c r="H1419" s="109"/>
    </row>
    <row r="1420" spans="2:8" ht="24" thickBot="1">
      <c r="B1420" s="112" t="s">
        <v>31</v>
      </c>
      <c r="C1420" s="113"/>
      <c r="D1420" s="74">
        <v>340.74</v>
      </c>
      <c r="E1420" s="62"/>
      <c r="F1420" s="20" t="s">
        <v>25</v>
      </c>
      <c r="G1420" s="31">
        <f>D1420*E1420</f>
        <v>0</v>
      </c>
      <c r="H1420" s="109"/>
    </row>
    <row r="1421" spans="2:8">
      <c r="C1421" s="3"/>
      <c r="D1421" s="3"/>
      <c r="E1421" s="4"/>
      <c r="F1421" s="4"/>
      <c r="H1421" s="45"/>
    </row>
    <row r="1422" spans="2:8" ht="25.5">
      <c r="C1422" s="14" t="s">
        <v>14</v>
      </c>
      <c r="D1422" s="6"/>
    </row>
    <row r="1423" spans="2:8" ht="20.25">
      <c r="C1423" s="89" t="s">
        <v>6</v>
      </c>
      <c r="D1423" s="51" t="s">
        <v>0</v>
      </c>
      <c r="E1423" s="9">
        <f>IF(G1411&gt;0, ROUND((G1411+D1404)/D1404,2), 0)</f>
        <v>1.01</v>
      </c>
      <c r="F1423" s="9"/>
      <c r="G1423" s="10"/>
      <c r="H1423" s="7"/>
    </row>
    <row r="1424" spans="2:8">
      <c r="C1424" s="89"/>
      <c r="D1424" s="51" t="s">
        <v>1</v>
      </c>
      <c r="E1424" s="9">
        <f>IF(SUM(G1412:G1413)&gt;0,ROUND((G1412+G1413+D1404)/D1404,2),0)</f>
        <v>1.01</v>
      </c>
      <c r="F1424" s="9"/>
      <c r="G1424" s="11"/>
      <c r="H1424" s="47"/>
    </row>
    <row r="1425" spans="2:8">
      <c r="C1425" s="89"/>
      <c r="D1425" s="51" t="s">
        <v>2</v>
      </c>
      <c r="E1425" s="9">
        <f>IF(G1414&gt;0,ROUND((G1414+D1404)/D1404,2),0)</f>
        <v>1.2</v>
      </c>
      <c r="F1425" s="12"/>
      <c r="G1425" s="11"/>
    </row>
    <row r="1426" spans="2:8">
      <c r="C1426" s="89"/>
      <c r="D1426" s="13" t="s">
        <v>3</v>
      </c>
      <c r="E1426" s="32">
        <f>IF(SUM(G1415:G1420)&gt;0,ROUND((SUM(G1415:G1420)+D1404)/D1404,2),0)</f>
        <v>1.1399999999999999</v>
      </c>
      <c r="F1426" s="10"/>
      <c r="G1426" s="11"/>
    </row>
    <row r="1427" spans="2:8" ht="25.5">
      <c r="D1427" s="33" t="s">
        <v>4</v>
      </c>
      <c r="E1427" s="34">
        <f>SUM(E1423:E1426)-IF(VALUE(COUNTIF(E1423:E1426,"&gt;0"))=4,3,0)-IF(VALUE(COUNTIF(E1423:E1426,"&gt;0"))=3,2,0)-IF(VALUE(COUNTIF(E1423:E1426,"&gt;0"))=2,1,0)</f>
        <v>1.3599999999999994</v>
      </c>
      <c r="F1427" s="25"/>
    </row>
    <row r="1428" spans="2:8">
      <c r="E1428" s="15"/>
    </row>
    <row r="1429" spans="2:8" ht="25.5">
      <c r="B1429" s="22"/>
      <c r="C1429" s="16" t="s">
        <v>23</v>
      </c>
      <c r="D1429" s="90">
        <f>E1427*D1404</f>
        <v>24754.366399999992</v>
      </c>
      <c r="E1429" s="90"/>
    </row>
    <row r="1430" spans="2:8" ht="20.25">
      <c r="C1430" s="17" t="s">
        <v>8</v>
      </c>
      <c r="D1430" s="91">
        <f>D1429/D1403</f>
        <v>37.792925801526707</v>
      </c>
      <c r="E1430" s="91"/>
      <c r="G1430" s="7"/>
      <c r="H1430" s="48"/>
    </row>
    <row r="1441" spans="2:8" ht="60.75">
      <c r="B1441" s="118" t="s">
        <v>68</v>
      </c>
      <c r="C1441" s="118"/>
      <c r="D1441" s="118"/>
      <c r="E1441" s="118"/>
      <c r="F1441" s="118"/>
      <c r="G1441" s="118"/>
      <c r="H1441" s="118"/>
    </row>
    <row r="1442" spans="2:8" ht="56.25" customHeight="1">
      <c r="B1442" s="92" t="s">
        <v>37</v>
      </c>
      <c r="C1442" s="92"/>
      <c r="D1442" s="92"/>
      <c r="E1442" s="92"/>
      <c r="F1442" s="92"/>
      <c r="G1442" s="92"/>
    </row>
    <row r="1443" spans="2:8">
      <c r="C1443" s="52"/>
      <c r="G1443" s="7"/>
    </row>
    <row r="1444" spans="2:8" ht="25.5">
      <c r="C1444" s="14" t="s">
        <v>5</v>
      </c>
      <c r="D1444" s="6"/>
    </row>
    <row r="1445" spans="2:8" ht="20.25">
      <c r="B1445" s="10"/>
      <c r="C1445" s="93" t="s">
        <v>15</v>
      </c>
      <c r="D1445" s="96" t="s">
        <v>87</v>
      </c>
      <c r="E1445" s="96"/>
      <c r="F1445" s="96"/>
      <c r="G1445" s="96"/>
      <c r="H1445" s="40"/>
    </row>
    <row r="1446" spans="2:8" ht="20.25">
      <c r="B1446" s="10"/>
      <c r="C1446" s="94"/>
      <c r="D1446" s="96" t="s">
        <v>107</v>
      </c>
      <c r="E1446" s="96"/>
      <c r="F1446" s="96"/>
      <c r="G1446" s="96"/>
      <c r="H1446" s="40"/>
    </row>
    <row r="1447" spans="2:8" ht="20.25">
      <c r="B1447" s="10"/>
      <c r="C1447" s="95"/>
      <c r="D1447" s="96" t="s">
        <v>131</v>
      </c>
      <c r="E1447" s="96"/>
      <c r="F1447" s="96"/>
      <c r="G1447" s="96"/>
      <c r="H1447" s="40"/>
    </row>
    <row r="1448" spans="2:8">
      <c r="C1448" s="35" t="s">
        <v>12</v>
      </c>
      <c r="D1448" s="53">
        <v>5.5</v>
      </c>
      <c r="E1448" s="49"/>
      <c r="F1448" s="10"/>
    </row>
    <row r="1449" spans="2:8">
      <c r="C1449" s="1" t="s">
        <v>9</v>
      </c>
      <c r="D1449" s="54">
        <v>565</v>
      </c>
      <c r="E1449" s="97" t="s">
        <v>16</v>
      </c>
      <c r="F1449" s="98"/>
      <c r="G1449" s="101">
        <f>D1450/D1449</f>
        <v>116.6864778761062</v>
      </c>
    </row>
    <row r="1450" spans="2:8">
      <c r="C1450" s="1" t="s">
        <v>10</v>
      </c>
      <c r="D1450" s="54">
        <v>65927.86</v>
      </c>
      <c r="E1450" s="99"/>
      <c r="F1450" s="100"/>
      <c r="G1450" s="102"/>
    </row>
    <row r="1451" spans="2:8">
      <c r="C1451" s="37"/>
      <c r="D1451" s="38"/>
      <c r="E1451" s="50"/>
    </row>
    <row r="1452" spans="2:8">
      <c r="C1452" s="36" t="s">
        <v>7</v>
      </c>
      <c r="D1452" s="55" t="s">
        <v>101</v>
      </c>
    </row>
    <row r="1453" spans="2:8">
      <c r="C1453" s="36" t="s">
        <v>11</v>
      </c>
      <c r="D1453" s="55">
        <v>65</v>
      </c>
    </row>
    <row r="1454" spans="2:8">
      <c r="C1454" s="36" t="s">
        <v>13</v>
      </c>
      <c r="D1454" s="69" t="s">
        <v>34</v>
      </c>
      <c r="E1454" s="41"/>
    </row>
    <row r="1455" spans="2:8" ht="24" thickBot="1">
      <c r="C1455" s="42"/>
      <c r="D1455" s="42"/>
    </row>
    <row r="1456" spans="2:8" ht="48" thickBot="1">
      <c r="B1456" s="103" t="s">
        <v>17</v>
      </c>
      <c r="C1456" s="104"/>
      <c r="D1456" s="23" t="s">
        <v>20</v>
      </c>
      <c r="E1456" s="105" t="s">
        <v>22</v>
      </c>
      <c r="F1456" s="106"/>
      <c r="G1456" s="2" t="s">
        <v>21</v>
      </c>
    </row>
    <row r="1457" spans="2:8" ht="24" thickBot="1">
      <c r="B1457" s="107" t="s">
        <v>36</v>
      </c>
      <c r="C1457" s="108"/>
      <c r="D1457" s="70">
        <v>50.01</v>
      </c>
      <c r="E1457" s="56">
        <v>5.5</v>
      </c>
      <c r="F1457" s="18" t="s">
        <v>25</v>
      </c>
      <c r="G1457" s="26">
        <f t="shared" ref="G1457:G1464" si="32">D1457*E1457</f>
        <v>275.05500000000001</v>
      </c>
      <c r="H1457" s="109"/>
    </row>
    <row r="1458" spans="2:8">
      <c r="B1458" s="110" t="s">
        <v>18</v>
      </c>
      <c r="C1458" s="111"/>
      <c r="D1458" s="59">
        <v>97.44</v>
      </c>
      <c r="E1458" s="57">
        <v>1.21</v>
      </c>
      <c r="F1458" s="19" t="s">
        <v>26</v>
      </c>
      <c r="G1458" s="27">
        <f t="shared" si="32"/>
        <v>117.9024</v>
      </c>
      <c r="H1458" s="109"/>
    </row>
    <row r="1459" spans="2:8" ht="24" thickBot="1">
      <c r="B1459" s="112" t="s">
        <v>19</v>
      </c>
      <c r="C1459" s="113"/>
      <c r="D1459" s="62">
        <v>151.63</v>
      </c>
      <c r="E1459" s="58">
        <v>1.21</v>
      </c>
      <c r="F1459" s="20" t="s">
        <v>26</v>
      </c>
      <c r="G1459" s="28">
        <f t="shared" si="32"/>
        <v>183.47229999999999</v>
      </c>
      <c r="H1459" s="109"/>
    </row>
    <row r="1460" spans="2:8" ht="24" thickBot="1">
      <c r="B1460" s="114" t="s">
        <v>28</v>
      </c>
      <c r="C1460" s="115"/>
      <c r="D1460" s="71">
        <v>731.97</v>
      </c>
      <c r="E1460" s="71">
        <v>5.5</v>
      </c>
      <c r="F1460" s="24" t="s">
        <v>25</v>
      </c>
      <c r="G1460" s="29">
        <f t="shared" si="32"/>
        <v>4025.835</v>
      </c>
      <c r="H1460" s="109"/>
    </row>
    <row r="1461" spans="2:8">
      <c r="B1461" s="110" t="s">
        <v>33</v>
      </c>
      <c r="C1461" s="111"/>
      <c r="D1461" s="59">
        <v>652.6</v>
      </c>
      <c r="E1461" s="59">
        <v>11</v>
      </c>
      <c r="F1461" s="19" t="s">
        <v>25</v>
      </c>
      <c r="G1461" s="27">
        <f t="shared" si="32"/>
        <v>7178.6</v>
      </c>
      <c r="H1461" s="109"/>
    </row>
    <row r="1462" spans="2:8">
      <c r="B1462" s="116" t="s">
        <v>27</v>
      </c>
      <c r="C1462" s="117"/>
      <c r="D1462" s="72">
        <v>526.99</v>
      </c>
      <c r="E1462" s="60"/>
      <c r="F1462" s="21" t="s">
        <v>25</v>
      </c>
      <c r="G1462" s="30">
        <f t="shared" si="32"/>
        <v>0</v>
      </c>
      <c r="H1462" s="109"/>
    </row>
    <row r="1463" spans="2:8">
      <c r="B1463" s="116" t="s">
        <v>29</v>
      </c>
      <c r="C1463" s="117"/>
      <c r="D1463" s="73">
        <v>5438.99</v>
      </c>
      <c r="E1463" s="61">
        <v>5.5</v>
      </c>
      <c r="F1463" s="21" t="s">
        <v>25</v>
      </c>
      <c r="G1463" s="30">
        <f t="shared" si="32"/>
        <v>29914.445</v>
      </c>
      <c r="H1463" s="109"/>
    </row>
    <row r="1464" spans="2:8">
      <c r="B1464" s="116" t="s">
        <v>30</v>
      </c>
      <c r="C1464" s="117"/>
      <c r="D1464" s="73">
        <v>1672.77</v>
      </c>
      <c r="E1464" s="61">
        <v>5.5</v>
      </c>
      <c r="F1464" s="21" t="s">
        <v>25</v>
      </c>
      <c r="G1464" s="30">
        <f t="shared" si="32"/>
        <v>9200.2350000000006</v>
      </c>
      <c r="H1464" s="109"/>
    </row>
    <row r="1465" spans="2:8">
      <c r="B1465" s="116" t="s">
        <v>32</v>
      </c>
      <c r="C1465" s="117"/>
      <c r="D1465" s="73">
        <v>548.24</v>
      </c>
      <c r="E1465" s="61">
        <v>5.5</v>
      </c>
      <c r="F1465" s="21" t="s">
        <v>25</v>
      </c>
      <c r="G1465" s="30">
        <f>D1465*E1465</f>
        <v>3015.32</v>
      </c>
      <c r="H1465" s="109"/>
    </row>
    <row r="1466" spans="2:8" ht="24" thickBot="1">
      <c r="B1466" s="112" t="s">
        <v>31</v>
      </c>
      <c r="C1466" s="113"/>
      <c r="D1466" s="74">
        <v>340.74</v>
      </c>
      <c r="E1466" s="62">
        <v>55</v>
      </c>
      <c r="F1466" s="20" t="s">
        <v>25</v>
      </c>
      <c r="G1466" s="31">
        <f>D1466*E1466</f>
        <v>18740.7</v>
      </c>
      <c r="H1466" s="109"/>
    </row>
    <row r="1467" spans="2:8">
      <c r="C1467" s="3"/>
      <c r="D1467" s="3"/>
      <c r="E1467" s="4"/>
      <c r="F1467" s="4"/>
      <c r="H1467" s="45"/>
    </row>
    <row r="1468" spans="2:8" ht="25.5">
      <c r="C1468" s="14" t="s">
        <v>14</v>
      </c>
      <c r="D1468" s="6"/>
    </row>
    <row r="1469" spans="2:8" ht="20.25">
      <c r="C1469" s="89" t="s">
        <v>6</v>
      </c>
      <c r="D1469" s="51" t="s">
        <v>0</v>
      </c>
      <c r="E1469" s="9">
        <f>IF(G1457&gt;0, ROUND((G1457+D1450)/D1450,2), 0)</f>
        <v>1</v>
      </c>
      <c r="F1469" s="9"/>
      <c r="G1469" s="10"/>
      <c r="H1469" s="7"/>
    </row>
    <row r="1470" spans="2:8">
      <c r="C1470" s="89"/>
      <c r="D1470" s="51" t="s">
        <v>1</v>
      </c>
      <c r="E1470" s="9">
        <f>IF(SUM(G1458:G1459)&gt;0,ROUND((G1458+G1459+D1450)/D1450,2),0)</f>
        <v>1</v>
      </c>
      <c r="F1470" s="9"/>
      <c r="G1470" s="11"/>
      <c r="H1470" s="47"/>
    </row>
    <row r="1471" spans="2:8">
      <c r="C1471" s="89"/>
      <c r="D1471" s="51" t="s">
        <v>2</v>
      </c>
      <c r="E1471" s="9">
        <f>IF(G1460&gt;0,ROUND((G1460+D1450)/D1450,2),0)</f>
        <v>1.06</v>
      </c>
      <c r="F1471" s="12"/>
      <c r="G1471" s="11"/>
    </row>
    <row r="1472" spans="2:8">
      <c r="C1472" s="89"/>
      <c r="D1472" s="13" t="s">
        <v>3</v>
      </c>
      <c r="E1472" s="32">
        <f>IF(SUM(G1461:G1466)&gt;0,ROUND((SUM(G1461:G1466)+D1450)/D1450,2),0)</f>
        <v>2.0299999999999998</v>
      </c>
      <c r="F1472" s="10"/>
      <c r="G1472" s="11"/>
    </row>
    <row r="1473" spans="2:8" ht="25.5">
      <c r="D1473" s="33" t="s">
        <v>4</v>
      </c>
      <c r="E1473" s="34">
        <f>SUM(E1469:E1472)-IF(VALUE(COUNTIF(E1469:E1472,"&gt;0"))=4,3,0)-IF(VALUE(COUNTIF(E1469:E1472,"&gt;0"))=3,2,0)-IF(VALUE(COUNTIF(E1469:E1472,"&gt;0"))=2,1,0)</f>
        <v>2.09</v>
      </c>
      <c r="F1473" s="25"/>
    </row>
    <row r="1474" spans="2:8">
      <c r="E1474" s="15"/>
    </row>
    <row r="1475" spans="2:8" ht="25.5">
      <c r="B1475" s="22"/>
      <c r="C1475" s="16" t="s">
        <v>23</v>
      </c>
      <c r="D1475" s="90">
        <f>E1473*D1450</f>
        <v>137789.2274</v>
      </c>
      <c r="E1475" s="90"/>
    </row>
    <row r="1476" spans="2:8" ht="20.25">
      <c r="C1476" s="17" t="s">
        <v>8</v>
      </c>
      <c r="D1476" s="91">
        <f>D1475/D1449</f>
        <v>243.87473876106196</v>
      </c>
      <c r="E1476" s="91"/>
      <c r="G1476" s="7"/>
      <c r="H1476" s="48"/>
    </row>
    <row r="1487" spans="2:8" ht="60.75">
      <c r="B1487" s="118" t="s">
        <v>69</v>
      </c>
      <c r="C1487" s="118"/>
      <c r="D1487" s="118"/>
      <c r="E1487" s="118"/>
      <c r="F1487" s="118"/>
      <c r="G1487" s="118"/>
      <c r="H1487" s="118"/>
    </row>
    <row r="1488" spans="2:8" ht="56.25" customHeight="1">
      <c r="B1488" s="92" t="s">
        <v>37</v>
      </c>
      <c r="C1488" s="92"/>
      <c r="D1488" s="92"/>
      <c r="E1488" s="92"/>
      <c r="F1488" s="92"/>
      <c r="G1488" s="92"/>
    </row>
    <row r="1489" spans="2:8">
      <c r="C1489" s="52"/>
      <c r="G1489" s="7"/>
    </row>
    <row r="1490" spans="2:8" ht="25.5">
      <c r="C1490" s="14" t="s">
        <v>5</v>
      </c>
      <c r="D1490" s="6"/>
    </row>
    <row r="1491" spans="2:8" ht="20.25">
      <c r="B1491" s="10"/>
      <c r="C1491" s="93" t="s">
        <v>15</v>
      </c>
      <c r="D1491" s="96" t="s">
        <v>87</v>
      </c>
      <c r="E1491" s="96"/>
      <c r="F1491" s="96"/>
      <c r="G1491" s="96"/>
      <c r="H1491" s="40"/>
    </row>
    <row r="1492" spans="2:8" ht="20.25">
      <c r="B1492" s="10"/>
      <c r="C1492" s="94"/>
      <c r="D1492" s="96" t="s">
        <v>107</v>
      </c>
      <c r="E1492" s="96"/>
      <c r="F1492" s="96"/>
      <c r="G1492" s="96"/>
      <c r="H1492" s="40"/>
    </row>
    <row r="1493" spans="2:8" ht="20.25">
      <c r="B1493" s="10"/>
      <c r="C1493" s="95"/>
      <c r="D1493" s="96" t="s">
        <v>132</v>
      </c>
      <c r="E1493" s="96"/>
      <c r="F1493" s="96"/>
      <c r="G1493" s="96"/>
      <c r="H1493" s="40"/>
    </row>
    <row r="1494" spans="2:8">
      <c r="C1494" s="35" t="s">
        <v>12</v>
      </c>
      <c r="D1494" s="53">
        <v>4.5999999999999996</v>
      </c>
      <c r="E1494" s="49"/>
      <c r="F1494" s="10"/>
    </row>
    <row r="1495" spans="2:8">
      <c r="C1495" s="1" t="s">
        <v>9</v>
      </c>
      <c r="D1495" s="54">
        <v>598</v>
      </c>
      <c r="E1495" s="97" t="s">
        <v>16</v>
      </c>
      <c r="F1495" s="98"/>
      <c r="G1495" s="101">
        <f>D1496/D1495</f>
        <v>219.76583612040133</v>
      </c>
    </row>
    <row r="1496" spans="2:8">
      <c r="C1496" s="1" t="s">
        <v>10</v>
      </c>
      <c r="D1496" s="54">
        <v>131419.97</v>
      </c>
      <c r="E1496" s="99"/>
      <c r="F1496" s="100"/>
      <c r="G1496" s="102"/>
    </row>
    <row r="1497" spans="2:8">
      <c r="C1497" s="37"/>
      <c r="D1497" s="38"/>
      <c r="E1497" s="50"/>
    </row>
    <row r="1498" spans="2:8">
      <c r="C1498" s="36" t="s">
        <v>7</v>
      </c>
      <c r="D1498" s="55" t="s">
        <v>133</v>
      </c>
    </row>
    <row r="1499" spans="2:8">
      <c r="C1499" s="36" t="s">
        <v>11</v>
      </c>
      <c r="D1499" s="55">
        <v>65</v>
      </c>
    </row>
    <row r="1500" spans="2:8">
      <c r="C1500" s="36" t="s">
        <v>13</v>
      </c>
      <c r="D1500" s="69" t="s">
        <v>34</v>
      </c>
      <c r="E1500" s="41"/>
    </row>
    <row r="1501" spans="2:8" ht="24" thickBot="1">
      <c r="C1501" s="42"/>
      <c r="D1501" s="42"/>
    </row>
    <row r="1502" spans="2:8" ht="48" thickBot="1">
      <c r="B1502" s="103" t="s">
        <v>17</v>
      </c>
      <c r="C1502" s="104"/>
      <c r="D1502" s="23" t="s">
        <v>20</v>
      </c>
      <c r="E1502" s="105" t="s">
        <v>22</v>
      </c>
      <c r="F1502" s="106"/>
      <c r="G1502" s="2" t="s">
        <v>21</v>
      </c>
    </row>
    <row r="1503" spans="2:8" ht="24" thickBot="1">
      <c r="B1503" s="107" t="s">
        <v>36</v>
      </c>
      <c r="C1503" s="108"/>
      <c r="D1503" s="70">
        <v>50.01</v>
      </c>
      <c r="E1503" s="56">
        <v>4.5999999999999996</v>
      </c>
      <c r="F1503" s="18" t="s">
        <v>25</v>
      </c>
      <c r="G1503" s="26">
        <f t="shared" ref="G1503:G1510" si="33">D1503*E1503</f>
        <v>230.04599999999996</v>
      </c>
      <c r="H1503" s="109"/>
    </row>
    <row r="1504" spans="2:8">
      <c r="B1504" s="110" t="s">
        <v>18</v>
      </c>
      <c r="C1504" s="111"/>
      <c r="D1504" s="59">
        <v>97.44</v>
      </c>
      <c r="E1504" s="57">
        <v>1.28</v>
      </c>
      <c r="F1504" s="19" t="s">
        <v>26</v>
      </c>
      <c r="G1504" s="27">
        <f t="shared" si="33"/>
        <v>124.72320000000001</v>
      </c>
      <c r="H1504" s="109"/>
    </row>
    <row r="1505" spans="2:8" ht="24" thickBot="1">
      <c r="B1505" s="112" t="s">
        <v>19</v>
      </c>
      <c r="C1505" s="113"/>
      <c r="D1505" s="62">
        <v>151.63</v>
      </c>
      <c r="E1505" s="58">
        <v>1.28</v>
      </c>
      <c r="F1505" s="20" t="s">
        <v>26</v>
      </c>
      <c r="G1505" s="28">
        <f t="shared" si="33"/>
        <v>194.0864</v>
      </c>
      <c r="H1505" s="109"/>
    </row>
    <row r="1506" spans="2:8" ht="24" thickBot="1">
      <c r="B1506" s="114" t="s">
        <v>28</v>
      </c>
      <c r="C1506" s="115"/>
      <c r="D1506" s="71">
        <v>731.97</v>
      </c>
      <c r="E1506" s="71">
        <v>4.5999999999999996</v>
      </c>
      <c r="F1506" s="24" t="s">
        <v>25</v>
      </c>
      <c r="G1506" s="29">
        <f t="shared" si="33"/>
        <v>3367.0619999999999</v>
      </c>
      <c r="H1506" s="109"/>
    </row>
    <row r="1507" spans="2:8">
      <c r="B1507" s="110" t="s">
        <v>33</v>
      </c>
      <c r="C1507" s="111"/>
      <c r="D1507" s="59">
        <v>652.6</v>
      </c>
      <c r="E1507" s="59">
        <v>9.1999999999999993</v>
      </c>
      <c r="F1507" s="19" t="s">
        <v>25</v>
      </c>
      <c r="G1507" s="27">
        <f t="shared" si="33"/>
        <v>6003.92</v>
      </c>
      <c r="H1507" s="109"/>
    </row>
    <row r="1508" spans="2:8">
      <c r="B1508" s="116" t="s">
        <v>27</v>
      </c>
      <c r="C1508" s="117"/>
      <c r="D1508" s="72">
        <v>526.99</v>
      </c>
      <c r="E1508" s="60"/>
      <c r="F1508" s="21" t="s">
        <v>25</v>
      </c>
      <c r="G1508" s="30">
        <f t="shared" si="33"/>
        <v>0</v>
      </c>
      <c r="H1508" s="109"/>
    </row>
    <row r="1509" spans="2:8">
      <c r="B1509" s="116" t="s">
        <v>29</v>
      </c>
      <c r="C1509" s="117"/>
      <c r="D1509" s="73">
        <v>5438.99</v>
      </c>
      <c r="E1509" s="61">
        <v>4.5999999999999996</v>
      </c>
      <c r="F1509" s="21" t="s">
        <v>25</v>
      </c>
      <c r="G1509" s="30">
        <f t="shared" si="33"/>
        <v>25019.353999999996</v>
      </c>
      <c r="H1509" s="109"/>
    </row>
    <row r="1510" spans="2:8">
      <c r="B1510" s="116" t="s">
        <v>30</v>
      </c>
      <c r="C1510" s="117"/>
      <c r="D1510" s="73">
        <v>1672.77</v>
      </c>
      <c r="E1510" s="61">
        <v>4.5999999999999996</v>
      </c>
      <c r="F1510" s="21" t="s">
        <v>25</v>
      </c>
      <c r="G1510" s="30">
        <f t="shared" si="33"/>
        <v>7694.7419999999993</v>
      </c>
      <c r="H1510" s="109"/>
    </row>
    <row r="1511" spans="2:8">
      <c r="B1511" s="116" t="s">
        <v>32</v>
      </c>
      <c r="C1511" s="117"/>
      <c r="D1511" s="73">
        <v>548.24</v>
      </c>
      <c r="E1511" s="61">
        <v>4.5999999999999996</v>
      </c>
      <c r="F1511" s="21" t="s">
        <v>25</v>
      </c>
      <c r="G1511" s="30">
        <f>D1511*E1511</f>
        <v>2521.904</v>
      </c>
      <c r="H1511" s="109"/>
    </row>
    <row r="1512" spans="2:8" ht="24" thickBot="1">
      <c r="B1512" s="112" t="s">
        <v>31</v>
      </c>
      <c r="C1512" s="113"/>
      <c r="D1512" s="74">
        <v>340.74</v>
      </c>
      <c r="E1512" s="62">
        <v>46</v>
      </c>
      <c r="F1512" s="20" t="s">
        <v>25</v>
      </c>
      <c r="G1512" s="31">
        <f>D1512*E1512</f>
        <v>15674.04</v>
      </c>
      <c r="H1512" s="109"/>
    </row>
    <row r="1513" spans="2:8">
      <c r="C1513" s="3"/>
      <c r="D1513" s="3"/>
      <c r="E1513" s="4"/>
      <c r="F1513" s="4"/>
      <c r="H1513" s="45"/>
    </row>
    <row r="1514" spans="2:8" ht="25.5">
      <c r="C1514" s="14" t="s">
        <v>14</v>
      </c>
      <c r="D1514" s="6"/>
    </row>
    <row r="1515" spans="2:8" ht="20.25">
      <c r="C1515" s="89" t="s">
        <v>6</v>
      </c>
      <c r="D1515" s="51" t="s">
        <v>0</v>
      </c>
      <c r="E1515" s="9">
        <f>IF(G1503&gt;0, ROUND((G1503+D1496)/D1496,2), 0)</f>
        <v>1</v>
      </c>
      <c r="F1515" s="9"/>
      <c r="G1515" s="10"/>
      <c r="H1515" s="7"/>
    </row>
    <row r="1516" spans="2:8">
      <c r="C1516" s="89"/>
      <c r="D1516" s="51" t="s">
        <v>1</v>
      </c>
      <c r="E1516" s="9">
        <f>IF(SUM(G1504:G1505)&gt;0,ROUND((G1504+G1505+D1496)/D1496,2),0)</f>
        <v>1</v>
      </c>
      <c r="F1516" s="9"/>
      <c r="G1516" s="11"/>
      <c r="H1516" s="47"/>
    </row>
    <row r="1517" spans="2:8">
      <c r="C1517" s="89"/>
      <c r="D1517" s="51" t="s">
        <v>2</v>
      </c>
      <c r="E1517" s="9">
        <f>IF(G1506&gt;0,ROUND((G1506+D1496)/D1496,2),0)</f>
        <v>1.03</v>
      </c>
      <c r="F1517" s="12"/>
      <c r="G1517" s="11"/>
    </row>
    <row r="1518" spans="2:8">
      <c r="C1518" s="89"/>
      <c r="D1518" s="13" t="s">
        <v>3</v>
      </c>
      <c r="E1518" s="32">
        <f>IF(SUM(G1507:G1512)&gt;0,ROUND((SUM(G1507:G1512)+D1496)/D1496,2),0)</f>
        <v>1.43</v>
      </c>
      <c r="F1518" s="10"/>
      <c r="G1518" s="11"/>
    </row>
    <row r="1519" spans="2:8" ht="25.5">
      <c r="D1519" s="33" t="s">
        <v>4</v>
      </c>
      <c r="E1519" s="34">
        <f>SUM(E1515:E1518)-IF(VALUE(COUNTIF(E1515:E1518,"&gt;0"))=4,3,0)-IF(VALUE(COUNTIF(E1515:E1518,"&gt;0"))=3,2,0)-IF(VALUE(COUNTIF(E1515:E1518,"&gt;0"))=2,1,0)</f>
        <v>1.46</v>
      </c>
      <c r="F1519" s="25"/>
    </row>
    <row r="1520" spans="2:8">
      <c r="E1520" s="15"/>
    </row>
    <row r="1521" spans="2:8" ht="25.5">
      <c r="B1521" s="22"/>
      <c r="C1521" s="16" t="s">
        <v>23</v>
      </c>
      <c r="D1521" s="90">
        <f>E1519*D1496</f>
        <v>191873.1562</v>
      </c>
      <c r="E1521" s="90"/>
    </row>
    <row r="1522" spans="2:8" ht="20.25">
      <c r="C1522" s="17" t="s">
        <v>8</v>
      </c>
      <c r="D1522" s="91">
        <f>D1521/D1495</f>
        <v>320.85812073578597</v>
      </c>
      <c r="E1522" s="91"/>
      <c r="G1522" s="7"/>
      <c r="H1522" s="48"/>
    </row>
    <row r="1533" spans="2:8" ht="60.75">
      <c r="B1533" s="118" t="s">
        <v>70</v>
      </c>
      <c r="C1533" s="118"/>
      <c r="D1533" s="118"/>
      <c r="E1533" s="118"/>
      <c r="F1533" s="118"/>
      <c r="G1533" s="118"/>
      <c r="H1533" s="118"/>
    </row>
    <row r="1534" spans="2:8" ht="50.25" customHeight="1">
      <c r="B1534" s="92" t="s">
        <v>37</v>
      </c>
      <c r="C1534" s="92"/>
      <c r="D1534" s="92"/>
      <c r="E1534" s="92"/>
      <c r="F1534" s="92"/>
      <c r="G1534" s="92"/>
    </row>
    <row r="1535" spans="2:8">
      <c r="C1535" s="52"/>
      <c r="G1535" s="7"/>
    </row>
    <row r="1536" spans="2:8" ht="25.5">
      <c r="C1536" s="14" t="s">
        <v>5</v>
      </c>
      <c r="D1536" s="6"/>
    </row>
    <row r="1537" spans="2:8" ht="20.25">
      <c r="B1537" s="10"/>
      <c r="C1537" s="93" t="s">
        <v>15</v>
      </c>
      <c r="D1537" s="96" t="s">
        <v>87</v>
      </c>
      <c r="E1537" s="96"/>
      <c r="F1537" s="96"/>
      <c r="G1537" s="96"/>
      <c r="H1537" s="40"/>
    </row>
    <row r="1538" spans="2:8" ht="20.25">
      <c r="B1538" s="10"/>
      <c r="C1538" s="94"/>
      <c r="D1538" s="96" t="s">
        <v>107</v>
      </c>
      <c r="E1538" s="96"/>
      <c r="F1538" s="96"/>
      <c r="G1538" s="96"/>
      <c r="H1538" s="40"/>
    </row>
    <row r="1539" spans="2:8" ht="20.25">
      <c r="B1539" s="10"/>
      <c r="C1539" s="95"/>
      <c r="D1539" s="96" t="s">
        <v>134</v>
      </c>
      <c r="E1539" s="96"/>
      <c r="F1539" s="96"/>
      <c r="G1539" s="96"/>
      <c r="H1539" s="40"/>
    </row>
    <row r="1540" spans="2:8">
      <c r="C1540" s="35" t="s">
        <v>12</v>
      </c>
      <c r="D1540" s="53">
        <v>4.8</v>
      </c>
      <c r="E1540" s="49"/>
      <c r="F1540" s="10"/>
    </row>
    <row r="1541" spans="2:8">
      <c r="C1541" s="1" t="s">
        <v>9</v>
      </c>
      <c r="D1541" s="54">
        <v>624</v>
      </c>
      <c r="E1541" s="97" t="s">
        <v>16</v>
      </c>
      <c r="F1541" s="98"/>
      <c r="G1541" s="101">
        <f>D1542/D1541</f>
        <v>232.48350961538461</v>
      </c>
    </row>
    <row r="1542" spans="2:8">
      <c r="C1542" s="1" t="s">
        <v>10</v>
      </c>
      <c r="D1542" s="54">
        <v>145069.71</v>
      </c>
      <c r="E1542" s="99"/>
      <c r="F1542" s="100"/>
      <c r="G1542" s="102"/>
    </row>
    <row r="1543" spans="2:8">
      <c r="C1543" s="37"/>
      <c r="D1543" s="38"/>
      <c r="E1543" s="50"/>
    </row>
    <row r="1544" spans="2:8">
      <c r="C1544" s="36" t="s">
        <v>7</v>
      </c>
      <c r="D1544" s="55" t="s">
        <v>133</v>
      </c>
    </row>
    <row r="1545" spans="2:8">
      <c r="C1545" s="36" t="s">
        <v>11</v>
      </c>
      <c r="D1545" s="55">
        <v>65</v>
      </c>
    </row>
    <row r="1546" spans="2:8">
      <c r="C1546" s="36" t="s">
        <v>13</v>
      </c>
      <c r="D1546" s="69" t="s">
        <v>34</v>
      </c>
      <c r="E1546" s="41"/>
    </row>
    <row r="1547" spans="2:8" ht="24" thickBot="1">
      <c r="C1547" s="42"/>
      <c r="D1547" s="42"/>
    </row>
    <row r="1548" spans="2:8" ht="48" thickBot="1">
      <c r="B1548" s="103" t="s">
        <v>17</v>
      </c>
      <c r="C1548" s="104"/>
      <c r="D1548" s="23" t="s">
        <v>20</v>
      </c>
      <c r="E1548" s="105" t="s">
        <v>22</v>
      </c>
      <c r="F1548" s="106"/>
      <c r="G1548" s="2" t="s">
        <v>21</v>
      </c>
    </row>
    <row r="1549" spans="2:8" ht="24" thickBot="1">
      <c r="B1549" s="107" t="s">
        <v>36</v>
      </c>
      <c r="C1549" s="108"/>
      <c r="D1549" s="70">
        <v>50.01</v>
      </c>
      <c r="E1549" s="56">
        <v>4.8</v>
      </c>
      <c r="F1549" s="18" t="s">
        <v>25</v>
      </c>
      <c r="G1549" s="26">
        <f t="shared" ref="G1549:G1556" si="34">D1549*E1549</f>
        <v>240.04799999999997</v>
      </c>
      <c r="H1549" s="109"/>
    </row>
    <row r="1550" spans="2:8">
      <c r="B1550" s="110" t="s">
        <v>18</v>
      </c>
      <c r="C1550" s="111"/>
      <c r="D1550" s="59">
        <v>97.44</v>
      </c>
      <c r="E1550" s="57">
        <v>1.24</v>
      </c>
      <c r="F1550" s="19" t="s">
        <v>26</v>
      </c>
      <c r="G1550" s="27">
        <f t="shared" si="34"/>
        <v>120.82559999999999</v>
      </c>
      <c r="H1550" s="109"/>
    </row>
    <row r="1551" spans="2:8" ht="24" thickBot="1">
      <c r="B1551" s="112" t="s">
        <v>19</v>
      </c>
      <c r="C1551" s="113"/>
      <c r="D1551" s="62">
        <v>151.63</v>
      </c>
      <c r="E1551" s="58">
        <v>1.24</v>
      </c>
      <c r="F1551" s="20" t="s">
        <v>26</v>
      </c>
      <c r="G1551" s="28">
        <f t="shared" si="34"/>
        <v>188.02119999999999</v>
      </c>
      <c r="H1551" s="109"/>
    </row>
    <row r="1552" spans="2:8" ht="24" thickBot="1">
      <c r="B1552" s="114" t="s">
        <v>28</v>
      </c>
      <c r="C1552" s="115"/>
      <c r="D1552" s="71">
        <v>731.97</v>
      </c>
      <c r="E1552" s="71">
        <v>4.8</v>
      </c>
      <c r="F1552" s="24" t="s">
        <v>25</v>
      </c>
      <c r="G1552" s="29">
        <f t="shared" si="34"/>
        <v>3513.4560000000001</v>
      </c>
      <c r="H1552" s="109"/>
    </row>
    <row r="1553" spans="2:8">
      <c r="B1553" s="110" t="s">
        <v>33</v>
      </c>
      <c r="C1553" s="111"/>
      <c r="D1553" s="59">
        <v>652.6</v>
      </c>
      <c r="E1553" s="59">
        <v>9.6</v>
      </c>
      <c r="F1553" s="19" t="s">
        <v>25</v>
      </c>
      <c r="G1553" s="27">
        <f t="shared" si="34"/>
        <v>6264.96</v>
      </c>
      <c r="H1553" s="109"/>
    </row>
    <row r="1554" spans="2:8">
      <c r="B1554" s="116" t="s">
        <v>27</v>
      </c>
      <c r="C1554" s="117"/>
      <c r="D1554" s="72">
        <v>526.99</v>
      </c>
      <c r="E1554" s="60"/>
      <c r="F1554" s="21" t="s">
        <v>25</v>
      </c>
      <c r="G1554" s="30">
        <f t="shared" si="34"/>
        <v>0</v>
      </c>
      <c r="H1554" s="109"/>
    </row>
    <row r="1555" spans="2:8">
      <c r="B1555" s="116" t="s">
        <v>29</v>
      </c>
      <c r="C1555" s="117"/>
      <c r="D1555" s="73">
        <v>5438.99</v>
      </c>
      <c r="E1555" s="61">
        <v>4.8</v>
      </c>
      <c r="F1555" s="21" t="s">
        <v>25</v>
      </c>
      <c r="G1555" s="30">
        <f t="shared" si="34"/>
        <v>26107.151999999998</v>
      </c>
      <c r="H1555" s="109"/>
    </row>
    <row r="1556" spans="2:8">
      <c r="B1556" s="116" t="s">
        <v>30</v>
      </c>
      <c r="C1556" s="117"/>
      <c r="D1556" s="73">
        <v>1672.77</v>
      </c>
      <c r="E1556" s="61">
        <v>4.8</v>
      </c>
      <c r="F1556" s="21" t="s">
        <v>25</v>
      </c>
      <c r="G1556" s="30">
        <f t="shared" si="34"/>
        <v>8029.2959999999994</v>
      </c>
      <c r="H1556" s="109"/>
    </row>
    <row r="1557" spans="2:8">
      <c r="B1557" s="116" t="s">
        <v>32</v>
      </c>
      <c r="C1557" s="117"/>
      <c r="D1557" s="73">
        <v>548.24</v>
      </c>
      <c r="E1557" s="61">
        <v>4.8</v>
      </c>
      <c r="F1557" s="21" t="s">
        <v>25</v>
      </c>
      <c r="G1557" s="30">
        <f>D1557*E1557</f>
        <v>2631.5520000000001</v>
      </c>
      <c r="H1557" s="109"/>
    </row>
    <row r="1558" spans="2:8" ht="24" thickBot="1">
      <c r="B1558" s="112" t="s">
        <v>31</v>
      </c>
      <c r="C1558" s="113"/>
      <c r="D1558" s="74">
        <v>340.74</v>
      </c>
      <c r="E1558" s="62">
        <v>48</v>
      </c>
      <c r="F1558" s="20" t="s">
        <v>25</v>
      </c>
      <c r="G1558" s="31">
        <f>D1558*E1558</f>
        <v>16355.52</v>
      </c>
      <c r="H1558" s="109"/>
    </row>
    <row r="1559" spans="2:8">
      <c r="C1559" s="3"/>
      <c r="D1559" s="3"/>
      <c r="E1559" s="4"/>
      <c r="F1559" s="4"/>
      <c r="H1559" s="45"/>
    </row>
    <row r="1560" spans="2:8" ht="25.5">
      <c r="C1560" s="14" t="s">
        <v>14</v>
      </c>
      <c r="D1560" s="6"/>
    </row>
    <row r="1561" spans="2:8" ht="20.25">
      <c r="C1561" s="89" t="s">
        <v>6</v>
      </c>
      <c r="D1561" s="51" t="s">
        <v>0</v>
      </c>
      <c r="E1561" s="9">
        <f>IF(G1549&gt;0, ROUND((G1549+D1542)/D1542,2), 0)</f>
        <v>1</v>
      </c>
      <c r="F1561" s="9"/>
      <c r="G1561" s="10"/>
      <c r="H1561" s="7"/>
    </row>
    <row r="1562" spans="2:8">
      <c r="C1562" s="89"/>
      <c r="D1562" s="51" t="s">
        <v>1</v>
      </c>
      <c r="E1562" s="9">
        <f>IF(SUM(G1550:G1551)&gt;0,ROUND((G1550+G1551+D1542)/D1542,2),0)</f>
        <v>1</v>
      </c>
      <c r="F1562" s="9"/>
      <c r="G1562" s="11"/>
      <c r="H1562" s="47"/>
    </row>
    <row r="1563" spans="2:8">
      <c r="C1563" s="89"/>
      <c r="D1563" s="51" t="s">
        <v>2</v>
      </c>
      <c r="E1563" s="9">
        <f>IF(G1552&gt;0,ROUND((G1552+D1542)/D1542,2),0)</f>
        <v>1.02</v>
      </c>
      <c r="F1563" s="12"/>
      <c r="G1563" s="11"/>
    </row>
    <row r="1564" spans="2:8">
      <c r="C1564" s="89"/>
      <c r="D1564" s="13" t="s">
        <v>3</v>
      </c>
      <c r="E1564" s="32">
        <f>IF(SUM(G1553:G1558)&gt;0,ROUND((SUM(G1553:G1558)+D1542)/D1542,2),0)</f>
        <v>1.41</v>
      </c>
      <c r="F1564" s="10"/>
      <c r="G1564" s="11"/>
    </row>
    <row r="1565" spans="2:8" ht="25.5">
      <c r="D1565" s="33" t="s">
        <v>4</v>
      </c>
      <c r="E1565" s="34">
        <f>SUM(E1561:E1564)-IF(VALUE(COUNTIF(E1561:E1564,"&gt;0"))=4,3,0)-IF(VALUE(COUNTIF(E1561:E1564,"&gt;0"))=3,2,0)-IF(VALUE(COUNTIF(E1561:E1564,"&gt;0"))=2,1,0)</f>
        <v>1.4299999999999997</v>
      </c>
      <c r="F1565" s="25"/>
    </row>
    <row r="1566" spans="2:8">
      <c r="E1566" s="15"/>
    </row>
    <row r="1567" spans="2:8" ht="25.5">
      <c r="B1567" s="22"/>
      <c r="C1567" s="16" t="s">
        <v>23</v>
      </c>
      <c r="D1567" s="90">
        <f>E1565*D1542</f>
        <v>207449.68529999995</v>
      </c>
      <c r="E1567" s="90"/>
    </row>
    <row r="1568" spans="2:8" ht="20.25">
      <c r="C1568" s="17" t="s">
        <v>8</v>
      </c>
      <c r="D1568" s="91">
        <f>D1567/D1541</f>
        <v>332.4514187499999</v>
      </c>
      <c r="E1568" s="91"/>
      <c r="G1568" s="7"/>
      <c r="H1568" s="48"/>
    </row>
    <row r="1579" spans="2:8" ht="60.75">
      <c r="B1579" s="118" t="s">
        <v>71</v>
      </c>
      <c r="C1579" s="118"/>
      <c r="D1579" s="118"/>
      <c r="E1579" s="118"/>
      <c r="F1579" s="118"/>
      <c r="G1579" s="118"/>
      <c r="H1579" s="118"/>
    </row>
    <row r="1580" spans="2:8" ht="49.5" customHeight="1">
      <c r="B1580" s="92" t="s">
        <v>37</v>
      </c>
      <c r="C1580" s="92"/>
      <c r="D1580" s="92"/>
      <c r="E1580" s="92"/>
      <c r="F1580" s="92"/>
      <c r="G1580" s="92"/>
    </row>
    <row r="1581" spans="2:8">
      <c r="C1581" s="52"/>
      <c r="G1581" s="7"/>
    </row>
    <row r="1582" spans="2:8" ht="25.5">
      <c r="C1582" s="14" t="s">
        <v>5</v>
      </c>
      <c r="D1582" s="6"/>
    </row>
    <row r="1583" spans="2:8" ht="20.25">
      <c r="B1583" s="10"/>
      <c r="C1583" s="93" t="s">
        <v>15</v>
      </c>
      <c r="D1583" s="96" t="s">
        <v>87</v>
      </c>
      <c r="E1583" s="96"/>
      <c r="F1583" s="96"/>
      <c r="G1583" s="96"/>
      <c r="H1583" s="40"/>
    </row>
    <row r="1584" spans="2:8" ht="20.25">
      <c r="B1584" s="10"/>
      <c r="C1584" s="94"/>
      <c r="D1584" s="96" t="s">
        <v>107</v>
      </c>
      <c r="E1584" s="96"/>
      <c r="F1584" s="96"/>
      <c r="G1584" s="96"/>
      <c r="H1584" s="40"/>
    </row>
    <row r="1585" spans="2:8" ht="20.25">
      <c r="B1585" s="10"/>
      <c r="C1585" s="95"/>
      <c r="D1585" s="96" t="s">
        <v>135</v>
      </c>
      <c r="E1585" s="96"/>
      <c r="F1585" s="96"/>
      <c r="G1585" s="96"/>
      <c r="H1585" s="40"/>
    </row>
    <row r="1586" spans="2:8">
      <c r="C1586" s="35" t="s">
        <v>12</v>
      </c>
      <c r="D1586" s="53">
        <v>3.6</v>
      </c>
      <c r="E1586" s="49"/>
      <c r="F1586" s="10"/>
    </row>
    <row r="1587" spans="2:8">
      <c r="C1587" s="1" t="s">
        <v>9</v>
      </c>
      <c r="D1587" s="54">
        <v>468</v>
      </c>
      <c r="E1587" s="97" t="s">
        <v>16</v>
      </c>
      <c r="F1587" s="98"/>
      <c r="G1587" s="101">
        <f>D1588/D1587</f>
        <v>207.33514957264958</v>
      </c>
    </row>
    <row r="1588" spans="2:8">
      <c r="C1588" s="1" t="s">
        <v>10</v>
      </c>
      <c r="D1588" s="54">
        <v>97032.85</v>
      </c>
      <c r="E1588" s="99"/>
      <c r="F1588" s="100"/>
      <c r="G1588" s="102"/>
    </row>
    <row r="1589" spans="2:8">
      <c r="C1589" s="37"/>
      <c r="D1589" s="38"/>
      <c r="E1589" s="50"/>
    </row>
    <row r="1590" spans="2:8">
      <c r="C1590" s="36" t="s">
        <v>7</v>
      </c>
      <c r="D1590" s="55" t="s">
        <v>133</v>
      </c>
    </row>
    <row r="1591" spans="2:8">
      <c r="C1591" s="36" t="s">
        <v>11</v>
      </c>
      <c r="D1591" s="55">
        <v>65</v>
      </c>
    </row>
    <row r="1592" spans="2:8">
      <c r="C1592" s="36" t="s">
        <v>13</v>
      </c>
      <c r="D1592" s="69" t="s">
        <v>34</v>
      </c>
      <c r="E1592" s="41"/>
    </row>
    <row r="1593" spans="2:8" ht="24" thickBot="1">
      <c r="C1593" s="42"/>
      <c r="D1593" s="42"/>
    </row>
    <row r="1594" spans="2:8" ht="48" thickBot="1">
      <c r="B1594" s="103" t="s">
        <v>17</v>
      </c>
      <c r="C1594" s="104"/>
      <c r="D1594" s="23" t="s">
        <v>20</v>
      </c>
      <c r="E1594" s="105" t="s">
        <v>22</v>
      </c>
      <c r="F1594" s="106"/>
      <c r="G1594" s="2" t="s">
        <v>21</v>
      </c>
    </row>
    <row r="1595" spans="2:8" ht="24" thickBot="1">
      <c r="B1595" s="107" t="s">
        <v>36</v>
      </c>
      <c r="C1595" s="108"/>
      <c r="D1595" s="70">
        <v>50.01</v>
      </c>
      <c r="E1595" s="56">
        <v>3.6</v>
      </c>
      <c r="F1595" s="18" t="s">
        <v>25</v>
      </c>
      <c r="G1595" s="26">
        <f t="shared" ref="G1595:G1602" si="35">D1595*E1595</f>
        <v>180.036</v>
      </c>
      <c r="H1595" s="109"/>
    </row>
    <row r="1596" spans="2:8">
      <c r="B1596" s="110" t="s">
        <v>18</v>
      </c>
      <c r="C1596" s="111"/>
      <c r="D1596" s="59">
        <v>97.44</v>
      </c>
      <c r="E1596" s="57">
        <v>1.3</v>
      </c>
      <c r="F1596" s="19" t="s">
        <v>26</v>
      </c>
      <c r="G1596" s="27">
        <f t="shared" si="35"/>
        <v>126.672</v>
      </c>
      <c r="H1596" s="109"/>
    </row>
    <row r="1597" spans="2:8" ht="24" thickBot="1">
      <c r="B1597" s="112" t="s">
        <v>19</v>
      </c>
      <c r="C1597" s="113"/>
      <c r="D1597" s="62">
        <v>151.63</v>
      </c>
      <c r="E1597" s="58">
        <v>1.33</v>
      </c>
      <c r="F1597" s="20" t="s">
        <v>26</v>
      </c>
      <c r="G1597" s="28">
        <f t="shared" si="35"/>
        <v>201.6679</v>
      </c>
      <c r="H1597" s="109"/>
    </row>
    <row r="1598" spans="2:8" ht="24" thickBot="1">
      <c r="B1598" s="114" t="s">
        <v>28</v>
      </c>
      <c r="C1598" s="115"/>
      <c r="D1598" s="71">
        <v>731.97</v>
      </c>
      <c r="E1598" s="71">
        <v>3.6</v>
      </c>
      <c r="F1598" s="24" t="s">
        <v>25</v>
      </c>
      <c r="G1598" s="29">
        <f t="shared" si="35"/>
        <v>2635.0920000000001</v>
      </c>
      <c r="H1598" s="109"/>
    </row>
    <row r="1599" spans="2:8">
      <c r="B1599" s="110" t="s">
        <v>33</v>
      </c>
      <c r="C1599" s="111"/>
      <c r="D1599" s="59">
        <v>652.6</v>
      </c>
      <c r="E1599" s="59">
        <v>7.2</v>
      </c>
      <c r="F1599" s="19" t="s">
        <v>25</v>
      </c>
      <c r="G1599" s="27">
        <f t="shared" si="35"/>
        <v>4698.72</v>
      </c>
      <c r="H1599" s="109"/>
    </row>
    <row r="1600" spans="2:8">
      <c r="B1600" s="116" t="s">
        <v>27</v>
      </c>
      <c r="C1600" s="117"/>
      <c r="D1600" s="72">
        <v>526.99</v>
      </c>
      <c r="E1600" s="60"/>
      <c r="F1600" s="21" t="s">
        <v>25</v>
      </c>
      <c r="G1600" s="30">
        <f t="shared" si="35"/>
        <v>0</v>
      </c>
      <c r="H1600" s="109"/>
    </row>
    <row r="1601" spans="2:8">
      <c r="B1601" s="116" t="s">
        <v>29</v>
      </c>
      <c r="C1601" s="117"/>
      <c r="D1601" s="73">
        <v>5438.99</v>
      </c>
      <c r="E1601" s="61">
        <v>3.6</v>
      </c>
      <c r="F1601" s="21" t="s">
        <v>25</v>
      </c>
      <c r="G1601" s="30">
        <f t="shared" si="35"/>
        <v>19580.364000000001</v>
      </c>
      <c r="H1601" s="109"/>
    </row>
    <row r="1602" spans="2:8">
      <c r="B1602" s="116" t="s">
        <v>30</v>
      </c>
      <c r="C1602" s="117"/>
      <c r="D1602" s="73">
        <v>1672.77</v>
      </c>
      <c r="E1602" s="61">
        <v>3.6</v>
      </c>
      <c r="F1602" s="21" t="s">
        <v>25</v>
      </c>
      <c r="G1602" s="30">
        <f t="shared" si="35"/>
        <v>6021.9719999999998</v>
      </c>
      <c r="H1602" s="109"/>
    </row>
    <row r="1603" spans="2:8">
      <c r="B1603" s="116" t="s">
        <v>32</v>
      </c>
      <c r="C1603" s="117"/>
      <c r="D1603" s="73">
        <v>548.24</v>
      </c>
      <c r="E1603" s="61">
        <v>3.6</v>
      </c>
      <c r="F1603" s="21" t="s">
        <v>25</v>
      </c>
      <c r="G1603" s="30">
        <f>D1603*E1603</f>
        <v>1973.664</v>
      </c>
      <c r="H1603" s="109"/>
    </row>
    <row r="1604" spans="2:8" ht="24" thickBot="1">
      <c r="B1604" s="112" t="s">
        <v>31</v>
      </c>
      <c r="C1604" s="113"/>
      <c r="D1604" s="74">
        <v>340.74</v>
      </c>
      <c r="E1604" s="62">
        <v>36</v>
      </c>
      <c r="F1604" s="20" t="s">
        <v>25</v>
      </c>
      <c r="G1604" s="31">
        <f>D1604*E1604</f>
        <v>12266.64</v>
      </c>
      <c r="H1604" s="109"/>
    </row>
    <row r="1605" spans="2:8">
      <c r="C1605" s="3"/>
      <c r="D1605" s="3"/>
      <c r="E1605" s="4"/>
      <c r="F1605" s="4"/>
      <c r="H1605" s="45"/>
    </row>
    <row r="1606" spans="2:8" ht="25.5">
      <c r="C1606" s="14" t="s">
        <v>14</v>
      </c>
      <c r="D1606" s="6"/>
    </row>
    <row r="1607" spans="2:8" ht="20.25">
      <c r="C1607" s="89" t="s">
        <v>6</v>
      </c>
      <c r="D1607" s="51" t="s">
        <v>0</v>
      </c>
      <c r="E1607" s="9">
        <f>IF(G1595&gt;0, ROUND((G1595+D1588)/D1588,2), 0)</f>
        <v>1</v>
      </c>
      <c r="F1607" s="9"/>
      <c r="G1607" s="10"/>
      <c r="H1607" s="7"/>
    </row>
    <row r="1608" spans="2:8">
      <c r="C1608" s="89"/>
      <c r="D1608" s="51" t="s">
        <v>1</v>
      </c>
      <c r="E1608" s="9">
        <f>IF(SUM(G1596:G1597)&gt;0,ROUND((G1596+G1597+D1588)/D1588,2),0)</f>
        <v>1</v>
      </c>
      <c r="F1608" s="9"/>
      <c r="G1608" s="11"/>
      <c r="H1608" s="47"/>
    </row>
    <row r="1609" spans="2:8">
      <c r="C1609" s="89"/>
      <c r="D1609" s="51" t="s">
        <v>2</v>
      </c>
      <c r="E1609" s="9">
        <f>IF(G1598&gt;0,ROUND((G1598+D1588)/D1588,2),0)</f>
        <v>1.03</v>
      </c>
      <c r="F1609" s="12"/>
      <c r="G1609" s="11"/>
    </row>
    <row r="1610" spans="2:8">
      <c r="C1610" s="89"/>
      <c r="D1610" s="13" t="s">
        <v>3</v>
      </c>
      <c r="E1610" s="32">
        <f>IF(SUM(G1599:G1604)&gt;0,ROUND((SUM(G1599:G1604)+D1588)/D1588,2),0)</f>
        <v>1.46</v>
      </c>
      <c r="F1610" s="10"/>
      <c r="G1610" s="11"/>
    </row>
    <row r="1611" spans="2:8" ht="25.5">
      <c r="D1611" s="33" t="s">
        <v>4</v>
      </c>
      <c r="E1611" s="34">
        <f>SUM(E1607:E1610)-IF(VALUE(COUNTIF(E1607:E1610,"&gt;0"))=4,3,0)-IF(VALUE(COUNTIF(E1607:E1610,"&gt;0"))=3,2,0)-IF(VALUE(COUNTIF(E1607:E1610,"&gt;0"))=2,1,0)</f>
        <v>1.4900000000000002</v>
      </c>
      <c r="F1611" s="25"/>
    </row>
    <row r="1612" spans="2:8">
      <c r="E1612" s="15"/>
    </row>
    <row r="1613" spans="2:8" ht="25.5">
      <c r="B1613" s="22"/>
      <c r="C1613" s="16" t="s">
        <v>23</v>
      </c>
      <c r="D1613" s="90">
        <f>E1611*D1588</f>
        <v>144578.94650000002</v>
      </c>
      <c r="E1613" s="90"/>
    </row>
    <row r="1614" spans="2:8" ht="20.25">
      <c r="C1614" s="17" t="s">
        <v>8</v>
      </c>
      <c r="D1614" s="91">
        <f>D1613/D1587</f>
        <v>308.92937286324792</v>
      </c>
      <c r="E1614" s="91"/>
      <c r="G1614" s="7"/>
      <c r="H1614" s="48"/>
    </row>
    <row r="1625" spans="2:8" ht="60.75">
      <c r="B1625" s="118" t="s">
        <v>72</v>
      </c>
      <c r="C1625" s="118"/>
      <c r="D1625" s="118"/>
      <c r="E1625" s="118"/>
      <c r="F1625" s="118"/>
      <c r="G1625" s="118"/>
      <c r="H1625" s="118"/>
    </row>
    <row r="1626" spans="2:8" ht="52.5" customHeight="1">
      <c r="B1626" s="92" t="s">
        <v>37</v>
      </c>
      <c r="C1626" s="92"/>
      <c r="D1626" s="92"/>
      <c r="E1626" s="92"/>
      <c r="F1626" s="92"/>
      <c r="G1626" s="92"/>
    </row>
    <row r="1627" spans="2:8" ht="52.5" customHeight="1">
      <c r="C1627" s="52"/>
      <c r="G1627" s="7"/>
    </row>
    <row r="1628" spans="2:8" ht="25.5">
      <c r="C1628" s="14" t="s">
        <v>5</v>
      </c>
      <c r="D1628" s="6"/>
    </row>
    <row r="1629" spans="2:8" ht="20.25">
      <c r="B1629" s="10"/>
      <c r="C1629" s="93" t="s">
        <v>15</v>
      </c>
      <c r="D1629" s="96" t="s">
        <v>87</v>
      </c>
      <c r="E1629" s="96"/>
      <c r="F1629" s="96"/>
      <c r="G1629" s="96"/>
      <c r="H1629" s="40"/>
    </row>
    <row r="1630" spans="2:8" ht="20.25">
      <c r="B1630" s="10"/>
      <c r="C1630" s="94"/>
      <c r="D1630" s="96" t="s">
        <v>107</v>
      </c>
      <c r="E1630" s="96"/>
      <c r="F1630" s="96"/>
      <c r="G1630" s="96"/>
      <c r="H1630" s="40"/>
    </row>
    <row r="1631" spans="2:8" ht="20.25">
      <c r="B1631" s="10"/>
      <c r="C1631" s="95"/>
      <c r="D1631" s="96" t="s">
        <v>136</v>
      </c>
      <c r="E1631" s="96"/>
      <c r="F1631" s="96"/>
      <c r="G1631" s="96"/>
      <c r="H1631" s="40"/>
    </row>
    <row r="1632" spans="2:8">
      <c r="C1632" s="35" t="s">
        <v>12</v>
      </c>
      <c r="D1632" s="53">
        <v>4</v>
      </c>
      <c r="E1632" s="49"/>
      <c r="F1632" s="10"/>
    </row>
    <row r="1633" spans="2:8">
      <c r="C1633" s="1" t="s">
        <v>9</v>
      </c>
      <c r="D1633" s="54">
        <v>550</v>
      </c>
      <c r="E1633" s="97" t="s">
        <v>16</v>
      </c>
      <c r="F1633" s="98"/>
      <c r="G1633" s="101">
        <f>D1634/D1633</f>
        <v>60.42936363636364</v>
      </c>
    </row>
    <row r="1634" spans="2:8">
      <c r="C1634" s="1" t="s">
        <v>10</v>
      </c>
      <c r="D1634" s="54">
        <v>33236.15</v>
      </c>
      <c r="E1634" s="99"/>
      <c r="F1634" s="100"/>
      <c r="G1634" s="102"/>
    </row>
    <row r="1635" spans="2:8">
      <c r="C1635" s="37"/>
      <c r="D1635" s="38"/>
      <c r="E1635" s="50"/>
    </row>
    <row r="1636" spans="2:8">
      <c r="C1636" s="36" t="s">
        <v>7</v>
      </c>
      <c r="D1636" s="55" t="s">
        <v>137</v>
      </c>
    </row>
    <row r="1637" spans="2:8">
      <c r="C1637" s="36" t="s">
        <v>11</v>
      </c>
      <c r="D1637" s="55">
        <v>45</v>
      </c>
    </row>
    <row r="1638" spans="2:8">
      <c r="C1638" s="36" t="s">
        <v>13</v>
      </c>
      <c r="D1638" s="69" t="s">
        <v>34</v>
      </c>
      <c r="E1638" s="41"/>
    </row>
    <row r="1639" spans="2:8" ht="24" thickBot="1">
      <c r="C1639" s="42"/>
      <c r="D1639" s="42"/>
    </row>
    <row r="1640" spans="2:8" ht="48" thickBot="1">
      <c r="B1640" s="103" t="s">
        <v>17</v>
      </c>
      <c r="C1640" s="104"/>
      <c r="D1640" s="23" t="s">
        <v>20</v>
      </c>
      <c r="E1640" s="105" t="s">
        <v>22</v>
      </c>
      <c r="F1640" s="106"/>
      <c r="G1640" s="2" t="s">
        <v>21</v>
      </c>
    </row>
    <row r="1641" spans="2:8" ht="24" thickBot="1">
      <c r="B1641" s="107" t="s">
        <v>36</v>
      </c>
      <c r="C1641" s="108"/>
      <c r="D1641" s="70">
        <v>50.01</v>
      </c>
      <c r="E1641" s="56">
        <v>4</v>
      </c>
      <c r="F1641" s="18" t="s">
        <v>25</v>
      </c>
      <c r="G1641" s="26">
        <f t="shared" ref="G1641:G1648" si="36">D1641*E1641</f>
        <v>200.04</v>
      </c>
      <c r="H1641" s="109"/>
    </row>
    <row r="1642" spans="2:8">
      <c r="B1642" s="110" t="s">
        <v>18</v>
      </c>
      <c r="C1642" s="111"/>
      <c r="D1642" s="59">
        <v>97.44</v>
      </c>
      <c r="E1642" s="57">
        <v>0.8</v>
      </c>
      <c r="F1642" s="19" t="s">
        <v>26</v>
      </c>
      <c r="G1642" s="27">
        <f t="shared" si="36"/>
        <v>77.951999999999998</v>
      </c>
      <c r="H1642" s="109"/>
    </row>
    <row r="1643" spans="2:8" ht="24" thickBot="1">
      <c r="B1643" s="112" t="s">
        <v>19</v>
      </c>
      <c r="C1643" s="113"/>
      <c r="D1643" s="62">
        <v>151.63</v>
      </c>
      <c r="E1643" s="58">
        <v>0.8</v>
      </c>
      <c r="F1643" s="20" t="s">
        <v>26</v>
      </c>
      <c r="G1643" s="28">
        <f t="shared" si="36"/>
        <v>121.304</v>
      </c>
      <c r="H1643" s="109"/>
    </row>
    <row r="1644" spans="2:8" ht="24" thickBot="1">
      <c r="B1644" s="114" t="s">
        <v>28</v>
      </c>
      <c r="C1644" s="115"/>
      <c r="D1644" s="71">
        <v>731.97</v>
      </c>
      <c r="E1644" s="71">
        <v>4</v>
      </c>
      <c r="F1644" s="24" t="s">
        <v>25</v>
      </c>
      <c r="G1644" s="29">
        <f t="shared" si="36"/>
        <v>2927.88</v>
      </c>
      <c r="H1644" s="109"/>
    </row>
    <row r="1645" spans="2:8">
      <c r="B1645" s="110" t="s">
        <v>33</v>
      </c>
      <c r="C1645" s="111"/>
      <c r="D1645" s="59">
        <v>652.6</v>
      </c>
      <c r="E1645" s="59"/>
      <c r="F1645" s="19" t="s">
        <v>25</v>
      </c>
      <c r="G1645" s="27">
        <f t="shared" si="36"/>
        <v>0</v>
      </c>
      <c r="H1645" s="109"/>
    </row>
    <row r="1646" spans="2:8">
      <c r="B1646" s="116" t="s">
        <v>27</v>
      </c>
      <c r="C1646" s="117"/>
      <c r="D1646" s="72">
        <v>526.99</v>
      </c>
      <c r="E1646" s="60">
        <v>4</v>
      </c>
      <c r="F1646" s="21" t="s">
        <v>25</v>
      </c>
      <c r="G1646" s="30">
        <f t="shared" si="36"/>
        <v>2107.96</v>
      </c>
      <c r="H1646" s="109"/>
    </row>
    <row r="1647" spans="2:8">
      <c r="B1647" s="116" t="s">
        <v>29</v>
      </c>
      <c r="C1647" s="117"/>
      <c r="D1647" s="73">
        <v>5438.99</v>
      </c>
      <c r="E1647" s="61"/>
      <c r="F1647" s="21" t="s">
        <v>25</v>
      </c>
      <c r="G1647" s="30">
        <f t="shared" si="36"/>
        <v>0</v>
      </c>
      <c r="H1647" s="109"/>
    </row>
    <row r="1648" spans="2:8">
      <c r="B1648" s="116" t="s">
        <v>30</v>
      </c>
      <c r="C1648" s="117"/>
      <c r="D1648" s="73">
        <v>1672.77</v>
      </c>
      <c r="E1648" s="61"/>
      <c r="F1648" s="21" t="s">
        <v>25</v>
      </c>
      <c r="G1648" s="30">
        <f t="shared" si="36"/>
        <v>0</v>
      </c>
      <c r="H1648" s="109"/>
    </row>
    <row r="1649" spans="2:8">
      <c r="B1649" s="116" t="s">
        <v>32</v>
      </c>
      <c r="C1649" s="117"/>
      <c r="D1649" s="73">
        <v>548.24</v>
      </c>
      <c r="E1649" s="61"/>
      <c r="F1649" s="21" t="s">
        <v>25</v>
      </c>
      <c r="G1649" s="30">
        <f>D1649*E1649</f>
        <v>0</v>
      </c>
      <c r="H1649" s="109"/>
    </row>
    <row r="1650" spans="2:8" ht="24" thickBot="1">
      <c r="B1650" s="112" t="s">
        <v>31</v>
      </c>
      <c r="C1650" s="113"/>
      <c r="D1650" s="74">
        <v>340.74</v>
      </c>
      <c r="E1650" s="62"/>
      <c r="F1650" s="20" t="s">
        <v>25</v>
      </c>
      <c r="G1650" s="31">
        <f>D1650*E1650</f>
        <v>0</v>
      </c>
      <c r="H1650" s="109"/>
    </row>
    <row r="1651" spans="2:8">
      <c r="C1651" s="3"/>
      <c r="D1651" s="3"/>
      <c r="E1651" s="4"/>
      <c r="F1651" s="4"/>
      <c r="H1651" s="45"/>
    </row>
    <row r="1652" spans="2:8" ht="25.5">
      <c r="C1652" s="14" t="s">
        <v>14</v>
      </c>
      <c r="D1652" s="6"/>
    </row>
    <row r="1653" spans="2:8" ht="20.25">
      <c r="C1653" s="89" t="s">
        <v>6</v>
      </c>
      <c r="D1653" s="51" t="s">
        <v>0</v>
      </c>
      <c r="E1653" s="9">
        <f>IF(G1641&gt;0, ROUND((G1641+D1634)/D1634,2), 0)</f>
        <v>1.01</v>
      </c>
      <c r="F1653" s="9"/>
      <c r="G1653" s="10"/>
      <c r="H1653" s="7"/>
    </row>
    <row r="1654" spans="2:8">
      <c r="C1654" s="89"/>
      <c r="D1654" s="51" t="s">
        <v>1</v>
      </c>
      <c r="E1654" s="9">
        <f>IF(SUM(G1642:G1643)&gt;0,ROUND((G1642+G1643+D1634)/D1634,2),0)</f>
        <v>1.01</v>
      </c>
      <c r="F1654" s="9"/>
      <c r="G1654" s="11"/>
      <c r="H1654" s="47"/>
    </row>
    <row r="1655" spans="2:8">
      <c r="C1655" s="89"/>
      <c r="D1655" s="51" t="s">
        <v>2</v>
      </c>
      <c r="E1655" s="9">
        <f>IF(G1644&gt;0,ROUND((G1644+D1634)/D1634,2),0)</f>
        <v>1.0900000000000001</v>
      </c>
      <c r="F1655" s="12"/>
      <c r="G1655" s="11"/>
    </row>
    <row r="1656" spans="2:8">
      <c r="C1656" s="89"/>
      <c r="D1656" s="13" t="s">
        <v>3</v>
      </c>
      <c r="E1656" s="32">
        <f>IF(SUM(G1645:G1650)&gt;0,ROUND((SUM(G1645:G1650)+D1634)/D1634,2),0)</f>
        <v>1.06</v>
      </c>
      <c r="F1656" s="10"/>
      <c r="G1656" s="11"/>
    </row>
    <row r="1657" spans="2:8" ht="25.5">
      <c r="D1657" s="33" t="s">
        <v>4</v>
      </c>
      <c r="E1657" s="34">
        <f>SUM(E1653:E1656)-IF(VALUE(COUNTIF(E1653:E1656,"&gt;0"))=4,3,0)-IF(VALUE(COUNTIF(E1653:E1656,"&gt;0"))=3,2,0)-IF(VALUE(COUNTIF(E1653:E1656,"&gt;0"))=2,1,0)</f>
        <v>1.17</v>
      </c>
      <c r="F1657" s="25"/>
    </row>
    <row r="1658" spans="2:8">
      <c r="E1658" s="15"/>
    </row>
    <row r="1659" spans="2:8" ht="25.5">
      <c r="B1659" s="22"/>
      <c r="C1659" s="16" t="s">
        <v>23</v>
      </c>
      <c r="D1659" s="90">
        <f>E1657*D1634</f>
        <v>38886.2955</v>
      </c>
      <c r="E1659" s="90"/>
    </row>
    <row r="1660" spans="2:8" ht="20.25">
      <c r="C1660" s="17" t="s">
        <v>8</v>
      </c>
      <c r="D1660" s="91">
        <f>D1659/D1633</f>
        <v>70.702355454545454</v>
      </c>
      <c r="E1660" s="91"/>
      <c r="G1660" s="7"/>
      <c r="H1660" s="48"/>
    </row>
    <row r="1671" spans="2:8" ht="60.75">
      <c r="B1671" s="118" t="s">
        <v>73</v>
      </c>
      <c r="C1671" s="118"/>
      <c r="D1671" s="118"/>
      <c r="E1671" s="118"/>
      <c r="F1671" s="118"/>
      <c r="G1671" s="118"/>
      <c r="H1671" s="118"/>
    </row>
    <row r="1672" spans="2:8" ht="46.5" customHeight="1">
      <c r="B1672" s="92" t="s">
        <v>37</v>
      </c>
      <c r="C1672" s="92"/>
      <c r="D1672" s="92"/>
      <c r="E1672" s="92"/>
      <c r="F1672" s="92"/>
      <c r="G1672" s="92"/>
    </row>
    <row r="1673" spans="2:8">
      <c r="C1673" s="52"/>
      <c r="G1673" s="7"/>
    </row>
    <row r="1674" spans="2:8" ht="25.5">
      <c r="C1674" s="14" t="s">
        <v>5</v>
      </c>
      <c r="D1674" s="6"/>
    </row>
    <row r="1675" spans="2:8" ht="20.25">
      <c r="B1675" s="10"/>
      <c r="C1675" s="93" t="s">
        <v>15</v>
      </c>
      <c r="D1675" s="96" t="s">
        <v>87</v>
      </c>
      <c r="E1675" s="96"/>
      <c r="F1675" s="96"/>
      <c r="G1675" s="96"/>
      <c r="H1675" s="40"/>
    </row>
    <row r="1676" spans="2:8" ht="20.25">
      <c r="B1676" s="10"/>
      <c r="C1676" s="94"/>
      <c r="D1676" s="96" t="s">
        <v>107</v>
      </c>
      <c r="E1676" s="96"/>
      <c r="F1676" s="96"/>
      <c r="G1676" s="96"/>
      <c r="H1676" s="40"/>
    </row>
    <row r="1677" spans="2:8" ht="20.25">
      <c r="B1677" s="10"/>
      <c r="C1677" s="95"/>
      <c r="D1677" s="96" t="s">
        <v>138</v>
      </c>
      <c r="E1677" s="96"/>
      <c r="F1677" s="96"/>
      <c r="G1677" s="96"/>
      <c r="H1677" s="40"/>
    </row>
    <row r="1678" spans="2:8">
      <c r="C1678" s="35" t="s">
        <v>12</v>
      </c>
      <c r="D1678" s="53">
        <v>4</v>
      </c>
      <c r="E1678" s="49"/>
      <c r="F1678" s="10"/>
    </row>
    <row r="1679" spans="2:8">
      <c r="C1679" s="1" t="s">
        <v>9</v>
      </c>
      <c r="D1679" s="54">
        <v>550</v>
      </c>
      <c r="E1679" s="97" t="s">
        <v>16</v>
      </c>
      <c r="F1679" s="98"/>
      <c r="G1679" s="101">
        <f>D1680/D1679</f>
        <v>62.826236363636362</v>
      </c>
    </row>
    <row r="1680" spans="2:8">
      <c r="C1680" s="1" t="s">
        <v>10</v>
      </c>
      <c r="D1680" s="54">
        <v>34554.43</v>
      </c>
      <c r="E1680" s="99"/>
      <c r="F1680" s="100"/>
      <c r="G1680" s="102"/>
    </row>
    <row r="1681" spans="2:8">
      <c r="C1681" s="37"/>
      <c r="D1681" s="38"/>
      <c r="E1681" s="50"/>
    </row>
    <row r="1682" spans="2:8">
      <c r="C1682" s="36" t="s">
        <v>7</v>
      </c>
      <c r="D1682" s="55" t="s">
        <v>137</v>
      </c>
    </row>
    <row r="1683" spans="2:8">
      <c r="C1683" s="36" t="s">
        <v>11</v>
      </c>
      <c r="D1683" s="55">
        <v>45</v>
      </c>
    </row>
    <row r="1684" spans="2:8">
      <c r="C1684" s="36" t="s">
        <v>13</v>
      </c>
      <c r="D1684" s="69" t="s">
        <v>34</v>
      </c>
      <c r="E1684" s="41"/>
    </row>
    <row r="1685" spans="2:8" ht="24" thickBot="1">
      <c r="C1685" s="42"/>
      <c r="D1685" s="42"/>
    </row>
    <row r="1686" spans="2:8" ht="48" thickBot="1">
      <c r="B1686" s="103" t="s">
        <v>17</v>
      </c>
      <c r="C1686" s="104"/>
      <c r="D1686" s="23" t="s">
        <v>20</v>
      </c>
      <c r="E1686" s="105" t="s">
        <v>22</v>
      </c>
      <c r="F1686" s="106"/>
      <c r="G1686" s="2" t="s">
        <v>21</v>
      </c>
    </row>
    <row r="1687" spans="2:8" ht="24" thickBot="1">
      <c r="B1687" s="107" t="s">
        <v>36</v>
      </c>
      <c r="C1687" s="108"/>
      <c r="D1687" s="70">
        <v>50.01</v>
      </c>
      <c r="E1687" s="56">
        <v>4</v>
      </c>
      <c r="F1687" s="18" t="s">
        <v>25</v>
      </c>
      <c r="G1687" s="26">
        <f t="shared" ref="G1687:G1694" si="37">D1687*E1687</f>
        <v>200.04</v>
      </c>
      <c r="H1687" s="109"/>
    </row>
    <row r="1688" spans="2:8">
      <c r="B1688" s="110" t="s">
        <v>18</v>
      </c>
      <c r="C1688" s="111"/>
      <c r="D1688" s="59">
        <v>97.44</v>
      </c>
      <c r="E1688" s="57">
        <v>0.8</v>
      </c>
      <c r="F1688" s="19" t="s">
        <v>26</v>
      </c>
      <c r="G1688" s="27">
        <f t="shared" si="37"/>
        <v>77.951999999999998</v>
      </c>
      <c r="H1688" s="109"/>
    </row>
    <row r="1689" spans="2:8" ht="24" thickBot="1">
      <c r="B1689" s="112" t="s">
        <v>19</v>
      </c>
      <c r="C1689" s="113"/>
      <c r="D1689" s="62">
        <v>151.63</v>
      </c>
      <c r="E1689" s="58">
        <v>0.8</v>
      </c>
      <c r="F1689" s="20" t="s">
        <v>26</v>
      </c>
      <c r="G1689" s="28">
        <f t="shared" si="37"/>
        <v>121.304</v>
      </c>
      <c r="H1689" s="109"/>
    </row>
    <row r="1690" spans="2:8" ht="24" thickBot="1">
      <c r="B1690" s="114" t="s">
        <v>28</v>
      </c>
      <c r="C1690" s="115"/>
      <c r="D1690" s="71">
        <v>731.97</v>
      </c>
      <c r="E1690" s="71">
        <v>4</v>
      </c>
      <c r="F1690" s="24" t="s">
        <v>25</v>
      </c>
      <c r="G1690" s="29">
        <f t="shared" si="37"/>
        <v>2927.88</v>
      </c>
      <c r="H1690" s="109"/>
    </row>
    <row r="1691" spans="2:8">
      <c r="B1691" s="110" t="s">
        <v>33</v>
      </c>
      <c r="C1691" s="111"/>
      <c r="D1691" s="59">
        <v>652.6</v>
      </c>
      <c r="E1691" s="59"/>
      <c r="F1691" s="19" t="s">
        <v>25</v>
      </c>
      <c r="G1691" s="27">
        <f t="shared" si="37"/>
        <v>0</v>
      </c>
      <c r="H1691" s="109"/>
    </row>
    <row r="1692" spans="2:8">
      <c r="B1692" s="116" t="s">
        <v>27</v>
      </c>
      <c r="C1692" s="117"/>
      <c r="D1692" s="72">
        <v>526.99</v>
      </c>
      <c r="E1692" s="60">
        <v>4</v>
      </c>
      <c r="F1692" s="21" t="s">
        <v>25</v>
      </c>
      <c r="G1692" s="30">
        <f t="shared" si="37"/>
        <v>2107.96</v>
      </c>
      <c r="H1692" s="109"/>
    </row>
    <row r="1693" spans="2:8">
      <c r="B1693" s="116" t="s">
        <v>29</v>
      </c>
      <c r="C1693" s="117"/>
      <c r="D1693" s="73">
        <v>5438.99</v>
      </c>
      <c r="E1693" s="61"/>
      <c r="F1693" s="21" t="s">
        <v>25</v>
      </c>
      <c r="G1693" s="30">
        <f t="shared" si="37"/>
        <v>0</v>
      </c>
      <c r="H1693" s="109"/>
    </row>
    <row r="1694" spans="2:8">
      <c r="B1694" s="116" t="s">
        <v>30</v>
      </c>
      <c r="C1694" s="117"/>
      <c r="D1694" s="73">
        <v>1672.77</v>
      </c>
      <c r="E1694" s="61"/>
      <c r="F1694" s="21" t="s">
        <v>25</v>
      </c>
      <c r="G1694" s="30">
        <f t="shared" si="37"/>
        <v>0</v>
      </c>
      <c r="H1694" s="109"/>
    </row>
    <row r="1695" spans="2:8">
      <c r="B1695" s="116" t="s">
        <v>32</v>
      </c>
      <c r="C1695" s="117"/>
      <c r="D1695" s="73">
        <v>548.24</v>
      </c>
      <c r="E1695" s="61"/>
      <c r="F1695" s="21" t="s">
        <v>25</v>
      </c>
      <c r="G1695" s="30">
        <f>D1695*E1695</f>
        <v>0</v>
      </c>
      <c r="H1695" s="109"/>
    </row>
    <row r="1696" spans="2:8" ht="24" thickBot="1">
      <c r="B1696" s="112" t="s">
        <v>31</v>
      </c>
      <c r="C1696" s="113"/>
      <c r="D1696" s="74">
        <v>340.74</v>
      </c>
      <c r="E1696" s="62"/>
      <c r="F1696" s="20" t="s">
        <v>25</v>
      </c>
      <c r="G1696" s="31">
        <f>D1696*E1696</f>
        <v>0</v>
      </c>
      <c r="H1696" s="109"/>
    </row>
    <row r="1697" spans="2:8">
      <c r="C1697" s="3"/>
      <c r="D1697" s="3"/>
      <c r="E1697" s="4"/>
      <c r="F1697" s="4"/>
      <c r="H1697" s="45"/>
    </row>
    <row r="1698" spans="2:8" ht="25.5">
      <c r="C1698" s="14" t="s">
        <v>14</v>
      </c>
      <c r="D1698" s="6"/>
    </row>
    <row r="1699" spans="2:8" ht="20.25">
      <c r="C1699" s="89" t="s">
        <v>6</v>
      </c>
      <c r="D1699" s="51" t="s">
        <v>0</v>
      </c>
      <c r="E1699" s="9">
        <f>IF(G1687&gt;0, ROUND((G1687+D1680)/D1680,2), 0)</f>
        <v>1.01</v>
      </c>
      <c r="F1699" s="9"/>
      <c r="G1699" s="10"/>
      <c r="H1699" s="7"/>
    </row>
    <row r="1700" spans="2:8">
      <c r="C1700" s="89"/>
      <c r="D1700" s="51" t="s">
        <v>1</v>
      </c>
      <c r="E1700" s="9">
        <f>IF(SUM(G1688:G1689)&gt;0,ROUND((G1688+G1689+D1680)/D1680,2),0)</f>
        <v>1.01</v>
      </c>
      <c r="F1700" s="9"/>
      <c r="G1700" s="11"/>
      <c r="H1700" s="47"/>
    </row>
    <row r="1701" spans="2:8">
      <c r="C1701" s="89"/>
      <c r="D1701" s="51" t="s">
        <v>2</v>
      </c>
      <c r="E1701" s="9">
        <f>IF(G1690&gt;0,ROUND((G1690+D1680)/D1680,2),0)</f>
        <v>1.08</v>
      </c>
      <c r="F1701" s="12"/>
      <c r="G1701" s="11"/>
    </row>
    <row r="1702" spans="2:8">
      <c r="C1702" s="89"/>
      <c r="D1702" s="13" t="s">
        <v>3</v>
      </c>
      <c r="E1702" s="32">
        <f>IF(SUM(G1691:G1696)&gt;0,ROUND((SUM(G1691:G1696)+D1680)/D1680,2),0)</f>
        <v>1.06</v>
      </c>
      <c r="F1702" s="10"/>
      <c r="G1702" s="11"/>
    </row>
    <row r="1703" spans="2:8" ht="25.5">
      <c r="D1703" s="33" t="s">
        <v>4</v>
      </c>
      <c r="E1703" s="34">
        <f>SUM(E1699:E1702)-IF(VALUE(COUNTIF(E1699:E1702,"&gt;0"))=4,3,0)-IF(VALUE(COUNTIF(E1699:E1702,"&gt;0"))=3,2,0)-IF(VALUE(COUNTIF(E1699:E1702,"&gt;0"))=2,1,0)</f>
        <v>1.1600000000000001</v>
      </c>
      <c r="F1703" s="25"/>
    </row>
    <row r="1704" spans="2:8">
      <c r="E1704" s="15"/>
    </row>
    <row r="1705" spans="2:8" ht="25.5">
      <c r="B1705" s="22"/>
      <c r="C1705" s="16" t="s">
        <v>23</v>
      </c>
      <c r="D1705" s="90">
        <f>E1703*D1680</f>
        <v>40083.138800000008</v>
      </c>
      <c r="E1705" s="90"/>
    </row>
    <row r="1706" spans="2:8" ht="20.25">
      <c r="C1706" s="17" t="s">
        <v>8</v>
      </c>
      <c r="D1706" s="91">
        <f>D1705/D1679</f>
        <v>72.878434181818193</v>
      </c>
      <c r="E1706" s="91"/>
      <c r="G1706" s="7"/>
      <c r="H1706" s="48"/>
    </row>
    <row r="1717" spans="2:8" ht="60.75">
      <c r="B1717" s="118" t="s">
        <v>74</v>
      </c>
      <c r="C1717" s="118"/>
      <c r="D1717" s="118"/>
      <c r="E1717" s="118"/>
      <c r="F1717" s="118"/>
      <c r="G1717" s="118"/>
      <c r="H1717" s="118"/>
    </row>
    <row r="1718" spans="2:8" ht="47.25" customHeight="1">
      <c r="B1718" s="92" t="s">
        <v>37</v>
      </c>
      <c r="C1718" s="92"/>
      <c r="D1718" s="92"/>
      <c r="E1718" s="92"/>
      <c r="F1718" s="92"/>
      <c r="G1718" s="92"/>
    </row>
    <row r="1719" spans="2:8">
      <c r="C1719" s="52"/>
      <c r="G1719" s="7"/>
    </row>
    <row r="1720" spans="2:8" ht="25.5">
      <c r="C1720" s="14" t="s">
        <v>5</v>
      </c>
      <c r="D1720" s="6"/>
    </row>
    <row r="1721" spans="2:8" ht="20.25">
      <c r="B1721" s="10"/>
      <c r="C1721" s="93" t="s">
        <v>15</v>
      </c>
      <c r="D1721" s="96" t="s">
        <v>87</v>
      </c>
      <c r="E1721" s="96"/>
      <c r="F1721" s="96"/>
      <c r="G1721" s="96"/>
      <c r="H1721" s="40"/>
    </row>
    <row r="1722" spans="2:8" ht="20.25">
      <c r="B1722" s="10"/>
      <c r="C1722" s="94"/>
      <c r="D1722" s="96" t="s">
        <v>107</v>
      </c>
      <c r="E1722" s="96"/>
      <c r="F1722" s="96"/>
      <c r="G1722" s="96"/>
      <c r="H1722" s="40"/>
    </row>
    <row r="1723" spans="2:8" ht="20.25">
      <c r="B1723" s="10"/>
      <c r="C1723" s="95"/>
      <c r="D1723" s="96" t="s">
        <v>139</v>
      </c>
      <c r="E1723" s="96"/>
      <c r="F1723" s="96"/>
      <c r="G1723" s="96"/>
      <c r="H1723" s="40"/>
    </row>
    <row r="1724" spans="2:8">
      <c r="C1724" s="35" t="s">
        <v>12</v>
      </c>
      <c r="D1724" s="53">
        <v>4.8</v>
      </c>
      <c r="E1724" s="49"/>
      <c r="F1724" s="10"/>
    </row>
    <row r="1725" spans="2:8">
      <c r="C1725" s="1" t="s">
        <v>9</v>
      </c>
      <c r="D1725" s="54">
        <v>654</v>
      </c>
      <c r="E1725" s="97" t="s">
        <v>16</v>
      </c>
      <c r="F1725" s="98"/>
      <c r="G1725" s="101">
        <f>D1726/D1725</f>
        <v>55.553990825688068</v>
      </c>
    </row>
    <row r="1726" spans="2:8">
      <c r="C1726" s="1" t="s">
        <v>10</v>
      </c>
      <c r="D1726" s="54">
        <v>36332.31</v>
      </c>
      <c r="E1726" s="99"/>
      <c r="F1726" s="100"/>
      <c r="G1726" s="102"/>
    </row>
    <row r="1727" spans="2:8">
      <c r="C1727" s="37"/>
      <c r="D1727" s="38"/>
      <c r="E1727" s="50"/>
    </row>
    <row r="1728" spans="2:8">
      <c r="C1728" s="36" t="s">
        <v>7</v>
      </c>
      <c r="D1728" s="55" t="s">
        <v>137</v>
      </c>
    </row>
    <row r="1729" spans="2:8">
      <c r="C1729" s="36" t="s">
        <v>11</v>
      </c>
      <c r="D1729" s="55">
        <v>45</v>
      </c>
    </row>
    <row r="1730" spans="2:8">
      <c r="C1730" s="36" t="s">
        <v>13</v>
      </c>
      <c r="D1730" s="69" t="s">
        <v>34</v>
      </c>
      <c r="E1730" s="41"/>
    </row>
    <row r="1731" spans="2:8" ht="24" thickBot="1">
      <c r="C1731" s="42"/>
      <c r="D1731" s="42"/>
    </row>
    <row r="1732" spans="2:8" ht="48" thickBot="1">
      <c r="B1732" s="103" t="s">
        <v>17</v>
      </c>
      <c r="C1732" s="104"/>
      <c r="D1732" s="23" t="s">
        <v>20</v>
      </c>
      <c r="E1732" s="105" t="s">
        <v>22</v>
      </c>
      <c r="F1732" s="106"/>
      <c r="G1732" s="2" t="s">
        <v>21</v>
      </c>
    </row>
    <row r="1733" spans="2:8" ht="24" thickBot="1">
      <c r="B1733" s="107" t="s">
        <v>36</v>
      </c>
      <c r="C1733" s="108"/>
      <c r="D1733" s="70">
        <v>50.01</v>
      </c>
      <c r="E1733" s="56">
        <v>4.8</v>
      </c>
      <c r="F1733" s="18" t="s">
        <v>25</v>
      </c>
      <c r="G1733" s="26">
        <f t="shared" ref="G1733:G1740" si="38">D1733*E1733</f>
        <v>240.04799999999997</v>
      </c>
      <c r="H1733" s="109"/>
    </row>
    <row r="1734" spans="2:8">
      <c r="B1734" s="110" t="s">
        <v>18</v>
      </c>
      <c r="C1734" s="111"/>
      <c r="D1734" s="59">
        <v>97.44</v>
      </c>
      <c r="E1734" s="57">
        <v>1.02</v>
      </c>
      <c r="F1734" s="19" t="s">
        <v>26</v>
      </c>
      <c r="G1734" s="27">
        <f t="shared" si="38"/>
        <v>99.388800000000003</v>
      </c>
      <c r="H1734" s="109"/>
    </row>
    <row r="1735" spans="2:8" ht="24" thickBot="1">
      <c r="B1735" s="112" t="s">
        <v>19</v>
      </c>
      <c r="C1735" s="113"/>
      <c r="D1735" s="62">
        <v>151.63</v>
      </c>
      <c r="E1735" s="58">
        <v>1.02</v>
      </c>
      <c r="F1735" s="20" t="s">
        <v>26</v>
      </c>
      <c r="G1735" s="28">
        <f t="shared" si="38"/>
        <v>154.6626</v>
      </c>
      <c r="H1735" s="109"/>
    </row>
    <row r="1736" spans="2:8" ht="24" thickBot="1">
      <c r="B1736" s="114" t="s">
        <v>28</v>
      </c>
      <c r="C1736" s="115"/>
      <c r="D1736" s="71">
        <v>731.97</v>
      </c>
      <c r="E1736" s="71">
        <v>4.8</v>
      </c>
      <c r="F1736" s="24" t="s">
        <v>25</v>
      </c>
      <c r="G1736" s="29">
        <f t="shared" si="38"/>
        <v>3513.4560000000001</v>
      </c>
      <c r="H1736" s="109"/>
    </row>
    <row r="1737" spans="2:8">
      <c r="B1737" s="110" t="s">
        <v>33</v>
      </c>
      <c r="C1737" s="111"/>
      <c r="D1737" s="59">
        <v>652.6</v>
      </c>
      <c r="E1737" s="59"/>
      <c r="F1737" s="19" t="s">
        <v>25</v>
      </c>
      <c r="G1737" s="27">
        <f t="shared" si="38"/>
        <v>0</v>
      </c>
      <c r="H1737" s="109"/>
    </row>
    <row r="1738" spans="2:8">
      <c r="B1738" s="116" t="s">
        <v>27</v>
      </c>
      <c r="C1738" s="117"/>
      <c r="D1738" s="72">
        <v>526.99</v>
      </c>
      <c r="E1738" s="60">
        <v>4.8</v>
      </c>
      <c r="F1738" s="21" t="s">
        <v>25</v>
      </c>
      <c r="G1738" s="30">
        <f t="shared" si="38"/>
        <v>2529.5520000000001</v>
      </c>
      <c r="H1738" s="109"/>
    </row>
    <row r="1739" spans="2:8">
      <c r="B1739" s="116" t="s">
        <v>29</v>
      </c>
      <c r="C1739" s="117"/>
      <c r="D1739" s="73">
        <v>5438.99</v>
      </c>
      <c r="E1739" s="61"/>
      <c r="F1739" s="21" t="s">
        <v>25</v>
      </c>
      <c r="G1739" s="30">
        <f t="shared" si="38"/>
        <v>0</v>
      </c>
      <c r="H1739" s="109"/>
    </row>
    <row r="1740" spans="2:8">
      <c r="B1740" s="116" t="s">
        <v>30</v>
      </c>
      <c r="C1740" s="117"/>
      <c r="D1740" s="73">
        <v>1672.77</v>
      </c>
      <c r="E1740" s="61"/>
      <c r="F1740" s="21" t="s">
        <v>25</v>
      </c>
      <c r="G1740" s="30">
        <f t="shared" si="38"/>
        <v>0</v>
      </c>
      <c r="H1740" s="109"/>
    </row>
    <row r="1741" spans="2:8">
      <c r="B1741" s="116" t="s">
        <v>32</v>
      </c>
      <c r="C1741" s="117"/>
      <c r="D1741" s="73">
        <v>548.24</v>
      </c>
      <c r="E1741" s="61"/>
      <c r="F1741" s="21" t="s">
        <v>25</v>
      </c>
      <c r="G1741" s="30">
        <f>D1741*E1741</f>
        <v>0</v>
      </c>
      <c r="H1741" s="109"/>
    </row>
    <row r="1742" spans="2:8" ht="24" thickBot="1">
      <c r="B1742" s="112" t="s">
        <v>31</v>
      </c>
      <c r="C1742" s="113"/>
      <c r="D1742" s="74">
        <v>340.74</v>
      </c>
      <c r="E1742" s="62"/>
      <c r="F1742" s="20" t="s">
        <v>25</v>
      </c>
      <c r="G1742" s="31">
        <f>D1742*E1742</f>
        <v>0</v>
      </c>
      <c r="H1742" s="109"/>
    </row>
    <row r="1743" spans="2:8">
      <c r="C1743" s="3"/>
      <c r="D1743" s="3"/>
      <c r="E1743" s="4"/>
      <c r="F1743" s="4"/>
      <c r="H1743" s="45"/>
    </row>
    <row r="1744" spans="2:8" ht="25.5">
      <c r="C1744" s="14" t="s">
        <v>14</v>
      </c>
      <c r="D1744" s="6"/>
    </row>
    <row r="1745" spans="2:8" ht="20.25">
      <c r="C1745" s="89" t="s">
        <v>6</v>
      </c>
      <c r="D1745" s="51" t="s">
        <v>0</v>
      </c>
      <c r="E1745" s="9">
        <f>IF(G1733&gt;0, ROUND((G1733+D1726)/D1726,2), 0)</f>
        <v>1.01</v>
      </c>
      <c r="F1745" s="9"/>
      <c r="G1745" s="10"/>
      <c r="H1745" s="7"/>
    </row>
    <row r="1746" spans="2:8">
      <c r="C1746" s="89"/>
      <c r="D1746" s="51" t="s">
        <v>1</v>
      </c>
      <c r="E1746" s="9">
        <f>IF(SUM(G1734:G1735)&gt;0,ROUND((G1734+G1735+D1726)/D1726,2),0)</f>
        <v>1.01</v>
      </c>
      <c r="F1746" s="9"/>
      <c r="G1746" s="11"/>
      <c r="H1746" s="47"/>
    </row>
    <row r="1747" spans="2:8">
      <c r="C1747" s="89"/>
      <c r="D1747" s="51" t="s">
        <v>2</v>
      </c>
      <c r="E1747" s="9">
        <f>IF(G1736&gt;0,ROUND((G1736+D1726)/D1726,2),0)</f>
        <v>1.1000000000000001</v>
      </c>
      <c r="F1747" s="12"/>
      <c r="G1747" s="11"/>
    </row>
    <row r="1748" spans="2:8">
      <c r="C1748" s="89"/>
      <c r="D1748" s="13" t="s">
        <v>3</v>
      </c>
      <c r="E1748" s="32">
        <f>IF(SUM(G1737:G1742)&gt;0,ROUND((SUM(G1737:G1742)+D1726)/D1726,2),0)</f>
        <v>1.07</v>
      </c>
      <c r="F1748" s="10"/>
      <c r="G1748" s="11"/>
    </row>
    <row r="1749" spans="2:8" ht="25.5">
      <c r="D1749" s="33" t="s">
        <v>4</v>
      </c>
      <c r="E1749" s="34">
        <f>SUM(E1745:E1748)-IF(VALUE(COUNTIF(E1745:E1748,"&gt;0"))=4,3,0)-IF(VALUE(COUNTIF(E1745:E1748,"&gt;0"))=3,2,0)-IF(VALUE(COUNTIF(E1745:E1748,"&gt;0"))=2,1,0)</f>
        <v>1.1900000000000004</v>
      </c>
      <c r="F1749" s="25"/>
    </row>
    <row r="1750" spans="2:8">
      <c r="E1750" s="15"/>
    </row>
    <row r="1751" spans="2:8" ht="25.5">
      <c r="B1751" s="22"/>
      <c r="C1751" s="16" t="s">
        <v>23</v>
      </c>
      <c r="D1751" s="90">
        <f>E1749*D1726</f>
        <v>43235.44890000001</v>
      </c>
      <c r="E1751" s="90"/>
    </row>
    <row r="1752" spans="2:8" ht="20.25">
      <c r="C1752" s="17" t="s">
        <v>8</v>
      </c>
      <c r="D1752" s="91">
        <f>D1751/D1725</f>
        <v>66.109249082568823</v>
      </c>
      <c r="E1752" s="91"/>
      <c r="G1752" s="7"/>
      <c r="H1752" s="48"/>
    </row>
    <row r="1763" spans="2:8" ht="60.75">
      <c r="B1763" s="118" t="s">
        <v>75</v>
      </c>
      <c r="C1763" s="118"/>
      <c r="D1763" s="118"/>
      <c r="E1763" s="118"/>
      <c r="F1763" s="118"/>
      <c r="G1763" s="118"/>
      <c r="H1763" s="118"/>
    </row>
    <row r="1764" spans="2:8" ht="52.5" customHeight="1">
      <c r="B1764" s="92" t="s">
        <v>37</v>
      </c>
      <c r="C1764" s="92"/>
      <c r="D1764" s="92"/>
      <c r="E1764" s="92"/>
      <c r="F1764" s="92"/>
      <c r="G1764" s="92"/>
    </row>
    <row r="1765" spans="2:8">
      <c r="C1765" s="52"/>
      <c r="G1765" s="7"/>
    </row>
    <row r="1766" spans="2:8" ht="25.5">
      <c r="C1766" s="14" t="s">
        <v>5</v>
      </c>
      <c r="D1766" s="6"/>
    </row>
    <row r="1767" spans="2:8" ht="20.25">
      <c r="B1767" s="10"/>
      <c r="C1767" s="93" t="s">
        <v>15</v>
      </c>
      <c r="D1767" s="96" t="s">
        <v>87</v>
      </c>
      <c r="E1767" s="96"/>
      <c r="F1767" s="96"/>
      <c r="G1767" s="96"/>
      <c r="H1767" s="40"/>
    </row>
    <row r="1768" spans="2:8" ht="20.25">
      <c r="B1768" s="10"/>
      <c r="C1768" s="94"/>
      <c r="D1768" s="96" t="s">
        <v>107</v>
      </c>
      <c r="E1768" s="96"/>
      <c r="F1768" s="96"/>
      <c r="G1768" s="96"/>
      <c r="H1768" s="40"/>
    </row>
    <row r="1769" spans="2:8" ht="20.25">
      <c r="B1769" s="10"/>
      <c r="C1769" s="95"/>
      <c r="D1769" s="96" t="s">
        <v>140</v>
      </c>
      <c r="E1769" s="96"/>
      <c r="F1769" s="96"/>
      <c r="G1769" s="96"/>
      <c r="H1769" s="40"/>
    </row>
    <row r="1770" spans="2:8">
      <c r="C1770" s="35" t="s">
        <v>12</v>
      </c>
      <c r="D1770" s="53">
        <v>4</v>
      </c>
      <c r="E1770" s="49"/>
      <c r="F1770" s="10"/>
    </row>
    <row r="1771" spans="2:8">
      <c r="C1771" s="1" t="s">
        <v>9</v>
      </c>
      <c r="D1771" s="54">
        <v>555</v>
      </c>
      <c r="E1771" s="97" t="s">
        <v>16</v>
      </c>
      <c r="F1771" s="98"/>
      <c r="G1771" s="101">
        <f>D1772/D1771</f>
        <v>48.742900900900906</v>
      </c>
    </row>
    <row r="1772" spans="2:8">
      <c r="C1772" s="1" t="s">
        <v>10</v>
      </c>
      <c r="D1772" s="54">
        <v>27052.31</v>
      </c>
      <c r="E1772" s="99"/>
      <c r="F1772" s="100"/>
      <c r="G1772" s="102"/>
    </row>
    <row r="1773" spans="2:8">
      <c r="C1773" s="37"/>
      <c r="D1773" s="38"/>
      <c r="E1773" s="50"/>
    </row>
    <row r="1774" spans="2:8">
      <c r="C1774" s="36" t="s">
        <v>7</v>
      </c>
      <c r="D1774" s="55" t="s">
        <v>137</v>
      </c>
    </row>
    <row r="1775" spans="2:8">
      <c r="C1775" s="36" t="s">
        <v>11</v>
      </c>
      <c r="D1775" s="55">
        <v>45</v>
      </c>
    </row>
    <row r="1776" spans="2:8">
      <c r="C1776" s="36" t="s">
        <v>13</v>
      </c>
      <c r="D1776" s="69" t="s">
        <v>34</v>
      </c>
      <c r="E1776" s="41"/>
    </row>
    <row r="1777" spans="2:8" ht="24" thickBot="1">
      <c r="C1777" s="42"/>
      <c r="D1777" s="42"/>
    </row>
    <row r="1778" spans="2:8" ht="48" thickBot="1">
      <c r="B1778" s="103" t="s">
        <v>17</v>
      </c>
      <c r="C1778" s="104"/>
      <c r="D1778" s="23" t="s">
        <v>20</v>
      </c>
      <c r="E1778" s="105" t="s">
        <v>22</v>
      </c>
      <c r="F1778" s="106"/>
      <c r="G1778" s="2" t="s">
        <v>21</v>
      </c>
    </row>
    <row r="1779" spans="2:8" ht="24" thickBot="1">
      <c r="B1779" s="107" t="s">
        <v>36</v>
      </c>
      <c r="C1779" s="108"/>
      <c r="D1779" s="70">
        <v>50.01</v>
      </c>
      <c r="E1779" s="56">
        <v>4</v>
      </c>
      <c r="F1779" s="18" t="s">
        <v>25</v>
      </c>
      <c r="G1779" s="26">
        <f t="shared" ref="G1779:G1786" si="39">D1779*E1779</f>
        <v>200.04</v>
      </c>
      <c r="H1779" s="109"/>
    </row>
    <row r="1780" spans="2:8">
      <c r="B1780" s="110" t="s">
        <v>18</v>
      </c>
      <c r="C1780" s="111"/>
      <c r="D1780" s="59">
        <v>97.44</v>
      </c>
      <c r="E1780" s="57">
        <v>0.8</v>
      </c>
      <c r="F1780" s="19" t="s">
        <v>26</v>
      </c>
      <c r="G1780" s="27">
        <f t="shared" si="39"/>
        <v>77.951999999999998</v>
      </c>
      <c r="H1780" s="109"/>
    </row>
    <row r="1781" spans="2:8" ht="24" thickBot="1">
      <c r="B1781" s="112" t="s">
        <v>19</v>
      </c>
      <c r="C1781" s="113"/>
      <c r="D1781" s="62">
        <v>151.63</v>
      </c>
      <c r="E1781" s="58">
        <v>0.8</v>
      </c>
      <c r="F1781" s="20" t="s">
        <v>26</v>
      </c>
      <c r="G1781" s="28">
        <f t="shared" si="39"/>
        <v>121.304</v>
      </c>
      <c r="H1781" s="109"/>
    </row>
    <row r="1782" spans="2:8" ht="24" thickBot="1">
      <c r="B1782" s="114" t="s">
        <v>28</v>
      </c>
      <c r="C1782" s="115"/>
      <c r="D1782" s="71">
        <v>731.97</v>
      </c>
      <c r="E1782" s="71">
        <v>4</v>
      </c>
      <c r="F1782" s="24" t="s">
        <v>25</v>
      </c>
      <c r="G1782" s="29">
        <f t="shared" si="39"/>
        <v>2927.88</v>
      </c>
      <c r="H1782" s="109"/>
    </row>
    <row r="1783" spans="2:8">
      <c r="B1783" s="110" t="s">
        <v>33</v>
      </c>
      <c r="C1783" s="111"/>
      <c r="D1783" s="59">
        <v>652.6</v>
      </c>
      <c r="E1783" s="59"/>
      <c r="F1783" s="19" t="s">
        <v>25</v>
      </c>
      <c r="G1783" s="27">
        <f t="shared" si="39"/>
        <v>0</v>
      </c>
      <c r="H1783" s="109"/>
    </row>
    <row r="1784" spans="2:8">
      <c r="B1784" s="116" t="s">
        <v>27</v>
      </c>
      <c r="C1784" s="117"/>
      <c r="D1784" s="72">
        <v>526.99</v>
      </c>
      <c r="E1784" s="60">
        <v>4</v>
      </c>
      <c r="F1784" s="21" t="s">
        <v>25</v>
      </c>
      <c r="G1784" s="30">
        <f t="shared" si="39"/>
        <v>2107.96</v>
      </c>
      <c r="H1784" s="109"/>
    </row>
    <row r="1785" spans="2:8">
      <c r="B1785" s="116" t="s">
        <v>29</v>
      </c>
      <c r="C1785" s="117"/>
      <c r="D1785" s="73">
        <v>5438.99</v>
      </c>
      <c r="E1785" s="61"/>
      <c r="F1785" s="21" t="s">
        <v>25</v>
      </c>
      <c r="G1785" s="30">
        <f t="shared" si="39"/>
        <v>0</v>
      </c>
      <c r="H1785" s="109"/>
    </row>
    <row r="1786" spans="2:8">
      <c r="B1786" s="116" t="s">
        <v>30</v>
      </c>
      <c r="C1786" s="117"/>
      <c r="D1786" s="73">
        <v>1672.77</v>
      </c>
      <c r="E1786" s="61"/>
      <c r="F1786" s="21" t="s">
        <v>25</v>
      </c>
      <c r="G1786" s="30">
        <f t="shared" si="39"/>
        <v>0</v>
      </c>
      <c r="H1786" s="109"/>
    </row>
    <row r="1787" spans="2:8">
      <c r="B1787" s="116" t="s">
        <v>32</v>
      </c>
      <c r="C1787" s="117"/>
      <c r="D1787" s="73">
        <v>548.24</v>
      </c>
      <c r="E1787" s="61"/>
      <c r="F1787" s="21" t="s">
        <v>25</v>
      </c>
      <c r="G1787" s="30">
        <f>D1787*E1787</f>
        <v>0</v>
      </c>
      <c r="H1787" s="109"/>
    </row>
    <row r="1788" spans="2:8" ht="24" thickBot="1">
      <c r="B1788" s="112" t="s">
        <v>31</v>
      </c>
      <c r="C1788" s="113"/>
      <c r="D1788" s="74">
        <v>340.74</v>
      </c>
      <c r="E1788" s="62"/>
      <c r="F1788" s="20" t="s">
        <v>25</v>
      </c>
      <c r="G1788" s="31">
        <f>D1788*E1788</f>
        <v>0</v>
      </c>
      <c r="H1788" s="109"/>
    </row>
    <row r="1789" spans="2:8">
      <c r="C1789" s="3"/>
      <c r="D1789" s="3"/>
      <c r="E1789" s="4"/>
      <c r="F1789" s="4"/>
      <c r="H1789" s="45"/>
    </row>
    <row r="1790" spans="2:8" ht="25.5">
      <c r="C1790" s="14" t="s">
        <v>14</v>
      </c>
      <c r="D1790" s="6"/>
    </row>
    <row r="1791" spans="2:8" ht="20.25">
      <c r="C1791" s="89" t="s">
        <v>6</v>
      </c>
      <c r="D1791" s="51" t="s">
        <v>0</v>
      </c>
      <c r="E1791" s="9">
        <f>IF(G1779&gt;0, ROUND((G1779+D1772)/D1772,2), 0)</f>
        <v>1.01</v>
      </c>
      <c r="F1791" s="9"/>
      <c r="G1791" s="10"/>
      <c r="H1791" s="7"/>
    </row>
    <row r="1792" spans="2:8">
      <c r="C1792" s="89"/>
      <c r="D1792" s="51" t="s">
        <v>1</v>
      </c>
      <c r="E1792" s="9">
        <f>IF(SUM(G1780:G1781)&gt;0,ROUND((G1780+G1781+D1772)/D1772,2),0)</f>
        <v>1.01</v>
      </c>
      <c r="F1792" s="9"/>
      <c r="G1792" s="11"/>
      <c r="H1792" s="47"/>
    </row>
    <row r="1793" spans="2:8">
      <c r="C1793" s="89"/>
      <c r="D1793" s="51" t="s">
        <v>2</v>
      </c>
      <c r="E1793" s="9">
        <f>IF(G1782&gt;0,ROUND((G1782+D1772)/D1772,2),0)</f>
        <v>1.1100000000000001</v>
      </c>
      <c r="F1793" s="12"/>
      <c r="G1793" s="11"/>
    </row>
    <row r="1794" spans="2:8">
      <c r="C1794" s="89"/>
      <c r="D1794" s="13" t="s">
        <v>3</v>
      </c>
      <c r="E1794" s="32">
        <f>IF(SUM(G1783:G1788)&gt;0,ROUND((SUM(G1783:G1788)+D1772)/D1772,2),0)</f>
        <v>1.08</v>
      </c>
      <c r="F1794" s="10"/>
      <c r="G1794" s="11"/>
    </row>
    <row r="1795" spans="2:8" ht="25.5">
      <c r="D1795" s="33" t="s">
        <v>4</v>
      </c>
      <c r="E1795" s="34">
        <f>SUM(E1791:E1794)-IF(VALUE(COUNTIF(E1791:E1794,"&gt;0"))=4,3,0)-IF(VALUE(COUNTIF(E1791:E1794,"&gt;0"))=3,2,0)-IF(VALUE(COUNTIF(E1791:E1794,"&gt;0"))=2,1,0)</f>
        <v>1.21</v>
      </c>
      <c r="F1795" s="25"/>
    </row>
    <row r="1796" spans="2:8">
      <c r="E1796" s="15"/>
    </row>
    <row r="1797" spans="2:8" ht="25.5">
      <c r="B1797" s="22"/>
      <c r="C1797" s="16" t="s">
        <v>23</v>
      </c>
      <c r="D1797" s="90">
        <f>E1795*D1772</f>
        <v>32733.295099999999</v>
      </c>
      <c r="E1797" s="90"/>
    </row>
    <row r="1798" spans="2:8" ht="20.25">
      <c r="C1798" s="17" t="s">
        <v>8</v>
      </c>
      <c r="D1798" s="91">
        <f>D1797/D1771</f>
        <v>58.978910090090089</v>
      </c>
      <c r="E1798" s="91"/>
      <c r="G1798" s="7"/>
      <c r="H1798" s="48"/>
    </row>
    <row r="1810" spans="2:8" ht="60.75">
      <c r="B1810" s="118" t="s">
        <v>76</v>
      </c>
      <c r="C1810" s="118"/>
      <c r="D1810" s="118"/>
      <c r="E1810" s="118"/>
      <c r="F1810" s="118"/>
      <c r="G1810" s="118"/>
      <c r="H1810" s="118"/>
    </row>
    <row r="1811" spans="2:8">
      <c r="B1811" s="92" t="s">
        <v>37</v>
      </c>
      <c r="C1811" s="92"/>
      <c r="D1811" s="92"/>
      <c r="E1811" s="92"/>
      <c r="F1811" s="92"/>
      <c r="G1811" s="92"/>
    </row>
    <row r="1812" spans="2:8">
      <c r="C1812" s="80"/>
      <c r="G1812" s="7"/>
    </row>
    <row r="1813" spans="2:8" ht="25.5">
      <c r="C1813" s="14" t="s">
        <v>5</v>
      </c>
      <c r="D1813" s="6"/>
    </row>
    <row r="1814" spans="2:8" ht="20.25">
      <c r="B1814" s="10"/>
      <c r="C1814" s="93" t="s">
        <v>15</v>
      </c>
      <c r="D1814" s="96" t="s">
        <v>87</v>
      </c>
      <c r="E1814" s="96"/>
      <c r="F1814" s="96"/>
      <c r="G1814" s="96"/>
      <c r="H1814" s="40"/>
    </row>
    <row r="1815" spans="2:8" ht="20.25">
      <c r="B1815" s="10"/>
      <c r="C1815" s="94"/>
      <c r="D1815" s="96" t="s">
        <v>107</v>
      </c>
      <c r="E1815" s="96"/>
      <c r="F1815" s="96"/>
      <c r="G1815" s="96"/>
      <c r="H1815" s="40"/>
    </row>
    <row r="1816" spans="2:8" ht="20.25">
      <c r="B1816" s="10"/>
      <c r="C1816" s="95"/>
      <c r="D1816" s="96" t="s">
        <v>308</v>
      </c>
      <c r="E1816" s="96"/>
      <c r="F1816" s="96"/>
      <c r="G1816" s="96"/>
      <c r="H1816" s="40"/>
    </row>
    <row r="1817" spans="2:8">
      <c r="C1817" s="35" t="s">
        <v>12</v>
      </c>
      <c r="D1817" s="53">
        <v>4.2</v>
      </c>
      <c r="E1817" s="49"/>
      <c r="F1817" s="10"/>
    </row>
    <row r="1818" spans="2:8">
      <c r="C1818" s="1" t="s">
        <v>9</v>
      </c>
      <c r="D1818" s="54">
        <v>580</v>
      </c>
      <c r="E1818" s="97" t="s">
        <v>16</v>
      </c>
      <c r="F1818" s="98"/>
      <c r="G1818" s="101">
        <f>D1819/D1818</f>
        <v>40.60518965517241</v>
      </c>
    </row>
    <row r="1819" spans="2:8">
      <c r="C1819" s="1" t="s">
        <v>10</v>
      </c>
      <c r="D1819" s="54">
        <v>23551.01</v>
      </c>
      <c r="E1819" s="99"/>
      <c r="F1819" s="100"/>
      <c r="G1819" s="102"/>
    </row>
    <row r="1820" spans="2:8">
      <c r="C1820" s="37"/>
      <c r="D1820" s="38"/>
      <c r="E1820" s="50"/>
    </row>
    <row r="1821" spans="2:8">
      <c r="C1821" s="36" t="s">
        <v>7</v>
      </c>
      <c r="D1821" s="55" t="s">
        <v>137</v>
      </c>
    </row>
    <row r="1822" spans="2:8">
      <c r="C1822" s="36" t="s">
        <v>11</v>
      </c>
      <c r="D1822" s="55">
        <v>45</v>
      </c>
    </row>
    <row r="1823" spans="2:8">
      <c r="C1823" s="36" t="s">
        <v>13</v>
      </c>
      <c r="D1823" s="69" t="s">
        <v>34</v>
      </c>
      <c r="E1823" s="41"/>
    </row>
    <row r="1824" spans="2:8" ht="24" thickBot="1">
      <c r="C1824" s="42"/>
      <c r="D1824" s="42"/>
    </row>
    <row r="1825" spans="2:8" ht="48" thickBot="1">
      <c r="B1825" s="103" t="s">
        <v>17</v>
      </c>
      <c r="C1825" s="104"/>
      <c r="D1825" s="23" t="s">
        <v>20</v>
      </c>
      <c r="E1825" s="105" t="s">
        <v>22</v>
      </c>
      <c r="F1825" s="106"/>
      <c r="G1825" s="2" t="s">
        <v>21</v>
      </c>
    </row>
    <row r="1826" spans="2:8" ht="24" thickBot="1">
      <c r="B1826" s="107" t="s">
        <v>36</v>
      </c>
      <c r="C1826" s="108"/>
      <c r="D1826" s="70">
        <v>50.01</v>
      </c>
      <c r="E1826" s="56">
        <v>4.2</v>
      </c>
      <c r="F1826" s="18" t="s">
        <v>25</v>
      </c>
      <c r="G1826" s="26">
        <f t="shared" ref="G1826:G1833" si="40">D1826*E1826</f>
        <v>210.042</v>
      </c>
      <c r="H1826" s="109"/>
    </row>
    <row r="1827" spans="2:8">
      <c r="B1827" s="110" t="s">
        <v>18</v>
      </c>
      <c r="C1827" s="111"/>
      <c r="D1827" s="59">
        <v>97.44</v>
      </c>
      <c r="E1827" s="57">
        <v>0.99</v>
      </c>
      <c r="F1827" s="19" t="s">
        <v>26</v>
      </c>
      <c r="G1827" s="27">
        <f t="shared" si="40"/>
        <v>96.465599999999995</v>
      </c>
      <c r="H1827" s="109"/>
    </row>
    <row r="1828" spans="2:8" ht="24" thickBot="1">
      <c r="B1828" s="112" t="s">
        <v>19</v>
      </c>
      <c r="C1828" s="113"/>
      <c r="D1828" s="62">
        <v>151.63</v>
      </c>
      <c r="E1828" s="58">
        <v>0.99</v>
      </c>
      <c r="F1828" s="20" t="s">
        <v>26</v>
      </c>
      <c r="G1828" s="28">
        <f t="shared" si="40"/>
        <v>150.11369999999999</v>
      </c>
      <c r="H1828" s="109"/>
    </row>
    <row r="1829" spans="2:8" ht="24" thickBot="1">
      <c r="B1829" s="114" t="s">
        <v>28</v>
      </c>
      <c r="C1829" s="115"/>
      <c r="D1829" s="71">
        <v>731.97</v>
      </c>
      <c r="E1829" s="71">
        <v>4.2</v>
      </c>
      <c r="F1829" s="24" t="s">
        <v>25</v>
      </c>
      <c r="G1829" s="29">
        <f t="shared" si="40"/>
        <v>3074.2740000000003</v>
      </c>
      <c r="H1829" s="109"/>
    </row>
    <row r="1830" spans="2:8">
      <c r="B1830" s="110" t="s">
        <v>33</v>
      </c>
      <c r="C1830" s="111"/>
      <c r="D1830" s="59">
        <v>652.6</v>
      </c>
      <c r="E1830" s="59"/>
      <c r="F1830" s="19" t="s">
        <v>25</v>
      </c>
      <c r="G1830" s="27">
        <f t="shared" si="40"/>
        <v>0</v>
      </c>
      <c r="H1830" s="109"/>
    </row>
    <row r="1831" spans="2:8">
      <c r="B1831" s="116" t="s">
        <v>27</v>
      </c>
      <c r="C1831" s="117"/>
      <c r="D1831" s="72">
        <v>526.99</v>
      </c>
      <c r="E1831" s="60">
        <v>4.2</v>
      </c>
      <c r="F1831" s="21" t="s">
        <v>25</v>
      </c>
      <c r="G1831" s="30">
        <f t="shared" si="40"/>
        <v>2213.3580000000002</v>
      </c>
      <c r="H1831" s="109"/>
    </row>
    <row r="1832" spans="2:8">
      <c r="B1832" s="116" t="s">
        <v>29</v>
      </c>
      <c r="C1832" s="117"/>
      <c r="D1832" s="73">
        <v>5438.99</v>
      </c>
      <c r="E1832" s="61"/>
      <c r="F1832" s="21" t="s">
        <v>25</v>
      </c>
      <c r="G1832" s="30">
        <f t="shared" si="40"/>
        <v>0</v>
      </c>
      <c r="H1832" s="109"/>
    </row>
    <row r="1833" spans="2:8">
      <c r="B1833" s="116" t="s">
        <v>30</v>
      </c>
      <c r="C1833" s="117"/>
      <c r="D1833" s="73">
        <v>1672.77</v>
      </c>
      <c r="E1833" s="61"/>
      <c r="F1833" s="21" t="s">
        <v>25</v>
      </c>
      <c r="G1833" s="30">
        <f t="shared" si="40"/>
        <v>0</v>
      </c>
      <c r="H1833" s="109"/>
    </row>
    <row r="1834" spans="2:8">
      <c r="B1834" s="116" t="s">
        <v>32</v>
      </c>
      <c r="C1834" s="117"/>
      <c r="D1834" s="73">
        <v>548.24</v>
      </c>
      <c r="E1834" s="61"/>
      <c r="F1834" s="21" t="s">
        <v>25</v>
      </c>
      <c r="G1834" s="30">
        <f>D1834*E1834</f>
        <v>0</v>
      </c>
      <c r="H1834" s="109"/>
    </row>
    <row r="1835" spans="2:8" ht="24" thickBot="1">
      <c r="B1835" s="112" t="s">
        <v>31</v>
      </c>
      <c r="C1835" s="113"/>
      <c r="D1835" s="74">
        <v>340.74</v>
      </c>
      <c r="E1835" s="62"/>
      <c r="F1835" s="20" t="s">
        <v>25</v>
      </c>
      <c r="G1835" s="31">
        <f>D1835*E1835</f>
        <v>0</v>
      </c>
      <c r="H1835" s="109"/>
    </row>
    <row r="1836" spans="2:8">
      <c r="C1836" s="3"/>
      <c r="D1836" s="3"/>
      <c r="E1836" s="4"/>
      <c r="F1836" s="4"/>
      <c r="H1836" s="45"/>
    </row>
    <row r="1837" spans="2:8" ht="25.5">
      <c r="C1837" s="14" t="s">
        <v>14</v>
      </c>
      <c r="D1837" s="6"/>
    </row>
    <row r="1838" spans="2:8" ht="20.25">
      <c r="C1838" s="89" t="s">
        <v>6</v>
      </c>
      <c r="D1838" s="79" t="s">
        <v>0</v>
      </c>
      <c r="E1838" s="9">
        <f>IF(G1826&gt;0, ROUND((G1826+D1819)/D1819,2), 0)</f>
        <v>1.01</v>
      </c>
      <c r="F1838" s="9"/>
      <c r="G1838" s="10"/>
      <c r="H1838" s="7"/>
    </row>
    <row r="1839" spans="2:8">
      <c r="C1839" s="89"/>
      <c r="D1839" s="79" t="s">
        <v>1</v>
      </c>
      <c r="E1839" s="9">
        <f>IF(SUM(G1827:G1828)&gt;0,ROUND((G1827+G1828+D1819)/D1819,2),0)</f>
        <v>1.01</v>
      </c>
      <c r="F1839" s="9"/>
      <c r="G1839" s="11"/>
      <c r="H1839" s="47"/>
    </row>
    <row r="1840" spans="2:8">
      <c r="C1840" s="89"/>
      <c r="D1840" s="79" t="s">
        <v>2</v>
      </c>
      <c r="E1840" s="9">
        <f>IF(G1829&gt;0,ROUND((G1829+D1819)/D1819,2),0)</f>
        <v>1.1299999999999999</v>
      </c>
      <c r="F1840" s="12"/>
      <c r="G1840" s="11"/>
    </row>
    <row r="1841" spans="2:8">
      <c r="C1841" s="89"/>
      <c r="D1841" s="13" t="s">
        <v>3</v>
      </c>
      <c r="E1841" s="32">
        <f>IF(SUM(G1830:G1835)&gt;0,ROUND((SUM(G1830:G1835)+D1819)/D1819,2),0)</f>
        <v>1.0900000000000001</v>
      </c>
      <c r="F1841" s="10"/>
      <c r="G1841" s="11"/>
    </row>
    <row r="1842" spans="2:8" ht="25.5">
      <c r="D1842" s="33" t="s">
        <v>4</v>
      </c>
      <c r="E1842" s="34">
        <f>SUM(E1838:E1841)-IF(VALUE(COUNTIF(E1838:E1841,"&gt;0"))=4,3,0)-IF(VALUE(COUNTIF(E1838:E1841,"&gt;0"))=3,2,0)-IF(VALUE(COUNTIF(E1838:E1841,"&gt;0"))=2,1,0)</f>
        <v>1.2400000000000002</v>
      </c>
      <c r="F1842" s="25"/>
    </row>
    <row r="1843" spans="2:8">
      <c r="E1843" s="15"/>
    </row>
    <row r="1844" spans="2:8" ht="25.5">
      <c r="B1844" s="22"/>
      <c r="C1844" s="16" t="s">
        <v>23</v>
      </c>
      <c r="D1844" s="90">
        <f>E1842*D1819</f>
        <v>29203.252400000005</v>
      </c>
      <c r="E1844" s="90"/>
    </row>
    <row r="1845" spans="2:8" ht="20.25">
      <c r="C1845" s="17" t="s">
        <v>8</v>
      </c>
      <c r="D1845" s="91">
        <f>D1844/D1818</f>
        <v>50.350435172413803</v>
      </c>
      <c r="E1845" s="91"/>
      <c r="G1845" s="7"/>
      <c r="H1845" s="48"/>
    </row>
    <row r="1859" spans="2:8" ht="60.75">
      <c r="B1859" s="118" t="s">
        <v>77</v>
      </c>
      <c r="C1859" s="118"/>
      <c r="D1859" s="118"/>
      <c r="E1859" s="118"/>
      <c r="F1859" s="118"/>
      <c r="G1859" s="118"/>
      <c r="H1859" s="118"/>
    </row>
    <row r="1860" spans="2:8" ht="54.75" customHeight="1">
      <c r="B1860" s="92" t="s">
        <v>37</v>
      </c>
      <c r="C1860" s="92"/>
      <c r="D1860" s="92"/>
      <c r="E1860" s="92"/>
      <c r="F1860" s="92"/>
      <c r="G1860" s="92"/>
    </row>
    <row r="1861" spans="2:8">
      <c r="C1861" s="52"/>
      <c r="G1861" s="7"/>
    </row>
    <row r="1862" spans="2:8" ht="25.5">
      <c r="C1862" s="14" t="s">
        <v>5</v>
      </c>
      <c r="D1862" s="6"/>
    </row>
    <row r="1863" spans="2:8" ht="20.25">
      <c r="B1863" s="10"/>
      <c r="C1863" s="93" t="s">
        <v>15</v>
      </c>
      <c r="D1863" s="96" t="s">
        <v>87</v>
      </c>
      <c r="E1863" s="96"/>
      <c r="F1863" s="96"/>
      <c r="G1863" s="96"/>
      <c r="H1863" s="40"/>
    </row>
    <row r="1864" spans="2:8" ht="20.25">
      <c r="B1864" s="10"/>
      <c r="C1864" s="94"/>
      <c r="D1864" s="96" t="s">
        <v>107</v>
      </c>
      <c r="E1864" s="96"/>
      <c r="F1864" s="96"/>
      <c r="G1864" s="96"/>
      <c r="H1864" s="40"/>
    </row>
    <row r="1865" spans="2:8" ht="20.25">
      <c r="B1865" s="10"/>
      <c r="C1865" s="95"/>
      <c r="D1865" s="96" t="s">
        <v>141</v>
      </c>
      <c r="E1865" s="96"/>
      <c r="F1865" s="96"/>
      <c r="G1865" s="96"/>
      <c r="H1865" s="40"/>
    </row>
    <row r="1866" spans="2:8">
      <c r="C1866" s="35" t="s">
        <v>12</v>
      </c>
      <c r="D1866" s="53">
        <v>5.0999999999999996</v>
      </c>
      <c r="E1866" s="49"/>
      <c r="F1866" s="10"/>
    </row>
    <row r="1867" spans="2:8">
      <c r="C1867" s="1" t="s">
        <v>9</v>
      </c>
      <c r="D1867" s="54">
        <v>551</v>
      </c>
      <c r="E1867" s="97" t="s">
        <v>16</v>
      </c>
      <c r="F1867" s="98"/>
      <c r="G1867" s="101">
        <f>D1868/D1867</f>
        <v>48.617459165154266</v>
      </c>
    </row>
    <row r="1868" spans="2:8">
      <c r="C1868" s="1" t="s">
        <v>10</v>
      </c>
      <c r="D1868" s="54">
        <v>26788.22</v>
      </c>
      <c r="E1868" s="99"/>
      <c r="F1868" s="100"/>
      <c r="G1868" s="102"/>
    </row>
    <row r="1869" spans="2:8">
      <c r="C1869" s="37"/>
      <c r="D1869" s="38"/>
      <c r="E1869" s="50"/>
    </row>
    <row r="1870" spans="2:8">
      <c r="C1870" s="36" t="s">
        <v>7</v>
      </c>
      <c r="D1870" s="55" t="s">
        <v>142</v>
      </c>
    </row>
    <row r="1871" spans="2:8">
      <c r="C1871" s="36" t="s">
        <v>11</v>
      </c>
      <c r="D1871" s="55">
        <v>65</v>
      </c>
    </row>
    <row r="1872" spans="2:8">
      <c r="C1872" s="36" t="s">
        <v>13</v>
      </c>
      <c r="D1872" s="69" t="s">
        <v>34</v>
      </c>
      <c r="E1872" s="41"/>
    </row>
    <row r="1873" spans="2:8" ht="24" thickBot="1">
      <c r="C1873" s="42"/>
      <c r="D1873" s="42"/>
    </row>
    <row r="1874" spans="2:8" ht="48" thickBot="1">
      <c r="B1874" s="103" t="s">
        <v>17</v>
      </c>
      <c r="C1874" s="104"/>
      <c r="D1874" s="23" t="s">
        <v>20</v>
      </c>
      <c r="E1874" s="105" t="s">
        <v>22</v>
      </c>
      <c r="F1874" s="106"/>
      <c r="G1874" s="2" t="s">
        <v>21</v>
      </c>
    </row>
    <row r="1875" spans="2:8" ht="24" thickBot="1">
      <c r="B1875" s="107" t="s">
        <v>36</v>
      </c>
      <c r="C1875" s="108"/>
      <c r="D1875" s="70">
        <v>50.01</v>
      </c>
      <c r="E1875" s="56">
        <v>5.0999999999999996</v>
      </c>
      <c r="F1875" s="18" t="s">
        <v>25</v>
      </c>
      <c r="G1875" s="26">
        <f t="shared" ref="G1875:G1882" si="41">D1875*E1875</f>
        <v>255.05099999999996</v>
      </c>
      <c r="H1875" s="109"/>
    </row>
    <row r="1876" spans="2:8">
      <c r="B1876" s="110" t="s">
        <v>18</v>
      </c>
      <c r="C1876" s="111"/>
      <c r="D1876" s="59">
        <v>97.44</v>
      </c>
      <c r="E1876" s="57">
        <v>1.21</v>
      </c>
      <c r="F1876" s="19" t="s">
        <v>26</v>
      </c>
      <c r="G1876" s="27">
        <f t="shared" si="41"/>
        <v>117.9024</v>
      </c>
      <c r="H1876" s="109"/>
    </row>
    <row r="1877" spans="2:8" ht="24" thickBot="1">
      <c r="B1877" s="112" t="s">
        <v>19</v>
      </c>
      <c r="C1877" s="113"/>
      <c r="D1877" s="62">
        <v>151.63</v>
      </c>
      <c r="E1877" s="58">
        <v>1.21</v>
      </c>
      <c r="F1877" s="20" t="s">
        <v>26</v>
      </c>
      <c r="G1877" s="28">
        <f t="shared" si="41"/>
        <v>183.47229999999999</v>
      </c>
      <c r="H1877" s="109"/>
    </row>
    <row r="1878" spans="2:8" ht="24" thickBot="1">
      <c r="B1878" s="114" t="s">
        <v>28</v>
      </c>
      <c r="C1878" s="115"/>
      <c r="D1878" s="71">
        <v>731.97</v>
      </c>
      <c r="E1878" s="71">
        <v>5.0999999999999996</v>
      </c>
      <c r="F1878" s="24" t="s">
        <v>25</v>
      </c>
      <c r="G1878" s="29">
        <f t="shared" si="41"/>
        <v>3733.047</v>
      </c>
      <c r="H1878" s="109"/>
    </row>
    <row r="1879" spans="2:8">
      <c r="B1879" s="110" t="s">
        <v>33</v>
      </c>
      <c r="C1879" s="111"/>
      <c r="D1879" s="59">
        <v>652.6</v>
      </c>
      <c r="E1879" s="59">
        <v>10.199999999999999</v>
      </c>
      <c r="F1879" s="19" t="s">
        <v>25</v>
      </c>
      <c r="G1879" s="27">
        <f t="shared" si="41"/>
        <v>6656.5199999999995</v>
      </c>
      <c r="H1879" s="109"/>
    </row>
    <row r="1880" spans="2:8">
      <c r="B1880" s="116" t="s">
        <v>27</v>
      </c>
      <c r="C1880" s="117"/>
      <c r="D1880" s="72">
        <v>526.99</v>
      </c>
      <c r="E1880" s="60"/>
      <c r="F1880" s="21" t="s">
        <v>25</v>
      </c>
      <c r="G1880" s="30">
        <f t="shared" si="41"/>
        <v>0</v>
      </c>
      <c r="H1880" s="109"/>
    </row>
    <row r="1881" spans="2:8">
      <c r="B1881" s="116" t="s">
        <v>29</v>
      </c>
      <c r="C1881" s="117"/>
      <c r="D1881" s="73">
        <v>5438.99</v>
      </c>
      <c r="E1881" s="61">
        <v>5.0999999999999996</v>
      </c>
      <c r="F1881" s="21" t="s">
        <v>25</v>
      </c>
      <c r="G1881" s="30">
        <f t="shared" si="41"/>
        <v>27738.848999999998</v>
      </c>
      <c r="H1881" s="109"/>
    </row>
    <row r="1882" spans="2:8">
      <c r="B1882" s="116" t="s">
        <v>30</v>
      </c>
      <c r="C1882" s="117"/>
      <c r="D1882" s="73">
        <v>1672.77</v>
      </c>
      <c r="E1882" s="61">
        <v>5.0999999999999996</v>
      </c>
      <c r="F1882" s="21" t="s">
        <v>25</v>
      </c>
      <c r="G1882" s="30">
        <f t="shared" si="41"/>
        <v>8531.1269999999986</v>
      </c>
      <c r="H1882" s="109"/>
    </row>
    <row r="1883" spans="2:8">
      <c r="B1883" s="116" t="s">
        <v>32</v>
      </c>
      <c r="C1883" s="117"/>
      <c r="D1883" s="73">
        <v>548.24</v>
      </c>
      <c r="E1883" s="61">
        <v>5.0999999999999996</v>
      </c>
      <c r="F1883" s="21" t="s">
        <v>25</v>
      </c>
      <c r="G1883" s="30">
        <f>D1883*E1883</f>
        <v>2796.0239999999999</v>
      </c>
      <c r="H1883" s="109"/>
    </row>
    <row r="1884" spans="2:8" ht="24" thickBot="1">
      <c r="B1884" s="112" t="s">
        <v>31</v>
      </c>
      <c r="C1884" s="113"/>
      <c r="D1884" s="74">
        <v>340.74</v>
      </c>
      <c r="E1884" s="62">
        <v>51</v>
      </c>
      <c r="F1884" s="20" t="s">
        <v>25</v>
      </c>
      <c r="G1884" s="31">
        <f>D1884*E1884</f>
        <v>17377.740000000002</v>
      </c>
      <c r="H1884" s="109"/>
    </row>
    <row r="1885" spans="2:8">
      <c r="C1885" s="3"/>
      <c r="D1885" s="3"/>
      <c r="E1885" s="4"/>
      <c r="F1885" s="4"/>
      <c r="H1885" s="45"/>
    </row>
    <row r="1886" spans="2:8" ht="25.5">
      <c r="C1886" s="14" t="s">
        <v>14</v>
      </c>
      <c r="D1886" s="6"/>
    </row>
    <row r="1887" spans="2:8" ht="20.25">
      <c r="C1887" s="89" t="s">
        <v>6</v>
      </c>
      <c r="D1887" s="51" t="s">
        <v>0</v>
      </c>
      <c r="E1887" s="9">
        <f>IF(G1875&gt;0, ROUND((G1875+D1868)/D1868,2), 0)</f>
        <v>1.01</v>
      </c>
      <c r="F1887" s="9"/>
      <c r="G1887" s="10"/>
      <c r="H1887" s="7"/>
    </row>
    <row r="1888" spans="2:8">
      <c r="C1888" s="89"/>
      <c r="D1888" s="51" t="s">
        <v>1</v>
      </c>
      <c r="E1888" s="9">
        <f>IF(SUM(G1876:G1877)&gt;0,ROUND((G1876+G1877+D1868)/D1868,2),0)</f>
        <v>1.01</v>
      </c>
      <c r="F1888" s="9"/>
      <c r="G1888" s="11"/>
      <c r="H1888" s="47"/>
    </row>
    <row r="1889" spans="2:8">
      <c r="C1889" s="89"/>
      <c r="D1889" s="51" t="s">
        <v>2</v>
      </c>
      <c r="E1889" s="9">
        <f>IF(G1878&gt;0,ROUND((G1878+D1868)/D1868,2),0)</f>
        <v>1.1399999999999999</v>
      </c>
      <c r="F1889" s="12"/>
      <c r="G1889" s="11"/>
    </row>
    <row r="1890" spans="2:8">
      <c r="C1890" s="89"/>
      <c r="D1890" s="13" t="s">
        <v>3</v>
      </c>
      <c r="E1890" s="32">
        <f>IF(SUM(G1879:G1884)&gt;0,ROUND((SUM(G1879:G1884)+D1868)/D1868,2),0)</f>
        <v>3.36</v>
      </c>
      <c r="F1890" s="10"/>
      <c r="G1890" s="11"/>
    </row>
    <row r="1891" spans="2:8" ht="25.5">
      <c r="D1891" s="33" t="s">
        <v>4</v>
      </c>
      <c r="E1891" s="34">
        <f>SUM(E1887:E1890)-IF(VALUE(COUNTIF(E1887:E1890,"&gt;0"))=4,3,0)-IF(VALUE(COUNTIF(E1887:E1890,"&gt;0"))=3,2,0)-IF(VALUE(COUNTIF(E1887:E1890,"&gt;0"))=2,1,0)</f>
        <v>3.5199999999999996</v>
      </c>
      <c r="F1891" s="25"/>
    </row>
    <row r="1892" spans="2:8">
      <c r="E1892" s="15"/>
    </row>
    <row r="1893" spans="2:8" ht="25.5">
      <c r="B1893" s="22"/>
      <c r="C1893" s="16" t="s">
        <v>23</v>
      </c>
      <c r="D1893" s="90">
        <f>E1891*D1868</f>
        <v>94294.53439999999</v>
      </c>
      <c r="E1893" s="90"/>
    </row>
    <row r="1894" spans="2:8" ht="20.25">
      <c r="C1894" s="17" t="s">
        <v>8</v>
      </c>
      <c r="D1894" s="91">
        <f>D1893/D1867</f>
        <v>171.13345626134299</v>
      </c>
      <c r="E1894" s="91"/>
      <c r="G1894" s="7"/>
      <c r="H1894" s="48"/>
    </row>
    <row r="1905" spans="2:8" ht="60.75">
      <c r="B1905" s="118" t="s">
        <v>78</v>
      </c>
      <c r="C1905" s="118"/>
      <c r="D1905" s="118"/>
      <c r="E1905" s="118"/>
      <c r="F1905" s="118"/>
      <c r="G1905" s="118"/>
      <c r="H1905" s="118"/>
    </row>
    <row r="1906" spans="2:8" ht="48" customHeight="1">
      <c r="B1906" s="92" t="s">
        <v>37</v>
      </c>
      <c r="C1906" s="92"/>
      <c r="D1906" s="92"/>
      <c r="E1906" s="92"/>
      <c r="F1906" s="92"/>
      <c r="G1906" s="92"/>
    </row>
    <row r="1907" spans="2:8">
      <c r="C1907" s="52"/>
      <c r="G1907" s="7"/>
    </row>
    <row r="1908" spans="2:8" ht="25.5">
      <c r="C1908" s="14" t="s">
        <v>5</v>
      </c>
      <c r="D1908" s="6"/>
    </row>
    <row r="1909" spans="2:8" ht="20.25">
      <c r="B1909" s="10"/>
      <c r="C1909" s="93" t="s">
        <v>15</v>
      </c>
      <c r="D1909" s="96" t="s">
        <v>87</v>
      </c>
      <c r="E1909" s="96"/>
      <c r="F1909" s="96"/>
      <c r="G1909" s="96"/>
      <c r="H1909" s="40"/>
    </row>
    <row r="1910" spans="2:8" ht="20.25">
      <c r="B1910" s="10"/>
      <c r="C1910" s="94"/>
      <c r="D1910" s="96" t="s">
        <v>107</v>
      </c>
      <c r="E1910" s="96"/>
      <c r="F1910" s="96"/>
      <c r="G1910" s="96"/>
      <c r="H1910" s="40"/>
    </row>
    <row r="1911" spans="2:8" ht="20.25">
      <c r="B1911" s="10"/>
      <c r="C1911" s="95"/>
      <c r="D1911" s="96" t="s">
        <v>143</v>
      </c>
      <c r="E1911" s="96"/>
      <c r="F1911" s="96"/>
      <c r="G1911" s="96"/>
      <c r="H1911" s="40"/>
    </row>
    <row r="1912" spans="2:8">
      <c r="C1912" s="35" t="s">
        <v>12</v>
      </c>
      <c r="D1912" s="53">
        <v>3.7</v>
      </c>
      <c r="E1912" s="49"/>
      <c r="F1912" s="10"/>
    </row>
    <row r="1913" spans="2:8">
      <c r="C1913" s="1" t="s">
        <v>9</v>
      </c>
      <c r="D1913" s="54">
        <v>351</v>
      </c>
      <c r="E1913" s="97" t="s">
        <v>16</v>
      </c>
      <c r="F1913" s="98"/>
      <c r="G1913" s="101">
        <f>D1914/D1913</f>
        <v>91.196752136752139</v>
      </c>
    </row>
    <row r="1914" spans="2:8">
      <c r="C1914" s="1" t="s">
        <v>10</v>
      </c>
      <c r="D1914" s="54">
        <v>32010.06</v>
      </c>
      <c r="E1914" s="99"/>
      <c r="F1914" s="100"/>
      <c r="G1914" s="102"/>
    </row>
    <row r="1915" spans="2:8">
      <c r="C1915" s="37"/>
      <c r="D1915" s="38"/>
      <c r="E1915" s="50"/>
    </row>
    <row r="1916" spans="2:8">
      <c r="C1916" s="36" t="s">
        <v>7</v>
      </c>
      <c r="D1916" s="55" t="s">
        <v>116</v>
      </c>
    </row>
    <row r="1917" spans="2:8">
      <c r="C1917" s="36" t="s">
        <v>11</v>
      </c>
      <c r="D1917" s="55">
        <v>65</v>
      </c>
    </row>
    <row r="1918" spans="2:8">
      <c r="C1918" s="36" t="s">
        <v>13</v>
      </c>
      <c r="D1918" s="69" t="s">
        <v>34</v>
      </c>
      <c r="E1918" s="41"/>
    </row>
    <row r="1919" spans="2:8" ht="24" thickBot="1">
      <c r="C1919" s="42"/>
      <c r="D1919" s="42"/>
    </row>
    <row r="1920" spans="2:8" ht="48" thickBot="1">
      <c r="B1920" s="103" t="s">
        <v>17</v>
      </c>
      <c r="C1920" s="104"/>
      <c r="D1920" s="23" t="s">
        <v>20</v>
      </c>
      <c r="E1920" s="105" t="s">
        <v>22</v>
      </c>
      <c r="F1920" s="106"/>
      <c r="G1920" s="2" t="s">
        <v>21</v>
      </c>
    </row>
    <row r="1921" spans="2:8" ht="24" thickBot="1">
      <c r="B1921" s="107" t="s">
        <v>36</v>
      </c>
      <c r="C1921" s="108"/>
      <c r="D1921" s="70">
        <v>50.01</v>
      </c>
      <c r="E1921" s="56">
        <v>3.7</v>
      </c>
      <c r="F1921" s="18" t="s">
        <v>25</v>
      </c>
      <c r="G1921" s="26">
        <f t="shared" ref="G1921:G1928" si="42">D1921*E1921</f>
        <v>185.03700000000001</v>
      </c>
      <c r="H1921" s="109"/>
    </row>
    <row r="1922" spans="2:8">
      <c r="B1922" s="110" t="s">
        <v>18</v>
      </c>
      <c r="C1922" s="111"/>
      <c r="D1922" s="59">
        <v>97.44</v>
      </c>
      <c r="E1922" s="57">
        <v>0.8</v>
      </c>
      <c r="F1922" s="19" t="s">
        <v>26</v>
      </c>
      <c r="G1922" s="27">
        <f t="shared" si="42"/>
        <v>77.951999999999998</v>
      </c>
      <c r="H1922" s="109"/>
    </row>
    <row r="1923" spans="2:8" ht="24" thickBot="1">
      <c r="B1923" s="112" t="s">
        <v>19</v>
      </c>
      <c r="C1923" s="113"/>
      <c r="D1923" s="62">
        <v>151.63</v>
      </c>
      <c r="E1923" s="58">
        <v>0.8</v>
      </c>
      <c r="F1923" s="20" t="s">
        <v>26</v>
      </c>
      <c r="G1923" s="28">
        <f t="shared" si="42"/>
        <v>121.304</v>
      </c>
      <c r="H1923" s="109"/>
    </row>
    <row r="1924" spans="2:8" ht="24" thickBot="1">
      <c r="B1924" s="114" t="s">
        <v>28</v>
      </c>
      <c r="C1924" s="115"/>
      <c r="D1924" s="71">
        <v>731.97</v>
      </c>
      <c r="E1924" s="71">
        <v>3.7</v>
      </c>
      <c r="F1924" s="24" t="s">
        <v>25</v>
      </c>
      <c r="G1924" s="29">
        <f t="shared" si="42"/>
        <v>2708.2890000000002</v>
      </c>
      <c r="H1924" s="109"/>
    </row>
    <row r="1925" spans="2:8">
      <c r="B1925" s="110" t="s">
        <v>33</v>
      </c>
      <c r="C1925" s="111"/>
      <c r="D1925" s="59">
        <v>652.6</v>
      </c>
      <c r="E1925" s="59">
        <v>7.4</v>
      </c>
      <c r="F1925" s="19" t="s">
        <v>25</v>
      </c>
      <c r="G1925" s="27">
        <f t="shared" si="42"/>
        <v>4829.2400000000007</v>
      </c>
      <c r="H1925" s="109"/>
    </row>
    <row r="1926" spans="2:8">
      <c r="B1926" s="116" t="s">
        <v>27</v>
      </c>
      <c r="C1926" s="117"/>
      <c r="D1926" s="72">
        <v>526.99</v>
      </c>
      <c r="E1926" s="60"/>
      <c r="F1926" s="21" t="s">
        <v>25</v>
      </c>
      <c r="G1926" s="30">
        <f t="shared" si="42"/>
        <v>0</v>
      </c>
      <c r="H1926" s="109"/>
    </row>
    <row r="1927" spans="2:8">
      <c r="B1927" s="116" t="s">
        <v>29</v>
      </c>
      <c r="C1927" s="117"/>
      <c r="D1927" s="73">
        <v>5438.99</v>
      </c>
      <c r="E1927" s="61">
        <v>3.7</v>
      </c>
      <c r="F1927" s="21" t="s">
        <v>25</v>
      </c>
      <c r="G1927" s="30">
        <f t="shared" si="42"/>
        <v>20124.262999999999</v>
      </c>
      <c r="H1927" s="109"/>
    </row>
    <row r="1928" spans="2:8">
      <c r="B1928" s="116" t="s">
        <v>30</v>
      </c>
      <c r="C1928" s="117"/>
      <c r="D1928" s="73">
        <v>1672.77</v>
      </c>
      <c r="E1928" s="61">
        <v>3.7</v>
      </c>
      <c r="F1928" s="21" t="s">
        <v>25</v>
      </c>
      <c r="G1928" s="30">
        <f t="shared" si="42"/>
        <v>6189.2489999999998</v>
      </c>
      <c r="H1928" s="109"/>
    </row>
    <row r="1929" spans="2:8">
      <c r="B1929" s="116" t="s">
        <v>32</v>
      </c>
      <c r="C1929" s="117"/>
      <c r="D1929" s="73">
        <v>548.24</v>
      </c>
      <c r="E1929" s="61">
        <v>3.7</v>
      </c>
      <c r="F1929" s="21" t="s">
        <v>25</v>
      </c>
      <c r="G1929" s="30">
        <f>D1929*E1929</f>
        <v>2028.4880000000001</v>
      </c>
      <c r="H1929" s="109"/>
    </row>
    <row r="1930" spans="2:8" ht="24" thickBot="1">
      <c r="B1930" s="112" t="s">
        <v>31</v>
      </c>
      <c r="C1930" s="113"/>
      <c r="D1930" s="74">
        <v>340.74</v>
      </c>
      <c r="E1930" s="62">
        <v>37</v>
      </c>
      <c r="F1930" s="20" t="s">
        <v>25</v>
      </c>
      <c r="G1930" s="31">
        <f>D1930*E1930</f>
        <v>12607.380000000001</v>
      </c>
      <c r="H1930" s="109"/>
    </row>
    <row r="1931" spans="2:8">
      <c r="C1931" s="3"/>
      <c r="D1931" s="3"/>
      <c r="E1931" s="4"/>
      <c r="F1931" s="4"/>
      <c r="H1931" s="45"/>
    </row>
    <row r="1932" spans="2:8" ht="25.5">
      <c r="C1932" s="14" t="s">
        <v>14</v>
      </c>
      <c r="D1932" s="6"/>
    </row>
    <row r="1933" spans="2:8" ht="20.25">
      <c r="C1933" s="89" t="s">
        <v>6</v>
      </c>
      <c r="D1933" s="51" t="s">
        <v>0</v>
      </c>
      <c r="E1933" s="9">
        <f>IF(G1921&gt;0, ROUND((G1921+D1914)/D1914,2), 0)</f>
        <v>1.01</v>
      </c>
      <c r="F1933" s="9"/>
      <c r="G1933" s="10"/>
      <c r="H1933" s="7"/>
    </row>
    <row r="1934" spans="2:8">
      <c r="C1934" s="89"/>
      <c r="D1934" s="51" t="s">
        <v>1</v>
      </c>
      <c r="E1934" s="9">
        <f>IF(SUM(G1922:G1923)&gt;0,ROUND((G1922+G1923+D1914)/D1914,2),0)</f>
        <v>1.01</v>
      </c>
      <c r="F1934" s="9"/>
      <c r="G1934" s="11"/>
      <c r="H1934" s="47"/>
    </row>
    <row r="1935" spans="2:8">
      <c r="C1935" s="89"/>
      <c r="D1935" s="51" t="s">
        <v>2</v>
      </c>
      <c r="E1935" s="9">
        <f>IF(G1924&gt;0,ROUND((G1924+D1914)/D1914,2),0)</f>
        <v>1.08</v>
      </c>
      <c r="F1935" s="12"/>
      <c r="G1935" s="11"/>
    </row>
    <row r="1936" spans="2:8">
      <c r="C1936" s="89"/>
      <c r="D1936" s="13" t="s">
        <v>3</v>
      </c>
      <c r="E1936" s="32">
        <f>IF(SUM(G1925:G1930)&gt;0,ROUND((SUM(G1925:G1930)+D1914)/D1914,2),0)</f>
        <v>2.4300000000000002</v>
      </c>
      <c r="F1936" s="10"/>
      <c r="G1936" s="11"/>
    </row>
    <row r="1937" spans="2:8" ht="25.5">
      <c r="D1937" s="33" t="s">
        <v>4</v>
      </c>
      <c r="E1937" s="34">
        <f>SUM(E1933:E1936)-IF(VALUE(COUNTIF(E1933:E1936,"&gt;0"))=4,3,0)-IF(VALUE(COUNTIF(E1933:E1936,"&gt;0"))=3,2,0)-IF(VALUE(COUNTIF(E1933:E1936,"&gt;0"))=2,1,0)</f>
        <v>2.5300000000000002</v>
      </c>
      <c r="F1937" s="25"/>
    </row>
    <row r="1938" spans="2:8">
      <c r="E1938" s="15"/>
    </row>
    <row r="1939" spans="2:8" ht="25.5">
      <c r="B1939" s="22"/>
      <c r="C1939" s="16" t="s">
        <v>23</v>
      </c>
      <c r="D1939" s="90">
        <f>E1937*D1914</f>
        <v>80985.45180000001</v>
      </c>
      <c r="E1939" s="90"/>
    </row>
    <row r="1940" spans="2:8" ht="20.25">
      <c r="C1940" s="17" t="s">
        <v>8</v>
      </c>
      <c r="D1940" s="91">
        <f>D1939/D1913</f>
        <v>230.72778290598293</v>
      </c>
      <c r="E1940" s="91"/>
      <c r="G1940" s="7"/>
      <c r="H1940" s="48"/>
    </row>
    <row r="1951" spans="2:8" ht="60.75">
      <c r="B1951" s="118" t="s">
        <v>79</v>
      </c>
      <c r="C1951" s="118"/>
      <c r="D1951" s="118"/>
      <c r="E1951" s="118"/>
      <c r="F1951" s="118"/>
      <c r="G1951" s="118"/>
      <c r="H1951" s="118"/>
    </row>
    <row r="1952" spans="2:8" ht="49.5" customHeight="1">
      <c r="B1952" s="92" t="s">
        <v>37</v>
      </c>
      <c r="C1952" s="92"/>
      <c r="D1952" s="92"/>
      <c r="E1952" s="92"/>
      <c r="F1952" s="92"/>
      <c r="G1952" s="92"/>
    </row>
    <row r="1953" spans="2:8">
      <c r="C1953" s="52"/>
      <c r="G1953" s="7"/>
    </row>
    <row r="1954" spans="2:8" ht="25.5">
      <c r="C1954" s="14" t="s">
        <v>5</v>
      </c>
      <c r="D1954" s="6"/>
    </row>
    <row r="1955" spans="2:8" ht="20.25">
      <c r="B1955" s="10"/>
      <c r="C1955" s="93" t="s">
        <v>15</v>
      </c>
      <c r="D1955" s="96" t="s">
        <v>87</v>
      </c>
      <c r="E1955" s="96"/>
      <c r="F1955" s="96"/>
      <c r="G1955" s="96"/>
      <c r="H1955" s="40"/>
    </row>
    <row r="1956" spans="2:8" ht="20.25">
      <c r="B1956" s="10"/>
      <c r="C1956" s="94"/>
      <c r="D1956" s="96" t="s">
        <v>107</v>
      </c>
      <c r="E1956" s="96"/>
      <c r="F1956" s="96"/>
      <c r="G1956" s="96"/>
      <c r="H1956" s="40"/>
    </row>
    <row r="1957" spans="2:8" ht="20.25">
      <c r="B1957" s="10"/>
      <c r="C1957" s="95"/>
      <c r="D1957" s="96" t="s">
        <v>144</v>
      </c>
      <c r="E1957" s="96"/>
      <c r="F1957" s="96"/>
      <c r="G1957" s="96"/>
      <c r="H1957" s="40"/>
    </row>
    <row r="1958" spans="2:8">
      <c r="C1958" s="35" t="s">
        <v>12</v>
      </c>
      <c r="D1958" s="53">
        <v>3.4</v>
      </c>
      <c r="E1958" s="49"/>
      <c r="F1958" s="10"/>
    </row>
    <row r="1959" spans="2:8">
      <c r="C1959" s="1" t="s">
        <v>9</v>
      </c>
      <c r="D1959" s="54">
        <v>340</v>
      </c>
      <c r="E1959" s="97" t="s">
        <v>16</v>
      </c>
      <c r="F1959" s="98"/>
      <c r="G1959" s="101">
        <f>D1960/D1959</f>
        <v>114.92658823529412</v>
      </c>
    </row>
    <row r="1960" spans="2:8">
      <c r="C1960" s="1" t="s">
        <v>10</v>
      </c>
      <c r="D1960" s="54">
        <v>39075.040000000001</v>
      </c>
      <c r="E1960" s="99"/>
      <c r="F1960" s="100"/>
      <c r="G1960" s="102"/>
    </row>
    <row r="1961" spans="2:8">
      <c r="C1961" s="37"/>
      <c r="D1961" s="38"/>
      <c r="E1961" s="50"/>
    </row>
    <row r="1962" spans="2:8">
      <c r="C1962" s="36" t="s">
        <v>7</v>
      </c>
      <c r="D1962" s="55" t="s">
        <v>116</v>
      </c>
    </row>
    <row r="1963" spans="2:8">
      <c r="C1963" s="36" t="s">
        <v>11</v>
      </c>
      <c r="D1963" s="55">
        <v>65</v>
      </c>
    </row>
    <row r="1964" spans="2:8">
      <c r="C1964" s="36" t="s">
        <v>13</v>
      </c>
      <c r="D1964" s="69" t="s">
        <v>34</v>
      </c>
      <c r="E1964" s="41"/>
    </row>
    <row r="1965" spans="2:8" ht="24" thickBot="1">
      <c r="C1965" s="42"/>
      <c r="D1965" s="42"/>
    </row>
    <row r="1966" spans="2:8" ht="48" thickBot="1">
      <c r="B1966" s="103" t="s">
        <v>17</v>
      </c>
      <c r="C1966" s="104"/>
      <c r="D1966" s="23" t="s">
        <v>20</v>
      </c>
      <c r="E1966" s="105" t="s">
        <v>22</v>
      </c>
      <c r="F1966" s="106"/>
      <c r="G1966" s="2" t="s">
        <v>21</v>
      </c>
    </row>
    <row r="1967" spans="2:8" ht="24" thickBot="1">
      <c r="B1967" s="107" t="s">
        <v>36</v>
      </c>
      <c r="C1967" s="108"/>
      <c r="D1967" s="70">
        <v>50.01</v>
      </c>
      <c r="E1967" s="56">
        <v>3.4</v>
      </c>
      <c r="F1967" s="18" t="s">
        <v>25</v>
      </c>
      <c r="G1967" s="26">
        <f t="shared" ref="G1967:G1974" si="43">D1967*E1967</f>
        <v>170.03399999999999</v>
      </c>
      <c r="H1967" s="109"/>
    </row>
    <row r="1968" spans="2:8">
      <c r="B1968" s="110" t="s">
        <v>18</v>
      </c>
      <c r="C1968" s="111"/>
      <c r="D1968" s="59">
        <v>97.44</v>
      </c>
      <c r="E1968" s="57">
        <v>0.73</v>
      </c>
      <c r="F1968" s="19" t="s">
        <v>26</v>
      </c>
      <c r="G1968" s="27">
        <f t="shared" si="43"/>
        <v>71.131199999999993</v>
      </c>
      <c r="H1968" s="109"/>
    </row>
    <row r="1969" spans="2:8" ht="24" thickBot="1">
      <c r="B1969" s="112" t="s">
        <v>19</v>
      </c>
      <c r="C1969" s="113"/>
      <c r="D1969" s="62">
        <v>151.63</v>
      </c>
      <c r="E1969" s="58">
        <v>0.73</v>
      </c>
      <c r="F1969" s="20" t="s">
        <v>26</v>
      </c>
      <c r="G1969" s="28">
        <f t="shared" si="43"/>
        <v>110.68989999999999</v>
      </c>
      <c r="H1969" s="109"/>
    </row>
    <row r="1970" spans="2:8" ht="24" thickBot="1">
      <c r="B1970" s="114" t="s">
        <v>28</v>
      </c>
      <c r="C1970" s="115"/>
      <c r="D1970" s="71">
        <v>731.97</v>
      </c>
      <c r="E1970" s="71">
        <v>3.4</v>
      </c>
      <c r="F1970" s="24" t="s">
        <v>25</v>
      </c>
      <c r="G1970" s="29">
        <f t="shared" si="43"/>
        <v>2488.6979999999999</v>
      </c>
      <c r="H1970" s="109"/>
    </row>
    <row r="1971" spans="2:8">
      <c r="B1971" s="110" t="s">
        <v>33</v>
      </c>
      <c r="C1971" s="111"/>
      <c r="D1971" s="59">
        <v>652.6</v>
      </c>
      <c r="E1971" s="59">
        <v>6.8</v>
      </c>
      <c r="F1971" s="19" t="s">
        <v>25</v>
      </c>
      <c r="G1971" s="27">
        <f t="shared" si="43"/>
        <v>4437.68</v>
      </c>
      <c r="H1971" s="109"/>
    </row>
    <row r="1972" spans="2:8">
      <c r="B1972" s="116" t="s">
        <v>27</v>
      </c>
      <c r="C1972" s="117"/>
      <c r="D1972" s="72">
        <v>526.99</v>
      </c>
      <c r="E1972" s="60"/>
      <c r="F1972" s="21" t="s">
        <v>25</v>
      </c>
      <c r="G1972" s="30">
        <f t="shared" si="43"/>
        <v>0</v>
      </c>
      <c r="H1972" s="109"/>
    </row>
    <row r="1973" spans="2:8">
      <c r="B1973" s="116" t="s">
        <v>29</v>
      </c>
      <c r="C1973" s="117"/>
      <c r="D1973" s="73">
        <v>5438.99</v>
      </c>
      <c r="E1973" s="61">
        <v>3.4</v>
      </c>
      <c r="F1973" s="21" t="s">
        <v>25</v>
      </c>
      <c r="G1973" s="30">
        <f t="shared" si="43"/>
        <v>18492.565999999999</v>
      </c>
      <c r="H1973" s="109"/>
    </row>
    <row r="1974" spans="2:8">
      <c r="B1974" s="116" t="s">
        <v>30</v>
      </c>
      <c r="C1974" s="117"/>
      <c r="D1974" s="73">
        <v>1672.77</v>
      </c>
      <c r="E1974" s="61">
        <v>3.4</v>
      </c>
      <c r="F1974" s="21" t="s">
        <v>25</v>
      </c>
      <c r="G1974" s="30">
        <f t="shared" si="43"/>
        <v>5687.4179999999997</v>
      </c>
      <c r="H1974" s="109"/>
    </row>
    <row r="1975" spans="2:8">
      <c r="B1975" s="116" t="s">
        <v>32</v>
      </c>
      <c r="C1975" s="117"/>
      <c r="D1975" s="73">
        <v>548.24</v>
      </c>
      <c r="E1975" s="61">
        <v>3.4</v>
      </c>
      <c r="F1975" s="21" t="s">
        <v>25</v>
      </c>
      <c r="G1975" s="30">
        <f>D1975*E1975</f>
        <v>1864.0160000000001</v>
      </c>
      <c r="H1975" s="109"/>
    </row>
    <row r="1976" spans="2:8" ht="24" thickBot="1">
      <c r="B1976" s="112" t="s">
        <v>31</v>
      </c>
      <c r="C1976" s="113"/>
      <c r="D1976" s="74">
        <v>340.74</v>
      </c>
      <c r="E1976" s="62">
        <v>34</v>
      </c>
      <c r="F1976" s="20" t="s">
        <v>25</v>
      </c>
      <c r="G1976" s="31">
        <f>D1976*E1976</f>
        <v>11585.16</v>
      </c>
      <c r="H1976" s="109"/>
    </row>
    <row r="1977" spans="2:8">
      <c r="C1977" s="3"/>
      <c r="D1977" s="3"/>
      <c r="E1977" s="4"/>
      <c r="F1977" s="4"/>
      <c r="H1977" s="45"/>
    </row>
    <row r="1978" spans="2:8" ht="25.5">
      <c r="C1978" s="14" t="s">
        <v>14</v>
      </c>
      <c r="D1978" s="6"/>
    </row>
    <row r="1979" spans="2:8" ht="20.25">
      <c r="C1979" s="89" t="s">
        <v>6</v>
      </c>
      <c r="D1979" s="51" t="s">
        <v>0</v>
      </c>
      <c r="E1979" s="9">
        <f>IF(G1967&gt;0, ROUND((G1967+D1960)/D1960,2), 0)</f>
        <v>1</v>
      </c>
      <c r="F1979" s="9"/>
      <c r="G1979" s="10"/>
      <c r="H1979" s="7"/>
    </row>
    <row r="1980" spans="2:8">
      <c r="C1980" s="89"/>
      <c r="D1980" s="51" t="s">
        <v>1</v>
      </c>
      <c r="E1980" s="9">
        <f>IF(SUM(G1968:G1969)&gt;0,ROUND((G1968+G1969+D1960)/D1960,2),0)</f>
        <v>1</v>
      </c>
      <c r="F1980" s="9"/>
      <c r="G1980" s="11"/>
      <c r="H1980" s="47"/>
    </row>
    <row r="1981" spans="2:8">
      <c r="C1981" s="89"/>
      <c r="D1981" s="51" t="s">
        <v>2</v>
      </c>
      <c r="E1981" s="9">
        <f>IF(G1970&gt;0,ROUND((G1970+D1960)/D1960,2),0)</f>
        <v>1.06</v>
      </c>
      <c r="F1981" s="12"/>
      <c r="G1981" s="11"/>
    </row>
    <row r="1982" spans="2:8">
      <c r="C1982" s="89"/>
      <c r="D1982" s="13" t="s">
        <v>3</v>
      </c>
      <c r="E1982" s="32">
        <f>IF(SUM(G1971:G1976)&gt;0,ROUND((SUM(G1971:G1976)+D1960)/D1960,2),0)</f>
        <v>2.08</v>
      </c>
      <c r="F1982" s="10"/>
      <c r="G1982" s="11"/>
    </row>
    <row r="1983" spans="2:8" ht="25.5">
      <c r="D1983" s="33" t="s">
        <v>4</v>
      </c>
      <c r="E1983" s="34">
        <f>SUM(E1979:E1982)-IF(VALUE(COUNTIF(E1979:E1982,"&gt;0"))=4,3,0)-IF(VALUE(COUNTIF(E1979:E1982,"&gt;0"))=3,2,0)-IF(VALUE(COUNTIF(E1979:E1982,"&gt;0"))=2,1,0)</f>
        <v>2.1400000000000006</v>
      </c>
      <c r="F1983" s="25"/>
    </row>
    <row r="1984" spans="2:8">
      <c r="E1984" s="15"/>
    </row>
    <row r="1985" spans="2:8" ht="25.5">
      <c r="B1985" s="22"/>
      <c r="C1985" s="16" t="s">
        <v>23</v>
      </c>
      <c r="D1985" s="90">
        <f>E1983*D1960</f>
        <v>83620.58560000002</v>
      </c>
      <c r="E1985" s="90"/>
    </row>
    <row r="1986" spans="2:8" ht="20.25">
      <c r="C1986" s="17" t="s">
        <v>8</v>
      </c>
      <c r="D1986" s="91">
        <f>D1985/D1959</f>
        <v>245.94289882352948</v>
      </c>
      <c r="E1986" s="91"/>
      <c r="G1986" s="7"/>
      <c r="H1986" s="48"/>
    </row>
    <row r="1997" spans="2:8" ht="60.75">
      <c r="B1997" s="118" t="s">
        <v>80</v>
      </c>
      <c r="C1997" s="118"/>
      <c r="D1997" s="118"/>
      <c r="E1997" s="118"/>
      <c r="F1997" s="118"/>
      <c r="G1997" s="118"/>
      <c r="H1997" s="118"/>
    </row>
    <row r="1998" spans="2:8" ht="46.5" customHeight="1">
      <c r="B1998" s="92" t="s">
        <v>37</v>
      </c>
      <c r="C1998" s="92"/>
      <c r="D1998" s="92"/>
      <c r="E1998" s="92"/>
      <c r="F1998" s="92"/>
      <c r="G1998" s="92"/>
    </row>
    <row r="1999" spans="2:8">
      <c r="C1999" s="52"/>
      <c r="G1999" s="7"/>
    </row>
    <row r="2000" spans="2:8" ht="25.5">
      <c r="C2000" s="14" t="s">
        <v>5</v>
      </c>
      <c r="D2000" s="6"/>
    </row>
    <row r="2001" spans="2:8" ht="20.25">
      <c r="B2001" s="10"/>
      <c r="C2001" s="93" t="s">
        <v>15</v>
      </c>
      <c r="D2001" s="96" t="s">
        <v>87</v>
      </c>
      <c r="E2001" s="96"/>
      <c r="F2001" s="96"/>
      <c r="G2001" s="96"/>
      <c r="H2001" s="40"/>
    </row>
    <row r="2002" spans="2:8" ht="20.25">
      <c r="B2002" s="10"/>
      <c r="C2002" s="94"/>
      <c r="D2002" s="96" t="s">
        <v>107</v>
      </c>
      <c r="E2002" s="96"/>
      <c r="F2002" s="96"/>
      <c r="G2002" s="96"/>
      <c r="H2002" s="40"/>
    </row>
    <row r="2003" spans="2:8" ht="20.25">
      <c r="B2003" s="10"/>
      <c r="C2003" s="95"/>
      <c r="D2003" s="96" t="s">
        <v>145</v>
      </c>
      <c r="E2003" s="96"/>
      <c r="F2003" s="96"/>
      <c r="G2003" s="96"/>
      <c r="H2003" s="40"/>
    </row>
    <row r="2004" spans="2:8">
      <c r="C2004" s="35" t="s">
        <v>12</v>
      </c>
      <c r="D2004" s="53">
        <v>4</v>
      </c>
      <c r="E2004" s="49"/>
      <c r="F2004" s="10"/>
    </row>
    <row r="2005" spans="2:8">
      <c r="C2005" s="1" t="s">
        <v>9</v>
      </c>
      <c r="D2005" s="54">
        <v>610</v>
      </c>
      <c r="E2005" s="97" t="s">
        <v>16</v>
      </c>
      <c r="F2005" s="98"/>
      <c r="G2005" s="101">
        <f>D2006/D2005</f>
        <v>64.23539344262295</v>
      </c>
    </row>
    <row r="2006" spans="2:8">
      <c r="C2006" s="1" t="s">
        <v>10</v>
      </c>
      <c r="D2006" s="54">
        <v>39183.589999999997</v>
      </c>
      <c r="E2006" s="99"/>
      <c r="F2006" s="100"/>
      <c r="G2006" s="102"/>
    </row>
    <row r="2007" spans="2:8">
      <c r="C2007" s="37"/>
      <c r="D2007" s="38"/>
      <c r="E2007" s="50"/>
    </row>
    <row r="2008" spans="2:8">
      <c r="C2008" s="36" t="s">
        <v>7</v>
      </c>
      <c r="D2008" s="55" t="s">
        <v>142</v>
      </c>
    </row>
    <row r="2009" spans="2:8">
      <c r="C2009" s="36" t="s">
        <v>11</v>
      </c>
      <c r="D2009" s="55">
        <v>65</v>
      </c>
    </row>
    <row r="2010" spans="2:8">
      <c r="C2010" s="36" t="s">
        <v>13</v>
      </c>
      <c r="D2010" s="69" t="s">
        <v>34</v>
      </c>
      <c r="E2010" s="41"/>
    </row>
    <row r="2011" spans="2:8" ht="24" thickBot="1">
      <c r="C2011" s="42"/>
      <c r="D2011" s="42"/>
    </row>
    <row r="2012" spans="2:8" ht="48" thickBot="1">
      <c r="B2012" s="103" t="s">
        <v>17</v>
      </c>
      <c r="C2012" s="104"/>
      <c r="D2012" s="23" t="s">
        <v>20</v>
      </c>
      <c r="E2012" s="105" t="s">
        <v>22</v>
      </c>
      <c r="F2012" s="106"/>
      <c r="G2012" s="2" t="s">
        <v>21</v>
      </c>
    </row>
    <row r="2013" spans="2:8" ht="24" thickBot="1">
      <c r="B2013" s="107" t="s">
        <v>36</v>
      </c>
      <c r="C2013" s="108"/>
      <c r="D2013" s="70">
        <v>50.01</v>
      </c>
      <c r="E2013" s="56">
        <v>4</v>
      </c>
      <c r="F2013" s="18" t="s">
        <v>25</v>
      </c>
      <c r="G2013" s="26">
        <f t="shared" ref="G2013:G2020" si="44">D2013*E2013</f>
        <v>200.04</v>
      </c>
      <c r="H2013" s="109"/>
    </row>
    <row r="2014" spans="2:8">
      <c r="B2014" s="110" t="s">
        <v>18</v>
      </c>
      <c r="C2014" s="111"/>
      <c r="D2014" s="59">
        <v>97.44</v>
      </c>
      <c r="E2014" s="57">
        <v>0.9</v>
      </c>
      <c r="F2014" s="19" t="s">
        <v>26</v>
      </c>
      <c r="G2014" s="27">
        <f t="shared" si="44"/>
        <v>87.695999999999998</v>
      </c>
      <c r="H2014" s="109"/>
    </row>
    <row r="2015" spans="2:8" ht="24" thickBot="1">
      <c r="B2015" s="112" t="s">
        <v>19</v>
      </c>
      <c r="C2015" s="113"/>
      <c r="D2015" s="62">
        <v>151.63</v>
      </c>
      <c r="E2015" s="58">
        <v>0.9</v>
      </c>
      <c r="F2015" s="20" t="s">
        <v>26</v>
      </c>
      <c r="G2015" s="28">
        <f t="shared" si="44"/>
        <v>136.46700000000001</v>
      </c>
      <c r="H2015" s="109"/>
    </row>
    <row r="2016" spans="2:8" ht="24" thickBot="1">
      <c r="B2016" s="114" t="s">
        <v>28</v>
      </c>
      <c r="C2016" s="115"/>
      <c r="D2016" s="71">
        <v>731.97</v>
      </c>
      <c r="E2016" s="71">
        <v>4</v>
      </c>
      <c r="F2016" s="24" t="s">
        <v>25</v>
      </c>
      <c r="G2016" s="29">
        <f t="shared" si="44"/>
        <v>2927.88</v>
      </c>
      <c r="H2016" s="109"/>
    </row>
    <row r="2017" spans="2:8">
      <c r="B2017" s="110" t="s">
        <v>33</v>
      </c>
      <c r="C2017" s="111"/>
      <c r="D2017" s="59">
        <v>652.6</v>
      </c>
      <c r="E2017" s="59">
        <v>8</v>
      </c>
      <c r="F2017" s="19" t="s">
        <v>25</v>
      </c>
      <c r="G2017" s="27">
        <f t="shared" si="44"/>
        <v>5220.8</v>
      </c>
      <c r="H2017" s="109"/>
    </row>
    <row r="2018" spans="2:8">
      <c r="B2018" s="116" t="s">
        <v>27</v>
      </c>
      <c r="C2018" s="117"/>
      <c r="D2018" s="72">
        <v>526.99</v>
      </c>
      <c r="E2018" s="60"/>
      <c r="F2018" s="21" t="s">
        <v>25</v>
      </c>
      <c r="G2018" s="30">
        <f t="shared" si="44"/>
        <v>0</v>
      </c>
      <c r="H2018" s="109"/>
    </row>
    <row r="2019" spans="2:8">
      <c r="B2019" s="116" t="s">
        <v>29</v>
      </c>
      <c r="C2019" s="117"/>
      <c r="D2019" s="73">
        <v>5438.99</v>
      </c>
      <c r="E2019" s="61">
        <v>4</v>
      </c>
      <c r="F2019" s="21" t="s">
        <v>25</v>
      </c>
      <c r="G2019" s="30">
        <f t="shared" si="44"/>
        <v>21755.96</v>
      </c>
      <c r="H2019" s="109"/>
    </row>
    <row r="2020" spans="2:8">
      <c r="B2020" s="116" t="s">
        <v>30</v>
      </c>
      <c r="C2020" s="117"/>
      <c r="D2020" s="73">
        <v>1672.77</v>
      </c>
      <c r="E2020" s="61">
        <v>4</v>
      </c>
      <c r="F2020" s="21" t="s">
        <v>25</v>
      </c>
      <c r="G2020" s="30">
        <f t="shared" si="44"/>
        <v>6691.08</v>
      </c>
      <c r="H2020" s="109"/>
    </row>
    <row r="2021" spans="2:8">
      <c r="B2021" s="116" t="s">
        <v>32</v>
      </c>
      <c r="C2021" s="117"/>
      <c r="D2021" s="73">
        <v>548.24</v>
      </c>
      <c r="E2021" s="61">
        <v>4</v>
      </c>
      <c r="F2021" s="21" t="s">
        <v>25</v>
      </c>
      <c r="G2021" s="30">
        <f>D2021*E2021</f>
        <v>2192.96</v>
      </c>
      <c r="H2021" s="109"/>
    </row>
    <row r="2022" spans="2:8" ht="24" thickBot="1">
      <c r="B2022" s="112" t="s">
        <v>31</v>
      </c>
      <c r="C2022" s="113"/>
      <c r="D2022" s="74">
        <v>340.74</v>
      </c>
      <c r="E2022" s="62">
        <v>40</v>
      </c>
      <c r="F2022" s="20" t="s">
        <v>25</v>
      </c>
      <c r="G2022" s="31">
        <f>D2022*E2022</f>
        <v>13629.6</v>
      </c>
      <c r="H2022" s="109"/>
    </row>
    <row r="2023" spans="2:8">
      <c r="C2023" s="3"/>
      <c r="D2023" s="3"/>
      <c r="E2023" s="4"/>
      <c r="F2023" s="4"/>
      <c r="H2023" s="45"/>
    </row>
    <row r="2024" spans="2:8" ht="25.5">
      <c r="C2024" s="14" t="s">
        <v>14</v>
      </c>
      <c r="D2024" s="6"/>
    </row>
    <row r="2025" spans="2:8" ht="20.25">
      <c r="C2025" s="89" t="s">
        <v>6</v>
      </c>
      <c r="D2025" s="51" t="s">
        <v>0</v>
      </c>
      <c r="E2025" s="9">
        <f>IF(G2013&gt;0, ROUND((G2013+D2006)/D2006,2), 0)</f>
        <v>1.01</v>
      </c>
      <c r="F2025" s="9"/>
      <c r="G2025" s="10"/>
      <c r="H2025" s="7"/>
    </row>
    <row r="2026" spans="2:8">
      <c r="C2026" s="89"/>
      <c r="D2026" s="51" t="s">
        <v>1</v>
      </c>
      <c r="E2026" s="9">
        <f>IF(SUM(G2014:G2015)&gt;0,ROUND((G2014+G2015+D2006)/D2006,2),0)</f>
        <v>1.01</v>
      </c>
      <c r="F2026" s="9"/>
      <c r="G2026" s="11"/>
      <c r="H2026" s="47"/>
    </row>
    <row r="2027" spans="2:8">
      <c r="C2027" s="89"/>
      <c r="D2027" s="51" t="s">
        <v>2</v>
      </c>
      <c r="E2027" s="9">
        <f>IF(G2016&gt;0,ROUND((G2016+D2006)/D2006,2),0)</f>
        <v>1.07</v>
      </c>
      <c r="F2027" s="12"/>
      <c r="G2027" s="11"/>
    </row>
    <row r="2028" spans="2:8">
      <c r="C2028" s="89"/>
      <c r="D2028" s="13" t="s">
        <v>3</v>
      </c>
      <c r="E2028" s="32">
        <f>IF(SUM(G2017:G2022)&gt;0,ROUND((SUM(G2017:G2022)+D2006)/D2006,2),0)</f>
        <v>2.2599999999999998</v>
      </c>
      <c r="F2028" s="10"/>
      <c r="G2028" s="11"/>
    </row>
    <row r="2029" spans="2:8" ht="25.5">
      <c r="D2029" s="33" t="s">
        <v>4</v>
      </c>
      <c r="E2029" s="34">
        <f>SUM(E2025:E2028)-IF(VALUE(COUNTIF(E2025:E2028,"&gt;0"))=4,3,0)-IF(VALUE(COUNTIF(E2025:E2028,"&gt;0"))=3,2,0)-IF(VALUE(COUNTIF(E2025:E2028,"&gt;0"))=2,1,0)</f>
        <v>2.3499999999999996</v>
      </c>
      <c r="F2029" s="25"/>
    </row>
    <row r="2030" spans="2:8">
      <c r="E2030" s="15"/>
    </row>
    <row r="2031" spans="2:8" ht="25.5">
      <c r="B2031" s="22"/>
      <c r="C2031" s="16" t="s">
        <v>23</v>
      </c>
      <c r="D2031" s="90">
        <f>E2029*D2006</f>
        <v>92081.436499999982</v>
      </c>
      <c r="E2031" s="90"/>
    </row>
    <row r="2032" spans="2:8" ht="20.25">
      <c r="C2032" s="17" t="s">
        <v>8</v>
      </c>
      <c r="D2032" s="91">
        <f>D2031/D2005</f>
        <v>150.95317459016391</v>
      </c>
      <c r="E2032" s="91"/>
      <c r="G2032" s="7"/>
      <c r="H2032" s="48"/>
    </row>
    <row r="2044" spans="2:8" ht="60.75">
      <c r="B2044" s="118" t="s">
        <v>81</v>
      </c>
      <c r="C2044" s="118"/>
      <c r="D2044" s="118"/>
      <c r="E2044" s="118"/>
      <c r="F2044" s="118"/>
      <c r="G2044" s="118"/>
      <c r="H2044" s="118"/>
    </row>
    <row r="2045" spans="2:8">
      <c r="B2045" s="92" t="s">
        <v>37</v>
      </c>
      <c r="C2045" s="92"/>
      <c r="D2045" s="92"/>
      <c r="E2045" s="92"/>
      <c r="F2045" s="92"/>
      <c r="G2045" s="92"/>
    </row>
    <row r="2046" spans="2:8">
      <c r="C2046" s="80"/>
      <c r="G2046" s="7"/>
    </row>
    <row r="2047" spans="2:8" ht="25.5">
      <c r="C2047" s="14" t="s">
        <v>5</v>
      </c>
      <c r="D2047" s="6"/>
    </row>
    <row r="2048" spans="2:8" ht="20.25">
      <c r="B2048" s="10"/>
      <c r="C2048" s="93" t="s">
        <v>15</v>
      </c>
      <c r="D2048" s="96" t="s">
        <v>87</v>
      </c>
      <c r="E2048" s="96"/>
      <c r="F2048" s="96"/>
      <c r="G2048" s="96"/>
      <c r="H2048" s="40"/>
    </row>
    <row r="2049" spans="2:8" ht="20.25">
      <c r="B2049" s="10"/>
      <c r="C2049" s="94"/>
      <c r="D2049" s="96" t="s">
        <v>107</v>
      </c>
      <c r="E2049" s="96"/>
      <c r="F2049" s="96"/>
      <c r="G2049" s="96"/>
      <c r="H2049" s="40"/>
    </row>
    <row r="2050" spans="2:8" ht="20.25">
      <c r="B2050" s="10"/>
      <c r="C2050" s="95"/>
      <c r="D2050" s="96" t="s">
        <v>309</v>
      </c>
      <c r="E2050" s="96"/>
      <c r="F2050" s="96"/>
      <c r="G2050" s="96"/>
      <c r="H2050" s="40"/>
    </row>
    <row r="2051" spans="2:8">
      <c r="C2051" s="35" t="s">
        <v>12</v>
      </c>
      <c r="D2051" s="53">
        <v>2.8</v>
      </c>
      <c r="E2051" s="49"/>
      <c r="F2051" s="10"/>
    </row>
    <row r="2052" spans="2:8">
      <c r="C2052" s="1" t="s">
        <v>9</v>
      </c>
      <c r="D2052" s="54">
        <v>364</v>
      </c>
      <c r="E2052" s="97" t="s">
        <v>16</v>
      </c>
      <c r="F2052" s="98"/>
      <c r="G2052" s="101">
        <f>D2053/D2052</f>
        <v>213.37777472527472</v>
      </c>
    </row>
    <row r="2053" spans="2:8">
      <c r="C2053" s="1" t="s">
        <v>10</v>
      </c>
      <c r="D2053" s="54">
        <v>77669.509999999995</v>
      </c>
      <c r="E2053" s="99"/>
      <c r="F2053" s="100"/>
      <c r="G2053" s="102"/>
    </row>
    <row r="2054" spans="2:8">
      <c r="C2054" s="37"/>
      <c r="D2054" s="38"/>
      <c r="E2054" s="50"/>
    </row>
    <row r="2055" spans="2:8">
      <c r="C2055" s="36" t="s">
        <v>7</v>
      </c>
      <c r="D2055" s="55" t="s">
        <v>146</v>
      </c>
    </row>
    <row r="2056" spans="2:8">
      <c r="C2056" s="36" t="s">
        <v>11</v>
      </c>
      <c r="D2056" s="55">
        <v>70</v>
      </c>
    </row>
    <row r="2057" spans="2:8">
      <c r="C2057" s="36" t="s">
        <v>13</v>
      </c>
      <c r="D2057" s="69" t="s">
        <v>34</v>
      </c>
      <c r="E2057" s="41"/>
    </row>
    <row r="2058" spans="2:8" ht="24" thickBot="1">
      <c r="C2058" s="42"/>
      <c r="D2058" s="42"/>
    </row>
    <row r="2059" spans="2:8" ht="48" thickBot="1">
      <c r="B2059" s="103" t="s">
        <v>17</v>
      </c>
      <c r="C2059" s="104"/>
      <c r="D2059" s="23" t="s">
        <v>20</v>
      </c>
      <c r="E2059" s="105" t="s">
        <v>22</v>
      </c>
      <c r="F2059" s="106"/>
      <c r="G2059" s="2" t="s">
        <v>21</v>
      </c>
    </row>
    <row r="2060" spans="2:8" ht="24" thickBot="1">
      <c r="B2060" s="107" t="s">
        <v>36</v>
      </c>
      <c r="C2060" s="108"/>
      <c r="D2060" s="70">
        <v>50.01</v>
      </c>
      <c r="E2060" s="56">
        <v>2.8</v>
      </c>
      <c r="F2060" s="18" t="s">
        <v>25</v>
      </c>
      <c r="G2060" s="26">
        <f t="shared" ref="G2060:G2067" si="45">D2060*E2060</f>
        <v>140.02799999999999</v>
      </c>
      <c r="H2060" s="109"/>
    </row>
    <row r="2061" spans="2:8">
      <c r="B2061" s="110" t="s">
        <v>18</v>
      </c>
      <c r="C2061" s="111"/>
      <c r="D2061" s="59">
        <v>97.44</v>
      </c>
      <c r="E2061" s="57">
        <v>0.9</v>
      </c>
      <c r="F2061" s="19" t="s">
        <v>26</v>
      </c>
      <c r="G2061" s="27">
        <f t="shared" si="45"/>
        <v>87.695999999999998</v>
      </c>
      <c r="H2061" s="109"/>
    </row>
    <row r="2062" spans="2:8" ht="24" thickBot="1">
      <c r="B2062" s="112" t="s">
        <v>19</v>
      </c>
      <c r="C2062" s="113"/>
      <c r="D2062" s="62">
        <v>151.63</v>
      </c>
      <c r="E2062" s="58">
        <v>0.9</v>
      </c>
      <c r="F2062" s="20" t="s">
        <v>26</v>
      </c>
      <c r="G2062" s="28">
        <f t="shared" si="45"/>
        <v>136.46700000000001</v>
      </c>
      <c r="H2062" s="109"/>
    </row>
    <row r="2063" spans="2:8" ht="24" thickBot="1">
      <c r="B2063" s="114" t="s">
        <v>28</v>
      </c>
      <c r="C2063" s="115"/>
      <c r="D2063" s="71">
        <v>731.97</v>
      </c>
      <c r="E2063" s="71">
        <v>2.8</v>
      </c>
      <c r="F2063" s="24" t="s">
        <v>25</v>
      </c>
      <c r="G2063" s="29">
        <f t="shared" si="45"/>
        <v>2049.5160000000001</v>
      </c>
      <c r="H2063" s="109"/>
    </row>
    <row r="2064" spans="2:8">
      <c r="B2064" s="110" t="s">
        <v>33</v>
      </c>
      <c r="C2064" s="111"/>
      <c r="D2064" s="59">
        <v>652.6</v>
      </c>
      <c r="E2064" s="59">
        <v>5.6</v>
      </c>
      <c r="F2064" s="19" t="s">
        <v>25</v>
      </c>
      <c r="G2064" s="27">
        <f t="shared" si="45"/>
        <v>3654.56</v>
      </c>
      <c r="H2064" s="109"/>
    </row>
    <row r="2065" spans="2:8">
      <c r="B2065" s="116" t="s">
        <v>27</v>
      </c>
      <c r="C2065" s="117"/>
      <c r="D2065" s="72">
        <v>526.99</v>
      </c>
      <c r="E2065" s="60"/>
      <c r="F2065" s="21" t="s">
        <v>25</v>
      </c>
      <c r="G2065" s="30">
        <f t="shared" si="45"/>
        <v>0</v>
      </c>
      <c r="H2065" s="109"/>
    </row>
    <row r="2066" spans="2:8">
      <c r="B2066" s="116" t="s">
        <v>29</v>
      </c>
      <c r="C2066" s="117"/>
      <c r="D2066" s="73">
        <v>5438.99</v>
      </c>
      <c r="E2066" s="61">
        <v>2.8</v>
      </c>
      <c r="F2066" s="21" t="s">
        <v>25</v>
      </c>
      <c r="G2066" s="30">
        <f t="shared" si="45"/>
        <v>15229.171999999999</v>
      </c>
      <c r="H2066" s="109"/>
    </row>
    <row r="2067" spans="2:8">
      <c r="B2067" s="116" t="s">
        <v>30</v>
      </c>
      <c r="C2067" s="117"/>
      <c r="D2067" s="73">
        <v>1672.77</v>
      </c>
      <c r="E2067" s="61">
        <v>2.8</v>
      </c>
      <c r="F2067" s="21" t="s">
        <v>25</v>
      </c>
      <c r="G2067" s="30">
        <f t="shared" si="45"/>
        <v>4683.7559999999994</v>
      </c>
      <c r="H2067" s="109"/>
    </row>
    <row r="2068" spans="2:8">
      <c r="B2068" s="116" t="s">
        <v>32</v>
      </c>
      <c r="C2068" s="117"/>
      <c r="D2068" s="73">
        <v>548.24</v>
      </c>
      <c r="E2068" s="61">
        <v>2.8</v>
      </c>
      <c r="F2068" s="21" t="s">
        <v>25</v>
      </c>
      <c r="G2068" s="30">
        <f>D2068*E2068</f>
        <v>1535.0719999999999</v>
      </c>
      <c r="H2068" s="109"/>
    </row>
    <row r="2069" spans="2:8" ht="24" thickBot="1">
      <c r="B2069" s="112" t="s">
        <v>31</v>
      </c>
      <c r="C2069" s="113"/>
      <c r="D2069" s="74">
        <v>340.74</v>
      </c>
      <c r="E2069" s="62">
        <v>28</v>
      </c>
      <c r="F2069" s="20" t="s">
        <v>25</v>
      </c>
      <c r="G2069" s="31">
        <f>D2069*E2069</f>
        <v>9540.7200000000012</v>
      </c>
      <c r="H2069" s="109"/>
    </row>
    <row r="2070" spans="2:8">
      <c r="C2070" s="3"/>
      <c r="D2070" s="3"/>
      <c r="E2070" s="4"/>
      <c r="F2070" s="4"/>
      <c r="H2070" s="45"/>
    </row>
    <row r="2071" spans="2:8" ht="25.5">
      <c r="C2071" s="14" t="s">
        <v>14</v>
      </c>
      <c r="D2071" s="6"/>
    </row>
    <row r="2072" spans="2:8" ht="20.25">
      <c r="C2072" s="89" t="s">
        <v>6</v>
      </c>
      <c r="D2072" s="79" t="s">
        <v>0</v>
      </c>
      <c r="E2072" s="9">
        <f>IF(G2060&gt;0, ROUND((G2060+D2053)/D2053,2), 0)</f>
        <v>1</v>
      </c>
      <c r="F2072" s="9"/>
      <c r="G2072" s="10"/>
      <c r="H2072" s="7"/>
    </row>
    <row r="2073" spans="2:8">
      <c r="C2073" s="89"/>
      <c r="D2073" s="79" t="s">
        <v>1</v>
      </c>
      <c r="E2073" s="9">
        <f>IF(SUM(G2061:G2062)&gt;0,ROUND((G2061+G2062+D2053)/D2053,2),0)</f>
        <v>1</v>
      </c>
      <c r="F2073" s="9"/>
      <c r="G2073" s="11"/>
      <c r="H2073" s="47"/>
    </row>
    <row r="2074" spans="2:8">
      <c r="C2074" s="89"/>
      <c r="D2074" s="79" t="s">
        <v>2</v>
      </c>
      <c r="E2074" s="9">
        <f>IF(G2063&gt;0,ROUND((G2063+D2053)/D2053,2),0)</f>
        <v>1.03</v>
      </c>
      <c r="F2074" s="12"/>
      <c r="G2074" s="11"/>
    </row>
    <row r="2075" spans="2:8">
      <c r="C2075" s="89"/>
      <c r="D2075" s="13" t="s">
        <v>3</v>
      </c>
      <c r="E2075" s="32">
        <f>IF(SUM(G2064:G2069)&gt;0,ROUND((SUM(G2064:G2069)+D2053)/D2053,2),0)</f>
        <v>1.45</v>
      </c>
      <c r="F2075" s="10"/>
      <c r="G2075" s="11"/>
    </row>
    <row r="2076" spans="2:8" ht="25.5">
      <c r="D2076" s="33" t="s">
        <v>4</v>
      </c>
      <c r="E2076" s="34">
        <f>SUM(E2072:E2075)-IF(VALUE(COUNTIF(E2072:E2075,"&gt;0"))=4,3,0)-IF(VALUE(COUNTIF(E2072:E2075,"&gt;0"))=3,2,0)-IF(VALUE(COUNTIF(E2072:E2075,"&gt;0"))=2,1,0)</f>
        <v>1.4800000000000004</v>
      </c>
      <c r="F2076" s="25"/>
    </row>
    <row r="2077" spans="2:8">
      <c r="E2077" s="15"/>
    </row>
    <row r="2078" spans="2:8" ht="25.5">
      <c r="B2078" s="22"/>
      <c r="C2078" s="16" t="s">
        <v>23</v>
      </c>
      <c r="D2078" s="90">
        <f>E2076*D2053</f>
        <v>114950.87480000002</v>
      </c>
      <c r="E2078" s="90"/>
    </row>
    <row r="2079" spans="2:8" ht="20.25">
      <c r="C2079" s="17" t="s">
        <v>8</v>
      </c>
      <c r="D2079" s="91">
        <f>D2078/D2052</f>
        <v>315.79910659340663</v>
      </c>
      <c r="E2079" s="91"/>
      <c r="G2079" s="7"/>
      <c r="H2079" s="48"/>
    </row>
    <row r="2093" spans="2:8" ht="60.75">
      <c r="B2093" s="118" t="s">
        <v>82</v>
      </c>
      <c r="C2093" s="118"/>
      <c r="D2093" s="118"/>
      <c r="E2093" s="118"/>
      <c r="F2093" s="118"/>
      <c r="G2093" s="118"/>
      <c r="H2093" s="118"/>
    </row>
    <row r="2094" spans="2:8" ht="46.5" customHeight="1">
      <c r="B2094" s="92" t="s">
        <v>37</v>
      </c>
      <c r="C2094" s="92"/>
      <c r="D2094" s="92"/>
      <c r="E2094" s="92"/>
      <c r="F2094" s="92"/>
      <c r="G2094" s="92"/>
    </row>
    <row r="2095" spans="2:8">
      <c r="C2095" s="52"/>
      <c r="G2095" s="7"/>
    </row>
    <row r="2096" spans="2:8" ht="25.5">
      <c r="C2096" s="14" t="s">
        <v>5</v>
      </c>
      <c r="D2096" s="6"/>
    </row>
    <row r="2097" spans="2:8" ht="20.25">
      <c r="B2097" s="10"/>
      <c r="C2097" s="93" t="s">
        <v>15</v>
      </c>
      <c r="D2097" s="96" t="s">
        <v>87</v>
      </c>
      <c r="E2097" s="96"/>
      <c r="F2097" s="96"/>
      <c r="G2097" s="96"/>
      <c r="H2097" s="40"/>
    </row>
    <row r="2098" spans="2:8" ht="20.25">
      <c r="B2098" s="10"/>
      <c r="C2098" s="94"/>
      <c r="D2098" s="96" t="s">
        <v>107</v>
      </c>
      <c r="E2098" s="96"/>
      <c r="F2098" s="96"/>
      <c r="G2098" s="96"/>
      <c r="H2098" s="40"/>
    </row>
    <row r="2099" spans="2:8" ht="20.25">
      <c r="B2099" s="10"/>
      <c r="C2099" s="95"/>
      <c r="D2099" s="96" t="s">
        <v>147</v>
      </c>
      <c r="E2099" s="96"/>
      <c r="F2099" s="96"/>
      <c r="G2099" s="96"/>
      <c r="H2099" s="40"/>
    </row>
    <row r="2100" spans="2:8">
      <c r="C2100" s="35" t="s">
        <v>12</v>
      </c>
      <c r="D2100" s="53">
        <v>3.2</v>
      </c>
      <c r="E2100" s="49"/>
      <c r="F2100" s="10"/>
    </row>
    <row r="2101" spans="2:8">
      <c r="C2101" s="1" t="s">
        <v>9</v>
      </c>
      <c r="D2101" s="54">
        <v>350</v>
      </c>
      <c r="E2101" s="97" t="s">
        <v>16</v>
      </c>
      <c r="F2101" s="98"/>
      <c r="G2101" s="101">
        <f>D2102/D2101</f>
        <v>63.691371428571429</v>
      </c>
    </row>
    <row r="2102" spans="2:8">
      <c r="C2102" s="1" t="s">
        <v>10</v>
      </c>
      <c r="D2102" s="54">
        <v>22291.98</v>
      </c>
      <c r="E2102" s="99"/>
      <c r="F2102" s="100"/>
      <c r="G2102" s="102"/>
    </row>
    <row r="2103" spans="2:8">
      <c r="C2103" s="37"/>
      <c r="D2103" s="38"/>
      <c r="E2103" s="50"/>
    </row>
    <row r="2104" spans="2:8">
      <c r="C2104" s="36" t="s">
        <v>7</v>
      </c>
      <c r="D2104" s="55" t="s">
        <v>148</v>
      </c>
    </row>
    <row r="2105" spans="2:8">
      <c r="C2105" s="36" t="s">
        <v>11</v>
      </c>
      <c r="D2105" s="55">
        <v>65</v>
      </c>
    </row>
    <row r="2106" spans="2:8">
      <c r="C2106" s="36" t="s">
        <v>13</v>
      </c>
      <c r="D2106" s="69" t="s">
        <v>34</v>
      </c>
      <c r="E2106" s="41"/>
    </row>
    <row r="2107" spans="2:8" ht="24" thickBot="1">
      <c r="C2107" s="42"/>
      <c r="D2107" s="42"/>
    </row>
    <row r="2108" spans="2:8" ht="48" thickBot="1">
      <c r="B2108" s="103" t="s">
        <v>17</v>
      </c>
      <c r="C2108" s="104"/>
      <c r="D2108" s="23" t="s">
        <v>20</v>
      </c>
      <c r="E2108" s="105" t="s">
        <v>22</v>
      </c>
      <c r="F2108" s="106"/>
      <c r="G2108" s="2" t="s">
        <v>21</v>
      </c>
    </row>
    <row r="2109" spans="2:8" ht="24" thickBot="1">
      <c r="B2109" s="107" t="s">
        <v>36</v>
      </c>
      <c r="C2109" s="108"/>
      <c r="D2109" s="70">
        <v>50.01</v>
      </c>
      <c r="E2109" s="56">
        <v>3.2</v>
      </c>
      <c r="F2109" s="18" t="s">
        <v>25</v>
      </c>
      <c r="G2109" s="26">
        <f t="shared" ref="G2109:G2116" si="46">D2109*E2109</f>
        <v>160.03200000000001</v>
      </c>
      <c r="H2109" s="109"/>
    </row>
    <row r="2110" spans="2:8">
      <c r="B2110" s="110" t="s">
        <v>18</v>
      </c>
      <c r="C2110" s="111"/>
      <c r="D2110" s="59">
        <v>97.44</v>
      </c>
      <c r="E2110" s="57">
        <v>0.8</v>
      </c>
      <c r="F2110" s="19" t="s">
        <v>26</v>
      </c>
      <c r="G2110" s="27">
        <f t="shared" si="46"/>
        <v>77.951999999999998</v>
      </c>
      <c r="H2110" s="109"/>
    </row>
    <row r="2111" spans="2:8" ht="24" thickBot="1">
      <c r="B2111" s="112" t="s">
        <v>19</v>
      </c>
      <c r="C2111" s="113"/>
      <c r="D2111" s="62">
        <v>151.63</v>
      </c>
      <c r="E2111" s="58">
        <v>0.8</v>
      </c>
      <c r="F2111" s="20" t="s">
        <v>26</v>
      </c>
      <c r="G2111" s="28">
        <f t="shared" si="46"/>
        <v>121.304</v>
      </c>
      <c r="H2111" s="109"/>
    </row>
    <row r="2112" spans="2:8" ht="24" thickBot="1">
      <c r="B2112" s="114" t="s">
        <v>28</v>
      </c>
      <c r="C2112" s="115"/>
      <c r="D2112" s="71">
        <v>731.97</v>
      </c>
      <c r="E2112" s="71">
        <v>3.2</v>
      </c>
      <c r="F2112" s="24" t="s">
        <v>25</v>
      </c>
      <c r="G2112" s="29">
        <f t="shared" si="46"/>
        <v>2342.3040000000001</v>
      </c>
      <c r="H2112" s="109"/>
    </row>
    <row r="2113" spans="2:8">
      <c r="B2113" s="110" t="s">
        <v>33</v>
      </c>
      <c r="C2113" s="111"/>
      <c r="D2113" s="59">
        <v>652.6</v>
      </c>
      <c r="E2113" s="59">
        <v>6.4</v>
      </c>
      <c r="F2113" s="19" t="s">
        <v>25</v>
      </c>
      <c r="G2113" s="27">
        <f t="shared" si="46"/>
        <v>4176.6400000000003</v>
      </c>
      <c r="H2113" s="109"/>
    </row>
    <row r="2114" spans="2:8">
      <c r="B2114" s="116" t="s">
        <v>27</v>
      </c>
      <c r="C2114" s="117"/>
      <c r="D2114" s="72">
        <v>526.99</v>
      </c>
      <c r="E2114" s="60"/>
      <c r="F2114" s="21" t="s">
        <v>25</v>
      </c>
      <c r="G2114" s="30">
        <f t="shared" si="46"/>
        <v>0</v>
      </c>
      <c r="H2114" s="109"/>
    </row>
    <row r="2115" spans="2:8">
      <c r="B2115" s="116" t="s">
        <v>29</v>
      </c>
      <c r="C2115" s="117"/>
      <c r="D2115" s="73">
        <v>5438.99</v>
      </c>
      <c r="E2115" s="61">
        <v>3.2</v>
      </c>
      <c r="F2115" s="21" t="s">
        <v>25</v>
      </c>
      <c r="G2115" s="30">
        <f t="shared" si="46"/>
        <v>17404.768</v>
      </c>
      <c r="H2115" s="109"/>
    </row>
    <row r="2116" spans="2:8">
      <c r="B2116" s="116" t="s">
        <v>30</v>
      </c>
      <c r="C2116" s="117"/>
      <c r="D2116" s="73">
        <v>1672.77</v>
      </c>
      <c r="E2116" s="61">
        <v>3.2</v>
      </c>
      <c r="F2116" s="21" t="s">
        <v>25</v>
      </c>
      <c r="G2116" s="30">
        <f t="shared" si="46"/>
        <v>5352.8640000000005</v>
      </c>
      <c r="H2116" s="109"/>
    </row>
    <row r="2117" spans="2:8">
      <c r="B2117" s="116" t="s">
        <v>32</v>
      </c>
      <c r="C2117" s="117"/>
      <c r="D2117" s="73">
        <v>548.24</v>
      </c>
      <c r="E2117" s="61">
        <v>3.2</v>
      </c>
      <c r="F2117" s="21" t="s">
        <v>25</v>
      </c>
      <c r="G2117" s="30">
        <f>D2117*E2117</f>
        <v>1754.3680000000002</v>
      </c>
      <c r="H2117" s="109"/>
    </row>
    <row r="2118" spans="2:8" ht="24" thickBot="1">
      <c r="B2118" s="112" t="s">
        <v>31</v>
      </c>
      <c r="C2118" s="113"/>
      <c r="D2118" s="74">
        <v>340.74</v>
      </c>
      <c r="E2118" s="62">
        <v>32</v>
      </c>
      <c r="F2118" s="20" t="s">
        <v>25</v>
      </c>
      <c r="G2118" s="31">
        <f>D2118*E2118</f>
        <v>10903.68</v>
      </c>
      <c r="H2118" s="109"/>
    </row>
    <row r="2119" spans="2:8">
      <c r="C2119" s="3"/>
      <c r="D2119" s="3"/>
      <c r="E2119" s="4"/>
      <c r="F2119" s="4"/>
      <c r="H2119" s="45"/>
    </row>
    <row r="2120" spans="2:8" ht="25.5">
      <c r="C2120" s="14" t="s">
        <v>14</v>
      </c>
      <c r="D2120" s="6"/>
    </row>
    <row r="2121" spans="2:8" ht="20.25">
      <c r="C2121" s="89" t="s">
        <v>6</v>
      </c>
      <c r="D2121" s="51" t="s">
        <v>0</v>
      </c>
      <c r="E2121" s="9">
        <f>IF(G2109&gt;0, ROUND((G2109+D2102)/D2102,2), 0)</f>
        <v>1.01</v>
      </c>
      <c r="F2121" s="9"/>
      <c r="G2121" s="10"/>
      <c r="H2121" s="7"/>
    </row>
    <row r="2122" spans="2:8">
      <c r="C2122" s="89"/>
      <c r="D2122" s="51" t="s">
        <v>1</v>
      </c>
      <c r="E2122" s="9">
        <f>IF(SUM(G2110:G2111)&gt;0,ROUND((G2110+G2111+D2102)/D2102,2),0)</f>
        <v>1.01</v>
      </c>
      <c r="F2122" s="9"/>
      <c r="G2122" s="11"/>
      <c r="H2122" s="47"/>
    </row>
    <row r="2123" spans="2:8">
      <c r="C2123" s="89"/>
      <c r="D2123" s="51" t="s">
        <v>2</v>
      </c>
      <c r="E2123" s="9">
        <f>IF(G2112&gt;0,ROUND((G2112+D2102)/D2102,2),0)</f>
        <v>1.1100000000000001</v>
      </c>
      <c r="F2123" s="12"/>
      <c r="G2123" s="11"/>
    </row>
    <row r="2124" spans="2:8">
      <c r="C2124" s="89"/>
      <c r="D2124" s="13" t="s">
        <v>3</v>
      </c>
      <c r="E2124" s="32">
        <f>IF(SUM(G2113:G2118)&gt;0,ROUND((SUM(G2113:G2118)+D2102)/D2102,2),0)</f>
        <v>2.78</v>
      </c>
      <c r="F2124" s="10"/>
      <c r="G2124" s="11"/>
    </row>
    <row r="2125" spans="2:8" ht="25.5">
      <c r="D2125" s="33" t="s">
        <v>4</v>
      </c>
      <c r="E2125" s="34">
        <f>SUM(E2121:E2124)-IF(VALUE(COUNTIF(E2121:E2124,"&gt;0"))=4,3,0)-IF(VALUE(COUNTIF(E2121:E2124,"&gt;0"))=3,2,0)-IF(VALUE(COUNTIF(E2121:E2124,"&gt;0"))=2,1,0)</f>
        <v>2.91</v>
      </c>
      <c r="F2125" s="25"/>
    </row>
    <row r="2126" spans="2:8">
      <c r="E2126" s="15"/>
    </row>
    <row r="2127" spans="2:8" ht="25.5">
      <c r="B2127" s="22"/>
      <c r="C2127" s="16" t="s">
        <v>23</v>
      </c>
      <c r="D2127" s="90">
        <f>E2125*D2102</f>
        <v>64869.661800000002</v>
      </c>
      <c r="E2127" s="90"/>
    </row>
    <row r="2128" spans="2:8" ht="20.25">
      <c r="C2128" s="17" t="s">
        <v>8</v>
      </c>
      <c r="D2128" s="91">
        <f>D2127/D2101</f>
        <v>185.34189085714286</v>
      </c>
      <c r="E2128" s="91"/>
      <c r="G2128" s="7"/>
      <c r="H2128" s="48"/>
    </row>
    <row r="2139" spans="2:8" ht="60.75">
      <c r="B2139" s="118" t="s">
        <v>83</v>
      </c>
      <c r="C2139" s="118"/>
      <c r="D2139" s="118"/>
      <c r="E2139" s="118"/>
      <c r="F2139" s="118"/>
      <c r="G2139" s="118"/>
      <c r="H2139" s="118"/>
    </row>
    <row r="2140" spans="2:8" ht="52.5" customHeight="1">
      <c r="B2140" s="92" t="s">
        <v>37</v>
      </c>
      <c r="C2140" s="92"/>
      <c r="D2140" s="92"/>
      <c r="E2140" s="92"/>
      <c r="F2140" s="92"/>
      <c r="G2140" s="92"/>
    </row>
    <row r="2141" spans="2:8">
      <c r="C2141" s="52"/>
      <c r="G2141" s="7"/>
    </row>
    <row r="2142" spans="2:8" ht="25.5">
      <c r="C2142" s="14" t="s">
        <v>5</v>
      </c>
      <c r="D2142" s="6"/>
    </row>
    <row r="2143" spans="2:8" ht="20.25">
      <c r="B2143" s="10"/>
      <c r="C2143" s="93" t="s">
        <v>15</v>
      </c>
      <c r="D2143" s="96" t="s">
        <v>87</v>
      </c>
      <c r="E2143" s="96"/>
      <c r="F2143" s="96"/>
      <c r="G2143" s="96"/>
      <c r="H2143" s="40"/>
    </row>
    <row r="2144" spans="2:8" ht="20.25">
      <c r="B2144" s="10"/>
      <c r="C2144" s="94"/>
      <c r="D2144" s="96" t="s">
        <v>107</v>
      </c>
      <c r="E2144" s="96"/>
      <c r="F2144" s="96"/>
      <c r="G2144" s="96"/>
      <c r="H2144" s="40"/>
    </row>
    <row r="2145" spans="2:8" ht="20.25">
      <c r="B2145" s="10"/>
      <c r="C2145" s="95"/>
      <c r="D2145" s="96" t="s">
        <v>149</v>
      </c>
      <c r="E2145" s="96"/>
      <c r="F2145" s="96"/>
      <c r="G2145" s="96"/>
      <c r="H2145" s="40"/>
    </row>
    <row r="2146" spans="2:8">
      <c r="C2146" s="35" t="s">
        <v>12</v>
      </c>
      <c r="D2146" s="53">
        <v>3.1</v>
      </c>
      <c r="E2146" s="49"/>
      <c r="F2146" s="10"/>
    </row>
    <row r="2147" spans="2:8">
      <c r="C2147" s="1" t="s">
        <v>9</v>
      </c>
      <c r="D2147" s="54">
        <v>351</v>
      </c>
      <c r="E2147" s="97" t="s">
        <v>16</v>
      </c>
      <c r="F2147" s="98"/>
      <c r="G2147" s="101">
        <f>D2148/D2147</f>
        <v>87.65871794871795</v>
      </c>
    </row>
    <row r="2148" spans="2:8">
      <c r="C2148" s="1" t="s">
        <v>10</v>
      </c>
      <c r="D2148" s="54">
        <v>30768.21</v>
      </c>
      <c r="E2148" s="99"/>
      <c r="F2148" s="100"/>
      <c r="G2148" s="102"/>
    </row>
    <row r="2149" spans="2:8">
      <c r="C2149" s="37"/>
      <c r="D2149" s="38"/>
      <c r="E2149" s="50"/>
    </row>
    <row r="2150" spans="2:8">
      <c r="C2150" s="36" t="s">
        <v>7</v>
      </c>
      <c r="D2150" s="55" t="s">
        <v>152</v>
      </c>
    </row>
    <row r="2151" spans="2:8">
      <c r="C2151" s="36" t="s">
        <v>11</v>
      </c>
      <c r="D2151" s="55">
        <v>65</v>
      </c>
    </row>
    <row r="2152" spans="2:8">
      <c r="C2152" s="36" t="s">
        <v>13</v>
      </c>
      <c r="D2152" s="69" t="s">
        <v>34</v>
      </c>
      <c r="E2152" s="41"/>
    </row>
    <row r="2153" spans="2:8" ht="24" thickBot="1">
      <c r="C2153" s="42"/>
      <c r="D2153" s="42"/>
    </row>
    <row r="2154" spans="2:8" ht="48" thickBot="1">
      <c r="B2154" s="103" t="s">
        <v>17</v>
      </c>
      <c r="C2154" s="104"/>
      <c r="D2154" s="23" t="s">
        <v>20</v>
      </c>
      <c r="E2154" s="105" t="s">
        <v>22</v>
      </c>
      <c r="F2154" s="106"/>
      <c r="G2154" s="2" t="s">
        <v>21</v>
      </c>
    </row>
    <row r="2155" spans="2:8" ht="24" thickBot="1">
      <c r="B2155" s="107" t="s">
        <v>36</v>
      </c>
      <c r="C2155" s="108"/>
      <c r="D2155" s="70">
        <v>50.01</v>
      </c>
      <c r="E2155" s="56">
        <v>3.1</v>
      </c>
      <c r="F2155" s="18" t="s">
        <v>25</v>
      </c>
      <c r="G2155" s="26">
        <f t="shared" ref="G2155:G2162" si="47">D2155*E2155</f>
        <v>155.03100000000001</v>
      </c>
      <c r="H2155" s="109"/>
    </row>
    <row r="2156" spans="2:8">
      <c r="B2156" s="110" t="s">
        <v>18</v>
      </c>
      <c r="C2156" s="111"/>
      <c r="D2156" s="59">
        <v>97.44</v>
      </c>
      <c r="E2156" s="57">
        <v>0.8</v>
      </c>
      <c r="F2156" s="19" t="s">
        <v>26</v>
      </c>
      <c r="G2156" s="27">
        <f t="shared" si="47"/>
        <v>77.951999999999998</v>
      </c>
      <c r="H2156" s="109"/>
    </row>
    <row r="2157" spans="2:8" ht="24" thickBot="1">
      <c r="B2157" s="112" t="s">
        <v>19</v>
      </c>
      <c r="C2157" s="113"/>
      <c r="D2157" s="62">
        <v>151.63</v>
      </c>
      <c r="E2157" s="58">
        <v>0.8</v>
      </c>
      <c r="F2157" s="20" t="s">
        <v>26</v>
      </c>
      <c r="G2157" s="28">
        <f t="shared" si="47"/>
        <v>121.304</v>
      </c>
      <c r="H2157" s="109"/>
    </row>
    <row r="2158" spans="2:8" ht="24" thickBot="1">
      <c r="B2158" s="114" t="s">
        <v>28</v>
      </c>
      <c r="C2158" s="115"/>
      <c r="D2158" s="71">
        <v>731.97</v>
      </c>
      <c r="E2158" s="71">
        <v>3.1</v>
      </c>
      <c r="F2158" s="24" t="s">
        <v>25</v>
      </c>
      <c r="G2158" s="29">
        <f t="shared" si="47"/>
        <v>2269.107</v>
      </c>
      <c r="H2158" s="109"/>
    </row>
    <row r="2159" spans="2:8">
      <c r="B2159" s="110" t="s">
        <v>33</v>
      </c>
      <c r="C2159" s="111"/>
      <c r="D2159" s="59">
        <v>652.6</v>
      </c>
      <c r="E2159" s="59">
        <v>6.2</v>
      </c>
      <c r="F2159" s="19" t="s">
        <v>25</v>
      </c>
      <c r="G2159" s="27">
        <f t="shared" si="47"/>
        <v>4046.1200000000003</v>
      </c>
      <c r="H2159" s="109"/>
    </row>
    <row r="2160" spans="2:8">
      <c r="B2160" s="116" t="s">
        <v>27</v>
      </c>
      <c r="C2160" s="117"/>
      <c r="D2160" s="72">
        <v>526.99</v>
      </c>
      <c r="E2160" s="60"/>
      <c r="F2160" s="21" t="s">
        <v>25</v>
      </c>
      <c r="G2160" s="30">
        <f t="shared" si="47"/>
        <v>0</v>
      </c>
      <c r="H2160" s="109"/>
    </row>
    <row r="2161" spans="2:8">
      <c r="B2161" s="116" t="s">
        <v>29</v>
      </c>
      <c r="C2161" s="117"/>
      <c r="D2161" s="73">
        <v>5438.99</v>
      </c>
      <c r="E2161" s="61">
        <v>3.1</v>
      </c>
      <c r="F2161" s="21" t="s">
        <v>25</v>
      </c>
      <c r="G2161" s="30">
        <f t="shared" si="47"/>
        <v>16860.868999999999</v>
      </c>
      <c r="H2161" s="109"/>
    </row>
    <row r="2162" spans="2:8">
      <c r="B2162" s="116" t="s">
        <v>30</v>
      </c>
      <c r="C2162" s="117"/>
      <c r="D2162" s="73">
        <v>1672.77</v>
      </c>
      <c r="E2162" s="61">
        <v>3.1</v>
      </c>
      <c r="F2162" s="21" t="s">
        <v>25</v>
      </c>
      <c r="G2162" s="30">
        <f t="shared" si="47"/>
        <v>5185.5870000000004</v>
      </c>
      <c r="H2162" s="109"/>
    </row>
    <row r="2163" spans="2:8">
      <c r="B2163" s="116" t="s">
        <v>32</v>
      </c>
      <c r="C2163" s="117"/>
      <c r="D2163" s="73">
        <v>548.24</v>
      </c>
      <c r="E2163" s="61">
        <v>3.1</v>
      </c>
      <c r="F2163" s="21" t="s">
        <v>25</v>
      </c>
      <c r="G2163" s="30">
        <f>D2163*E2163</f>
        <v>1699.5440000000001</v>
      </c>
      <c r="H2163" s="109"/>
    </row>
    <row r="2164" spans="2:8" ht="24" thickBot="1">
      <c r="B2164" s="112" t="s">
        <v>31</v>
      </c>
      <c r="C2164" s="113"/>
      <c r="D2164" s="74">
        <v>340.74</v>
      </c>
      <c r="E2164" s="62">
        <v>31</v>
      </c>
      <c r="F2164" s="20" t="s">
        <v>25</v>
      </c>
      <c r="G2164" s="31">
        <f>D2164*E2164</f>
        <v>10562.94</v>
      </c>
      <c r="H2164" s="109"/>
    </row>
    <row r="2165" spans="2:8">
      <c r="C2165" s="3"/>
      <c r="D2165" s="3"/>
      <c r="E2165" s="4"/>
      <c r="F2165" s="4"/>
      <c r="H2165" s="45"/>
    </row>
    <row r="2166" spans="2:8" ht="25.5">
      <c r="C2166" s="14" t="s">
        <v>14</v>
      </c>
      <c r="D2166" s="6"/>
    </row>
    <row r="2167" spans="2:8" ht="20.25">
      <c r="C2167" s="89" t="s">
        <v>6</v>
      </c>
      <c r="D2167" s="51" t="s">
        <v>0</v>
      </c>
      <c r="E2167" s="9">
        <f>IF(G2155&gt;0, ROUND((G2155+D2148)/D2148,2), 0)</f>
        <v>1.01</v>
      </c>
      <c r="F2167" s="9"/>
      <c r="G2167" s="10"/>
      <c r="H2167" s="7"/>
    </row>
    <row r="2168" spans="2:8">
      <c r="C2168" s="89"/>
      <c r="D2168" s="51" t="s">
        <v>1</v>
      </c>
      <c r="E2168" s="9">
        <f>IF(SUM(G2156:G2157)&gt;0,ROUND((G2156+G2157+D2148)/D2148,2),0)</f>
        <v>1.01</v>
      </c>
      <c r="F2168" s="9"/>
      <c r="G2168" s="11"/>
      <c r="H2168" s="47"/>
    </row>
    <row r="2169" spans="2:8">
      <c r="C2169" s="89"/>
      <c r="D2169" s="51" t="s">
        <v>2</v>
      </c>
      <c r="E2169" s="9">
        <f>IF(G2158&gt;0,ROUND((G2158+D2148)/D2148,2),0)</f>
        <v>1.07</v>
      </c>
      <c r="F2169" s="12"/>
      <c r="G2169" s="11"/>
    </row>
    <row r="2170" spans="2:8">
      <c r="C2170" s="89"/>
      <c r="D2170" s="13" t="s">
        <v>3</v>
      </c>
      <c r="E2170" s="32">
        <f>IF(SUM(G2159:G2164)&gt;0,ROUND((SUM(G2159:G2164)+D2148)/D2148,2),0)</f>
        <v>2.25</v>
      </c>
      <c r="F2170" s="10"/>
      <c r="G2170" s="11"/>
    </row>
    <row r="2171" spans="2:8" ht="25.5">
      <c r="D2171" s="33" t="s">
        <v>4</v>
      </c>
      <c r="E2171" s="34">
        <f>SUM(E2167:E2170)-IF(VALUE(COUNTIF(E2167:E2170,"&gt;0"))=4,3,0)-IF(VALUE(COUNTIF(E2167:E2170,"&gt;0"))=3,2,0)-IF(VALUE(COUNTIF(E2167:E2170,"&gt;0"))=2,1,0)</f>
        <v>2.34</v>
      </c>
      <c r="F2171" s="25"/>
    </row>
    <row r="2172" spans="2:8">
      <c r="E2172" s="15"/>
    </row>
    <row r="2173" spans="2:8" ht="25.5">
      <c r="B2173" s="22"/>
      <c r="C2173" s="16" t="s">
        <v>23</v>
      </c>
      <c r="D2173" s="90">
        <f>E2171*D2148</f>
        <v>71997.611399999994</v>
      </c>
      <c r="E2173" s="90"/>
    </row>
    <row r="2174" spans="2:8" ht="20.25">
      <c r="C2174" s="17" t="s">
        <v>8</v>
      </c>
      <c r="D2174" s="91">
        <f>D2173/D2147</f>
        <v>205.12139999999999</v>
      </c>
      <c r="E2174" s="91"/>
      <c r="G2174" s="7"/>
      <c r="H2174" s="48"/>
    </row>
    <row r="2185" spans="2:8" ht="60.75">
      <c r="B2185" s="118" t="s">
        <v>84</v>
      </c>
      <c r="C2185" s="118"/>
      <c r="D2185" s="118"/>
      <c r="E2185" s="118"/>
      <c r="F2185" s="118"/>
      <c r="G2185" s="118"/>
      <c r="H2185" s="118"/>
    </row>
    <row r="2186" spans="2:8" ht="47.25" customHeight="1">
      <c r="B2186" s="92" t="s">
        <v>37</v>
      </c>
      <c r="C2186" s="92"/>
      <c r="D2186" s="92"/>
      <c r="E2186" s="92"/>
      <c r="F2186" s="92"/>
      <c r="G2186" s="92"/>
    </row>
    <row r="2187" spans="2:8">
      <c r="C2187" s="52"/>
      <c r="G2187" s="7"/>
    </row>
    <row r="2188" spans="2:8" ht="25.5">
      <c r="C2188" s="14" t="s">
        <v>5</v>
      </c>
      <c r="D2188" s="6"/>
    </row>
    <row r="2189" spans="2:8" ht="20.25">
      <c r="B2189" s="10"/>
      <c r="C2189" s="93" t="s">
        <v>15</v>
      </c>
      <c r="D2189" s="96" t="s">
        <v>87</v>
      </c>
      <c r="E2189" s="96"/>
      <c r="F2189" s="96"/>
      <c r="G2189" s="96"/>
      <c r="H2189" s="40"/>
    </row>
    <row r="2190" spans="2:8" ht="20.25">
      <c r="B2190" s="10"/>
      <c r="C2190" s="94"/>
      <c r="D2190" s="96" t="s">
        <v>107</v>
      </c>
      <c r="E2190" s="96"/>
      <c r="F2190" s="96"/>
      <c r="G2190" s="96"/>
      <c r="H2190" s="40"/>
    </row>
    <row r="2191" spans="2:8" ht="20.25">
      <c r="B2191" s="10"/>
      <c r="C2191" s="95"/>
      <c r="D2191" s="96" t="s">
        <v>150</v>
      </c>
      <c r="E2191" s="96"/>
      <c r="F2191" s="96"/>
      <c r="G2191" s="96"/>
      <c r="H2191" s="40"/>
    </row>
    <row r="2192" spans="2:8">
      <c r="C2192" s="35" t="s">
        <v>12</v>
      </c>
      <c r="D2192" s="53">
        <v>5</v>
      </c>
      <c r="E2192" s="49"/>
      <c r="F2192" s="10"/>
    </row>
    <row r="2193" spans="2:8">
      <c r="C2193" s="1" t="s">
        <v>9</v>
      </c>
      <c r="D2193" s="54">
        <v>674</v>
      </c>
      <c r="E2193" s="97" t="s">
        <v>16</v>
      </c>
      <c r="F2193" s="98"/>
      <c r="G2193" s="101">
        <f>D2194/D2193</f>
        <v>78.69212166172106</v>
      </c>
    </row>
    <row r="2194" spans="2:8">
      <c r="C2194" s="1" t="s">
        <v>10</v>
      </c>
      <c r="D2194" s="54">
        <v>53038.49</v>
      </c>
      <c r="E2194" s="99"/>
      <c r="F2194" s="100"/>
      <c r="G2194" s="102"/>
    </row>
    <row r="2195" spans="2:8">
      <c r="C2195" s="37"/>
      <c r="D2195" s="38"/>
      <c r="E2195" s="50"/>
    </row>
    <row r="2196" spans="2:8">
      <c r="C2196" s="36" t="s">
        <v>7</v>
      </c>
      <c r="D2196" s="55" t="s">
        <v>151</v>
      </c>
    </row>
    <row r="2197" spans="2:8">
      <c r="C2197" s="36" t="s">
        <v>11</v>
      </c>
      <c r="D2197" s="55">
        <v>65</v>
      </c>
    </row>
    <row r="2198" spans="2:8">
      <c r="C2198" s="36" t="s">
        <v>13</v>
      </c>
      <c r="D2198" s="69" t="s">
        <v>34</v>
      </c>
      <c r="E2198" s="41"/>
    </row>
    <row r="2199" spans="2:8" ht="24" thickBot="1">
      <c r="C2199" s="42"/>
      <c r="D2199" s="42"/>
    </row>
    <row r="2200" spans="2:8" ht="48" thickBot="1">
      <c r="B2200" s="103" t="s">
        <v>17</v>
      </c>
      <c r="C2200" s="104"/>
      <c r="D2200" s="23" t="s">
        <v>20</v>
      </c>
      <c r="E2200" s="105" t="s">
        <v>22</v>
      </c>
      <c r="F2200" s="106"/>
      <c r="G2200" s="2" t="s">
        <v>21</v>
      </c>
    </row>
    <row r="2201" spans="2:8" ht="24" thickBot="1">
      <c r="B2201" s="107" t="s">
        <v>36</v>
      </c>
      <c r="C2201" s="108"/>
      <c r="D2201" s="70">
        <v>50.01</v>
      </c>
      <c r="E2201" s="56">
        <v>5</v>
      </c>
      <c r="F2201" s="18" t="s">
        <v>25</v>
      </c>
      <c r="G2201" s="26">
        <f t="shared" ref="G2201:G2208" si="48">D2201*E2201</f>
        <v>250.04999999999998</v>
      </c>
      <c r="H2201" s="109"/>
    </row>
    <row r="2202" spans="2:8">
      <c r="B2202" s="110" t="s">
        <v>18</v>
      </c>
      <c r="C2202" s="111"/>
      <c r="D2202" s="59">
        <v>97.44</v>
      </c>
      <c r="E2202" s="57">
        <v>0.95</v>
      </c>
      <c r="F2202" s="19" t="s">
        <v>26</v>
      </c>
      <c r="G2202" s="27">
        <f t="shared" si="48"/>
        <v>92.567999999999998</v>
      </c>
      <c r="H2202" s="109"/>
    </row>
    <row r="2203" spans="2:8" ht="24" thickBot="1">
      <c r="B2203" s="112" t="s">
        <v>19</v>
      </c>
      <c r="C2203" s="113"/>
      <c r="D2203" s="62">
        <v>151.63</v>
      </c>
      <c r="E2203" s="58">
        <v>0.95</v>
      </c>
      <c r="F2203" s="20" t="s">
        <v>26</v>
      </c>
      <c r="G2203" s="28">
        <f t="shared" si="48"/>
        <v>144.04849999999999</v>
      </c>
      <c r="H2203" s="109"/>
    </row>
    <row r="2204" spans="2:8" ht="24" thickBot="1">
      <c r="B2204" s="114" t="s">
        <v>28</v>
      </c>
      <c r="C2204" s="115"/>
      <c r="D2204" s="71">
        <v>731.97</v>
      </c>
      <c r="E2204" s="71">
        <v>5</v>
      </c>
      <c r="F2204" s="24" t="s">
        <v>25</v>
      </c>
      <c r="G2204" s="29">
        <f t="shared" si="48"/>
        <v>3659.8500000000004</v>
      </c>
      <c r="H2204" s="109"/>
    </row>
    <row r="2205" spans="2:8">
      <c r="B2205" s="110" t="s">
        <v>33</v>
      </c>
      <c r="C2205" s="111"/>
      <c r="D2205" s="59">
        <v>652.6</v>
      </c>
      <c r="E2205" s="59">
        <v>10</v>
      </c>
      <c r="F2205" s="19" t="s">
        <v>25</v>
      </c>
      <c r="G2205" s="27">
        <f t="shared" si="48"/>
        <v>6526</v>
      </c>
      <c r="H2205" s="109"/>
    </row>
    <row r="2206" spans="2:8">
      <c r="B2206" s="116" t="s">
        <v>27</v>
      </c>
      <c r="C2206" s="117"/>
      <c r="D2206" s="72">
        <v>526.99</v>
      </c>
      <c r="E2206" s="60"/>
      <c r="F2206" s="21" t="s">
        <v>25</v>
      </c>
      <c r="G2206" s="30">
        <f t="shared" si="48"/>
        <v>0</v>
      </c>
      <c r="H2206" s="109"/>
    </row>
    <row r="2207" spans="2:8">
      <c r="B2207" s="116" t="s">
        <v>29</v>
      </c>
      <c r="C2207" s="117"/>
      <c r="D2207" s="73">
        <v>5438.99</v>
      </c>
      <c r="E2207" s="61">
        <v>5</v>
      </c>
      <c r="F2207" s="21" t="s">
        <v>25</v>
      </c>
      <c r="G2207" s="30">
        <f t="shared" si="48"/>
        <v>27194.949999999997</v>
      </c>
      <c r="H2207" s="109"/>
    </row>
    <row r="2208" spans="2:8">
      <c r="B2208" s="116" t="s">
        <v>30</v>
      </c>
      <c r="C2208" s="117"/>
      <c r="D2208" s="73">
        <v>1672.77</v>
      </c>
      <c r="E2208" s="61">
        <v>5</v>
      </c>
      <c r="F2208" s="21" t="s">
        <v>25</v>
      </c>
      <c r="G2208" s="30">
        <f t="shared" si="48"/>
        <v>8363.85</v>
      </c>
      <c r="H2208" s="109"/>
    </row>
    <row r="2209" spans="2:8">
      <c r="B2209" s="116" t="s">
        <v>32</v>
      </c>
      <c r="C2209" s="117"/>
      <c r="D2209" s="73">
        <v>548.24</v>
      </c>
      <c r="E2209" s="61">
        <v>5</v>
      </c>
      <c r="F2209" s="21" t="s">
        <v>25</v>
      </c>
      <c r="G2209" s="30">
        <f>D2209*E2209</f>
        <v>2741.2</v>
      </c>
      <c r="H2209" s="109"/>
    </row>
    <row r="2210" spans="2:8" ht="24" thickBot="1">
      <c r="B2210" s="112" t="s">
        <v>31</v>
      </c>
      <c r="C2210" s="113"/>
      <c r="D2210" s="74">
        <v>340.74</v>
      </c>
      <c r="E2210" s="62">
        <v>50</v>
      </c>
      <c r="F2210" s="20" t="s">
        <v>25</v>
      </c>
      <c r="G2210" s="31">
        <f>D2210*E2210</f>
        <v>17037</v>
      </c>
      <c r="H2210" s="109"/>
    </row>
    <row r="2211" spans="2:8">
      <c r="C2211" s="3"/>
      <c r="D2211" s="3"/>
      <c r="E2211" s="4"/>
      <c r="F2211" s="4"/>
      <c r="H2211" s="45"/>
    </row>
    <row r="2212" spans="2:8" ht="25.5">
      <c r="C2212" s="14" t="s">
        <v>14</v>
      </c>
      <c r="D2212" s="6"/>
    </row>
    <row r="2213" spans="2:8" ht="20.25">
      <c r="C2213" s="89" t="s">
        <v>6</v>
      </c>
      <c r="D2213" s="51" t="s">
        <v>0</v>
      </c>
      <c r="E2213" s="9">
        <f>IF(G2201&gt;0, ROUND((G2201+D2194)/D2194,2), 0)</f>
        <v>1</v>
      </c>
      <c r="F2213" s="9"/>
      <c r="G2213" s="10"/>
      <c r="H2213" s="7"/>
    </row>
    <row r="2214" spans="2:8">
      <c r="C2214" s="89"/>
      <c r="D2214" s="51" t="s">
        <v>1</v>
      </c>
      <c r="E2214" s="9">
        <f>IF(SUM(G2202:G2203)&gt;0,ROUND((G2202+G2203+D2194)/D2194,2),0)</f>
        <v>1</v>
      </c>
      <c r="F2214" s="9"/>
      <c r="G2214" s="11"/>
      <c r="H2214" s="47"/>
    </row>
    <row r="2215" spans="2:8">
      <c r="C2215" s="89"/>
      <c r="D2215" s="51" t="s">
        <v>2</v>
      </c>
      <c r="E2215" s="9">
        <f>IF(G2204&gt;0,ROUND((G2204+D2194)/D2194,2),0)</f>
        <v>1.07</v>
      </c>
      <c r="F2215" s="12"/>
      <c r="G2215" s="11"/>
    </row>
    <row r="2216" spans="2:8">
      <c r="C2216" s="89"/>
      <c r="D2216" s="13" t="s">
        <v>3</v>
      </c>
      <c r="E2216" s="32">
        <f>IF(SUM(G2205:G2210)&gt;0,ROUND((SUM(G2205:G2210)+D2194)/D2194,2),0)</f>
        <v>2.17</v>
      </c>
      <c r="F2216" s="10"/>
      <c r="G2216" s="11"/>
    </row>
    <row r="2217" spans="2:8" ht="25.5">
      <c r="D2217" s="33" t="s">
        <v>4</v>
      </c>
      <c r="E2217" s="34">
        <f>SUM(E2213:E2216)-IF(VALUE(COUNTIF(E2213:E2216,"&gt;0"))=4,3,0)-IF(VALUE(COUNTIF(E2213:E2216,"&gt;0"))=3,2,0)-IF(VALUE(COUNTIF(E2213:E2216,"&gt;0"))=2,1,0)</f>
        <v>2.2400000000000002</v>
      </c>
      <c r="F2217" s="25"/>
    </row>
    <row r="2218" spans="2:8">
      <c r="E2218" s="15"/>
    </row>
    <row r="2219" spans="2:8" ht="25.5">
      <c r="B2219" s="22"/>
      <c r="C2219" s="16" t="s">
        <v>23</v>
      </c>
      <c r="D2219" s="90">
        <f>E2217*D2194</f>
        <v>118806.2176</v>
      </c>
      <c r="E2219" s="90"/>
    </row>
    <row r="2220" spans="2:8" ht="20.25">
      <c r="C2220" s="17" t="s">
        <v>8</v>
      </c>
      <c r="D2220" s="91">
        <f>D2219/D2193</f>
        <v>176.27035252225519</v>
      </c>
      <c r="E2220" s="91"/>
      <c r="G2220" s="7"/>
      <c r="H2220" s="48"/>
    </row>
    <row r="2231" spans="2:8" ht="60.75">
      <c r="B2231" s="118" t="s">
        <v>85</v>
      </c>
      <c r="C2231" s="118"/>
      <c r="D2231" s="118"/>
      <c r="E2231" s="118"/>
      <c r="F2231" s="118"/>
      <c r="G2231" s="118"/>
      <c r="H2231" s="118"/>
    </row>
    <row r="2232" spans="2:8" ht="52.5" customHeight="1">
      <c r="B2232" s="92" t="s">
        <v>37</v>
      </c>
      <c r="C2232" s="92"/>
      <c r="D2232" s="92"/>
      <c r="E2232" s="92"/>
      <c r="F2232" s="92"/>
      <c r="G2232" s="92"/>
    </row>
    <row r="2233" spans="2:8">
      <c r="C2233" s="52"/>
      <c r="G2233" s="7"/>
    </row>
    <row r="2234" spans="2:8" ht="25.5">
      <c r="C2234" s="14" t="s">
        <v>5</v>
      </c>
      <c r="D2234" s="6"/>
    </row>
    <row r="2235" spans="2:8" ht="20.25">
      <c r="B2235" s="10"/>
      <c r="C2235" s="93" t="s">
        <v>15</v>
      </c>
      <c r="D2235" s="96" t="s">
        <v>87</v>
      </c>
      <c r="E2235" s="96"/>
      <c r="F2235" s="96"/>
      <c r="G2235" s="96"/>
      <c r="H2235" s="40"/>
    </row>
    <row r="2236" spans="2:8" ht="20.25">
      <c r="B2236" s="10"/>
      <c r="C2236" s="94"/>
      <c r="D2236" s="96" t="s">
        <v>107</v>
      </c>
      <c r="E2236" s="96"/>
      <c r="F2236" s="96"/>
      <c r="G2236" s="96"/>
      <c r="H2236" s="40"/>
    </row>
    <row r="2237" spans="2:8" ht="20.25">
      <c r="B2237" s="10"/>
      <c r="C2237" s="95"/>
      <c r="D2237" s="96" t="s">
        <v>153</v>
      </c>
      <c r="E2237" s="96"/>
      <c r="F2237" s="96"/>
      <c r="G2237" s="96"/>
      <c r="H2237" s="40"/>
    </row>
    <row r="2238" spans="2:8">
      <c r="C2238" s="35" t="s">
        <v>12</v>
      </c>
      <c r="D2238" s="53">
        <v>4.4000000000000004</v>
      </c>
      <c r="E2238" s="49"/>
      <c r="F2238" s="10"/>
    </row>
    <row r="2239" spans="2:8">
      <c r="C2239" s="1" t="s">
        <v>9</v>
      </c>
      <c r="D2239" s="54">
        <v>595</v>
      </c>
      <c r="E2239" s="97" t="s">
        <v>16</v>
      </c>
      <c r="F2239" s="98"/>
      <c r="G2239" s="101">
        <f>D2240/D2239</f>
        <v>79.831932773109244</v>
      </c>
    </row>
    <row r="2240" spans="2:8">
      <c r="C2240" s="1" t="s">
        <v>10</v>
      </c>
      <c r="D2240" s="54">
        <v>47500</v>
      </c>
      <c r="E2240" s="99"/>
      <c r="F2240" s="100"/>
      <c r="G2240" s="102"/>
    </row>
    <row r="2241" spans="2:8">
      <c r="C2241" s="37"/>
      <c r="D2241" s="38"/>
      <c r="E2241" s="50"/>
    </row>
    <row r="2242" spans="2:8">
      <c r="C2242" s="36" t="s">
        <v>7</v>
      </c>
      <c r="D2242" s="55" t="s">
        <v>151</v>
      </c>
    </row>
    <row r="2243" spans="2:8">
      <c r="C2243" s="36" t="s">
        <v>11</v>
      </c>
      <c r="D2243" s="55">
        <v>65</v>
      </c>
    </row>
    <row r="2244" spans="2:8">
      <c r="C2244" s="36" t="s">
        <v>13</v>
      </c>
      <c r="D2244" s="69" t="s">
        <v>34</v>
      </c>
      <c r="E2244" s="41"/>
    </row>
    <row r="2245" spans="2:8" ht="24" thickBot="1">
      <c r="C2245" s="42"/>
      <c r="D2245" s="42"/>
    </row>
    <row r="2246" spans="2:8" ht="48" thickBot="1">
      <c r="B2246" s="103" t="s">
        <v>17</v>
      </c>
      <c r="C2246" s="104"/>
      <c r="D2246" s="23" t="s">
        <v>20</v>
      </c>
      <c r="E2246" s="105" t="s">
        <v>22</v>
      </c>
      <c r="F2246" s="106"/>
      <c r="G2246" s="2" t="s">
        <v>21</v>
      </c>
    </row>
    <row r="2247" spans="2:8" ht="24" thickBot="1">
      <c r="B2247" s="107" t="s">
        <v>36</v>
      </c>
      <c r="C2247" s="108"/>
      <c r="D2247" s="70">
        <v>50.01</v>
      </c>
      <c r="E2247" s="56">
        <v>4.4000000000000004</v>
      </c>
      <c r="F2247" s="18" t="s">
        <v>25</v>
      </c>
      <c r="G2247" s="26">
        <f t="shared" ref="G2247:G2254" si="49">D2247*E2247</f>
        <v>220.04400000000001</v>
      </c>
      <c r="H2247" s="109"/>
    </row>
    <row r="2248" spans="2:8">
      <c r="B2248" s="110" t="s">
        <v>18</v>
      </c>
      <c r="C2248" s="111"/>
      <c r="D2248" s="59">
        <v>97.44</v>
      </c>
      <c r="E2248" s="57">
        <v>1.1399999999999999</v>
      </c>
      <c r="F2248" s="19" t="s">
        <v>26</v>
      </c>
      <c r="G2248" s="27">
        <f t="shared" si="49"/>
        <v>111.08159999999999</v>
      </c>
      <c r="H2248" s="109"/>
    </row>
    <row r="2249" spans="2:8" ht="24" thickBot="1">
      <c r="B2249" s="112" t="s">
        <v>19</v>
      </c>
      <c r="C2249" s="113"/>
      <c r="D2249" s="62">
        <v>151.63</v>
      </c>
      <c r="E2249" s="58">
        <v>1.1399999999999999</v>
      </c>
      <c r="F2249" s="20" t="s">
        <v>26</v>
      </c>
      <c r="G2249" s="28">
        <f t="shared" si="49"/>
        <v>172.85819999999998</v>
      </c>
      <c r="H2249" s="109"/>
    </row>
    <row r="2250" spans="2:8" ht="24" thickBot="1">
      <c r="B2250" s="114" t="s">
        <v>28</v>
      </c>
      <c r="C2250" s="115"/>
      <c r="D2250" s="71">
        <v>731.97</v>
      </c>
      <c r="E2250" s="71">
        <v>4.4000000000000004</v>
      </c>
      <c r="F2250" s="24" t="s">
        <v>25</v>
      </c>
      <c r="G2250" s="29">
        <f t="shared" si="49"/>
        <v>3220.6680000000006</v>
      </c>
      <c r="H2250" s="109"/>
    </row>
    <row r="2251" spans="2:8">
      <c r="B2251" s="110" t="s">
        <v>33</v>
      </c>
      <c r="C2251" s="111"/>
      <c r="D2251" s="59">
        <v>652.6</v>
      </c>
      <c r="E2251" s="59">
        <v>8.8000000000000007</v>
      </c>
      <c r="F2251" s="19" t="s">
        <v>25</v>
      </c>
      <c r="G2251" s="27">
        <f t="shared" si="49"/>
        <v>5742.880000000001</v>
      </c>
      <c r="H2251" s="109"/>
    </row>
    <row r="2252" spans="2:8">
      <c r="B2252" s="116" t="s">
        <v>27</v>
      </c>
      <c r="C2252" s="117"/>
      <c r="D2252" s="72">
        <v>526.99</v>
      </c>
      <c r="E2252" s="60"/>
      <c r="F2252" s="21" t="s">
        <v>25</v>
      </c>
      <c r="G2252" s="30">
        <f t="shared" si="49"/>
        <v>0</v>
      </c>
      <c r="H2252" s="109"/>
    </row>
    <row r="2253" spans="2:8">
      <c r="B2253" s="116" t="s">
        <v>29</v>
      </c>
      <c r="C2253" s="117"/>
      <c r="D2253" s="73">
        <v>5438.99</v>
      </c>
      <c r="E2253" s="61">
        <v>4.4000000000000004</v>
      </c>
      <c r="F2253" s="21" t="s">
        <v>25</v>
      </c>
      <c r="G2253" s="30">
        <f t="shared" si="49"/>
        <v>23931.556</v>
      </c>
      <c r="H2253" s="109"/>
    </row>
    <row r="2254" spans="2:8">
      <c r="B2254" s="116" t="s">
        <v>30</v>
      </c>
      <c r="C2254" s="117"/>
      <c r="D2254" s="73">
        <v>1672.77</v>
      </c>
      <c r="E2254" s="61">
        <v>4.4000000000000004</v>
      </c>
      <c r="F2254" s="21" t="s">
        <v>25</v>
      </c>
      <c r="G2254" s="30">
        <f t="shared" si="49"/>
        <v>7360.1880000000001</v>
      </c>
      <c r="H2254" s="109"/>
    </row>
    <row r="2255" spans="2:8">
      <c r="B2255" s="116" t="s">
        <v>32</v>
      </c>
      <c r="C2255" s="117"/>
      <c r="D2255" s="73">
        <v>548.24</v>
      </c>
      <c r="E2255" s="61">
        <v>4.4000000000000004</v>
      </c>
      <c r="F2255" s="21" t="s">
        <v>25</v>
      </c>
      <c r="G2255" s="30">
        <f>D2255*E2255</f>
        <v>2412.2560000000003</v>
      </c>
      <c r="H2255" s="109"/>
    </row>
    <row r="2256" spans="2:8" ht="24" thickBot="1">
      <c r="B2256" s="112" t="s">
        <v>31</v>
      </c>
      <c r="C2256" s="113"/>
      <c r="D2256" s="74">
        <v>340.74</v>
      </c>
      <c r="E2256" s="62">
        <v>44</v>
      </c>
      <c r="F2256" s="20" t="s">
        <v>25</v>
      </c>
      <c r="G2256" s="31">
        <f>D2256*E2256</f>
        <v>14992.560000000001</v>
      </c>
      <c r="H2256" s="109"/>
    </row>
    <row r="2257" spans="2:8">
      <c r="C2257" s="3"/>
      <c r="D2257" s="3"/>
      <c r="E2257" s="4"/>
      <c r="F2257" s="4"/>
      <c r="H2257" s="45"/>
    </row>
    <row r="2258" spans="2:8" ht="25.5">
      <c r="C2258" s="14" t="s">
        <v>14</v>
      </c>
      <c r="D2258" s="6"/>
    </row>
    <row r="2259" spans="2:8" ht="20.25">
      <c r="C2259" s="89" t="s">
        <v>6</v>
      </c>
      <c r="D2259" s="51" t="s">
        <v>0</v>
      </c>
      <c r="E2259" s="9">
        <f>IF(G2247&gt;0, ROUND((G2247+D2240)/D2240,2), 0)</f>
        <v>1</v>
      </c>
      <c r="F2259" s="9"/>
      <c r="G2259" s="10"/>
      <c r="H2259" s="7"/>
    </row>
    <row r="2260" spans="2:8">
      <c r="C2260" s="89"/>
      <c r="D2260" s="51" t="s">
        <v>1</v>
      </c>
      <c r="E2260" s="9">
        <f>IF(SUM(G2248:G2249)&gt;0,ROUND((G2248+G2249+D2240)/D2240,2),0)</f>
        <v>1.01</v>
      </c>
      <c r="F2260" s="9"/>
      <c r="G2260" s="11"/>
      <c r="H2260" s="47"/>
    </row>
    <row r="2261" spans="2:8">
      <c r="C2261" s="89"/>
      <c r="D2261" s="51" t="s">
        <v>2</v>
      </c>
      <c r="E2261" s="9">
        <f>IF(G2250&gt;0,ROUND((G2250+D2240)/D2240,2),0)</f>
        <v>1.07</v>
      </c>
      <c r="F2261" s="12"/>
      <c r="G2261" s="11"/>
    </row>
    <row r="2262" spans="2:8">
      <c r="C2262" s="89"/>
      <c r="D2262" s="13" t="s">
        <v>3</v>
      </c>
      <c r="E2262" s="32">
        <f>IF(SUM(G2251:G2256)&gt;0,ROUND((SUM(G2251:G2256)+D2240)/D2240,2),0)</f>
        <v>2.15</v>
      </c>
      <c r="F2262" s="10"/>
      <c r="G2262" s="11"/>
    </row>
    <row r="2263" spans="2:8" ht="25.5">
      <c r="D2263" s="33" t="s">
        <v>4</v>
      </c>
      <c r="E2263" s="34">
        <f>SUM(E2259:E2262)-IF(VALUE(COUNTIF(E2259:E2262,"&gt;0"))=4,3,0)-IF(VALUE(COUNTIF(E2259:E2262,"&gt;0"))=3,2,0)-IF(VALUE(COUNTIF(E2259:E2262,"&gt;0"))=2,1,0)</f>
        <v>2.2300000000000004</v>
      </c>
      <c r="F2263" s="25"/>
    </row>
    <row r="2264" spans="2:8">
      <c r="E2264" s="15"/>
    </row>
    <row r="2265" spans="2:8" ht="25.5">
      <c r="B2265" s="22"/>
      <c r="C2265" s="16" t="s">
        <v>23</v>
      </c>
      <c r="D2265" s="90">
        <f>E2263*D2240</f>
        <v>105925.00000000001</v>
      </c>
      <c r="E2265" s="90"/>
    </row>
    <row r="2266" spans="2:8" ht="20.25">
      <c r="C2266" s="17" t="s">
        <v>8</v>
      </c>
      <c r="D2266" s="91">
        <f>D2265/D2239</f>
        <v>178.02521008403363</v>
      </c>
      <c r="E2266" s="91"/>
      <c r="G2266" s="7"/>
      <c r="H2266" s="48"/>
    </row>
    <row r="2278" spans="2:8" ht="60.75">
      <c r="B2278" s="118" t="s">
        <v>86</v>
      </c>
      <c r="C2278" s="118"/>
      <c r="D2278" s="118"/>
      <c r="E2278" s="118"/>
      <c r="F2278" s="118"/>
      <c r="G2278" s="118"/>
      <c r="H2278" s="118"/>
    </row>
    <row r="2279" spans="2:8" ht="52.5" customHeight="1">
      <c r="B2279" s="92" t="s">
        <v>37</v>
      </c>
      <c r="C2279" s="92"/>
      <c r="D2279" s="92"/>
      <c r="E2279" s="92"/>
      <c r="F2279" s="92"/>
      <c r="G2279" s="92"/>
    </row>
    <row r="2280" spans="2:8">
      <c r="C2280" s="75"/>
      <c r="G2280" s="7"/>
    </row>
    <row r="2281" spans="2:8" ht="25.5">
      <c r="C2281" s="14" t="s">
        <v>5</v>
      </c>
      <c r="D2281" s="6"/>
    </row>
    <row r="2282" spans="2:8" ht="20.25">
      <c r="B2282" s="10"/>
      <c r="C2282" s="93" t="s">
        <v>15</v>
      </c>
      <c r="D2282" s="96" t="s">
        <v>87</v>
      </c>
      <c r="E2282" s="96"/>
      <c r="F2282" s="96"/>
      <c r="G2282" s="96"/>
      <c r="H2282" s="40"/>
    </row>
    <row r="2283" spans="2:8" ht="20.25">
      <c r="B2283" s="10"/>
      <c r="C2283" s="94"/>
      <c r="D2283" s="96" t="s">
        <v>107</v>
      </c>
      <c r="E2283" s="96"/>
      <c r="F2283" s="96"/>
      <c r="G2283" s="96"/>
      <c r="H2283" s="40"/>
    </row>
    <row r="2284" spans="2:8" ht="20.25">
      <c r="B2284" s="10"/>
      <c r="C2284" s="95"/>
      <c r="D2284" s="96" t="s">
        <v>155</v>
      </c>
      <c r="E2284" s="96"/>
      <c r="F2284" s="96"/>
      <c r="G2284" s="96"/>
      <c r="H2284" s="40"/>
    </row>
    <row r="2285" spans="2:8">
      <c r="C2285" s="35" t="s">
        <v>12</v>
      </c>
      <c r="D2285" s="53">
        <v>3</v>
      </c>
      <c r="E2285" s="49"/>
      <c r="F2285" s="10"/>
    </row>
    <row r="2286" spans="2:8">
      <c r="C2286" s="1" t="s">
        <v>9</v>
      </c>
      <c r="D2286" s="54">
        <v>375</v>
      </c>
      <c r="E2286" s="97" t="s">
        <v>16</v>
      </c>
      <c r="F2286" s="98"/>
      <c r="G2286" s="101">
        <f>D2287/D2286</f>
        <v>182.78634666666667</v>
      </c>
    </row>
    <row r="2287" spans="2:8">
      <c r="C2287" s="1" t="s">
        <v>10</v>
      </c>
      <c r="D2287" s="54">
        <v>68544.88</v>
      </c>
      <c r="E2287" s="99"/>
      <c r="F2287" s="100"/>
      <c r="G2287" s="102"/>
    </row>
    <row r="2288" spans="2:8">
      <c r="C2288" s="37"/>
      <c r="D2288" s="38"/>
      <c r="E2288" s="50"/>
    </row>
    <row r="2289" spans="2:8">
      <c r="C2289" s="36" t="s">
        <v>7</v>
      </c>
      <c r="D2289" s="55" t="s">
        <v>156</v>
      </c>
    </row>
    <row r="2290" spans="2:8">
      <c r="C2290" s="36" t="s">
        <v>11</v>
      </c>
      <c r="D2290" s="55">
        <v>70</v>
      </c>
    </row>
    <row r="2291" spans="2:8">
      <c r="C2291" s="36" t="s">
        <v>13</v>
      </c>
      <c r="D2291" s="69" t="s">
        <v>34</v>
      </c>
      <c r="E2291" s="41"/>
    </row>
    <row r="2292" spans="2:8" ht="24" thickBot="1">
      <c r="C2292" s="42"/>
      <c r="D2292" s="42"/>
    </row>
    <row r="2293" spans="2:8" ht="48" thickBot="1">
      <c r="B2293" s="103" t="s">
        <v>17</v>
      </c>
      <c r="C2293" s="104"/>
      <c r="D2293" s="23" t="s">
        <v>20</v>
      </c>
      <c r="E2293" s="105" t="s">
        <v>22</v>
      </c>
      <c r="F2293" s="106"/>
      <c r="G2293" s="2" t="s">
        <v>21</v>
      </c>
    </row>
    <row r="2294" spans="2:8" ht="24" thickBot="1">
      <c r="B2294" s="107" t="s">
        <v>36</v>
      </c>
      <c r="C2294" s="108"/>
      <c r="D2294" s="70">
        <v>50.01</v>
      </c>
      <c r="E2294" s="56">
        <v>3</v>
      </c>
      <c r="F2294" s="18" t="s">
        <v>25</v>
      </c>
      <c r="G2294" s="26">
        <f t="shared" ref="G2294:G2301" si="50">D2294*E2294</f>
        <v>150.03</v>
      </c>
      <c r="H2294" s="109"/>
    </row>
    <row r="2295" spans="2:8">
      <c r="B2295" s="110" t="s">
        <v>18</v>
      </c>
      <c r="C2295" s="111"/>
      <c r="D2295" s="59">
        <v>97.44</v>
      </c>
      <c r="E2295" s="57">
        <v>0.72</v>
      </c>
      <c r="F2295" s="19" t="s">
        <v>26</v>
      </c>
      <c r="G2295" s="27">
        <f t="shared" si="50"/>
        <v>70.15679999999999</v>
      </c>
      <c r="H2295" s="109"/>
    </row>
    <row r="2296" spans="2:8" ht="24" thickBot="1">
      <c r="B2296" s="112" t="s">
        <v>19</v>
      </c>
      <c r="C2296" s="113"/>
      <c r="D2296" s="62">
        <v>151.63</v>
      </c>
      <c r="E2296" s="58">
        <v>0.72</v>
      </c>
      <c r="F2296" s="20" t="s">
        <v>26</v>
      </c>
      <c r="G2296" s="28">
        <f t="shared" si="50"/>
        <v>109.17359999999999</v>
      </c>
      <c r="H2296" s="109"/>
    </row>
    <row r="2297" spans="2:8" ht="24" thickBot="1">
      <c r="B2297" s="114" t="s">
        <v>28</v>
      </c>
      <c r="C2297" s="115"/>
      <c r="D2297" s="71">
        <v>731.97</v>
      </c>
      <c r="E2297" s="71">
        <v>3</v>
      </c>
      <c r="F2297" s="24" t="s">
        <v>25</v>
      </c>
      <c r="G2297" s="29">
        <f t="shared" si="50"/>
        <v>2195.91</v>
      </c>
      <c r="H2297" s="109"/>
    </row>
    <row r="2298" spans="2:8">
      <c r="B2298" s="110" t="s">
        <v>33</v>
      </c>
      <c r="C2298" s="111"/>
      <c r="D2298" s="59">
        <v>652.6</v>
      </c>
      <c r="E2298" s="59">
        <v>6</v>
      </c>
      <c r="F2298" s="19" t="s">
        <v>25</v>
      </c>
      <c r="G2298" s="27">
        <f t="shared" si="50"/>
        <v>3915.6000000000004</v>
      </c>
      <c r="H2298" s="109"/>
    </row>
    <row r="2299" spans="2:8">
      <c r="B2299" s="116" t="s">
        <v>27</v>
      </c>
      <c r="C2299" s="117"/>
      <c r="D2299" s="72">
        <v>526.99</v>
      </c>
      <c r="E2299" s="60"/>
      <c r="F2299" s="21" t="s">
        <v>25</v>
      </c>
      <c r="G2299" s="30">
        <f t="shared" si="50"/>
        <v>0</v>
      </c>
      <c r="H2299" s="109"/>
    </row>
    <row r="2300" spans="2:8">
      <c r="B2300" s="116" t="s">
        <v>29</v>
      </c>
      <c r="C2300" s="117"/>
      <c r="D2300" s="73">
        <v>5438.99</v>
      </c>
      <c r="E2300" s="61">
        <v>3</v>
      </c>
      <c r="F2300" s="21" t="s">
        <v>25</v>
      </c>
      <c r="G2300" s="30">
        <f t="shared" si="50"/>
        <v>16316.97</v>
      </c>
      <c r="H2300" s="109"/>
    </row>
    <row r="2301" spans="2:8">
      <c r="B2301" s="116" t="s">
        <v>30</v>
      </c>
      <c r="C2301" s="117"/>
      <c r="D2301" s="73">
        <v>1672.77</v>
      </c>
      <c r="E2301" s="61">
        <v>3</v>
      </c>
      <c r="F2301" s="21" t="s">
        <v>25</v>
      </c>
      <c r="G2301" s="30">
        <f t="shared" si="50"/>
        <v>5018.3099999999995</v>
      </c>
      <c r="H2301" s="109"/>
    </row>
    <row r="2302" spans="2:8">
      <c r="B2302" s="116" t="s">
        <v>32</v>
      </c>
      <c r="C2302" s="117"/>
      <c r="D2302" s="73">
        <v>548.24</v>
      </c>
      <c r="E2302" s="61">
        <v>3</v>
      </c>
      <c r="F2302" s="21" t="s">
        <v>25</v>
      </c>
      <c r="G2302" s="30">
        <f>D2302*E2302</f>
        <v>1644.72</v>
      </c>
      <c r="H2302" s="109"/>
    </row>
    <row r="2303" spans="2:8" ht="24" thickBot="1">
      <c r="B2303" s="112" t="s">
        <v>31</v>
      </c>
      <c r="C2303" s="113"/>
      <c r="D2303" s="74">
        <v>340.74</v>
      </c>
      <c r="E2303" s="62">
        <v>30</v>
      </c>
      <c r="F2303" s="20" t="s">
        <v>25</v>
      </c>
      <c r="G2303" s="31">
        <f>D2303*E2303</f>
        <v>10222.200000000001</v>
      </c>
      <c r="H2303" s="109"/>
    </row>
    <row r="2304" spans="2:8">
      <c r="C2304" s="3"/>
      <c r="D2304" s="3"/>
      <c r="E2304" s="4"/>
      <c r="F2304" s="4"/>
      <c r="H2304" s="45"/>
    </row>
    <row r="2305" spans="2:8" ht="25.5">
      <c r="C2305" s="14" t="s">
        <v>14</v>
      </c>
      <c r="D2305" s="6"/>
    </row>
    <row r="2306" spans="2:8" ht="20.25">
      <c r="C2306" s="89" t="s">
        <v>6</v>
      </c>
      <c r="D2306" s="76" t="s">
        <v>0</v>
      </c>
      <c r="E2306" s="9">
        <f>IF(G2294&gt;0, ROUND((G2294+D2287)/D2287,2), 0)</f>
        <v>1</v>
      </c>
      <c r="F2306" s="9"/>
      <c r="G2306" s="10"/>
      <c r="H2306" s="7"/>
    </row>
    <row r="2307" spans="2:8">
      <c r="C2307" s="89"/>
      <c r="D2307" s="76" t="s">
        <v>1</v>
      </c>
      <c r="E2307" s="9">
        <f>IF(SUM(G2295:G2296)&gt;0,ROUND((G2295+G2296+D2287)/D2287,2),0)</f>
        <v>1</v>
      </c>
      <c r="F2307" s="9"/>
      <c r="G2307" s="11"/>
      <c r="H2307" s="47"/>
    </row>
    <row r="2308" spans="2:8">
      <c r="C2308" s="89"/>
      <c r="D2308" s="76" t="s">
        <v>2</v>
      </c>
      <c r="E2308" s="9">
        <f>IF(G2297&gt;0,ROUND((G2297+D2287)/D2287,2),0)</f>
        <v>1.03</v>
      </c>
      <c r="F2308" s="12"/>
      <c r="G2308" s="11"/>
    </row>
    <row r="2309" spans="2:8">
      <c r="C2309" s="89"/>
      <c r="D2309" s="13" t="s">
        <v>3</v>
      </c>
      <c r="E2309" s="32">
        <f>IF(SUM(G2298:G2303)&gt;0,ROUND((SUM(G2298:G2303)+D2287)/D2287,2),0)</f>
        <v>1.54</v>
      </c>
      <c r="F2309" s="10"/>
      <c r="G2309" s="11"/>
    </row>
    <row r="2310" spans="2:8" ht="25.5">
      <c r="D2310" s="33" t="s">
        <v>4</v>
      </c>
      <c r="E2310" s="34">
        <f>SUM(E2306:E2309)-IF(VALUE(COUNTIF(E2306:E2309,"&gt;0"))=4,3,0)-IF(VALUE(COUNTIF(E2306:E2309,"&gt;0"))=3,2,0)-IF(VALUE(COUNTIF(E2306:E2309,"&gt;0"))=2,1,0)</f>
        <v>1.5700000000000003</v>
      </c>
      <c r="F2310" s="25"/>
    </row>
    <row r="2311" spans="2:8">
      <c r="E2311" s="15"/>
    </row>
    <row r="2312" spans="2:8" ht="25.5">
      <c r="B2312" s="22"/>
      <c r="C2312" s="16" t="s">
        <v>23</v>
      </c>
      <c r="D2312" s="90">
        <f>E2310*D2287</f>
        <v>107615.46160000002</v>
      </c>
      <c r="E2312" s="90"/>
    </row>
    <row r="2313" spans="2:8" ht="20.25">
      <c r="C2313" s="17" t="s">
        <v>8</v>
      </c>
      <c r="D2313" s="91">
        <f>D2312/D2286</f>
        <v>286.97456426666673</v>
      </c>
      <c r="E2313" s="91"/>
      <c r="G2313" s="7"/>
      <c r="H2313" s="48"/>
    </row>
    <row r="2325" spans="2:8" ht="60.75">
      <c r="B2325" s="118" t="s">
        <v>154</v>
      </c>
      <c r="C2325" s="118"/>
      <c r="D2325" s="118"/>
      <c r="E2325" s="118"/>
      <c r="F2325" s="118"/>
      <c r="G2325" s="118"/>
      <c r="H2325" s="118"/>
    </row>
    <row r="2326" spans="2:8">
      <c r="B2326" s="92" t="s">
        <v>37</v>
      </c>
      <c r="C2326" s="92"/>
      <c r="D2326" s="92"/>
      <c r="E2326" s="92"/>
      <c r="F2326" s="92"/>
      <c r="G2326" s="92"/>
    </row>
    <row r="2327" spans="2:8">
      <c r="C2327" s="75"/>
      <c r="G2327" s="7"/>
    </row>
    <row r="2328" spans="2:8" ht="25.5">
      <c r="C2328" s="14" t="s">
        <v>5</v>
      </c>
      <c r="D2328" s="6"/>
    </row>
    <row r="2329" spans="2:8" ht="20.25">
      <c r="B2329" s="10"/>
      <c r="C2329" s="93" t="s">
        <v>15</v>
      </c>
      <c r="D2329" s="96" t="s">
        <v>87</v>
      </c>
      <c r="E2329" s="96"/>
      <c r="F2329" s="96"/>
      <c r="G2329" s="96"/>
      <c r="H2329" s="40"/>
    </row>
    <row r="2330" spans="2:8" ht="20.25">
      <c r="B2330" s="10"/>
      <c r="C2330" s="94"/>
      <c r="D2330" s="96" t="s">
        <v>107</v>
      </c>
      <c r="E2330" s="96"/>
      <c r="F2330" s="96"/>
      <c r="G2330" s="96"/>
      <c r="H2330" s="40"/>
    </row>
    <row r="2331" spans="2:8" ht="20.25">
      <c r="B2331" s="10"/>
      <c r="C2331" s="95"/>
      <c r="D2331" s="96" t="s">
        <v>158</v>
      </c>
      <c r="E2331" s="96"/>
      <c r="F2331" s="96"/>
      <c r="G2331" s="96"/>
      <c r="H2331" s="40"/>
    </row>
    <row r="2332" spans="2:8">
      <c r="C2332" s="35" t="s">
        <v>12</v>
      </c>
      <c r="D2332" s="53">
        <v>3</v>
      </c>
      <c r="E2332" s="49"/>
      <c r="F2332" s="10"/>
    </row>
    <row r="2333" spans="2:8">
      <c r="C2333" s="1" t="s">
        <v>9</v>
      </c>
      <c r="D2333" s="54">
        <v>370</v>
      </c>
      <c r="E2333" s="97" t="s">
        <v>16</v>
      </c>
      <c r="F2333" s="98"/>
      <c r="G2333" s="101">
        <f>D2334/D2333</f>
        <v>199.33972972972973</v>
      </c>
    </row>
    <row r="2334" spans="2:8">
      <c r="C2334" s="1" t="s">
        <v>10</v>
      </c>
      <c r="D2334" s="54">
        <v>73755.7</v>
      </c>
      <c r="E2334" s="99"/>
      <c r="F2334" s="100"/>
      <c r="G2334" s="102"/>
    </row>
    <row r="2335" spans="2:8">
      <c r="C2335" s="37"/>
      <c r="D2335" s="38"/>
      <c r="E2335" s="50"/>
    </row>
    <row r="2336" spans="2:8">
      <c r="C2336" s="36" t="s">
        <v>7</v>
      </c>
      <c r="D2336" s="55" t="s">
        <v>156</v>
      </c>
    </row>
    <row r="2337" spans="2:8">
      <c r="C2337" s="36" t="s">
        <v>11</v>
      </c>
      <c r="D2337" s="55">
        <v>70</v>
      </c>
    </row>
    <row r="2338" spans="2:8">
      <c r="C2338" s="36" t="s">
        <v>13</v>
      </c>
      <c r="D2338" s="69" t="s">
        <v>34</v>
      </c>
      <c r="E2338" s="41"/>
    </row>
    <row r="2339" spans="2:8" ht="24" thickBot="1">
      <c r="C2339" s="42"/>
      <c r="D2339" s="42"/>
    </row>
    <row r="2340" spans="2:8" ht="48" thickBot="1">
      <c r="B2340" s="103" t="s">
        <v>17</v>
      </c>
      <c r="C2340" s="104"/>
      <c r="D2340" s="23" t="s">
        <v>20</v>
      </c>
      <c r="E2340" s="105" t="s">
        <v>22</v>
      </c>
      <c r="F2340" s="106"/>
      <c r="G2340" s="2" t="s">
        <v>21</v>
      </c>
    </row>
    <row r="2341" spans="2:8" ht="24" thickBot="1">
      <c r="B2341" s="107" t="s">
        <v>36</v>
      </c>
      <c r="C2341" s="108"/>
      <c r="D2341" s="70">
        <v>50.01</v>
      </c>
      <c r="E2341" s="56">
        <v>3</v>
      </c>
      <c r="F2341" s="18" t="s">
        <v>25</v>
      </c>
      <c r="G2341" s="26">
        <f t="shared" ref="G2341:G2348" si="51">D2341*E2341</f>
        <v>150.03</v>
      </c>
      <c r="H2341" s="109"/>
    </row>
    <row r="2342" spans="2:8">
      <c r="B2342" s="110" t="s">
        <v>18</v>
      </c>
      <c r="C2342" s="111"/>
      <c r="D2342" s="59">
        <v>97.44</v>
      </c>
      <c r="E2342" s="57">
        <v>0.78</v>
      </c>
      <c r="F2342" s="19" t="s">
        <v>26</v>
      </c>
      <c r="G2342" s="27">
        <f t="shared" si="51"/>
        <v>76.003200000000007</v>
      </c>
      <c r="H2342" s="109"/>
    </row>
    <row r="2343" spans="2:8" ht="24" thickBot="1">
      <c r="B2343" s="112" t="s">
        <v>19</v>
      </c>
      <c r="C2343" s="113"/>
      <c r="D2343" s="62">
        <v>151.63</v>
      </c>
      <c r="E2343" s="58">
        <v>0.78</v>
      </c>
      <c r="F2343" s="20" t="s">
        <v>26</v>
      </c>
      <c r="G2343" s="28">
        <f t="shared" si="51"/>
        <v>118.2714</v>
      </c>
      <c r="H2343" s="109"/>
    </row>
    <row r="2344" spans="2:8" ht="24" thickBot="1">
      <c r="B2344" s="114" t="s">
        <v>28</v>
      </c>
      <c r="C2344" s="115"/>
      <c r="D2344" s="71">
        <v>731.97</v>
      </c>
      <c r="E2344" s="71">
        <v>3</v>
      </c>
      <c r="F2344" s="24" t="s">
        <v>25</v>
      </c>
      <c r="G2344" s="29">
        <f t="shared" si="51"/>
        <v>2195.91</v>
      </c>
      <c r="H2344" s="109"/>
    </row>
    <row r="2345" spans="2:8">
      <c r="B2345" s="110" t="s">
        <v>33</v>
      </c>
      <c r="C2345" s="111"/>
      <c r="D2345" s="59">
        <v>652.6</v>
      </c>
      <c r="E2345" s="59">
        <v>6</v>
      </c>
      <c r="F2345" s="19" t="s">
        <v>25</v>
      </c>
      <c r="G2345" s="27">
        <f t="shared" si="51"/>
        <v>3915.6000000000004</v>
      </c>
      <c r="H2345" s="109"/>
    </row>
    <row r="2346" spans="2:8">
      <c r="B2346" s="116" t="s">
        <v>27</v>
      </c>
      <c r="C2346" s="117"/>
      <c r="D2346" s="72">
        <v>526.99</v>
      </c>
      <c r="E2346" s="60"/>
      <c r="F2346" s="21" t="s">
        <v>25</v>
      </c>
      <c r="G2346" s="30">
        <f t="shared" si="51"/>
        <v>0</v>
      </c>
      <c r="H2346" s="109"/>
    </row>
    <row r="2347" spans="2:8">
      <c r="B2347" s="116" t="s">
        <v>29</v>
      </c>
      <c r="C2347" s="117"/>
      <c r="D2347" s="73">
        <v>5438.99</v>
      </c>
      <c r="E2347" s="61">
        <v>3</v>
      </c>
      <c r="F2347" s="21" t="s">
        <v>25</v>
      </c>
      <c r="G2347" s="30">
        <f t="shared" si="51"/>
        <v>16316.97</v>
      </c>
      <c r="H2347" s="109"/>
    </row>
    <row r="2348" spans="2:8">
      <c r="B2348" s="116" t="s">
        <v>30</v>
      </c>
      <c r="C2348" s="117"/>
      <c r="D2348" s="73">
        <v>1672.77</v>
      </c>
      <c r="E2348" s="61">
        <v>3</v>
      </c>
      <c r="F2348" s="21" t="s">
        <v>25</v>
      </c>
      <c r="G2348" s="30">
        <f t="shared" si="51"/>
        <v>5018.3099999999995</v>
      </c>
      <c r="H2348" s="109"/>
    </row>
    <row r="2349" spans="2:8">
      <c r="B2349" s="116" t="s">
        <v>32</v>
      </c>
      <c r="C2349" s="117"/>
      <c r="D2349" s="73">
        <v>548.24</v>
      </c>
      <c r="E2349" s="61">
        <v>3</v>
      </c>
      <c r="F2349" s="21" t="s">
        <v>25</v>
      </c>
      <c r="G2349" s="30">
        <f>D2349*E2349</f>
        <v>1644.72</v>
      </c>
      <c r="H2349" s="109"/>
    </row>
    <row r="2350" spans="2:8" ht="24" thickBot="1">
      <c r="B2350" s="112" t="s">
        <v>31</v>
      </c>
      <c r="C2350" s="113"/>
      <c r="D2350" s="74">
        <v>340.74</v>
      </c>
      <c r="E2350" s="62">
        <v>30</v>
      </c>
      <c r="F2350" s="20" t="s">
        <v>25</v>
      </c>
      <c r="G2350" s="31">
        <f>D2350*E2350</f>
        <v>10222.200000000001</v>
      </c>
      <c r="H2350" s="109"/>
    </row>
    <row r="2351" spans="2:8">
      <c r="C2351" s="3"/>
      <c r="D2351" s="3"/>
      <c r="E2351" s="4"/>
      <c r="F2351" s="4"/>
      <c r="H2351" s="45"/>
    </row>
    <row r="2352" spans="2:8" ht="25.5">
      <c r="C2352" s="14" t="s">
        <v>14</v>
      </c>
      <c r="D2352" s="6"/>
    </row>
    <row r="2353" spans="2:8" ht="20.25">
      <c r="C2353" s="89" t="s">
        <v>6</v>
      </c>
      <c r="D2353" s="76" t="s">
        <v>0</v>
      </c>
      <c r="E2353" s="9">
        <f>IF(G2341&gt;0, ROUND((G2341+D2334)/D2334,2), 0)</f>
        <v>1</v>
      </c>
      <c r="F2353" s="9"/>
      <c r="G2353" s="10"/>
      <c r="H2353" s="7"/>
    </row>
    <row r="2354" spans="2:8">
      <c r="C2354" s="89"/>
      <c r="D2354" s="76" t="s">
        <v>1</v>
      </c>
      <c r="E2354" s="9">
        <f>IF(SUM(G2342:G2343)&gt;0,ROUND((G2342+G2343+D2334)/D2334,2),0)</f>
        <v>1</v>
      </c>
      <c r="F2354" s="9"/>
      <c r="G2354" s="11"/>
      <c r="H2354" s="47"/>
    </row>
    <row r="2355" spans="2:8">
      <c r="C2355" s="89"/>
      <c r="D2355" s="76" t="s">
        <v>2</v>
      </c>
      <c r="E2355" s="9">
        <f>IF(G2344&gt;0,ROUND((G2344+D2334)/D2334,2),0)</f>
        <v>1.03</v>
      </c>
      <c r="F2355" s="12"/>
      <c r="G2355" s="11"/>
    </row>
    <row r="2356" spans="2:8">
      <c r="C2356" s="89"/>
      <c r="D2356" s="13" t="s">
        <v>3</v>
      </c>
      <c r="E2356" s="32">
        <f>IF(SUM(G2345:G2350)&gt;0,ROUND((SUM(G2345:G2350)+D2334)/D2334,2),0)</f>
        <v>1.5</v>
      </c>
      <c r="F2356" s="10"/>
      <c r="G2356" s="11"/>
    </row>
    <row r="2357" spans="2:8" ht="25.5">
      <c r="D2357" s="33" t="s">
        <v>4</v>
      </c>
      <c r="E2357" s="34">
        <f>SUM(E2353:E2356)-IF(VALUE(COUNTIF(E2353:E2356,"&gt;0"))=4,3,0)-IF(VALUE(COUNTIF(E2353:E2356,"&gt;0"))=3,2,0)-IF(VALUE(COUNTIF(E2353:E2356,"&gt;0"))=2,1,0)</f>
        <v>1.5300000000000002</v>
      </c>
      <c r="F2357" s="25"/>
    </row>
    <row r="2358" spans="2:8">
      <c r="E2358" s="15"/>
    </row>
    <row r="2359" spans="2:8" ht="25.5">
      <c r="B2359" s="22"/>
      <c r="C2359" s="16" t="s">
        <v>23</v>
      </c>
      <c r="D2359" s="90">
        <f>E2357*D2334</f>
        <v>112846.22100000002</v>
      </c>
      <c r="E2359" s="90"/>
    </row>
    <row r="2360" spans="2:8" ht="20.25">
      <c r="C2360" s="17" t="s">
        <v>8</v>
      </c>
      <c r="D2360" s="91">
        <f>D2359/D2333</f>
        <v>304.98978648648654</v>
      </c>
      <c r="E2360" s="91"/>
      <c r="G2360" s="7"/>
      <c r="H2360" s="48"/>
    </row>
    <row r="2373" spans="2:8" ht="60.75">
      <c r="B2373" s="118" t="s">
        <v>157</v>
      </c>
      <c r="C2373" s="118"/>
      <c r="D2373" s="118"/>
      <c r="E2373" s="118"/>
      <c r="F2373" s="118"/>
      <c r="G2373" s="118"/>
      <c r="H2373" s="118"/>
    </row>
    <row r="2374" spans="2:8">
      <c r="B2374" s="92" t="s">
        <v>37</v>
      </c>
      <c r="C2374" s="92"/>
      <c r="D2374" s="92"/>
      <c r="E2374" s="92"/>
      <c r="F2374" s="92"/>
      <c r="G2374" s="92"/>
    </row>
    <row r="2375" spans="2:8">
      <c r="C2375" s="75"/>
      <c r="G2375" s="7"/>
    </row>
    <row r="2376" spans="2:8" ht="25.5">
      <c r="C2376" s="14" t="s">
        <v>5</v>
      </c>
      <c r="D2376" s="6"/>
    </row>
    <row r="2377" spans="2:8" ht="20.25">
      <c r="B2377" s="10"/>
      <c r="C2377" s="93" t="s">
        <v>15</v>
      </c>
      <c r="D2377" s="96" t="s">
        <v>87</v>
      </c>
      <c r="E2377" s="96"/>
      <c r="F2377" s="96"/>
      <c r="G2377" s="96"/>
      <c r="H2377" s="40"/>
    </row>
    <row r="2378" spans="2:8" ht="20.25">
      <c r="B2378" s="10"/>
      <c r="C2378" s="94"/>
      <c r="D2378" s="96" t="s">
        <v>107</v>
      </c>
      <c r="E2378" s="96"/>
      <c r="F2378" s="96"/>
      <c r="G2378" s="96"/>
      <c r="H2378" s="40"/>
    </row>
    <row r="2379" spans="2:8" ht="20.25">
      <c r="B2379" s="10"/>
      <c r="C2379" s="95"/>
      <c r="D2379" s="96" t="s">
        <v>160</v>
      </c>
      <c r="E2379" s="96"/>
      <c r="F2379" s="96"/>
      <c r="G2379" s="96"/>
      <c r="H2379" s="40"/>
    </row>
    <row r="2380" spans="2:8">
      <c r="C2380" s="35" t="s">
        <v>12</v>
      </c>
      <c r="D2380" s="53">
        <v>3.4</v>
      </c>
      <c r="E2380" s="49"/>
      <c r="F2380" s="10"/>
    </row>
    <row r="2381" spans="2:8">
      <c r="C2381" s="1" t="s">
        <v>9</v>
      </c>
      <c r="D2381" s="54">
        <v>400</v>
      </c>
      <c r="E2381" s="97" t="s">
        <v>16</v>
      </c>
      <c r="F2381" s="98"/>
      <c r="G2381" s="101">
        <f>D2382/D2381</f>
        <v>191.13467499999999</v>
      </c>
    </row>
    <row r="2382" spans="2:8">
      <c r="C2382" s="1" t="s">
        <v>10</v>
      </c>
      <c r="D2382" s="54">
        <v>76453.87</v>
      </c>
      <c r="E2382" s="99"/>
      <c r="F2382" s="100"/>
      <c r="G2382" s="102"/>
    </row>
    <row r="2383" spans="2:8">
      <c r="C2383" s="37"/>
      <c r="D2383" s="38"/>
      <c r="E2383" s="50"/>
    </row>
    <row r="2384" spans="2:8">
      <c r="C2384" s="36" t="s">
        <v>7</v>
      </c>
      <c r="D2384" s="55" t="s">
        <v>156</v>
      </c>
    </row>
    <row r="2385" spans="2:8">
      <c r="C2385" s="36" t="s">
        <v>11</v>
      </c>
      <c r="D2385" s="55">
        <v>70</v>
      </c>
    </row>
    <row r="2386" spans="2:8">
      <c r="C2386" s="36" t="s">
        <v>13</v>
      </c>
      <c r="D2386" s="69" t="s">
        <v>34</v>
      </c>
      <c r="E2386" s="41"/>
    </row>
    <row r="2387" spans="2:8" ht="24" thickBot="1">
      <c r="C2387" s="42"/>
      <c r="D2387" s="42"/>
    </row>
    <row r="2388" spans="2:8" ht="48" thickBot="1">
      <c r="B2388" s="103" t="s">
        <v>17</v>
      </c>
      <c r="C2388" s="104"/>
      <c r="D2388" s="23" t="s">
        <v>20</v>
      </c>
      <c r="E2388" s="105" t="s">
        <v>22</v>
      </c>
      <c r="F2388" s="106"/>
      <c r="G2388" s="2" t="s">
        <v>21</v>
      </c>
    </row>
    <row r="2389" spans="2:8" ht="24" thickBot="1">
      <c r="B2389" s="107" t="s">
        <v>36</v>
      </c>
      <c r="C2389" s="108"/>
      <c r="D2389" s="70">
        <v>50.01</v>
      </c>
      <c r="E2389" s="56">
        <v>3.4</v>
      </c>
      <c r="F2389" s="18" t="s">
        <v>25</v>
      </c>
      <c r="G2389" s="26">
        <f t="shared" ref="G2389:G2396" si="52">D2389*E2389</f>
        <v>170.03399999999999</v>
      </c>
      <c r="H2389" s="109"/>
    </row>
    <row r="2390" spans="2:8">
      <c r="B2390" s="110" t="s">
        <v>18</v>
      </c>
      <c r="C2390" s="111"/>
      <c r="D2390" s="59">
        <v>97.44</v>
      </c>
      <c r="E2390" s="57">
        <v>0.78</v>
      </c>
      <c r="F2390" s="19" t="s">
        <v>26</v>
      </c>
      <c r="G2390" s="27">
        <f t="shared" si="52"/>
        <v>76.003200000000007</v>
      </c>
      <c r="H2390" s="109"/>
    </row>
    <row r="2391" spans="2:8" ht="24" thickBot="1">
      <c r="B2391" s="112" t="s">
        <v>19</v>
      </c>
      <c r="C2391" s="113"/>
      <c r="D2391" s="62">
        <v>151.63</v>
      </c>
      <c r="E2391" s="58">
        <v>0.78</v>
      </c>
      <c r="F2391" s="20" t="s">
        <v>26</v>
      </c>
      <c r="G2391" s="28">
        <f t="shared" si="52"/>
        <v>118.2714</v>
      </c>
      <c r="H2391" s="109"/>
    </row>
    <row r="2392" spans="2:8" ht="24" thickBot="1">
      <c r="B2392" s="114" t="s">
        <v>28</v>
      </c>
      <c r="C2392" s="115"/>
      <c r="D2392" s="71">
        <v>731.97</v>
      </c>
      <c r="E2392" s="71">
        <v>3.4</v>
      </c>
      <c r="F2392" s="24" t="s">
        <v>25</v>
      </c>
      <c r="G2392" s="29">
        <f t="shared" si="52"/>
        <v>2488.6979999999999</v>
      </c>
      <c r="H2392" s="109"/>
    </row>
    <row r="2393" spans="2:8">
      <c r="B2393" s="110" t="s">
        <v>33</v>
      </c>
      <c r="C2393" s="111"/>
      <c r="D2393" s="59">
        <v>652.6</v>
      </c>
      <c r="E2393" s="59">
        <v>6.8</v>
      </c>
      <c r="F2393" s="19" t="s">
        <v>25</v>
      </c>
      <c r="G2393" s="27">
        <f t="shared" si="52"/>
        <v>4437.68</v>
      </c>
      <c r="H2393" s="109"/>
    </row>
    <row r="2394" spans="2:8">
      <c r="B2394" s="116" t="s">
        <v>27</v>
      </c>
      <c r="C2394" s="117"/>
      <c r="D2394" s="72">
        <v>526.99</v>
      </c>
      <c r="E2394" s="60"/>
      <c r="F2394" s="21" t="s">
        <v>25</v>
      </c>
      <c r="G2394" s="30">
        <f t="shared" si="52"/>
        <v>0</v>
      </c>
      <c r="H2394" s="109"/>
    </row>
    <row r="2395" spans="2:8">
      <c r="B2395" s="116" t="s">
        <v>29</v>
      </c>
      <c r="C2395" s="117"/>
      <c r="D2395" s="73">
        <v>5438.99</v>
      </c>
      <c r="E2395" s="61">
        <v>3.4</v>
      </c>
      <c r="F2395" s="21" t="s">
        <v>25</v>
      </c>
      <c r="G2395" s="30">
        <f t="shared" si="52"/>
        <v>18492.565999999999</v>
      </c>
      <c r="H2395" s="109"/>
    </row>
    <row r="2396" spans="2:8">
      <c r="B2396" s="116" t="s">
        <v>30</v>
      </c>
      <c r="C2396" s="117"/>
      <c r="D2396" s="73">
        <v>1672.77</v>
      </c>
      <c r="E2396" s="61">
        <v>3.4</v>
      </c>
      <c r="F2396" s="21" t="s">
        <v>25</v>
      </c>
      <c r="G2396" s="30">
        <f t="shared" si="52"/>
        <v>5687.4179999999997</v>
      </c>
      <c r="H2396" s="109"/>
    </row>
    <row r="2397" spans="2:8">
      <c r="B2397" s="116" t="s">
        <v>32</v>
      </c>
      <c r="C2397" s="117"/>
      <c r="D2397" s="73">
        <v>548.24</v>
      </c>
      <c r="E2397" s="61">
        <v>3.4</v>
      </c>
      <c r="F2397" s="21" t="s">
        <v>25</v>
      </c>
      <c r="G2397" s="30">
        <f>D2397*E2397</f>
        <v>1864.0160000000001</v>
      </c>
      <c r="H2397" s="109"/>
    </row>
    <row r="2398" spans="2:8" ht="24" thickBot="1">
      <c r="B2398" s="112" t="s">
        <v>31</v>
      </c>
      <c r="C2398" s="113"/>
      <c r="D2398" s="74">
        <v>340.74</v>
      </c>
      <c r="E2398" s="62">
        <v>34</v>
      </c>
      <c r="F2398" s="20" t="s">
        <v>25</v>
      </c>
      <c r="G2398" s="31">
        <f>D2398*E2398</f>
        <v>11585.16</v>
      </c>
      <c r="H2398" s="109"/>
    </row>
    <row r="2399" spans="2:8">
      <c r="C2399" s="3"/>
      <c r="D2399" s="3"/>
      <c r="E2399" s="4"/>
      <c r="F2399" s="4"/>
      <c r="H2399" s="45"/>
    </row>
    <row r="2400" spans="2:8" ht="25.5">
      <c r="C2400" s="14" t="s">
        <v>14</v>
      </c>
      <c r="D2400" s="6"/>
    </row>
    <row r="2401" spans="2:8" ht="20.25">
      <c r="C2401" s="89" t="s">
        <v>6</v>
      </c>
      <c r="D2401" s="76" t="s">
        <v>0</v>
      </c>
      <c r="E2401" s="9">
        <f>IF(G2389&gt;0, ROUND((G2389+D2382)/D2382,2), 0)</f>
        <v>1</v>
      </c>
      <c r="F2401" s="9"/>
      <c r="G2401" s="10"/>
      <c r="H2401" s="7"/>
    </row>
    <row r="2402" spans="2:8">
      <c r="C2402" s="89"/>
      <c r="D2402" s="76" t="s">
        <v>1</v>
      </c>
      <c r="E2402" s="9">
        <f>IF(SUM(G2390:G2391)&gt;0,ROUND((G2390+G2391+D2382)/D2382,2),0)</f>
        <v>1</v>
      </c>
      <c r="F2402" s="9"/>
      <c r="G2402" s="11"/>
      <c r="H2402" s="47"/>
    </row>
    <row r="2403" spans="2:8">
      <c r="C2403" s="89"/>
      <c r="D2403" s="76" t="s">
        <v>2</v>
      </c>
      <c r="E2403" s="9">
        <f>IF(G2392&gt;0,ROUND((G2392+D2382)/D2382,2),0)</f>
        <v>1.03</v>
      </c>
      <c r="F2403" s="12"/>
      <c r="G2403" s="11"/>
    </row>
    <row r="2404" spans="2:8">
      <c r="C2404" s="89"/>
      <c r="D2404" s="13" t="s">
        <v>3</v>
      </c>
      <c r="E2404" s="32">
        <f>IF(SUM(G2393:G2398)&gt;0,ROUND((SUM(G2393:G2398)+D2382)/D2382,2),0)</f>
        <v>1.55</v>
      </c>
      <c r="F2404" s="10"/>
      <c r="G2404" s="11"/>
    </row>
    <row r="2405" spans="2:8" ht="25.5">
      <c r="D2405" s="33" t="s">
        <v>4</v>
      </c>
      <c r="E2405" s="34">
        <f>SUM(E2401:E2404)-IF(VALUE(COUNTIF(E2401:E2404,"&gt;0"))=4,3,0)-IF(VALUE(COUNTIF(E2401:E2404,"&gt;0"))=3,2,0)-IF(VALUE(COUNTIF(E2401:E2404,"&gt;0"))=2,1,0)</f>
        <v>1.58</v>
      </c>
      <c r="F2405" s="25"/>
    </row>
    <row r="2406" spans="2:8">
      <c r="E2406" s="15"/>
    </row>
    <row r="2407" spans="2:8" ht="25.5">
      <c r="B2407" s="22"/>
      <c r="C2407" s="16" t="s">
        <v>23</v>
      </c>
      <c r="D2407" s="90">
        <f>E2405*D2382</f>
        <v>120797.1146</v>
      </c>
      <c r="E2407" s="90"/>
    </row>
    <row r="2408" spans="2:8" ht="20.25">
      <c r="C2408" s="17" t="s">
        <v>8</v>
      </c>
      <c r="D2408" s="91">
        <f>D2407/D2381</f>
        <v>301.99278650000002</v>
      </c>
      <c r="E2408" s="91"/>
      <c r="G2408" s="7"/>
      <c r="H2408" s="48"/>
    </row>
    <row r="2421" spans="2:8" ht="60.75">
      <c r="B2421" s="118" t="s">
        <v>159</v>
      </c>
      <c r="C2421" s="118"/>
      <c r="D2421" s="118"/>
      <c r="E2421" s="118"/>
      <c r="F2421" s="118"/>
      <c r="G2421" s="118"/>
      <c r="H2421" s="118"/>
    </row>
    <row r="2422" spans="2:8">
      <c r="B2422" s="92" t="s">
        <v>37</v>
      </c>
      <c r="C2422" s="92"/>
      <c r="D2422" s="92"/>
      <c r="E2422" s="92"/>
      <c r="F2422" s="92"/>
      <c r="G2422" s="92"/>
    </row>
    <row r="2423" spans="2:8">
      <c r="C2423" s="75"/>
      <c r="G2423" s="7"/>
    </row>
    <row r="2424" spans="2:8" ht="25.5">
      <c r="C2424" s="14" t="s">
        <v>5</v>
      </c>
      <c r="D2424" s="6"/>
    </row>
    <row r="2425" spans="2:8" ht="20.25">
      <c r="B2425" s="10"/>
      <c r="C2425" s="93" t="s">
        <v>15</v>
      </c>
      <c r="D2425" s="96" t="s">
        <v>87</v>
      </c>
      <c r="E2425" s="96"/>
      <c r="F2425" s="96"/>
      <c r="G2425" s="96"/>
      <c r="H2425" s="40"/>
    </row>
    <row r="2426" spans="2:8" ht="20.25">
      <c r="B2426" s="10"/>
      <c r="C2426" s="94"/>
      <c r="D2426" s="96" t="s">
        <v>107</v>
      </c>
      <c r="E2426" s="96"/>
      <c r="F2426" s="96"/>
      <c r="G2426" s="96"/>
      <c r="H2426" s="40"/>
    </row>
    <row r="2427" spans="2:8" ht="20.25">
      <c r="B2427" s="10"/>
      <c r="C2427" s="95"/>
      <c r="D2427" s="96" t="s">
        <v>162</v>
      </c>
      <c r="E2427" s="96"/>
      <c r="F2427" s="96"/>
      <c r="G2427" s="96"/>
      <c r="H2427" s="40"/>
    </row>
    <row r="2428" spans="2:8">
      <c r="C2428" s="35" t="s">
        <v>12</v>
      </c>
      <c r="D2428" s="53">
        <v>2</v>
      </c>
      <c r="E2428" s="49"/>
      <c r="F2428" s="10"/>
    </row>
    <row r="2429" spans="2:8">
      <c r="C2429" s="1" t="s">
        <v>9</v>
      </c>
      <c r="D2429" s="54">
        <v>250</v>
      </c>
      <c r="E2429" s="97" t="s">
        <v>16</v>
      </c>
      <c r="F2429" s="98"/>
      <c r="G2429" s="101">
        <f>D2430/D2429</f>
        <v>92.218039999999988</v>
      </c>
    </row>
    <row r="2430" spans="2:8">
      <c r="C2430" s="1" t="s">
        <v>10</v>
      </c>
      <c r="D2430" s="54">
        <v>23054.51</v>
      </c>
      <c r="E2430" s="99"/>
      <c r="F2430" s="100"/>
      <c r="G2430" s="102"/>
    </row>
    <row r="2431" spans="2:8">
      <c r="C2431" s="37"/>
      <c r="D2431" s="38"/>
      <c r="E2431" s="50"/>
    </row>
    <row r="2432" spans="2:8">
      <c r="C2432" s="36" t="s">
        <v>7</v>
      </c>
      <c r="D2432" s="55" t="s">
        <v>152</v>
      </c>
    </row>
    <row r="2433" spans="2:8">
      <c r="C2433" s="36" t="s">
        <v>11</v>
      </c>
      <c r="D2433" s="55">
        <v>70</v>
      </c>
    </row>
    <row r="2434" spans="2:8">
      <c r="C2434" s="36" t="s">
        <v>13</v>
      </c>
      <c r="D2434" s="69" t="s">
        <v>34</v>
      </c>
      <c r="E2434" s="41"/>
    </row>
    <row r="2435" spans="2:8" ht="24" thickBot="1">
      <c r="C2435" s="42"/>
      <c r="D2435" s="42"/>
    </row>
    <row r="2436" spans="2:8" ht="48" thickBot="1">
      <c r="B2436" s="103" t="s">
        <v>17</v>
      </c>
      <c r="C2436" s="104"/>
      <c r="D2436" s="23" t="s">
        <v>20</v>
      </c>
      <c r="E2436" s="105" t="s">
        <v>22</v>
      </c>
      <c r="F2436" s="106"/>
      <c r="G2436" s="2" t="s">
        <v>21</v>
      </c>
    </row>
    <row r="2437" spans="2:8" ht="24" thickBot="1">
      <c r="B2437" s="107" t="s">
        <v>36</v>
      </c>
      <c r="C2437" s="108"/>
      <c r="D2437" s="70">
        <v>50.01</v>
      </c>
      <c r="E2437" s="56">
        <v>2</v>
      </c>
      <c r="F2437" s="18" t="s">
        <v>25</v>
      </c>
      <c r="G2437" s="26">
        <f t="shared" ref="G2437:G2444" si="53">D2437*E2437</f>
        <v>100.02</v>
      </c>
      <c r="H2437" s="109"/>
    </row>
    <row r="2438" spans="2:8">
      <c r="B2438" s="110" t="s">
        <v>18</v>
      </c>
      <c r="C2438" s="111"/>
      <c r="D2438" s="59">
        <v>97.44</v>
      </c>
      <c r="E2438" s="57">
        <v>0.6</v>
      </c>
      <c r="F2438" s="19" t="s">
        <v>26</v>
      </c>
      <c r="G2438" s="27">
        <f t="shared" si="53"/>
        <v>58.463999999999999</v>
      </c>
      <c r="H2438" s="109"/>
    </row>
    <row r="2439" spans="2:8" ht="24" thickBot="1">
      <c r="B2439" s="112" t="s">
        <v>19</v>
      </c>
      <c r="C2439" s="113"/>
      <c r="D2439" s="62">
        <v>151.63</v>
      </c>
      <c r="E2439" s="58">
        <v>0.6</v>
      </c>
      <c r="F2439" s="20" t="s">
        <v>26</v>
      </c>
      <c r="G2439" s="28">
        <f t="shared" si="53"/>
        <v>90.977999999999994</v>
      </c>
      <c r="H2439" s="109"/>
    </row>
    <row r="2440" spans="2:8" ht="24" thickBot="1">
      <c r="B2440" s="114" t="s">
        <v>28</v>
      </c>
      <c r="C2440" s="115"/>
      <c r="D2440" s="71">
        <v>731.97</v>
      </c>
      <c r="E2440" s="71">
        <v>2</v>
      </c>
      <c r="F2440" s="24" t="s">
        <v>25</v>
      </c>
      <c r="G2440" s="29">
        <f t="shared" si="53"/>
        <v>1463.94</v>
      </c>
      <c r="H2440" s="109"/>
    </row>
    <row r="2441" spans="2:8">
      <c r="B2441" s="110" t="s">
        <v>33</v>
      </c>
      <c r="C2441" s="111"/>
      <c r="D2441" s="59">
        <v>652.6</v>
      </c>
      <c r="E2441" s="59">
        <v>4</v>
      </c>
      <c r="F2441" s="19" t="s">
        <v>25</v>
      </c>
      <c r="G2441" s="27">
        <f t="shared" si="53"/>
        <v>2610.4</v>
      </c>
      <c r="H2441" s="109"/>
    </row>
    <row r="2442" spans="2:8">
      <c r="B2442" s="116" t="s">
        <v>27</v>
      </c>
      <c r="C2442" s="117"/>
      <c r="D2442" s="72">
        <v>526.99</v>
      </c>
      <c r="E2442" s="60"/>
      <c r="F2442" s="21" t="s">
        <v>25</v>
      </c>
      <c r="G2442" s="30">
        <f t="shared" si="53"/>
        <v>0</v>
      </c>
      <c r="H2442" s="109"/>
    </row>
    <row r="2443" spans="2:8">
      <c r="B2443" s="116" t="s">
        <v>29</v>
      </c>
      <c r="C2443" s="117"/>
      <c r="D2443" s="73">
        <v>5438.99</v>
      </c>
      <c r="E2443" s="61">
        <v>2</v>
      </c>
      <c r="F2443" s="21" t="s">
        <v>25</v>
      </c>
      <c r="G2443" s="30">
        <f t="shared" si="53"/>
        <v>10877.98</v>
      </c>
      <c r="H2443" s="109"/>
    </row>
    <row r="2444" spans="2:8">
      <c r="B2444" s="116" t="s">
        <v>30</v>
      </c>
      <c r="C2444" s="117"/>
      <c r="D2444" s="73">
        <v>1672.77</v>
      </c>
      <c r="E2444" s="61">
        <v>2</v>
      </c>
      <c r="F2444" s="21" t="s">
        <v>25</v>
      </c>
      <c r="G2444" s="30">
        <f t="shared" si="53"/>
        <v>3345.54</v>
      </c>
      <c r="H2444" s="109"/>
    </row>
    <row r="2445" spans="2:8">
      <c r="B2445" s="116" t="s">
        <v>32</v>
      </c>
      <c r="C2445" s="117"/>
      <c r="D2445" s="73">
        <v>548.24</v>
      </c>
      <c r="E2445" s="61">
        <v>2</v>
      </c>
      <c r="F2445" s="21" t="s">
        <v>25</v>
      </c>
      <c r="G2445" s="30">
        <f>D2445*E2445</f>
        <v>1096.48</v>
      </c>
      <c r="H2445" s="109"/>
    </row>
    <row r="2446" spans="2:8" ht="24" thickBot="1">
      <c r="B2446" s="112" t="s">
        <v>31</v>
      </c>
      <c r="C2446" s="113"/>
      <c r="D2446" s="74">
        <v>340.74</v>
      </c>
      <c r="E2446" s="62">
        <v>20</v>
      </c>
      <c r="F2446" s="20" t="s">
        <v>25</v>
      </c>
      <c r="G2446" s="31">
        <f>D2446*E2446</f>
        <v>6814.8</v>
      </c>
      <c r="H2446" s="109"/>
    </row>
    <row r="2447" spans="2:8">
      <c r="C2447" s="3"/>
      <c r="D2447" s="3"/>
      <c r="E2447" s="4"/>
      <c r="F2447" s="4"/>
      <c r="H2447" s="45"/>
    </row>
    <row r="2448" spans="2:8" ht="25.5">
      <c r="C2448" s="14" t="s">
        <v>14</v>
      </c>
      <c r="D2448" s="6"/>
    </row>
    <row r="2449" spans="2:8" ht="20.25">
      <c r="C2449" s="89" t="s">
        <v>6</v>
      </c>
      <c r="D2449" s="76" t="s">
        <v>0</v>
      </c>
      <c r="E2449" s="9">
        <f>IF(G2437&gt;0, ROUND((G2437+D2430)/D2430,2), 0)</f>
        <v>1</v>
      </c>
      <c r="F2449" s="9"/>
      <c r="G2449" s="10"/>
      <c r="H2449" s="7"/>
    </row>
    <row r="2450" spans="2:8">
      <c r="C2450" s="89"/>
      <c r="D2450" s="76" t="s">
        <v>1</v>
      </c>
      <c r="E2450" s="9">
        <f>IF(SUM(G2438:G2439)&gt;0,ROUND((G2438+G2439+D2430)/D2430,2),0)</f>
        <v>1.01</v>
      </c>
      <c r="F2450" s="9"/>
      <c r="G2450" s="11"/>
      <c r="H2450" s="47"/>
    </row>
    <row r="2451" spans="2:8">
      <c r="C2451" s="89"/>
      <c r="D2451" s="76" t="s">
        <v>2</v>
      </c>
      <c r="E2451" s="9">
        <f>IF(G2440&gt;0,ROUND((G2440+D2430)/D2430,2),0)</f>
        <v>1.06</v>
      </c>
      <c r="F2451" s="12"/>
      <c r="G2451" s="11"/>
    </row>
    <row r="2452" spans="2:8">
      <c r="C2452" s="89"/>
      <c r="D2452" s="13" t="s">
        <v>3</v>
      </c>
      <c r="E2452" s="32">
        <f>IF(SUM(G2441:G2446)&gt;0,ROUND((SUM(G2441:G2446)+D2430)/D2430,2),0)</f>
        <v>2.0699999999999998</v>
      </c>
      <c r="F2452" s="10"/>
      <c r="G2452" s="11"/>
    </row>
    <row r="2453" spans="2:8" ht="25.5">
      <c r="D2453" s="33" t="s">
        <v>4</v>
      </c>
      <c r="E2453" s="34">
        <f>SUM(E2449:E2452)-IF(VALUE(COUNTIF(E2449:E2452,"&gt;0"))=4,3,0)-IF(VALUE(COUNTIF(E2449:E2452,"&gt;0"))=3,2,0)-IF(VALUE(COUNTIF(E2449:E2452,"&gt;0"))=2,1,0)</f>
        <v>2.1399999999999997</v>
      </c>
      <c r="F2453" s="25"/>
    </row>
    <row r="2454" spans="2:8">
      <c r="E2454" s="15"/>
    </row>
    <row r="2455" spans="2:8" ht="25.5">
      <c r="B2455" s="22"/>
      <c r="C2455" s="16" t="s">
        <v>23</v>
      </c>
      <c r="D2455" s="90">
        <f>E2453*D2430</f>
        <v>49336.651399999988</v>
      </c>
      <c r="E2455" s="90"/>
    </row>
    <row r="2456" spans="2:8" ht="20.25">
      <c r="C2456" s="17" t="s">
        <v>8</v>
      </c>
      <c r="D2456" s="91">
        <f>D2455/D2429</f>
        <v>197.34660559999995</v>
      </c>
      <c r="E2456" s="91"/>
      <c r="G2456" s="7"/>
      <c r="H2456" s="48"/>
    </row>
    <row r="2469" spans="2:8" ht="60.75">
      <c r="B2469" s="118" t="s">
        <v>161</v>
      </c>
      <c r="C2469" s="118"/>
      <c r="D2469" s="118"/>
      <c r="E2469" s="118"/>
      <c r="F2469" s="118"/>
      <c r="G2469" s="118"/>
      <c r="H2469" s="118"/>
    </row>
    <row r="2470" spans="2:8">
      <c r="B2470" s="92" t="s">
        <v>37</v>
      </c>
      <c r="C2470" s="92"/>
      <c r="D2470" s="92"/>
      <c r="E2470" s="92"/>
      <c r="F2470" s="92"/>
      <c r="G2470" s="92"/>
    </row>
    <row r="2471" spans="2:8">
      <c r="C2471" s="78"/>
      <c r="G2471" s="7"/>
    </row>
    <row r="2472" spans="2:8" ht="25.5">
      <c r="C2472" s="14" t="s">
        <v>5</v>
      </c>
      <c r="D2472" s="6"/>
    </row>
    <row r="2473" spans="2:8" ht="20.25">
      <c r="B2473" s="10"/>
      <c r="C2473" s="93" t="s">
        <v>15</v>
      </c>
      <c r="D2473" s="96" t="s">
        <v>87</v>
      </c>
      <c r="E2473" s="96"/>
      <c r="F2473" s="96"/>
      <c r="G2473" s="96"/>
      <c r="H2473" s="40"/>
    </row>
    <row r="2474" spans="2:8" ht="20.25">
      <c r="B2474" s="10"/>
      <c r="C2474" s="94"/>
      <c r="D2474" s="96" t="s">
        <v>164</v>
      </c>
      <c r="E2474" s="96"/>
      <c r="F2474" s="96"/>
      <c r="G2474" s="96"/>
      <c r="H2474" s="40"/>
    </row>
    <row r="2475" spans="2:8" ht="20.25">
      <c r="B2475" s="10"/>
      <c r="C2475" s="95"/>
      <c r="D2475" s="96" t="s">
        <v>168</v>
      </c>
      <c r="E2475" s="96"/>
      <c r="F2475" s="96"/>
      <c r="G2475" s="96"/>
      <c r="H2475" s="40"/>
    </row>
    <row r="2476" spans="2:8">
      <c r="C2476" s="35" t="s">
        <v>12</v>
      </c>
      <c r="D2476" s="53">
        <v>0.7</v>
      </c>
      <c r="E2476" s="49"/>
      <c r="F2476" s="10"/>
    </row>
    <row r="2477" spans="2:8">
      <c r="C2477" s="1" t="s">
        <v>9</v>
      </c>
      <c r="D2477" s="54">
        <v>182</v>
      </c>
      <c r="E2477" s="97" t="s">
        <v>16</v>
      </c>
      <c r="F2477" s="98"/>
      <c r="G2477" s="101">
        <f>D2478/D2477</f>
        <v>11.183956043956044</v>
      </c>
    </row>
    <row r="2478" spans="2:8">
      <c r="C2478" s="1" t="s">
        <v>10</v>
      </c>
      <c r="D2478" s="54">
        <v>2035.48</v>
      </c>
      <c r="E2478" s="99"/>
      <c r="F2478" s="100"/>
      <c r="G2478" s="102"/>
    </row>
    <row r="2479" spans="2:8">
      <c r="C2479" s="37"/>
      <c r="D2479" s="38"/>
      <c r="E2479" s="50"/>
    </row>
    <row r="2480" spans="2:8">
      <c r="C2480" s="36" t="s">
        <v>7</v>
      </c>
      <c r="D2480" s="55" t="s">
        <v>165</v>
      </c>
    </row>
    <row r="2481" spans="2:8">
      <c r="C2481" s="36" t="s">
        <v>11</v>
      </c>
      <c r="D2481" s="55">
        <v>45</v>
      </c>
    </row>
    <row r="2482" spans="2:8">
      <c r="C2482" s="36" t="s">
        <v>13</v>
      </c>
      <c r="D2482" s="69" t="s">
        <v>34</v>
      </c>
      <c r="E2482" s="41"/>
    </row>
    <row r="2483" spans="2:8" ht="24" thickBot="1">
      <c r="C2483" s="42"/>
      <c r="D2483" s="42"/>
    </row>
    <row r="2484" spans="2:8" ht="48" thickBot="1">
      <c r="B2484" s="103" t="s">
        <v>17</v>
      </c>
      <c r="C2484" s="104"/>
      <c r="D2484" s="23" t="s">
        <v>20</v>
      </c>
      <c r="E2484" s="105" t="s">
        <v>22</v>
      </c>
      <c r="F2484" s="106"/>
      <c r="G2484" s="2" t="s">
        <v>21</v>
      </c>
    </row>
    <row r="2485" spans="2:8" ht="24" thickBot="1">
      <c r="B2485" s="107" t="s">
        <v>36</v>
      </c>
      <c r="C2485" s="108"/>
      <c r="D2485" s="70">
        <v>50.01</v>
      </c>
      <c r="E2485" s="56">
        <v>0.7</v>
      </c>
      <c r="F2485" s="18" t="s">
        <v>25</v>
      </c>
      <c r="G2485" s="26">
        <f t="shared" ref="G2485:G2492" si="54">D2485*E2485</f>
        <v>35.006999999999998</v>
      </c>
      <c r="H2485" s="109"/>
    </row>
    <row r="2486" spans="2:8">
      <c r="B2486" s="110" t="s">
        <v>18</v>
      </c>
      <c r="C2486" s="111"/>
      <c r="D2486" s="59">
        <v>97.44</v>
      </c>
      <c r="E2486" s="57">
        <v>0.35</v>
      </c>
      <c r="F2486" s="19" t="s">
        <v>26</v>
      </c>
      <c r="G2486" s="27">
        <f t="shared" si="54"/>
        <v>34.103999999999999</v>
      </c>
      <c r="H2486" s="109"/>
    </row>
    <row r="2487" spans="2:8" ht="24" thickBot="1">
      <c r="B2487" s="112" t="s">
        <v>19</v>
      </c>
      <c r="C2487" s="113"/>
      <c r="D2487" s="62">
        <v>151.63</v>
      </c>
      <c r="E2487" s="58">
        <v>0.35</v>
      </c>
      <c r="F2487" s="20" t="s">
        <v>26</v>
      </c>
      <c r="G2487" s="28">
        <f t="shared" si="54"/>
        <v>53.070499999999996</v>
      </c>
      <c r="H2487" s="109"/>
    </row>
    <row r="2488" spans="2:8" ht="24" thickBot="1">
      <c r="B2488" s="114" t="s">
        <v>28</v>
      </c>
      <c r="C2488" s="115"/>
      <c r="D2488" s="71">
        <v>731.97</v>
      </c>
      <c r="E2488" s="71">
        <v>0.7</v>
      </c>
      <c r="F2488" s="24" t="s">
        <v>25</v>
      </c>
      <c r="G2488" s="29">
        <f t="shared" si="54"/>
        <v>512.37900000000002</v>
      </c>
      <c r="H2488" s="109"/>
    </row>
    <row r="2489" spans="2:8">
      <c r="B2489" s="110" t="s">
        <v>33</v>
      </c>
      <c r="C2489" s="111"/>
      <c r="D2489" s="59">
        <v>652.6</v>
      </c>
      <c r="E2489" s="59"/>
      <c r="F2489" s="19" t="s">
        <v>25</v>
      </c>
      <c r="G2489" s="27">
        <f t="shared" si="54"/>
        <v>0</v>
      </c>
      <c r="H2489" s="109"/>
    </row>
    <row r="2490" spans="2:8">
      <c r="B2490" s="116" t="s">
        <v>27</v>
      </c>
      <c r="C2490" s="117"/>
      <c r="D2490" s="72">
        <v>526.99</v>
      </c>
      <c r="E2490" s="60">
        <v>0.7</v>
      </c>
      <c r="F2490" s="21" t="s">
        <v>25</v>
      </c>
      <c r="G2490" s="30">
        <f t="shared" si="54"/>
        <v>368.89299999999997</v>
      </c>
      <c r="H2490" s="109"/>
    </row>
    <row r="2491" spans="2:8">
      <c r="B2491" s="116" t="s">
        <v>29</v>
      </c>
      <c r="C2491" s="117"/>
      <c r="D2491" s="73">
        <v>5438.99</v>
      </c>
      <c r="E2491" s="61"/>
      <c r="F2491" s="21" t="s">
        <v>25</v>
      </c>
      <c r="G2491" s="30">
        <f t="shared" si="54"/>
        <v>0</v>
      </c>
      <c r="H2491" s="109"/>
    </row>
    <row r="2492" spans="2:8">
      <c r="B2492" s="116" t="s">
        <v>30</v>
      </c>
      <c r="C2492" s="117"/>
      <c r="D2492" s="73">
        <v>1672.77</v>
      </c>
      <c r="E2492" s="61"/>
      <c r="F2492" s="21" t="s">
        <v>25</v>
      </c>
      <c r="G2492" s="30">
        <f t="shared" si="54"/>
        <v>0</v>
      </c>
      <c r="H2492" s="109"/>
    </row>
    <row r="2493" spans="2:8">
      <c r="B2493" s="116" t="s">
        <v>32</v>
      </c>
      <c r="C2493" s="117"/>
      <c r="D2493" s="73">
        <v>548.24</v>
      </c>
      <c r="E2493" s="61"/>
      <c r="F2493" s="21" t="s">
        <v>25</v>
      </c>
      <c r="G2493" s="30">
        <f>D2493*E2493</f>
        <v>0</v>
      </c>
      <c r="H2493" s="109"/>
    </row>
    <row r="2494" spans="2:8" ht="24" thickBot="1">
      <c r="B2494" s="112" t="s">
        <v>31</v>
      </c>
      <c r="C2494" s="113"/>
      <c r="D2494" s="74">
        <v>340.74</v>
      </c>
      <c r="E2494" s="62"/>
      <c r="F2494" s="20" t="s">
        <v>25</v>
      </c>
      <c r="G2494" s="31">
        <f>D2494*E2494</f>
        <v>0</v>
      </c>
      <c r="H2494" s="109"/>
    </row>
    <row r="2495" spans="2:8">
      <c r="C2495" s="3"/>
      <c r="D2495" s="3"/>
      <c r="E2495" s="4"/>
      <c r="F2495" s="4"/>
      <c r="H2495" s="45"/>
    </row>
    <row r="2496" spans="2:8" ht="25.5">
      <c r="C2496" s="14" t="s">
        <v>14</v>
      </c>
      <c r="D2496" s="6"/>
    </row>
    <row r="2497" spans="2:8" ht="20.25">
      <c r="C2497" s="89" t="s">
        <v>6</v>
      </c>
      <c r="D2497" s="77" t="s">
        <v>0</v>
      </c>
      <c r="E2497" s="9">
        <f>IF(G2485&gt;0, ROUND((G2485+D2478)/D2478,2), 0)</f>
        <v>1.02</v>
      </c>
      <c r="F2497" s="9"/>
      <c r="G2497" s="10"/>
      <c r="H2497" s="7"/>
    </row>
    <row r="2498" spans="2:8">
      <c r="C2498" s="89"/>
      <c r="D2498" s="77" t="s">
        <v>1</v>
      </c>
      <c r="E2498" s="9">
        <f>IF(SUM(G2486:G2487)&gt;0,ROUND((G2486+G2487+D2478)/D2478,2),0)</f>
        <v>1.04</v>
      </c>
      <c r="F2498" s="9"/>
      <c r="G2498" s="11"/>
      <c r="H2498" s="47"/>
    </row>
    <row r="2499" spans="2:8">
      <c r="C2499" s="89"/>
      <c r="D2499" s="77" t="s">
        <v>2</v>
      </c>
      <c r="E2499" s="9">
        <f>IF(G2488&gt;0,ROUND((G2488+D2478)/D2478,2),0)</f>
        <v>1.25</v>
      </c>
      <c r="F2499" s="12"/>
      <c r="G2499" s="11"/>
    </row>
    <row r="2500" spans="2:8">
      <c r="C2500" s="89"/>
      <c r="D2500" s="13" t="s">
        <v>3</v>
      </c>
      <c r="E2500" s="32">
        <f>IF(SUM(G2489:G2494)&gt;0,ROUND((SUM(G2489:G2494)+D2478)/D2478,2),0)</f>
        <v>1.18</v>
      </c>
      <c r="F2500" s="10"/>
      <c r="G2500" s="11"/>
    </row>
    <row r="2501" spans="2:8" ht="25.5">
      <c r="D2501" s="33" t="s">
        <v>4</v>
      </c>
      <c r="E2501" s="34">
        <f>SUM(E2497:E2500)-IF(VALUE(COUNTIF(E2497:E2500,"&gt;0"))=4,3,0)-IF(VALUE(COUNTIF(E2497:E2500,"&gt;0"))=3,2,0)-IF(VALUE(COUNTIF(E2497:E2500,"&gt;0"))=2,1,0)</f>
        <v>1.4900000000000002</v>
      </c>
      <c r="F2501" s="25"/>
    </row>
    <row r="2502" spans="2:8">
      <c r="E2502" s="15"/>
    </row>
    <row r="2503" spans="2:8" ht="25.5">
      <c r="B2503" s="22"/>
      <c r="C2503" s="16" t="s">
        <v>23</v>
      </c>
      <c r="D2503" s="90">
        <f>E2501*D2478</f>
        <v>3032.8652000000006</v>
      </c>
      <c r="E2503" s="90"/>
    </row>
    <row r="2504" spans="2:8" ht="20.25">
      <c r="C2504" s="17" t="s">
        <v>8</v>
      </c>
      <c r="D2504" s="91">
        <f>D2503/D2477</f>
        <v>16.664094505494511</v>
      </c>
      <c r="E2504" s="91"/>
      <c r="G2504" s="7"/>
      <c r="H2504" s="48"/>
    </row>
    <row r="2516" spans="2:8" ht="60.75">
      <c r="B2516" s="118" t="s">
        <v>163</v>
      </c>
      <c r="C2516" s="118"/>
      <c r="D2516" s="118"/>
      <c r="E2516" s="118"/>
      <c r="F2516" s="118"/>
      <c r="G2516" s="118"/>
      <c r="H2516" s="118"/>
    </row>
    <row r="2517" spans="2:8">
      <c r="B2517" s="92" t="s">
        <v>37</v>
      </c>
      <c r="C2517" s="92"/>
      <c r="D2517" s="92"/>
      <c r="E2517" s="92"/>
      <c r="F2517" s="92"/>
      <c r="G2517" s="92"/>
    </row>
    <row r="2518" spans="2:8">
      <c r="C2518" s="78"/>
      <c r="G2518" s="7"/>
    </row>
    <row r="2519" spans="2:8" ht="25.5">
      <c r="C2519" s="14" t="s">
        <v>5</v>
      </c>
      <c r="D2519" s="6"/>
    </row>
    <row r="2520" spans="2:8" ht="20.25">
      <c r="B2520" s="10"/>
      <c r="C2520" s="93" t="s">
        <v>15</v>
      </c>
      <c r="D2520" s="96" t="s">
        <v>87</v>
      </c>
      <c r="E2520" s="96"/>
      <c r="F2520" s="96"/>
      <c r="G2520" s="96"/>
      <c r="H2520" s="40"/>
    </row>
    <row r="2521" spans="2:8" ht="20.25">
      <c r="B2521" s="10"/>
      <c r="C2521" s="94"/>
      <c r="D2521" s="96" t="s">
        <v>164</v>
      </c>
      <c r="E2521" s="96"/>
      <c r="F2521" s="96"/>
      <c r="G2521" s="96"/>
      <c r="H2521" s="40"/>
    </row>
    <row r="2522" spans="2:8" ht="20.25">
      <c r="B2522" s="10"/>
      <c r="C2522" s="95"/>
      <c r="D2522" s="96" t="s">
        <v>170</v>
      </c>
      <c r="E2522" s="96"/>
      <c r="F2522" s="96"/>
      <c r="G2522" s="96"/>
      <c r="H2522" s="40"/>
    </row>
    <row r="2523" spans="2:8">
      <c r="C2523" s="35" t="s">
        <v>12</v>
      </c>
      <c r="D2523" s="53">
        <v>0.7</v>
      </c>
      <c r="E2523" s="49"/>
      <c r="F2523" s="10"/>
    </row>
    <row r="2524" spans="2:8">
      <c r="C2524" s="1" t="s">
        <v>9</v>
      </c>
      <c r="D2524" s="54">
        <v>118</v>
      </c>
      <c r="E2524" s="97" t="s">
        <v>16</v>
      </c>
      <c r="F2524" s="98"/>
      <c r="G2524" s="101">
        <f>D2525/D2524</f>
        <v>23.916186440677969</v>
      </c>
    </row>
    <row r="2525" spans="2:8">
      <c r="C2525" s="1" t="s">
        <v>10</v>
      </c>
      <c r="D2525" s="54">
        <v>2822.11</v>
      </c>
      <c r="E2525" s="99"/>
      <c r="F2525" s="100"/>
      <c r="G2525" s="102"/>
    </row>
    <row r="2526" spans="2:8">
      <c r="C2526" s="37"/>
      <c r="D2526" s="38"/>
      <c r="E2526" s="50"/>
    </row>
    <row r="2527" spans="2:8">
      <c r="C2527" s="36" t="s">
        <v>7</v>
      </c>
      <c r="D2527" s="55" t="s">
        <v>171</v>
      </c>
    </row>
    <row r="2528" spans="2:8">
      <c r="C2528" s="36" t="s">
        <v>11</v>
      </c>
      <c r="D2528" s="55">
        <v>45</v>
      </c>
    </row>
    <row r="2529" spans="2:8">
      <c r="C2529" s="36" t="s">
        <v>13</v>
      </c>
      <c r="D2529" s="69" t="s">
        <v>34</v>
      </c>
      <c r="E2529" s="41"/>
    </row>
    <row r="2530" spans="2:8" ht="24" thickBot="1">
      <c r="C2530" s="42"/>
      <c r="D2530" s="42"/>
    </row>
    <row r="2531" spans="2:8" ht="48" thickBot="1">
      <c r="B2531" s="103" t="s">
        <v>17</v>
      </c>
      <c r="C2531" s="104"/>
      <c r="D2531" s="23" t="s">
        <v>20</v>
      </c>
      <c r="E2531" s="105" t="s">
        <v>22</v>
      </c>
      <c r="F2531" s="106"/>
      <c r="G2531" s="2" t="s">
        <v>21</v>
      </c>
    </row>
    <row r="2532" spans="2:8" ht="24" thickBot="1">
      <c r="B2532" s="107" t="s">
        <v>36</v>
      </c>
      <c r="C2532" s="108"/>
      <c r="D2532" s="70">
        <v>50.01</v>
      </c>
      <c r="E2532" s="56">
        <v>0.7</v>
      </c>
      <c r="F2532" s="18" t="s">
        <v>25</v>
      </c>
      <c r="G2532" s="26">
        <f t="shared" ref="G2532:G2539" si="55">D2532*E2532</f>
        <v>35.006999999999998</v>
      </c>
      <c r="H2532" s="109"/>
    </row>
    <row r="2533" spans="2:8">
      <c r="B2533" s="110" t="s">
        <v>18</v>
      </c>
      <c r="C2533" s="111"/>
      <c r="D2533" s="59">
        <v>97.44</v>
      </c>
      <c r="E2533" s="57">
        <v>0.28999999999999998</v>
      </c>
      <c r="F2533" s="19" t="s">
        <v>26</v>
      </c>
      <c r="G2533" s="27">
        <f t="shared" si="55"/>
        <v>28.257599999999996</v>
      </c>
      <c r="H2533" s="109"/>
    </row>
    <row r="2534" spans="2:8" ht="24" thickBot="1">
      <c r="B2534" s="112" t="s">
        <v>19</v>
      </c>
      <c r="C2534" s="113"/>
      <c r="D2534" s="62">
        <v>151.63</v>
      </c>
      <c r="E2534" s="58">
        <v>0.28999999999999998</v>
      </c>
      <c r="F2534" s="20" t="s">
        <v>26</v>
      </c>
      <c r="G2534" s="28">
        <f t="shared" si="55"/>
        <v>43.972699999999996</v>
      </c>
      <c r="H2534" s="109"/>
    </row>
    <row r="2535" spans="2:8" ht="24" thickBot="1">
      <c r="B2535" s="114" t="s">
        <v>28</v>
      </c>
      <c r="C2535" s="115"/>
      <c r="D2535" s="71">
        <v>731.97</v>
      </c>
      <c r="E2535" s="71">
        <v>0.7</v>
      </c>
      <c r="F2535" s="24" t="s">
        <v>25</v>
      </c>
      <c r="G2535" s="29">
        <f t="shared" si="55"/>
        <v>512.37900000000002</v>
      </c>
      <c r="H2535" s="109"/>
    </row>
    <row r="2536" spans="2:8">
      <c r="B2536" s="110" t="s">
        <v>33</v>
      </c>
      <c r="C2536" s="111"/>
      <c r="D2536" s="59">
        <v>652.6</v>
      </c>
      <c r="E2536" s="59"/>
      <c r="F2536" s="19" t="s">
        <v>25</v>
      </c>
      <c r="G2536" s="27">
        <f t="shared" si="55"/>
        <v>0</v>
      </c>
      <c r="H2536" s="109"/>
    </row>
    <row r="2537" spans="2:8">
      <c r="B2537" s="116" t="s">
        <v>27</v>
      </c>
      <c r="C2537" s="117"/>
      <c r="D2537" s="72">
        <v>526.99</v>
      </c>
      <c r="E2537" s="60">
        <v>0.7</v>
      </c>
      <c r="F2537" s="21" t="s">
        <v>25</v>
      </c>
      <c r="G2537" s="30">
        <f t="shared" si="55"/>
        <v>368.89299999999997</v>
      </c>
      <c r="H2537" s="109"/>
    </row>
    <row r="2538" spans="2:8">
      <c r="B2538" s="116" t="s">
        <v>29</v>
      </c>
      <c r="C2538" s="117"/>
      <c r="D2538" s="73">
        <v>5438.99</v>
      </c>
      <c r="E2538" s="61"/>
      <c r="F2538" s="21" t="s">
        <v>25</v>
      </c>
      <c r="G2538" s="30">
        <f t="shared" si="55"/>
        <v>0</v>
      </c>
      <c r="H2538" s="109"/>
    </row>
    <row r="2539" spans="2:8">
      <c r="B2539" s="116" t="s">
        <v>30</v>
      </c>
      <c r="C2539" s="117"/>
      <c r="D2539" s="73">
        <v>1672.77</v>
      </c>
      <c r="E2539" s="61"/>
      <c r="F2539" s="21" t="s">
        <v>25</v>
      </c>
      <c r="G2539" s="30">
        <f t="shared" si="55"/>
        <v>0</v>
      </c>
      <c r="H2539" s="109"/>
    </row>
    <row r="2540" spans="2:8">
      <c r="B2540" s="116" t="s">
        <v>32</v>
      </c>
      <c r="C2540" s="117"/>
      <c r="D2540" s="73">
        <v>548.24</v>
      </c>
      <c r="E2540" s="61"/>
      <c r="F2540" s="21" t="s">
        <v>25</v>
      </c>
      <c r="G2540" s="30">
        <f>D2540*E2540</f>
        <v>0</v>
      </c>
      <c r="H2540" s="109"/>
    </row>
    <row r="2541" spans="2:8" ht="24" thickBot="1">
      <c r="B2541" s="112" t="s">
        <v>31</v>
      </c>
      <c r="C2541" s="113"/>
      <c r="D2541" s="74">
        <v>340.74</v>
      </c>
      <c r="E2541" s="62"/>
      <c r="F2541" s="20" t="s">
        <v>25</v>
      </c>
      <c r="G2541" s="31">
        <f>D2541*E2541</f>
        <v>0</v>
      </c>
      <c r="H2541" s="109"/>
    </row>
    <row r="2542" spans="2:8">
      <c r="C2542" s="3"/>
      <c r="D2542" s="3"/>
      <c r="E2542" s="4"/>
      <c r="F2542" s="4"/>
      <c r="H2542" s="45"/>
    </row>
    <row r="2543" spans="2:8" ht="25.5">
      <c r="C2543" s="14" t="s">
        <v>14</v>
      </c>
      <c r="D2543" s="6"/>
    </row>
    <row r="2544" spans="2:8" ht="20.25">
      <c r="C2544" s="89" t="s">
        <v>6</v>
      </c>
      <c r="D2544" s="77" t="s">
        <v>0</v>
      </c>
      <c r="E2544" s="9">
        <f>IF(G2532&gt;0, ROUND((G2532+D2525)/D2525,2), 0)</f>
        <v>1.01</v>
      </c>
      <c r="F2544" s="9"/>
      <c r="G2544" s="10"/>
      <c r="H2544" s="7"/>
    </row>
    <row r="2545" spans="2:8">
      <c r="C2545" s="89"/>
      <c r="D2545" s="77" t="s">
        <v>1</v>
      </c>
      <c r="E2545" s="9">
        <f>IF(SUM(G2533:G2534)&gt;0,ROUND((G2533+G2534+D2525)/D2525,2),0)</f>
        <v>1.03</v>
      </c>
      <c r="F2545" s="9"/>
      <c r="G2545" s="11"/>
      <c r="H2545" s="47"/>
    </row>
    <row r="2546" spans="2:8">
      <c r="C2546" s="89"/>
      <c r="D2546" s="77" t="s">
        <v>2</v>
      </c>
      <c r="E2546" s="9">
        <f>IF(G2535&gt;0,ROUND((G2535+D2525)/D2525,2),0)</f>
        <v>1.18</v>
      </c>
      <c r="F2546" s="12"/>
      <c r="G2546" s="11"/>
    </row>
    <row r="2547" spans="2:8">
      <c r="C2547" s="89"/>
      <c r="D2547" s="13" t="s">
        <v>3</v>
      </c>
      <c r="E2547" s="32">
        <f>IF(SUM(G2536:G2541)&gt;0,ROUND((SUM(G2536:G2541)+D2525)/D2525,2),0)</f>
        <v>1.1299999999999999</v>
      </c>
      <c r="F2547" s="10"/>
      <c r="G2547" s="11"/>
    </row>
    <row r="2548" spans="2:8" ht="25.5">
      <c r="D2548" s="33" t="s">
        <v>4</v>
      </c>
      <c r="E2548" s="34">
        <f>SUM(E2544:E2547)-IF(VALUE(COUNTIF(E2544:E2547,"&gt;0"))=4,3,0)-IF(VALUE(COUNTIF(E2544:E2547,"&gt;0"))=3,2,0)-IF(VALUE(COUNTIF(E2544:E2547,"&gt;0"))=2,1,0)</f>
        <v>1.3499999999999996</v>
      </c>
      <c r="F2548" s="25"/>
    </row>
    <row r="2549" spans="2:8">
      <c r="E2549" s="15"/>
    </row>
    <row r="2550" spans="2:8" ht="25.5">
      <c r="B2550" s="22"/>
      <c r="C2550" s="16" t="s">
        <v>23</v>
      </c>
      <c r="D2550" s="90">
        <f>E2548*D2525</f>
        <v>3809.8484999999991</v>
      </c>
      <c r="E2550" s="90"/>
    </row>
    <row r="2551" spans="2:8" ht="20.25">
      <c r="C2551" s="17" t="s">
        <v>8</v>
      </c>
      <c r="D2551" s="91">
        <f>D2550/D2524</f>
        <v>32.286851694915249</v>
      </c>
      <c r="E2551" s="91"/>
      <c r="G2551" s="7"/>
      <c r="H2551" s="48"/>
    </row>
    <row r="2563" spans="2:8" ht="60.75">
      <c r="B2563" s="118" t="s">
        <v>166</v>
      </c>
      <c r="C2563" s="118"/>
      <c r="D2563" s="118"/>
      <c r="E2563" s="118"/>
      <c r="F2563" s="118"/>
      <c r="G2563" s="118"/>
      <c r="H2563" s="118"/>
    </row>
    <row r="2564" spans="2:8">
      <c r="B2564" s="92" t="s">
        <v>37</v>
      </c>
      <c r="C2564" s="92"/>
      <c r="D2564" s="92"/>
      <c r="E2564" s="92"/>
      <c r="F2564" s="92"/>
      <c r="G2564" s="92"/>
    </row>
    <row r="2565" spans="2:8">
      <c r="C2565" s="78"/>
      <c r="G2565" s="7"/>
    </row>
    <row r="2566" spans="2:8" ht="25.5">
      <c r="C2566" s="14" t="s">
        <v>5</v>
      </c>
      <c r="D2566" s="6"/>
    </row>
    <row r="2567" spans="2:8" ht="20.25">
      <c r="B2567" s="10"/>
      <c r="C2567" s="93" t="s">
        <v>15</v>
      </c>
      <c r="D2567" s="96" t="s">
        <v>87</v>
      </c>
      <c r="E2567" s="96"/>
      <c r="F2567" s="96"/>
      <c r="G2567" s="96"/>
      <c r="H2567" s="40"/>
    </row>
    <row r="2568" spans="2:8" ht="20.25">
      <c r="B2568" s="10"/>
      <c r="C2568" s="94"/>
      <c r="D2568" s="96" t="s">
        <v>164</v>
      </c>
      <c r="E2568" s="96"/>
      <c r="F2568" s="96"/>
      <c r="G2568" s="96"/>
      <c r="H2568" s="40"/>
    </row>
    <row r="2569" spans="2:8" ht="20.25">
      <c r="B2569" s="10"/>
      <c r="C2569" s="95"/>
      <c r="D2569" s="96" t="s">
        <v>172</v>
      </c>
      <c r="E2569" s="96"/>
      <c r="F2569" s="96"/>
      <c r="G2569" s="96"/>
      <c r="H2569" s="40"/>
    </row>
    <row r="2570" spans="2:8">
      <c r="C2570" s="35" t="s">
        <v>12</v>
      </c>
      <c r="D2570" s="53">
        <v>2</v>
      </c>
      <c r="E2570" s="49"/>
      <c r="F2570" s="10"/>
    </row>
    <row r="2571" spans="2:8">
      <c r="C2571" s="1" t="s">
        <v>9</v>
      </c>
      <c r="D2571" s="54">
        <v>301</v>
      </c>
      <c r="E2571" s="97" t="s">
        <v>16</v>
      </c>
      <c r="F2571" s="98"/>
      <c r="G2571" s="101">
        <f>D2572/D2571</f>
        <v>19.227043189368771</v>
      </c>
    </row>
    <row r="2572" spans="2:8">
      <c r="C2572" s="1" t="s">
        <v>10</v>
      </c>
      <c r="D2572" s="54">
        <v>5787.34</v>
      </c>
      <c r="E2572" s="99"/>
      <c r="F2572" s="100"/>
      <c r="G2572" s="102"/>
    </row>
    <row r="2573" spans="2:8">
      <c r="C2573" s="37"/>
      <c r="D2573" s="38"/>
      <c r="E2573" s="50"/>
    </row>
    <row r="2574" spans="2:8">
      <c r="C2574" s="36" t="s">
        <v>7</v>
      </c>
      <c r="D2574" s="55" t="s">
        <v>171</v>
      </c>
    </row>
    <row r="2575" spans="2:8">
      <c r="C2575" s="36" t="s">
        <v>11</v>
      </c>
      <c r="D2575" s="55">
        <v>45</v>
      </c>
    </row>
    <row r="2576" spans="2:8">
      <c r="C2576" s="36" t="s">
        <v>13</v>
      </c>
      <c r="D2576" s="69" t="s">
        <v>34</v>
      </c>
      <c r="E2576" s="41"/>
    </row>
    <row r="2577" spans="2:8" ht="24" thickBot="1">
      <c r="C2577" s="42"/>
      <c r="D2577" s="42"/>
    </row>
    <row r="2578" spans="2:8" ht="48" thickBot="1">
      <c r="B2578" s="103" t="s">
        <v>17</v>
      </c>
      <c r="C2578" s="104"/>
      <c r="D2578" s="23" t="s">
        <v>20</v>
      </c>
      <c r="E2578" s="105" t="s">
        <v>22</v>
      </c>
      <c r="F2578" s="106"/>
      <c r="G2578" s="2" t="s">
        <v>21</v>
      </c>
    </row>
    <row r="2579" spans="2:8" ht="24" thickBot="1">
      <c r="B2579" s="107" t="s">
        <v>36</v>
      </c>
      <c r="C2579" s="108"/>
      <c r="D2579" s="70">
        <v>50.01</v>
      </c>
      <c r="E2579" s="56">
        <v>2</v>
      </c>
      <c r="F2579" s="18" t="s">
        <v>25</v>
      </c>
      <c r="G2579" s="26">
        <f t="shared" ref="G2579:G2586" si="56">D2579*E2579</f>
        <v>100.02</v>
      </c>
      <c r="H2579" s="109"/>
    </row>
    <row r="2580" spans="2:8">
      <c r="B2580" s="110" t="s">
        <v>18</v>
      </c>
      <c r="C2580" s="111"/>
      <c r="D2580" s="59">
        <v>97.44</v>
      </c>
      <c r="E2580" s="57">
        <v>0.64</v>
      </c>
      <c r="F2580" s="19" t="s">
        <v>26</v>
      </c>
      <c r="G2580" s="27">
        <f t="shared" si="56"/>
        <v>62.361600000000003</v>
      </c>
      <c r="H2580" s="109"/>
    </row>
    <row r="2581" spans="2:8" ht="24" thickBot="1">
      <c r="B2581" s="112" t="s">
        <v>19</v>
      </c>
      <c r="C2581" s="113"/>
      <c r="D2581" s="62">
        <v>151.63</v>
      </c>
      <c r="E2581" s="58">
        <v>0.64</v>
      </c>
      <c r="F2581" s="20" t="s">
        <v>26</v>
      </c>
      <c r="G2581" s="28">
        <f t="shared" si="56"/>
        <v>97.043199999999999</v>
      </c>
      <c r="H2581" s="109"/>
    </row>
    <row r="2582" spans="2:8" ht="24" thickBot="1">
      <c r="B2582" s="114" t="s">
        <v>28</v>
      </c>
      <c r="C2582" s="115"/>
      <c r="D2582" s="71">
        <v>731.97</v>
      </c>
      <c r="E2582" s="71">
        <v>2</v>
      </c>
      <c r="F2582" s="24" t="s">
        <v>25</v>
      </c>
      <c r="G2582" s="29">
        <f t="shared" si="56"/>
        <v>1463.94</v>
      </c>
      <c r="H2582" s="109"/>
    </row>
    <row r="2583" spans="2:8">
      <c r="B2583" s="110" t="s">
        <v>33</v>
      </c>
      <c r="C2583" s="111"/>
      <c r="D2583" s="59">
        <v>652.6</v>
      </c>
      <c r="E2583" s="59"/>
      <c r="F2583" s="19" t="s">
        <v>25</v>
      </c>
      <c r="G2583" s="27">
        <f t="shared" si="56"/>
        <v>0</v>
      </c>
      <c r="H2583" s="109"/>
    </row>
    <row r="2584" spans="2:8">
      <c r="B2584" s="116" t="s">
        <v>27</v>
      </c>
      <c r="C2584" s="117"/>
      <c r="D2584" s="72">
        <v>526.99</v>
      </c>
      <c r="E2584" s="60">
        <v>2</v>
      </c>
      <c r="F2584" s="21" t="s">
        <v>25</v>
      </c>
      <c r="G2584" s="30">
        <f t="shared" si="56"/>
        <v>1053.98</v>
      </c>
      <c r="H2584" s="109"/>
    </row>
    <row r="2585" spans="2:8">
      <c r="B2585" s="116" t="s">
        <v>29</v>
      </c>
      <c r="C2585" s="117"/>
      <c r="D2585" s="73">
        <v>5438.99</v>
      </c>
      <c r="E2585" s="61"/>
      <c r="F2585" s="21" t="s">
        <v>25</v>
      </c>
      <c r="G2585" s="30">
        <f t="shared" si="56"/>
        <v>0</v>
      </c>
      <c r="H2585" s="109"/>
    </row>
    <row r="2586" spans="2:8">
      <c r="B2586" s="116" t="s">
        <v>30</v>
      </c>
      <c r="C2586" s="117"/>
      <c r="D2586" s="73">
        <v>1672.77</v>
      </c>
      <c r="E2586" s="61"/>
      <c r="F2586" s="21" t="s">
        <v>25</v>
      </c>
      <c r="G2586" s="30">
        <f t="shared" si="56"/>
        <v>0</v>
      </c>
      <c r="H2586" s="109"/>
    </row>
    <row r="2587" spans="2:8">
      <c r="B2587" s="116" t="s">
        <v>32</v>
      </c>
      <c r="C2587" s="117"/>
      <c r="D2587" s="73">
        <v>548.24</v>
      </c>
      <c r="E2587" s="61"/>
      <c r="F2587" s="21" t="s">
        <v>25</v>
      </c>
      <c r="G2587" s="30">
        <f>D2587*E2587</f>
        <v>0</v>
      </c>
      <c r="H2587" s="109"/>
    </row>
    <row r="2588" spans="2:8" ht="24" thickBot="1">
      <c r="B2588" s="112" t="s">
        <v>31</v>
      </c>
      <c r="C2588" s="113"/>
      <c r="D2588" s="74">
        <v>340.74</v>
      </c>
      <c r="E2588" s="62"/>
      <c r="F2588" s="20" t="s">
        <v>25</v>
      </c>
      <c r="G2588" s="31">
        <f>D2588*E2588</f>
        <v>0</v>
      </c>
      <c r="H2588" s="109"/>
    </row>
    <row r="2589" spans="2:8">
      <c r="C2589" s="3"/>
      <c r="D2589" s="3"/>
      <c r="E2589" s="4"/>
      <c r="F2589" s="4"/>
      <c r="H2589" s="45"/>
    </row>
    <row r="2590" spans="2:8" ht="25.5">
      <c r="C2590" s="14" t="s">
        <v>14</v>
      </c>
      <c r="D2590" s="6"/>
    </row>
    <row r="2591" spans="2:8" ht="20.25">
      <c r="C2591" s="89" t="s">
        <v>6</v>
      </c>
      <c r="D2591" s="77" t="s">
        <v>0</v>
      </c>
      <c r="E2591" s="9">
        <f>IF(G2579&gt;0, ROUND((G2579+D2572)/D2572,2), 0)</f>
        <v>1.02</v>
      </c>
      <c r="F2591" s="9"/>
      <c r="G2591" s="10"/>
      <c r="H2591" s="7"/>
    </row>
    <row r="2592" spans="2:8">
      <c r="C2592" s="89"/>
      <c r="D2592" s="77" t="s">
        <v>1</v>
      </c>
      <c r="E2592" s="9">
        <f>IF(SUM(G2580:G2581)&gt;0,ROUND((G2580+G2581+D2572)/D2572,2),0)</f>
        <v>1.03</v>
      </c>
      <c r="F2592" s="9"/>
      <c r="G2592" s="11"/>
      <c r="H2592" s="47"/>
    </row>
    <row r="2593" spans="2:8">
      <c r="C2593" s="89"/>
      <c r="D2593" s="77" t="s">
        <v>2</v>
      </c>
      <c r="E2593" s="9">
        <f>IF(G2582&gt;0,ROUND((G2582+D2572)/D2572,2),0)</f>
        <v>1.25</v>
      </c>
      <c r="F2593" s="12"/>
      <c r="G2593" s="11"/>
    </row>
    <row r="2594" spans="2:8">
      <c r="C2594" s="89"/>
      <c r="D2594" s="13" t="s">
        <v>3</v>
      </c>
      <c r="E2594" s="32">
        <f>IF(SUM(G2583:G2588)&gt;0,ROUND((SUM(G2583:G2588)+D2572)/D2572,2),0)</f>
        <v>1.18</v>
      </c>
      <c r="F2594" s="10"/>
      <c r="G2594" s="11"/>
    </row>
    <row r="2595" spans="2:8" ht="25.5">
      <c r="D2595" s="33" t="s">
        <v>4</v>
      </c>
      <c r="E2595" s="34">
        <f>SUM(E2591:E2594)-IF(VALUE(COUNTIF(E2591:E2594,"&gt;0"))=4,3,0)-IF(VALUE(COUNTIF(E2591:E2594,"&gt;0"))=3,2,0)-IF(VALUE(COUNTIF(E2591:E2594,"&gt;0"))=2,1,0)</f>
        <v>1.4799999999999995</v>
      </c>
      <c r="F2595" s="25"/>
    </row>
    <row r="2596" spans="2:8">
      <c r="E2596" s="15"/>
    </row>
    <row r="2597" spans="2:8" ht="25.5">
      <c r="B2597" s="22"/>
      <c r="C2597" s="16" t="s">
        <v>23</v>
      </c>
      <c r="D2597" s="90">
        <f>E2595*D2572</f>
        <v>8565.2631999999976</v>
      </c>
      <c r="E2597" s="90"/>
    </row>
    <row r="2598" spans="2:8" ht="20.25">
      <c r="C2598" s="17" t="s">
        <v>8</v>
      </c>
      <c r="D2598" s="91">
        <f>D2597/D2571</f>
        <v>28.456023920265771</v>
      </c>
      <c r="E2598" s="91"/>
      <c r="G2598" s="7"/>
      <c r="H2598" s="48"/>
    </row>
    <row r="2610" spans="2:8" ht="60.75">
      <c r="B2610" s="118" t="s">
        <v>167</v>
      </c>
      <c r="C2610" s="118"/>
      <c r="D2610" s="118"/>
      <c r="E2610" s="118"/>
      <c r="F2610" s="118"/>
      <c r="G2610" s="118"/>
      <c r="H2610" s="118"/>
    </row>
    <row r="2611" spans="2:8">
      <c r="B2611" s="92" t="s">
        <v>37</v>
      </c>
      <c r="C2611" s="92"/>
      <c r="D2611" s="92"/>
      <c r="E2611" s="92"/>
      <c r="F2611" s="92"/>
      <c r="G2611" s="92"/>
    </row>
    <row r="2612" spans="2:8">
      <c r="C2612" s="78"/>
      <c r="G2612" s="7"/>
    </row>
    <row r="2613" spans="2:8" ht="25.5">
      <c r="C2613" s="14" t="s">
        <v>5</v>
      </c>
      <c r="D2613" s="6"/>
    </row>
    <row r="2614" spans="2:8" ht="20.25">
      <c r="B2614" s="10"/>
      <c r="C2614" s="93" t="s">
        <v>15</v>
      </c>
      <c r="D2614" s="96" t="s">
        <v>87</v>
      </c>
      <c r="E2614" s="96"/>
      <c r="F2614" s="96"/>
      <c r="G2614" s="96"/>
      <c r="H2614" s="40"/>
    </row>
    <row r="2615" spans="2:8" ht="20.25">
      <c r="B2615" s="10"/>
      <c r="C2615" s="94"/>
      <c r="D2615" s="96" t="s">
        <v>164</v>
      </c>
      <c r="E2615" s="96"/>
      <c r="F2615" s="96"/>
      <c r="G2615" s="96"/>
      <c r="H2615" s="40"/>
    </row>
    <row r="2616" spans="2:8" ht="20.25">
      <c r="B2616" s="10"/>
      <c r="C2616" s="95"/>
      <c r="D2616" s="96" t="s">
        <v>173</v>
      </c>
      <c r="E2616" s="96"/>
      <c r="F2616" s="96"/>
      <c r="G2616" s="96"/>
      <c r="H2616" s="40"/>
    </row>
    <row r="2617" spans="2:8">
      <c r="C2617" s="35" t="s">
        <v>12</v>
      </c>
      <c r="D2617" s="53">
        <v>1.5</v>
      </c>
      <c r="E2617" s="49"/>
      <c r="F2617" s="10"/>
    </row>
    <row r="2618" spans="2:8">
      <c r="C2618" s="1" t="s">
        <v>9</v>
      </c>
      <c r="D2618" s="54">
        <v>229</v>
      </c>
      <c r="E2618" s="97" t="s">
        <v>16</v>
      </c>
      <c r="F2618" s="98"/>
      <c r="G2618" s="101">
        <f>D2619/D2618</f>
        <v>17.48694323144105</v>
      </c>
    </row>
    <row r="2619" spans="2:8">
      <c r="C2619" s="1" t="s">
        <v>10</v>
      </c>
      <c r="D2619" s="54">
        <v>4004.51</v>
      </c>
      <c r="E2619" s="99"/>
      <c r="F2619" s="100"/>
      <c r="G2619" s="102"/>
    </row>
    <row r="2620" spans="2:8">
      <c r="C2620" s="37"/>
      <c r="D2620" s="38"/>
      <c r="E2620" s="50"/>
    </row>
    <row r="2621" spans="2:8">
      <c r="C2621" s="36" t="s">
        <v>7</v>
      </c>
      <c r="D2621" s="55" t="s">
        <v>171</v>
      </c>
    </row>
    <row r="2622" spans="2:8">
      <c r="C2622" s="36" t="s">
        <v>11</v>
      </c>
      <c r="D2622" s="55">
        <v>45</v>
      </c>
    </row>
    <row r="2623" spans="2:8">
      <c r="C2623" s="36" t="s">
        <v>13</v>
      </c>
      <c r="D2623" s="69" t="s">
        <v>34</v>
      </c>
      <c r="E2623" s="41"/>
    </row>
    <row r="2624" spans="2:8" ht="24" thickBot="1">
      <c r="C2624" s="42"/>
      <c r="D2624" s="42"/>
    </row>
    <row r="2625" spans="2:8" ht="48" thickBot="1">
      <c r="B2625" s="103" t="s">
        <v>17</v>
      </c>
      <c r="C2625" s="104"/>
      <c r="D2625" s="23" t="s">
        <v>20</v>
      </c>
      <c r="E2625" s="105" t="s">
        <v>22</v>
      </c>
      <c r="F2625" s="106"/>
      <c r="G2625" s="2" t="s">
        <v>21</v>
      </c>
    </row>
    <row r="2626" spans="2:8" ht="24" thickBot="1">
      <c r="B2626" s="107" t="s">
        <v>36</v>
      </c>
      <c r="C2626" s="108"/>
      <c r="D2626" s="70">
        <v>50.01</v>
      </c>
      <c r="E2626" s="56">
        <v>1.5</v>
      </c>
      <c r="F2626" s="18" t="s">
        <v>25</v>
      </c>
      <c r="G2626" s="26">
        <f t="shared" ref="G2626:G2633" si="57">D2626*E2626</f>
        <v>75.015000000000001</v>
      </c>
      <c r="H2626" s="109"/>
    </row>
    <row r="2627" spans="2:8">
      <c r="B2627" s="110" t="s">
        <v>18</v>
      </c>
      <c r="C2627" s="111"/>
      <c r="D2627" s="59">
        <v>97.44</v>
      </c>
      <c r="E2627" s="57">
        <v>0.45</v>
      </c>
      <c r="F2627" s="19" t="s">
        <v>26</v>
      </c>
      <c r="G2627" s="27">
        <f t="shared" si="57"/>
        <v>43.847999999999999</v>
      </c>
      <c r="H2627" s="109"/>
    </row>
    <row r="2628" spans="2:8" ht="24" thickBot="1">
      <c r="B2628" s="112" t="s">
        <v>19</v>
      </c>
      <c r="C2628" s="113"/>
      <c r="D2628" s="62">
        <v>151.63</v>
      </c>
      <c r="E2628" s="58">
        <v>0.45</v>
      </c>
      <c r="F2628" s="20" t="s">
        <v>26</v>
      </c>
      <c r="G2628" s="28">
        <f t="shared" si="57"/>
        <v>68.233500000000006</v>
      </c>
      <c r="H2628" s="109"/>
    </row>
    <row r="2629" spans="2:8" ht="24" thickBot="1">
      <c r="B2629" s="114" t="s">
        <v>28</v>
      </c>
      <c r="C2629" s="115"/>
      <c r="D2629" s="71">
        <v>731.97</v>
      </c>
      <c r="E2629" s="71">
        <v>1.5</v>
      </c>
      <c r="F2629" s="24" t="s">
        <v>25</v>
      </c>
      <c r="G2629" s="29">
        <f t="shared" si="57"/>
        <v>1097.9549999999999</v>
      </c>
      <c r="H2629" s="109"/>
    </row>
    <row r="2630" spans="2:8">
      <c r="B2630" s="110" t="s">
        <v>33</v>
      </c>
      <c r="C2630" s="111"/>
      <c r="D2630" s="59">
        <v>652.6</v>
      </c>
      <c r="E2630" s="59"/>
      <c r="F2630" s="19" t="s">
        <v>25</v>
      </c>
      <c r="G2630" s="27">
        <f t="shared" si="57"/>
        <v>0</v>
      </c>
      <c r="H2630" s="109"/>
    </row>
    <row r="2631" spans="2:8">
      <c r="B2631" s="116" t="s">
        <v>27</v>
      </c>
      <c r="C2631" s="117"/>
      <c r="D2631" s="72">
        <v>526.99</v>
      </c>
      <c r="E2631" s="60">
        <v>1.5</v>
      </c>
      <c r="F2631" s="21" t="s">
        <v>25</v>
      </c>
      <c r="G2631" s="30">
        <f t="shared" si="57"/>
        <v>790.48500000000001</v>
      </c>
      <c r="H2631" s="109"/>
    </row>
    <row r="2632" spans="2:8">
      <c r="B2632" s="116" t="s">
        <v>29</v>
      </c>
      <c r="C2632" s="117"/>
      <c r="D2632" s="73">
        <v>5438.99</v>
      </c>
      <c r="E2632" s="61"/>
      <c r="F2632" s="21" t="s">
        <v>25</v>
      </c>
      <c r="G2632" s="30">
        <f t="shared" si="57"/>
        <v>0</v>
      </c>
      <c r="H2632" s="109"/>
    </row>
    <row r="2633" spans="2:8">
      <c r="B2633" s="116" t="s">
        <v>30</v>
      </c>
      <c r="C2633" s="117"/>
      <c r="D2633" s="73">
        <v>1672.77</v>
      </c>
      <c r="E2633" s="61"/>
      <c r="F2633" s="21" t="s">
        <v>25</v>
      </c>
      <c r="G2633" s="30">
        <f t="shared" si="57"/>
        <v>0</v>
      </c>
      <c r="H2633" s="109"/>
    </row>
    <row r="2634" spans="2:8">
      <c r="B2634" s="116" t="s">
        <v>32</v>
      </c>
      <c r="C2634" s="117"/>
      <c r="D2634" s="73">
        <v>548.24</v>
      </c>
      <c r="E2634" s="61"/>
      <c r="F2634" s="21" t="s">
        <v>25</v>
      </c>
      <c r="G2634" s="30">
        <f>D2634*E2634</f>
        <v>0</v>
      </c>
      <c r="H2634" s="109"/>
    </row>
    <row r="2635" spans="2:8" ht="24" thickBot="1">
      <c r="B2635" s="112" t="s">
        <v>31</v>
      </c>
      <c r="C2635" s="113"/>
      <c r="D2635" s="74">
        <v>340.74</v>
      </c>
      <c r="E2635" s="62"/>
      <c r="F2635" s="20" t="s">
        <v>25</v>
      </c>
      <c r="G2635" s="31">
        <f>D2635*E2635</f>
        <v>0</v>
      </c>
      <c r="H2635" s="109"/>
    </row>
    <row r="2636" spans="2:8">
      <c r="C2636" s="3"/>
      <c r="D2636" s="3"/>
      <c r="E2636" s="4"/>
      <c r="F2636" s="4"/>
      <c r="H2636" s="45"/>
    </row>
    <row r="2637" spans="2:8" ht="25.5">
      <c r="C2637" s="14" t="s">
        <v>14</v>
      </c>
      <c r="D2637" s="6"/>
    </row>
    <row r="2638" spans="2:8" ht="20.25">
      <c r="C2638" s="89" t="s">
        <v>6</v>
      </c>
      <c r="D2638" s="77" t="s">
        <v>0</v>
      </c>
      <c r="E2638" s="9">
        <f>IF(G2626&gt;0, ROUND((G2626+D2619)/D2619,2), 0)</f>
        <v>1.02</v>
      </c>
      <c r="F2638" s="9"/>
      <c r="G2638" s="10"/>
      <c r="H2638" s="7"/>
    </row>
    <row r="2639" spans="2:8">
      <c r="C2639" s="89"/>
      <c r="D2639" s="77" t="s">
        <v>1</v>
      </c>
      <c r="E2639" s="9">
        <f>IF(SUM(G2627:G2628)&gt;0,ROUND((G2627+G2628+D2619)/D2619,2),0)</f>
        <v>1.03</v>
      </c>
      <c r="F2639" s="9"/>
      <c r="G2639" s="11"/>
      <c r="H2639" s="47"/>
    </row>
    <row r="2640" spans="2:8">
      <c r="C2640" s="89"/>
      <c r="D2640" s="77" t="s">
        <v>2</v>
      </c>
      <c r="E2640" s="9">
        <f>IF(G2629&gt;0,ROUND((G2629+D2619)/D2619,2),0)</f>
        <v>1.27</v>
      </c>
      <c r="F2640" s="12"/>
      <c r="G2640" s="11"/>
    </row>
    <row r="2641" spans="2:8">
      <c r="C2641" s="89"/>
      <c r="D2641" s="13" t="s">
        <v>3</v>
      </c>
      <c r="E2641" s="32">
        <f>IF(SUM(G2630:G2635)&gt;0,ROUND((SUM(G2630:G2635)+D2619)/D2619,2),0)</f>
        <v>1.2</v>
      </c>
      <c r="F2641" s="10"/>
      <c r="G2641" s="11"/>
    </row>
    <row r="2642" spans="2:8" ht="25.5">
      <c r="D2642" s="33" t="s">
        <v>4</v>
      </c>
      <c r="E2642" s="34">
        <f>SUM(E2638:E2641)-IF(VALUE(COUNTIF(E2638:E2641,"&gt;0"))=4,3,0)-IF(VALUE(COUNTIF(E2638:E2641,"&gt;0"))=3,2,0)-IF(VALUE(COUNTIF(E2638:E2641,"&gt;0"))=2,1,0)</f>
        <v>1.5199999999999996</v>
      </c>
      <c r="F2642" s="25"/>
    </row>
    <row r="2643" spans="2:8">
      <c r="E2643" s="15"/>
    </row>
    <row r="2644" spans="2:8" ht="25.5">
      <c r="B2644" s="22"/>
      <c r="C2644" s="16" t="s">
        <v>23</v>
      </c>
      <c r="D2644" s="90">
        <f>E2642*D2619</f>
        <v>6086.8551999999991</v>
      </c>
      <c r="E2644" s="90"/>
    </row>
    <row r="2645" spans="2:8" ht="20.25">
      <c r="C2645" s="17" t="s">
        <v>8</v>
      </c>
      <c r="D2645" s="91">
        <f>D2644/D2618</f>
        <v>26.580153711790388</v>
      </c>
      <c r="E2645" s="91"/>
      <c r="G2645" s="7"/>
      <c r="H2645" s="48"/>
    </row>
    <row r="2657" spans="2:8" ht="60.75">
      <c r="B2657" s="118" t="s">
        <v>169</v>
      </c>
      <c r="C2657" s="118"/>
      <c r="D2657" s="118"/>
      <c r="E2657" s="118"/>
      <c r="F2657" s="118"/>
      <c r="G2657" s="118"/>
      <c r="H2657" s="118"/>
    </row>
    <row r="2658" spans="2:8">
      <c r="B2658" s="92" t="s">
        <v>37</v>
      </c>
      <c r="C2658" s="92"/>
      <c r="D2658" s="92"/>
      <c r="E2658" s="92"/>
      <c r="F2658" s="92"/>
      <c r="G2658" s="92"/>
    </row>
    <row r="2659" spans="2:8">
      <c r="C2659" s="78"/>
      <c r="G2659" s="7"/>
    </row>
    <row r="2660" spans="2:8" ht="25.5">
      <c r="C2660" s="14" t="s">
        <v>5</v>
      </c>
      <c r="D2660" s="6"/>
    </row>
    <row r="2661" spans="2:8" ht="20.25">
      <c r="B2661" s="10"/>
      <c r="C2661" s="93" t="s">
        <v>15</v>
      </c>
      <c r="D2661" s="96" t="s">
        <v>87</v>
      </c>
      <c r="E2661" s="96"/>
      <c r="F2661" s="96"/>
      <c r="G2661" s="96"/>
      <c r="H2661" s="40"/>
    </row>
    <row r="2662" spans="2:8" ht="20.25">
      <c r="B2662" s="10"/>
      <c r="C2662" s="94"/>
      <c r="D2662" s="96" t="s">
        <v>164</v>
      </c>
      <c r="E2662" s="96"/>
      <c r="F2662" s="96"/>
      <c r="G2662" s="96"/>
      <c r="H2662" s="40"/>
    </row>
    <row r="2663" spans="2:8" ht="20.25">
      <c r="B2663" s="10"/>
      <c r="C2663" s="95"/>
      <c r="D2663" s="96" t="s">
        <v>174</v>
      </c>
      <c r="E2663" s="96"/>
      <c r="F2663" s="96"/>
      <c r="G2663" s="96"/>
      <c r="H2663" s="40"/>
    </row>
    <row r="2664" spans="2:8">
      <c r="C2664" s="35" t="s">
        <v>12</v>
      </c>
      <c r="D2664" s="53">
        <v>1.3</v>
      </c>
      <c r="E2664" s="49"/>
      <c r="F2664" s="10"/>
    </row>
    <row r="2665" spans="2:8">
      <c r="C2665" s="1" t="s">
        <v>9</v>
      </c>
      <c r="D2665" s="54">
        <v>288</v>
      </c>
      <c r="E2665" s="97" t="s">
        <v>16</v>
      </c>
      <c r="F2665" s="98"/>
      <c r="G2665" s="101">
        <f>D2666/D2665</f>
        <v>14.437152777777776</v>
      </c>
    </row>
    <row r="2666" spans="2:8">
      <c r="C2666" s="1" t="s">
        <v>10</v>
      </c>
      <c r="D2666" s="54">
        <v>4157.8999999999996</v>
      </c>
      <c r="E2666" s="99"/>
      <c r="F2666" s="100"/>
      <c r="G2666" s="102"/>
    </row>
    <row r="2667" spans="2:8">
      <c r="C2667" s="37"/>
      <c r="D2667" s="38"/>
      <c r="E2667" s="50"/>
    </row>
    <row r="2668" spans="2:8">
      <c r="C2668" s="36" t="s">
        <v>7</v>
      </c>
      <c r="D2668" s="55" t="s">
        <v>175</v>
      </c>
    </row>
    <row r="2669" spans="2:8">
      <c r="C2669" s="36" t="s">
        <v>11</v>
      </c>
      <c r="D2669" s="55">
        <v>45</v>
      </c>
    </row>
    <row r="2670" spans="2:8">
      <c r="C2670" s="36" t="s">
        <v>13</v>
      </c>
      <c r="D2670" s="69" t="s">
        <v>34</v>
      </c>
      <c r="E2670" s="41"/>
    </row>
    <row r="2671" spans="2:8" ht="24" thickBot="1">
      <c r="C2671" s="42"/>
      <c r="D2671" s="42"/>
    </row>
    <row r="2672" spans="2:8" ht="48" thickBot="1">
      <c r="B2672" s="103" t="s">
        <v>17</v>
      </c>
      <c r="C2672" s="104"/>
      <c r="D2672" s="23" t="s">
        <v>20</v>
      </c>
      <c r="E2672" s="105" t="s">
        <v>22</v>
      </c>
      <c r="F2672" s="106"/>
      <c r="G2672" s="2" t="s">
        <v>21</v>
      </c>
    </row>
    <row r="2673" spans="2:8" ht="24" thickBot="1">
      <c r="B2673" s="107" t="s">
        <v>36</v>
      </c>
      <c r="C2673" s="108"/>
      <c r="D2673" s="70">
        <v>50.01</v>
      </c>
      <c r="E2673" s="56">
        <v>1.3</v>
      </c>
      <c r="F2673" s="18" t="s">
        <v>25</v>
      </c>
      <c r="G2673" s="26">
        <f t="shared" ref="G2673:G2680" si="58">D2673*E2673</f>
        <v>65.013000000000005</v>
      </c>
      <c r="H2673" s="109"/>
    </row>
    <row r="2674" spans="2:8">
      <c r="B2674" s="110" t="s">
        <v>18</v>
      </c>
      <c r="C2674" s="111"/>
      <c r="D2674" s="59">
        <v>97.44</v>
      </c>
      <c r="E2674" s="57">
        <v>1.06</v>
      </c>
      <c r="F2674" s="19" t="s">
        <v>26</v>
      </c>
      <c r="G2674" s="27">
        <f t="shared" si="58"/>
        <v>103.2864</v>
      </c>
      <c r="H2674" s="109"/>
    </row>
    <row r="2675" spans="2:8" ht="24" thickBot="1">
      <c r="B2675" s="112" t="s">
        <v>19</v>
      </c>
      <c r="C2675" s="113"/>
      <c r="D2675" s="62">
        <v>151.63</v>
      </c>
      <c r="E2675" s="58">
        <v>1.06</v>
      </c>
      <c r="F2675" s="20" t="s">
        <v>26</v>
      </c>
      <c r="G2675" s="28">
        <f t="shared" si="58"/>
        <v>160.7278</v>
      </c>
      <c r="H2675" s="109"/>
    </row>
    <row r="2676" spans="2:8" ht="24" thickBot="1">
      <c r="B2676" s="114" t="s">
        <v>28</v>
      </c>
      <c r="C2676" s="115"/>
      <c r="D2676" s="71">
        <v>731.97</v>
      </c>
      <c r="E2676" s="71">
        <v>1.3</v>
      </c>
      <c r="F2676" s="24" t="s">
        <v>25</v>
      </c>
      <c r="G2676" s="29">
        <f t="shared" si="58"/>
        <v>951.56100000000004</v>
      </c>
      <c r="H2676" s="109"/>
    </row>
    <row r="2677" spans="2:8">
      <c r="B2677" s="110" t="s">
        <v>33</v>
      </c>
      <c r="C2677" s="111"/>
      <c r="D2677" s="59">
        <v>652.6</v>
      </c>
      <c r="E2677" s="59"/>
      <c r="F2677" s="19" t="s">
        <v>25</v>
      </c>
      <c r="G2677" s="27">
        <f t="shared" si="58"/>
        <v>0</v>
      </c>
      <c r="H2677" s="109"/>
    </row>
    <row r="2678" spans="2:8">
      <c r="B2678" s="116" t="s">
        <v>27</v>
      </c>
      <c r="C2678" s="117"/>
      <c r="D2678" s="72">
        <v>526.99</v>
      </c>
      <c r="E2678" s="60">
        <v>1.3</v>
      </c>
      <c r="F2678" s="21" t="s">
        <v>25</v>
      </c>
      <c r="G2678" s="30">
        <f t="shared" si="58"/>
        <v>685.08699999999999</v>
      </c>
      <c r="H2678" s="109"/>
    </row>
    <row r="2679" spans="2:8">
      <c r="B2679" s="116" t="s">
        <v>29</v>
      </c>
      <c r="C2679" s="117"/>
      <c r="D2679" s="73">
        <v>5438.99</v>
      </c>
      <c r="E2679" s="61"/>
      <c r="F2679" s="21" t="s">
        <v>25</v>
      </c>
      <c r="G2679" s="30">
        <f t="shared" si="58"/>
        <v>0</v>
      </c>
      <c r="H2679" s="109"/>
    </row>
    <row r="2680" spans="2:8">
      <c r="B2680" s="116" t="s">
        <v>30</v>
      </c>
      <c r="C2680" s="117"/>
      <c r="D2680" s="73">
        <v>1672.77</v>
      </c>
      <c r="E2680" s="61"/>
      <c r="F2680" s="21" t="s">
        <v>25</v>
      </c>
      <c r="G2680" s="30">
        <f t="shared" si="58"/>
        <v>0</v>
      </c>
      <c r="H2680" s="109"/>
    </row>
    <row r="2681" spans="2:8">
      <c r="B2681" s="116" t="s">
        <v>32</v>
      </c>
      <c r="C2681" s="117"/>
      <c r="D2681" s="73">
        <v>548.24</v>
      </c>
      <c r="E2681" s="61"/>
      <c r="F2681" s="21" t="s">
        <v>25</v>
      </c>
      <c r="G2681" s="30">
        <f>D2681*E2681</f>
        <v>0</v>
      </c>
      <c r="H2681" s="109"/>
    </row>
    <row r="2682" spans="2:8" ht="24" thickBot="1">
      <c r="B2682" s="112" t="s">
        <v>31</v>
      </c>
      <c r="C2682" s="113"/>
      <c r="D2682" s="74">
        <v>340.74</v>
      </c>
      <c r="E2682" s="62"/>
      <c r="F2682" s="20" t="s">
        <v>25</v>
      </c>
      <c r="G2682" s="31">
        <f>D2682*E2682</f>
        <v>0</v>
      </c>
      <c r="H2682" s="109"/>
    </row>
    <row r="2683" spans="2:8">
      <c r="C2683" s="3"/>
      <c r="D2683" s="3"/>
      <c r="E2683" s="4"/>
      <c r="F2683" s="4"/>
      <c r="H2683" s="45"/>
    </row>
    <row r="2684" spans="2:8" ht="25.5">
      <c r="C2684" s="14" t="s">
        <v>14</v>
      </c>
      <c r="D2684" s="6"/>
    </row>
    <row r="2685" spans="2:8" ht="20.25">
      <c r="C2685" s="89" t="s">
        <v>6</v>
      </c>
      <c r="D2685" s="77" t="s">
        <v>0</v>
      </c>
      <c r="E2685" s="9">
        <f>IF(G2673&gt;0, ROUND((G2673+D2666)/D2666,2), 0)</f>
        <v>1.02</v>
      </c>
      <c r="F2685" s="9"/>
      <c r="G2685" s="10"/>
      <c r="H2685" s="7"/>
    </row>
    <row r="2686" spans="2:8">
      <c r="C2686" s="89"/>
      <c r="D2686" s="77" t="s">
        <v>1</v>
      </c>
      <c r="E2686" s="9">
        <f>IF(SUM(G2674:G2675)&gt;0,ROUND((G2674+G2675+D2666)/D2666,2),0)</f>
        <v>1.06</v>
      </c>
      <c r="F2686" s="9"/>
      <c r="G2686" s="11"/>
      <c r="H2686" s="47"/>
    </row>
    <row r="2687" spans="2:8">
      <c r="C2687" s="89"/>
      <c r="D2687" s="77" t="s">
        <v>2</v>
      </c>
      <c r="E2687" s="9">
        <f>IF(G2676&gt;0,ROUND((G2676+D2666)/D2666,2),0)</f>
        <v>1.23</v>
      </c>
      <c r="F2687" s="12"/>
      <c r="G2687" s="11"/>
    </row>
    <row r="2688" spans="2:8">
      <c r="C2688" s="89"/>
      <c r="D2688" s="13" t="s">
        <v>3</v>
      </c>
      <c r="E2688" s="32">
        <f>IF(SUM(G2677:G2682)&gt;0,ROUND((SUM(G2677:G2682)+D2666)/D2666,2),0)</f>
        <v>1.1599999999999999</v>
      </c>
      <c r="F2688" s="10"/>
      <c r="G2688" s="11"/>
    </row>
    <row r="2689" spans="2:8" ht="25.5">
      <c r="D2689" s="33" t="s">
        <v>4</v>
      </c>
      <c r="E2689" s="34">
        <f>SUM(E2685:E2688)-IF(VALUE(COUNTIF(E2685:E2688,"&gt;0"))=4,3,0)-IF(VALUE(COUNTIF(E2685:E2688,"&gt;0"))=3,2,0)-IF(VALUE(COUNTIF(E2685:E2688,"&gt;0"))=2,1,0)</f>
        <v>1.4699999999999998</v>
      </c>
      <c r="F2689" s="25"/>
    </row>
    <row r="2690" spans="2:8">
      <c r="E2690" s="15"/>
    </row>
    <row r="2691" spans="2:8" ht="25.5">
      <c r="B2691" s="22"/>
      <c r="C2691" s="16" t="s">
        <v>23</v>
      </c>
      <c r="D2691" s="90">
        <f>E2689*D2666</f>
        <v>6112.1129999999985</v>
      </c>
      <c r="E2691" s="90"/>
    </row>
    <row r="2692" spans="2:8" ht="20.25">
      <c r="C2692" s="17" t="s">
        <v>8</v>
      </c>
      <c r="D2692" s="91">
        <f>D2691/D2665</f>
        <v>21.222614583333328</v>
      </c>
      <c r="E2692" s="91"/>
      <c r="G2692" s="7"/>
      <c r="H2692" s="48"/>
    </row>
    <row r="2704" spans="2:8" ht="60.75">
      <c r="B2704" s="118" t="s">
        <v>310</v>
      </c>
      <c r="C2704" s="118"/>
      <c r="D2704" s="118"/>
      <c r="E2704" s="118"/>
      <c r="F2704" s="118"/>
      <c r="G2704" s="118"/>
      <c r="H2704" s="118"/>
    </row>
    <row r="2705" spans="2:8">
      <c r="B2705" s="92" t="s">
        <v>37</v>
      </c>
      <c r="C2705" s="92"/>
      <c r="D2705" s="92"/>
      <c r="E2705" s="92"/>
      <c r="F2705" s="92"/>
      <c r="G2705" s="92"/>
    </row>
    <row r="2706" spans="2:8">
      <c r="C2706" s="78"/>
      <c r="G2706" s="7"/>
    </row>
    <row r="2707" spans="2:8" ht="25.5">
      <c r="C2707" s="14" t="s">
        <v>5</v>
      </c>
      <c r="D2707" s="6"/>
    </row>
    <row r="2708" spans="2:8" ht="20.25">
      <c r="B2708" s="10"/>
      <c r="C2708" s="93" t="s">
        <v>15</v>
      </c>
      <c r="D2708" s="96" t="s">
        <v>87</v>
      </c>
      <c r="E2708" s="96"/>
      <c r="F2708" s="96"/>
      <c r="G2708" s="96"/>
      <c r="H2708" s="40"/>
    </row>
    <row r="2709" spans="2:8" ht="20.25">
      <c r="B2709" s="10"/>
      <c r="C2709" s="94"/>
      <c r="D2709" s="96" t="s">
        <v>164</v>
      </c>
      <c r="E2709" s="96"/>
      <c r="F2709" s="96"/>
      <c r="G2709" s="96"/>
      <c r="H2709" s="40"/>
    </row>
    <row r="2710" spans="2:8" ht="20.25">
      <c r="B2710" s="10"/>
      <c r="C2710" s="95"/>
      <c r="D2710" s="96" t="s">
        <v>177</v>
      </c>
      <c r="E2710" s="96"/>
      <c r="F2710" s="96"/>
      <c r="G2710" s="96"/>
      <c r="H2710" s="40"/>
    </row>
    <row r="2711" spans="2:8">
      <c r="C2711" s="35" t="s">
        <v>12</v>
      </c>
      <c r="D2711" s="53">
        <v>2</v>
      </c>
      <c r="E2711" s="49"/>
      <c r="F2711" s="10"/>
    </row>
    <row r="2712" spans="2:8">
      <c r="C2712" s="1" t="s">
        <v>9</v>
      </c>
      <c r="D2712" s="54">
        <v>290</v>
      </c>
      <c r="E2712" s="97" t="s">
        <v>16</v>
      </c>
      <c r="F2712" s="98"/>
      <c r="G2712" s="101">
        <f>D2713/D2712</f>
        <v>10.987965517241379</v>
      </c>
    </row>
    <row r="2713" spans="2:8">
      <c r="C2713" s="1" t="s">
        <v>10</v>
      </c>
      <c r="D2713" s="54">
        <v>3186.51</v>
      </c>
      <c r="E2713" s="99"/>
      <c r="F2713" s="100"/>
      <c r="G2713" s="102"/>
    </row>
    <row r="2714" spans="2:8">
      <c r="C2714" s="37"/>
      <c r="D2714" s="38"/>
      <c r="E2714" s="50"/>
    </row>
    <row r="2715" spans="2:8">
      <c r="C2715" s="36" t="s">
        <v>7</v>
      </c>
      <c r="D2715" s="55" t="s">
        <v>175</v>
      </c>
    </row>
    <row r="2716" spans="2:8">
      <c r="C2716" s="36" t="s">
        <v>11</v>
      </c>
      <c r="D2716" s="55">
        <v>45</v>
      </c>
    </row>
    <row r="2717" spans="2:8">
      <c r="C2717" s="36" t="s">
        <v>13</v>
      </c>
      <c r="D2717" s="69" t="s">
        <v>34</v>
      </c>
      <c r="E2717" s="41"/>
    </row>
    <row r="2718" spans="2:8" ht="24" thickBot="1">
      <c r="C2718" s="42"/>
      <c r="D2718" s="42"/>
    </row>
    <row r="2719" spans="2:8" ht="48" thickBot="1">
      <c r="B2719" s="103" t="s">
        <v>17</v>
      </c>
      <c r="C2719" s="104"/>
      <c r="D2719" s="23" t="s">
        <v>20</v>
      </c>
      <c r="E2719" s="105" t="s">
        <v>22</v>
      </c>
      <c r="F2719" s="106"/>
      <c r="G2719" s="2" t="s">
        <v>21</v>
      </c>
    </row>
    <row r="2720" spans="2:8" ht="24" thickBot="1">
      <c r="B2720" s="107" t="s">
        <v>36</v>
      </c>
      <c r="C2720" s="108"/>
      <c r="D2720" s="70">
        <v>50.01</v>
      </c>
      <c r="E2720" s="56">
        <v>2</v>
      </c>
      <c r="F2720" s="18" t="s">
        <v>25</v>
      </c>
      <c r="G2720" s="26">
        <f t="shared" ref="G2720:G2727" si="59">D2720*E2720</f>
        <v>100.02</v>
      </c>
      <c r="H2720" s="109"/>
    </row>
    <row r="2721" spans="2:8">
      <c r="B2721" s="110" t="s">
        <v>18</v>
      </c>
      <c r="C2721" s="111"/>
      <c r="D2721" s="59">
        <v>97.44</v>
      </c>
      <c r="E2721" s="57">
        <v>0.6</v>
      </c>
      <c r="F2721" s="19" t="s">
        <v>26</v>
      </c>
      <c r="G2721" s="27">
        <f t="shared" si="59"/>
        <v>58.463999999999999</v>
      </c>
      <c r="H2721" s="109"/>
    </row>
    <row r="2722" spans="2:8" ht="24" thickBot="1">
      <c r="B2722" s="112" t="s">
        <v>19</v>
      </c>
      <c r="C2722" s="113"/>
      <c r="D2722" s="62">
        <v>151.63</v>
      </c>
      <c r="E2722" s="58">
        <v>0.6</v>
      </c>
      <c r="F2722" s="20" t="s">
        <v>26</v>
      </c>
      <c r="G2722" s="28">
        <f t="shared" si="59"/>
        <v>90.977999999999994</v>
      </c>
      <c r="H2722" s="109"/>
    </row>
    <row r="2723" spans="2:8" ht="24" thickBot="1">
      <c r="B2723" s="114" t="s">
        <v>28</v>
      </c>
      <c r="C2723" s="115"/>
      <c r="D2723" s="71">
        <v>731.97</v>
      </c>
      <c r="E2723" s="71">
        <v>2</v>
      </c>
      <c r="F2723" s="24" t="s">
        <v>25</v>
      </c>
      <c r="G2723" s="29">
        <f t="shared" si="59"/>
        <v>1463.94</v>
      </c>
      <c r="H2723" s="109"/>
    </row>
    <row r="2724" spans="2:8">
      <c r="B2724" s="110" t="s">
        <v>33</v>
      </c>
      <c r="C2724" s="111"/>
      <c r="D2724" s="59">
        <v>652.6</v>
      </c>
      <c r="E2724" s="59"/>
      <c r="F2724" s="19" t="s">
        <v>25</v>
      </c>
      <c r="G2724" s="27">
        <f t="shared" si="59"/>
        <v>0</v>
      </c>
      <c r="H2724" s="109"/>
    </row>
    <row r="2725" spans="2:8">
      <c r="B2725" s="116" t="s">
        <v>27</v>
      </c>
      <c r="C2725" s="117"/>
      <c r="D2725" s="72">
        <v>526.99</v>
      </c>
      <c r="E2725" s="60">
        <v>2</v>
      </c>
      <c r="F2725" s="21" t="s">
        <v>25</v>
      </c>
      <c r="G2725" s="30">
        <f t="shared" si="59"/>
        <v>1053.98</v>
      </c>
      <c r="H2725" s="109"/>
    </row>
    <row r="2726" spans="2:8">
      <c r="B2726" s="116" t="s">
        <v>29</v>
      </c>
      <c r="C2726" s="117"/>
      <c r="D2726" s="73">
        <v>5438.99</v>
      </c>
      <c r="E2726" s="61"/>
      <c r="F2726" s="21" t="s">
        <v>25</v>
      </c>
      <c r="G2726" s="30">
        <f t="shared" si="59"/>
        <v>0</v>
      </c>
      <c r="H2726" s="109"/>
    </row>
    <row r="2727" spans="2:8">
      <c r="B2727" s="116" t="s">
        <v>30</v>
      </c>
      <c r="C2727" s="117"/>
      <c r="D2727" s="73">
        <v>1672.77</v>
      </c>
      <c r="E2727" s="61"/>
      <c r="F2727" s="21" t="s">
        <v>25</v>
      </c>
      <c r="G2727" s="30">
        <f t="shared" si="59"/>
        <v>0</v>
      </c>
      <c r="H2727" s="109"/>
    </row>
    <row r="2728" spans="2:8">
      <c r="B2728" s="116" t="s">
        <v>32</v>
      </c>
      <c r="C2728" s="117"/>
      <c r="D2728" s="73">
        <v>548.24</v>
      </c>
      <c r="E2728" s="61"/>
      <c r="F2728" s="21" t="s">
        <v>25</v>
      </c>
      <c r="G2728" s="30">
        <f>D2728*E2728</f>
        <v>0</v>
      </c>
      <c r="H2728" s="109"/>
    </row>
    <row r="2729" spans="2:8" ht="24" thickBot="1">
      <c r="B2729" s="112" t="s">
        <v>31</v>
      </c>
      <c r="C2729" s="113"/>
      <c r="D2729" s="74">
        <v>340.74</v>
      </c>
      <c r="E2729" s="62"/>
      <c r="F2729" s="20" t="s">
        <v>25</v>
      </c>
      <c r="G2729" s="31">
        <f>D2729*E2729</f>
        <v>0</v>
      </c>
      <c r="H2729" s="109"/>
    </row>
    <row r="2730" spans="2:8">
      <c r="C2730" s="3"/>
      <c r="D2730" s="3"/>
      <c r="E2730" s="4"/>
      <c r="F2730" s="4"/>
      <c r="H2730" s="45"/>
    </row>
    <row r="2731" spans="2:8" ht="25.5">
      <c r="C2731" s="14" t="s">
        <v>14</v>
      </c>
      <c r="D2731" s="6"/>
    </row>
    <row r="2732" spans="2:8" ht="20.25">
      <c r="C2732" s="89" t="s">
        <v>6</v>
      </c>
      <c r="D2732" s="77" t="s">
        <v>0</v>
      </c>
      <c r="E2732" s="9">
        <f>IF(G2720&gt;0, ROUND((G2720+D2713)/D2713,2), 0)</f>
        <v>1.03</v>
      </c>
      <c r="F2732" s="9"/>
      <c r="G2732" s="10"/>
      <c r="H2732" s="7"/>
    </row>
    <row r="2733" spans="2:8">
      <c r="C2733" s="89"/>
      <c r="D2733" s="77" t="s">
        <v>1</v>
      </c>
      <c r="E2733" s="9">
        <f>IF(SUM(G2721:G2722)&gt;0,ROUND((G2721+G2722+D2713)/D2713,2),0)</f>
        <v>1.05</v>
      </c>
      <c r="F2733" s="9"/>
      <c r="G2733" s="11"/>
      <c r="H2733" s="47"/>
    </row>
    <row r="2734" spans="2:8">
      <c r="C2734" s="89"/>
      <c r="D2734" s="77" t="s">
        <v>2</v>
      </c>
      <c r="E2734" s="9">
        <f>IF(G2723&gt;0,ROUND((G2723+D2713)/D2713,2),0)</f>
        <v>1.46</v>
      </c>
      <c r="F2734" s="12"/>
      <c r="G2734" s="11"/>
    </row>
    <row r="2735" spans="2:8">
      <c r="C2735" s="89"/>
      <c r="D2735" s="13" t="s">
        <v>3</v>
      </c>
      <c r="E2735" s="32">
        <f>IF(SUM(G2724:G2729)&gt;0,ROUND((SUM(G2724:G2729)+D2713)/D2713,2),0)</f>
        <v>1.33</v>
      </c>
      <c r="F2735" s="10"/>
      <c r="G2735" s="11"/>
    </row>
    <row r="2736" spans="2:8" ht="25.5">
      <c r="D2736" s="33" t="s">
        <v>4</v>
      </c>
      <c r="E2736" s="34">
        <f>SUM(E2732:E2735)-IF(VALUE(COUNTIF(E2732:E2735,"&gt;0"))=4,3,0)-IF(VALUE(COUNTIF(E2732:E2735,"&gt;0"))=3,2,0)-IF(VALUE(COUNTIF(E2732:E2735,"&gt;0"))=2,1,0)</f>
        <v>1.87</v>
      </c>
      <c r="F2736" s="25"/>
    </row>
    <row r="2737" spans="2:8">
      <c r="E2737" s="15"/>
    </row>
    <row r="2738" spans="2:8" ht="25.5">
      <c r="B2738" s="22"/>
      <c r="C2738" s="16" t="s">
        <v>23</v>
      </c>
      <c r="D2738" s="90">
        <f>E2736*D2713</f>
        <v>5958.7737000000006</v>
      </c>
      <c r="E2738" s="90"/>
    </row>
    <row r="2739" spans="2:8" ht="20.25">
      <c r="C2739" s="17" t="s">
        <v>8</v>
      </c>
      <c r="D2739" s="91">
        <f>D2738/D2712</f>
        <v>20.54749551724138</v>
      </c>
      <c r="E2739" s="91"/>
      <c r="G2739" s="7"/>
      <c r="H2739" s="48"/>
    </row>
    <row r="2751" spans="2:8" ht="60.75">
      <c r="B2751" s="118" t="s">
        <v>311</v>
      </c>
      <c r="C2751" s="118"/>
      <c r="D2751" s="118"/>
      <c r="E2751" s="118"/>
      <c r="F2751" s="118"/>
      <c r="G2751" s="118"/>
      <c r="H2751" s="118"/>
    </row>
    <row r="2752" spans="2:8">
      <c r="B2752" s="92" t="s">
        <v>37</v>
      </c>
      <c r="C2752" s="92"/>
      <c r="D2752" s="92"/>
      <c r="E2752" s="92"/>
      <c r="F2752" s="92"/>
      <c r="G2752" s="92"/>
    </row>
    <row r="2753" spans="2:8">
      <c r="C2753" s="78"/>
      <c r="G2753" s="7"/>
    </row>
    <row r="2754" spans="2:8" ht="25.5">
      <c r="C2754" s="14" t="s">
        <v>5</v>
      </c>
      <c r="D2754" s="6"/>
    </row>
    <row r="2755" spans="2:8" ht="20.25">
      <c r="B2755" s="10"/>
      <c r="C2755" s="93" t="s">
        <v>15</v>
      </c>
      <c r="D2755" s="96" t="s">
        <v>87</v>
      </c>
      <c r="E2755" s="96"/>
      <c r="F2755" s="96"/>
      <c r="G2755" s="96"/>
      <c r="H2755" s="40"/>
    </row>
    <row r="2756" spans="2:8" ht="20.25">
      <c r="B2756" s="10"/>
      <c r="C2756" s="94"/>
      <c r="D2756" s="96" t="s">
        <v>164</v>
      </c>
      <c r="E2756" s="96"/>
      <c r="F2756" s="96"/>
      <c r="G2756" s="96"/>
      <c r="H2756" s="40"/>
    </row>
    <row r="2757" spans="2:8" ht="20.25">
      <c r="B2757" s="10"/>
      <c r="C2757" s="95"/>
      <c r="D2757" s="96" t="s">
        <v>179</v>
      </c>
      <c r="E2757" s="96"/>
      <c r="F2757" s="96"/>
      <c r="G2757" s="96"/>
      <c r="H2757" s="40"/>
    </row>
    <row r="2758" spans="2:8">
      <c r="C2758" s="35" t="s">
        <v>12</v>
      </c>
      <c r="D2758" s="53">
        <v>1.6</v>
      </c>
      <c r="E2758" s="49"/>
      <c r="F2758" s="10"/>
    </row>
    <row r="2759" spans="2:8">
      <c r="C2759" s="1" t="s">
        <v>9</v>
      </c>
      <c r="D2759" s="54">
        <v>246</v>
      </c>
      <c r="E2759" s="97" t="s">
        <v>16</v>
      </c>
      <c r="F2759" s="98"/>
      <c r="G2759" s="101">
        <f>D2760/D2759</f>
        <v>18.515853658536585</v>
      </c>
    </row>
    <row r="2760" spans="2:8">
      <c r="C2760" s="1" t="s">
        <v>10</v>
      </c>
      <c r="D2760" s="54">
        <v>4554.8999999999996</v>
      </c>
      <c r="E2760" s="99"/>
      <c r="F2760" s="100"/>
      <c r="G2760" s="102"/>
    </row>
    <row r="2761" spans="2:8">
      <c r="C2761" s="37"/>
      <c r="D2761" s="38"/>
      <c r="E2761" s="50"/>
    </row>
    <row r="2762" spans="2:8">
      <c r="C2762" s="36" t="s">
        <v>7</v>
      </c>
      <c r="D2762" s="55" t="s">
        <v>175</v>
      </c>
    </row>
    <row r="2763" spans="2:8">
      <c r="C2763" s="36" t="s">
        <v>11</v>
      </c>
      <c r="D2763" s="55">
        <v>45</v>
      </c>
    </row>
    <row r="2764" spans="2:8">
      <c r="C2764" s="36" t="s">
        <v>13</v>
      </c>
      <c r="D2764" s="69" t="s">
        <v>34</v>
      </c>
      <c r="E2764" s="41"/>
    </row>
    <row r="2765" spans="2:8" ht="24" thickBot="1">
      <c r="C2765" s="42"/>
      <c r="D2765" s="42"/>
    </row>
    <row r="2766" spans="2:8" ht="48" thickBot="1">
      <c r="B2766" s="103" t="s">
        <v>17</v>
      </c>
      <c r="C2766" s="104"/>
      <c r="D2766" s="23" t="s">
        <v>20</v>
      </c>
      <c r="E2766" s="105" t="s">
        <v>22</v>
      </c>
      <c r="F2766" s="106"/>
      <c r="G2766" s="2" t="s">
        <v>21</v>
      </c>
    </row>
    <row r="2767" spans="2:8" ht="24" thickBot="1">
      <c r="B2767" s="107" t="s">
        <v>36</v>
      </c>
      <c r="C2767" s="108"/>
      <c r="D2767" s="70">
        <v>50.01</v>
      </c>
      <c r="E2767" s="56">
        <v>1.6</v>
      </c>
      <c r="F2767" s="18" t="s">
        <v>25</v>
      </c>
      <c r="G2767" s="26">
        <f t="shared" ref="G2767:G2774" si="60">D2767*E2767</f>
        <v>80.016000000000005</v>
      </c>
      <c r="H2767" s="109"/>
    </row>
    <row r="2768" spans="2:8">
      <c r="B2768" s="110" t="s">
        <v>18</v>
      </c>
      <c r="C2768" s="111"/>
      <c r="D2768" s="59">
        <v>97.44</v>
      </c>
      <c r="E2768" s="57">
        <v>0.59</v>
      </c>
      <c r="F2768" s="19" t="s">
        <v>26</v>
      </c>
      <c r="G2768" s="27">
        <f t="shared" si="60"/>
        <v>57.489599999999996</v>
      </c>
      <c r="H2768" s="109"/>
    </row>
    <row r="2769" spans="2:8" ht="24" thickBot="1">
      <c r="B2769" s="112" t="s">
        <v>19</v>
      </c>
      <c r="C2769" s="113"/>
      <c r="D2769" s="62">
        <v>151.63</v>
      </c>
      <c r="E2769" s="58">
        <v>0.59</v>
      </c>
      <c r="F2769" s="20" t="s">
        <v>26</v>
      </c>
      <c r="G2769" s="28">
        <f t="shared" si="60"/>
        <v>89.461699999999993</v>
      </c>
      <c r="H2769" s="109"/>
    </row>
    <row r="2770" spans="2:8" ht="24" thickBot="1">
      <c r="B2770" s="114" t="s">
        <v>28</v>
      </c>
      <c r="C2770" s="115"/>
      <c r="D2770" s="71">
        <v>731.97</v>
      </c>
      <c r="E2770" s="71">
        <v>1.6</v>
      </c>
      <c r="F2770" s="24" t="s">
        <v>25</v>
      </c>
      <c r="G2770" s="29">
        <f t="shared" si="60"/>
        <v>1171.152</v>
      </c>
      <c r="H2770" s="109"/>
    </row>
    <row r="2771" spans="2:8">
      <c r="B2771" s="110" t="s">
        <v>33</v>
      </c>
      <c r="C2771" s="111"/>
      <c r="D2771" s="59">
        <v>652.6</v>
      </c>
      <c r="E2771" s="59"/>
      <c r="F2771" s="19" t="s">
        <v>25</v>
      </c>
      <c r="G2771" s="27">
        <f t="shared" si="60"/>
        <v>0</v>
      </c>
      <c r="H2771" s="109"/>
    </row>
    <row r="2772" spans="2:8">
      <c r="B2772" s="116" t="s">
        <v>27</v>
      </c>
      <c r="C2772" s="117"/>
      <c r="D2772" s="72">
        <v>526.99</v>
      </c>
      <c r="E2772" s="60">
        <v>1.6</v>
      </c>
      <c r="F2772" s="21" t="s">
        <v>25</v>
      </c>
      <c r="G2772" s="30">
        <f t="shared" si="60"/>
        <v>843.18400000000008</v>
      </c>
      <c r="H2772" s="109"/>
    </row>
    <row r="2773" spans="2:8">
      <c r="B2773" s="116" t="s">
        <v>29</v>
      </c>
      <c r="C2773" s="117"/>
      <c r="D2773" s="73">
        <v>5438.99</v>
      </c>
      <c r="E2773" s="61"/>
      <c r="F2773" s="21" t="s">
        <v>25</v>
      </c>
      <c r="G2773" s="30">
        <f t="shared" si="60"/>
        <v>0</v>
      </c>
      <c r="H2773" s="109"/>
    </row>
    <row r="2774" spans="2:8">
      <c r="B2774" s="116" t="s">
        <v>30</v>
      </c>
      <c r="C2774" s="117"/>
      <c r="D2774" s="73">
        <v>1672.77</v>
      </c>
      <c r="E2774" s="61"/>
      <c r="F2774" s="21" t="s">
        <v>25</v>
      </c>
      <c r="G2774" s="30">
        <f t="shared" si="60"/>
        <v>0</v>
      </c>
      <c r="H2774" s="109"/>
    </row>
    <row r="2775" spans="2:8">
      <c r="B2775" s="116" t="s">
        <v>32</v>
      </c>
      <c r="C2775" s="117"/>
      <c r="D2775" s="73">
        <v>548.24</v>
      </c>
      <c r="E2775" s="61"/>
      <c r="F2775" s="21" t="s">
        <v>25</v>
      </c>
      <c r="G2775" s="30">
        <f>D2775*E2775</f>
        <v>0</v>
      </c>
      <c r="H2775" s="109"/>
    </row>
    <row r="2776" spans="2:8" ht="24" thickBot="1">
      <c r="B2776" s="112" t="s">
        <v>31</v>
      </c>
      <c r="C2776" s="113"/>
      <c r="D2776" s="74">
        <v>340.74</v>
      </c>
      <c r="E2776" s="62"/>
      <c r="F2776" s="20" t="s">
        <v>25</v>
      </c>
      <c r="G2776" s="31">
        <f>D2776*E2776</f>
        <v>0</v>
      </c>
      <c r="H2776" s="109"/>
    </row>
    <row r="2777" spans="2:8">
      <c r="C2777" s="3"/>
      <c r="D2777" s="3"/>
      <c r="E2777" s="4"/>
      <c r="F2777" s="4"/>
      <c r="H2777" s="45"/>
    </row>
    <row r="2778" spans="2:8" ht="25.5">
      <c r="C2778" s="14" t="s">
        <v>14</v>
      </c>
      <c r="D2778" s="6"/>
    </row>
    <row r="2779" spans="2:8" ht="20.25">
      <c r="C2779" s="89" t="s">
        <v>6</v>
      </c>
      <c r="D2779" s="77" t="s">
        <v>0</v>
      </c>
      <c r="E2779" s="9">
        <f>IF(G2767&gt;0, ROUND((G2767+D2760)/D2760,2), 0)</f>
        <v>1.02</v>
      </c>
      <c r="F2779" s="9"/>
      <c r="G2779" s="10"/>
      <c r="H2779" s="7"/>
    </row>
    <row r="2780" spans="2:8">
      <c r="C2780" s="89"/>
      <c r="D2780" s="77" t="s">
        <v>1</v>
      </c>
      <c r="E2780" s="9">
        <f>IF(SUM(G2768:G2769)&gt;0,ROUND((G2768+G2769+D2760)/D2760,2),0)</f>
        <v>1.03</v>
      </c>
      <c r="F2780" s="9"/>
      <c r="G2780" s="11"/>
      <c r="H2780" s="47"/>
    </row>
    <row r="2781" spans="2:8">
      <c r="C2781" s="89"/>
      <c r="D2781" s="77" t="s">
        <v>2</v>
      </c>
      <c r="E2781" s="9">
        <f>IF(G2770&gt;0,ROUND((G2770+D2760)/D2760,2),0)</f>
        <v>1.26</v>
      </c>
      <c r="F2781" s="12"/>
      <c r="G2781" s="11"/>
    </row>
    <row r="2782" spans="2:8">
      <c r="C2782" s="89"/>
      <c r="D2782" s="13" t="s">
        <v>3</v>
      </c>
      <c r="E2782" s="32">
        <f>IF(SUM(G2771:G2776)&gt;0,ROUND((SUM(G2771:G2776)+D2760)/D2760,2),0)</f>
        <v>1.19</v>
      </c>
      <c r="F2782" s="10"/>
      <c r="G2782" s="11"/>
    </row>
    <row r="2783" spans="2:8" ht="25.5">
      <c r="D2783" s="33" t="s">
        <v>4</v>
      </c>
      <c r="E2783" s="34">
        <f>SUM(E2779:E2782)-IF(VALUE(COUNTIF(E2779:E2782,"&gt;0"))=4,3,0)-IF(VALUE(COUNTIF(E2779:E2782,"&gt;0"))=3,2,0)-IF(VALUE(COUNTIF(E2779:E2782,"&gt;0"))=2,1,0)</f>
        <v>1.5</v>
      </c>
      <c r="F2783" s="25"/>
    </row>
    <row r="2784" spans="2:8">
      <c r="E2784" s="15"/>
    </row>
    <row r="2785" spans="2:8" ht="25.5">
      <c r="B2785" s="22"/>
      <c r="C2785" s="16" t="s">
        <v>23</v>
      </c>
      <c r="D2785" s="90">
        <f>E2783*D2760</f>
        <v>6832.3499999999995</v>
      </c>
      <c r="E2785" s="90"/>
    </row>
    <row r="2786" spans="2:8" ht="20.25">
      <c r="C2786" s="17" t="s">
        <v>8</v>
      </c>
      <c r="D2786" s="91">
        <f>D2785/D2759</f>
        <v>27.773780487804874</v>
      </c>
      <c r="E2786" s="91"/>
      <c r="G2786" s="7"/>
      <c r="H2786" s="48"/>
    </row>
    <row r="2798" spans="2:8" ht="60.75">
      <c r="B2798" s="118" t="s">
        <v>312</v>
      </c>
      <c r="C2798" s="118"/>
      <c r="D2798" s="118"/>
      <c r="E2798" s="118"/>
      <c r="F2798" s="118"/>
      <c r="G2798" s="118"/>
      <c r="H2798" s="118"/>
    </row>
    <row r="2799" spans="2:8">
      <c r="B2799" s="92" t="s">
        <v>37</v>
      </c>
      <c r="C2799" s="92"/>
      <c r="D2799" s="92"/>
      <c r="E2799" s="92"/>
      <c r="F2799" s="92"/>
      <c r="G2799" s="92"/>
    </row>
    <row r="2800" spans="2:8">
      <c r="C2800" s="78"/>
      <c r="G2800" s="7"/>
    </row>
    <row r="2801" spans="2:8" ht="25.5">
      <c r="C2801" s="14" t="s">
        <v>5</v>
      </c>
      <c r="D2801" s="6"/>
    </row>
    <row r="2802" spans="2:8" ht="20.25">
      <c r="B2802" s="10"/>
      <c r="C2802" s="93" t="s">
        <v>15</v>
      </c>
      <c r="D2802" s="96" t="s">
        <v>87</v>
      </c>
      <c r="E2802" s="96"/>
      <c r="F2802" s="96"/>
      <c r="G2802" s="96"/>
      <c r="H2802" s="40"/>
    </row>
    <row r="2803" spans="2:8" ht="20.25">
      <c r="B2803" s="10"/>
      <c r="C2803" s="94"/>
      <c r="D2803" s="96" t="s">
        <v>164</v>
      </c>
      <c r="E2803" s="96"/>
      <c r="F2803" s="96"/>
      <c r="G2803" s="96"/>
      <c r="H2803" s="40"/>
    </row>
    <row r="2804" spans="2:8" ht="20.25">
      <c r="B2804" s="10"/>
      <c r="C2804" s="95"/>
      <c r="D2804" s="96" t="s">
        <v>181</v>
      </c>
      <c r="E2804" s="96"/>
      <c r="F2804" s="96"/>
      <c r="G2804" s="96"/>
      <c r="H2804" s="40"/>
    </row>
    <row r="2805" spans="2:8">
      <c r="C2805" s="35" t="s">
        <v>12</v>
      </c>
      <c r="D2805" s="53">
        <v>2.5</v>
      </c>
      <c r="E2805" s="49"/>
      <c r="F2805" s="10"/>
    </row>
    <row r="2806" spans="2:8">
      <c r="C2806" s="1" t="s">
        <v>9</v>
      </c>
      <c r="D2806" s="54">
        <v>525</v>
      </c>
      <c r="E2806" s="97" t="s">
        <v>16</v>
      </c>
      <c r="F2806" s="98"/>
      <c r="G2806" s="101">
        <f>D2807/D2806</f>
        <v>12.216666666666667</v>
      </c>
    </row>
    <row r="2807" spans="2:8">
      <c r="C2807" s="1" t="s">
        <v>10</v>
      </c>
      <c r="D2807" s="54">
        <v>6413.75</v>
      </c>
      <c r="E2807" s="99"/>
      <c r="F2807" s="100"/>
      <c r="G2807" s="102"/>
    </row>
    <row r="2808" spans="2:8">
      <c r="C2808" s="37"/>
      <c r="D2808" s="38"/>
      <c r="E2808" s="50"/>
    </row>
    <row r="2809" spans="2:8">
      <c r="C2809" s="36" t="s">
        <v>7</v>
      </c>
      <c r="D2809" s="55" t="s">
        <v>175</v>
      </c>
    </row>
    <row r="2810" spans="2:8">
      <c r="C2810" s="36" t="s">
        <v>11</v>
      </c>
      <c r="D2810" s="55">
        <v>45</v>
      </c>
    </row>
    <row r="2811" spans="2:8">
      <c r="C2811" s="36" t="s">
        <v>13</v>
      </c>
      <c r="D2811" s="69" t="s">
        <v>34</v>
      </c>
      <c r="E2811" s="41"/>
    </row>
    <row r="2812" spans="2:8" ht="24" thickBot="1">
      <c r="C2812" s="42"/>
      <c r="D2812" s="42"/>
    </row>
    <row r="2813" spans="2:8" ht="48" thickBot="1">
      <c r="B2813" s="103" t="s">
        <v>17</v>
      </c>
      <c r="C2813" s="104"/>
      <c r="D2813" s="23" t="s">
        <v>20</v>
      </c>
      <c r="E2813" s="105" t="s">
        <v>22</v>
      </c>
      <c r="F2813" s="106"/>
      <c r="G2813" s="2" t="s">
        <v>21</v>
      </c>
    </row>
    <row r="2814" spans="2:8" ht="24" thickBot="1">
      <c r="B2814" s="107" t="s">
        <v>36</v>
      </c>
      <c r="C2814" s="108"/>
      <c r="D2814" s="70">
        <v>50.01</v>
      </c>
      <c r="E2814" s="56">
        <v>2.5</v>
      </c>
      <c r="F2814" s="18" t="s">
        <v>25</v>
      </c>
      <c r="G2814" s="26">
        <f t="shared" ref="G2814:G2821" si="61">D2814*E2814</f>
        <v>125.02499999999999</v>
      </c>
      <c r="H2814" s="109"/>
    </row>
    <row r="2815" spans="2:8">
      <c r="B2815" s="110" t="s">
        <v>18</v>
      </c>
      <c r="C2815" s="111"/>
      <c r="D2815" s="59">
        <v>97.44</v>
      </c>
      <c r="E2815" s="57">
        <v>0.63</v>
      </c>
      <c r="F2815" s="19" t="s">
        <v>26</v>
      </c>
      <c r="G2815" s="27">
        <f t="shared" si="61"/>
        <v>61.3872</v>
      </c>
      <c r="H2815" s="109"/>
    </row>
    <row r="2816" spans="2:8" ht="24" thickBot="1">
      <c r="B2816" s="112" t="s">
        <v>19</v>
      </c>
      <c r="C2816" s="113"/>
      <c r="D2816" s="62">
        <v>151.63</v>
      </c>
      <c r="E2816" s="58">
        <v>0.63</v>
      </c>
      <c r="F2816" s="20" t="s">
        <v>26</v>
      </c>
      <c r="G2816" s="28">
        <f t="shared" si="61"/>
        <v>95.526899999999998</v>
      </c>
      <c r="H2816" s="109"/>
    </row>
    <row r="2817" spans="2:8" ht="24" thickBot="1">
      <c r="B2817" s="114" t="s">
        <v>28</v>
      </c>
      <c r="C2817" s="115"/>
      <c r="D2817" s="71">
        <v>731.97</v>
      </c>
      <c r="E2817" s="71">
        <v>2.5</v>
      </c>
      <c r="F2817" s="24" t="s">
        <v>25</v>
      </c>
      <c r="G2817" s="29">
        <f t="shared" si="61"/>
        <v>1829.9250000000002</v>
      </c>
      <c r="H2817" s="109"/>
    </row>
    <row r="2818" spans="2:8">
      <c r="B2818" s="110" t="s">
        <v>33</v>
      </c>
      <c r="C2818" s="111"/>
      <c r="D2818" s="59">
        <v>652.6</v>
      </c>
      <c r="E2818" s="59"/>
      <c r="F2818" s="19" t="s">
        <v>25</v>
      </c>
      <c r="G2818" s="27">
        <f t="shared" si="61"/>
        <v>0</v>
      </c>
      <c r="H2818" s="109"/>
    </row>
    <row r="2819" spans="2:8">
      <c r="B2819" s="116" t="s">
        <v>27</v>
      </c>
      <c r="C2819" s="117"/>
      <c r="D2819" s="72">
        <v>526.99</v>
      </c>
      <c r="E2819" s="60">
        <v>2.5</v>
      </c>
      <c r="F2819" s="21" t="s">
        <v>25</v>
      </c>
      <c r="G2819" s="30">
        <f t="shared" si="61"/>
        <v>1317.4749999999999</v>
      </c>
      <c r="H2819" s="109"/>
    </row>
    <row r="2820" spans="2:8">
      <c r="B2820" s="116" t="s">
        <v>29</v>
      </c>
      <c r="C2820" s="117"/>
      <c r="D2820" s="73">
        <v>5438.99</v>
      </c>
      <c r="E2820" s="61"/>
      <c r="F2820" s="21" t="s">
        <v>25</v>
      </c>
      <c r="G2820" s="30">
        <f t="shared" si="61"/>
        <v>0</v>
      </c>
      <c r="H2820" s="109"/>
    </row>
    <row r="2821" spans="2:8">
      <c r="B2821" s="116" t="s">
        <v>30</v>
      </c>
      <c r="C2821" s="117"/>
      <c r="D2821" s="73">
        <v>1672.77</v>
      </c>
      <c r="E2821" s="61"/>
      <c r="F2821" s="21" t="s">
        <v>25</v>
      </c>
      <c r="G2821" s="30">
        <f t="shared" si="61"/>
        <v>0</v>
      </c>
      <c r="H2821" s="109"/>
    </row>
    <row r="2822" spans="2:8">
      <c r="B2822" s="116" t="s">
        <v>32</v>
      </c>
      <c r="C2822" s="117"/>
      <c r="D2822" s="73">
        <v>548.24</v>
      </c>
      <c r="E2822" s="61"/>
      <c r="F2822" s="21" t="s">
        <v>25</v>
      </c>
      <c r="G2822" s="30">
        <f>D2822*E2822</f>
        <v>0</v>
      </c>
      <c r="H2822" s="109"/>
    </row>
    <row r="2823" spans="2:8" ht="24" thickBot="1">
      <c r="B2823" s="112" t="s">
        <v>31</v>
      </c>
      <c r="C2823" s="113"/>
      <c r="D2823" s="74">
        <v>340.74</v>
      </c>
      <c r="E2823" s="62"/>
      <c r="F2823" s="20" t="s">
        <v>25</v>
      </c>
      <c r="G2823" s="31">
        <f>D2823*E2823</f>
        <v>0</v>
      </c>
      <c r="H2823" s="109"/>
    </row>
    <row r="2824" spans="2:8">
      <c r="C2824" s="3"/>
      <c r="D2824" s="3"/>
      <c r="E2824" s="4"/>
      <c r="F2824" s="4"/>
      <c r="H2824" s="45"/>
    </row>
    <row r="2825" spans="2:8" ht="25.5">
      <c r="C2825" s="14" t="s">
        <v>14</v>
      </c>
      <c r="D2825" s="6"/>
    </row>
    <row r="2826" spans="2:8" ht="20.25">
      <c r="C2826" s="89" t="s">
        <v>6</v>
      </c>
      <c r="D2826" s="77" t="s">
        <v>0</v>
      </c>
      <c r="E2826" s="9">
        <f>IF(G2814&gt;0, ROUND((G2814+D2807)/D2807,2), 0)</f>
        <v>1.02</v>
      </c>
      <c r="F2826" s="9"/>
      <c r="G2826" s="10"/>
      <c r="H2826" s="7"/>
    </row>
    <row r="2827" spans="2:8">
      <c r="C2827" s="89"/>
      <c r="D2827" s="77" t="s">
        <v>1</v>
      </c>
      <c r="E2827" s="9">
        <f>IF(SUM(G2815:G2816)&gt;0,ROUND((G2815+G2816+D2807)/D2807,2),0)</f>
        <v>1.02</v>
      </c>
      <c r="F2827" s="9"/>
      <c r="G2827" s="11"/>
      <c r="H2827" s="47"/>
    </row>
    <row r="2828" spans="2:8">
      <c r="C2828" s="89"/>
      <c r="D2828" s="77" t="s">
        <v>2</v>
      </c>
      <c r="E2828" s="9">
        <f>IF(G2817&gt;0,ROUND((G2817+D2807)/D2807,2),0)</f>
        <v>1.29</v>
      </c>
      <c r="F2828" s="12"/>
      <c r="G2828" s="11"/>
    </row>
    <row r="2829" spans="2:8">
      <c r="C2829" s="89"/>
      <c r="D2829" s="13" t="s">
        <v>3</v>
      </c>
      <c r="E2829" s="32">
        <f>IF(SUM(G2818:G2823)&gt;0,ROUND((SUM(G2818:G2823)+D2807)/D2807,2),0)</f>
        <v>1.21</v>
      </c>
      <c r="F2829" s="10"/>
      <c r="G2829" s="11"/>
    </row>
    <row r="2830" spans="2:8" ht="25.5">
      <c r="D2830" s="33" t="s">
        <v>4</v>
      </c>
      <c r="E2830" s="34">
        <f>SUM(E2826:E2829)-IF(VALUE(COUNTIF(E2826:E2829,"&gt;0"))=4,3,0)-IF(VALUE(COUNTIF(E2826:E2829,"&gt;0"))=3,2,0)-IF(VALUE(COUNTIF(E2826:E2829,"&gt;0"))=2,1,0)</f>
        <v>1.54</v>
      </c>
      <c r="F2830" s="25"/>
    </row>
    <row r="2831" spans="2:8">
      <c r="E2831" s="15"/>
    </row>
    <row r="2832" spans="2:8" ht="25.5">
      <c r="B2832" s="22"/>
      <c r="C2832" s="16" t="s">
        <v>23</v>
      </c>
      <c r="D2832" s="90">
        <f>E2830*D2807</f>
        <v>9877.1750000000011</v>
      </c>
      <c r="E2832" s="90"/>
    </row>
    <row r="2833" spans="2:8" ht="20.25">
      <c r="C2833" s="17" t="s">
        <v>8</v>
      </c>
      <c r="D2833" s="91">
        <f>D2832/D2806</f>
        <v>18.81366666666667</v>
      </c>
      <c r="E2833" s="91"/>
      <c r="G2833" s="7"/>
      <c r="H2833" s="48"/>
    </row>
    <row r="2846" spans="2:8" ht="60.75">
      <c r="B2846" s="118" t="s">
        <v>176</v>
      </c>
      <c r="C2846" s="118"/>
      <c r="D2846" s="118"/>
      <c r="E2846" s="118"/>
      <c r="F2846" s="118"/>
      <c r="G2846" s="118"/>
      <c r="H2846" s="118"/>
    </row>
    <row r="2847" spans="2:8">
      <c r="B2847" s="92" t="s">
        <v>37</v>
      </c>
      <c r="C2847" s="92"/>
      <c r="D2847" s="92"/>
      <c r="E2847" s="92"/>
      <c r="F2847" s="92"/>
      <c r="G2847" s="92"/>
    </row>
    <row r="2848" spans="2:8">
      <c r="C2848" s="88"/>
      <c r="G2848" s="7"/>
    </row>
    <row r="2849" spans="2:8" ht="25.5">
      <c r="C2849" s="14" t="s">
        <v>5</v>
      </c>
      <c r="D2849" s="6"/>
    </row>
    <row r="2850" spans="2:8" ht="20.25">
      <c r="B2850" s="10"/>
      <c r="C2850" s="93" t="s">
        <v>15</v>
      </c>
      <c r="D2850" s="96" t="s">
        <v>87</v>
      </c>
      <c r="E2850" s="96"/>
      <c r="F2850" s="96"/>
      <c r="G2850" s="96"/>
      <c r="H2850" s="40"/>
    </row>
    <row r="2851" spans="2:8" ht="20.25">
      <c r="B2851" s="10"/>
      <c r="C2851" s="94"/>
      <c r="D2851" s="96" t="s">
        <v>164</v>
      </c>
      <c r="E2851" s="96"/>
      <c r="F2851" s="96"/>
      <c r="G2851" s="96"/>
      <c r="H2851" s="40"/>
    </row>
    <row r="2852" spans="2:8" ht="20.25">
      <c r="B2852" s="10"/>
      <c r="C2852" s="95"/>
      <c r="D2852" s="96" t="s">
        <v>347</v>
      </c>
      <c r="E2852" s="96"/>
      <c r="F2852" s="96"/>
      <c r="G2852" s="96"/>
      <c r="H2852" s="40"/>
    </row>
    <row r="2853" spans="2:8">
      <c r="C2853" s="35" t="s">
        <v>12</v>
      </c>
      <c r="D2853" s="53">
        <v>1.8</v>
      </c>
      <c r="E2853" s="49"/>
      <c r="F2853" s="10"/>
    </row>
    <row r="2854" spans="2:8">
      <c r="C2854" s="1" t="s">
        <v>9</v>
      </c>
      <c r="D2854" s="54">
        <v>231</v>
      </c>
      <c r="E2854" s="97" t="s">
        <v>16</v>
      </c>
      <c r="F2854" s="98"/>
      <c r="G2854" s="101">
        <f>D2855/D2854</f>
        <v>11.80874458874459</v>
      </c>
    </row>
    <row r="2855" spans="2:8">
      <c r="C2855" s="1" t="s">
        <v>10</v>
      </c>
      <c r="D2855" s="54">
        <v>2727.82</v>
      </c>
      <c r="E2855" s="99"/>
      <c r="F2855" s="100"/>
      <c r="G2855" s="102"/>
    </row>
    <row r="2856" spans="2:8">
      <c r="C2856" s="37"/>
      <c r="D2856" s="38"/>
      <c r="E2856" s="50"/>
    </row>
    <row r="2857" spans="2:8">
      <c r="C2857" s="36" t="s">
        <v>7</v>
      </c>
      <c r="D2857" s="55" t="s">
        <v>348</v>
      </c>
    </row>
    <row r="2858" spans="2:8">
      <c r="C2858" s="36" t="s">
        <v>11</v>
      </c>
      <c r="D2858" s="55">
        <v>50</v>
      </c>
    </row>
    <row r="2859" spans="2:8">
      <c r="C2859" s="36" t="s">
        <v>13</v>
      </c>
      <c r="D2859" s="69" t="s">
        <v>34</v>
      </c>
      <c r="E2859" s="41"/>
    </row>
    <row r="2860" spans="2:8" ht="24" thickBot="1">
      <c r="C2860" s="42"/>
      <c r="D2860" s="42"/>
    </row>
    <row r="2861" spans="2:8" ht="48" thickBot="1">
      <c r="B2861" s="103" t="s">
        <v>17</v>
      </c>
      <c r="C2861" s="104"/>
      <c r="D2861" s="23" t="s">
        <v>20</v>
      </c>
      <c r="E2861" s="105" t="s">
        <v>22</v>
      </c>
      <c r="F2861" s="106"/>
      <c r="G2861" s="2" t="s">
        <v>21</v>
      </c>
    </row>
    <row r="2862" spans="2:8" ht="24" thickBot="1">
      <c r="B2862" s="107" t="s">
        <v>36</v>
      </c>
      <c r="C2862" s="108"/>
      <c r="D2862" s="70">
        <v>50.01</v>
      </c>
      <c r="E2862" s="56">
        <v>1.8</v>
      </c>
      <c r="F2862" s="18" t="s">
        <v>25</v>
      </c>
      <c r="G2862" s="26">
        <f t="shared" ref="G2862:G2869" si="62">D2862*E2862</f>
        <v>90.018000000000001</v>
      </c>
      <c r="H2862" s="109"/>
    </row>
    <row r="2863" spans="2:8">
      <c r="B2863" s="110" t="s">
        <v>18</v>
      </c>
      <c r="C2863" s="111"/>
      <c r="D2863" s="59">
        <v>97.44</v>
      </c>
      <c r="E2863" s="57">
        <v>0.63</v>
      </c>
      <c r="F2863" s="19" t="s">
        <v>26</v>
      </c>
      <c r="G2863" s="27">
        <f t="shared" si="62"/>
        <v>61.3872</v>
      </c>
      <c r="H2863" s="109"/>
    </row>
    <row r="2864" spans="2:8" ht="24" thickBot="1">
      <c r="B2864" s="112" t="s">
        <v>19</v>
      </c>
      <c r="C2864" s="113"/>
      <c r="D2864" s="62">
        <v>151.63</v>
      </c>
      <c r="E2864" s="58">
        <v>0.63</v>
      </c>
      <c r="F2864" s="20" t="s">
        <v>26</v>
      </c>
      <c r="G2864" s="28">
        <f t="shared" si="62"/>
        <v>95.526899999999998</v>
      </c>
      <c r="H2864" s="109"/>
    </row>
    <row r="2865" spans="2:8" ht="24" thickBot="1">
      <c r="B2865" s="114" t="s">
        <v>28</v>
      </c>
      <c r="C2865" s="115"/>
      <c r="D2865" s="71">
        <v>731.97</v>
      </c>
      <c r="E2865" s="71">
        <v>1.8</v>
      </c>
      <c r="F2865" s="24" t="s">
        <v>25</v>
      </c>
      <c r="G2865" s="29">
        <f t="shared" si="62"/>
        <v>1317.546</v>
      </c>
      <c r="H2865" s="109"/>
    </row>
    <row r="2866" spans="2:8">
      <c r="B2866" s="110" t="s">
        <v>33</v>
      </c>
      <c r="C2866" s="111"/>
      <c r="D2866" s="59">
        <v>652.6</v>
      </c>
      <c r="E2866" s="59"/>
      <c r="F2866" s="19" t="s">
        <v>25</v>
      </c>
      <c r="G2866" s="27">
        <f t="shared" si="62"/>
        <v>0</v>
      </c>
      <c r="H2866" s="109"/>
    </row>
    <row r="2867" spans="2:8">
      <c r="B2867" s="116" t="s">
        <v>27</v>
      </c>
      <c r="C2867" s="117"/>
      <c r="D2867" s="72">
        <v>526.99</v>
      </c>
      <c r="E2867" s="60">
        <v>1.8</v>
      </c>
      <c r="F2867" s="21" t="s">
        <v>25</v>
      </c>
      <c r="G2867" s="30">
        <f t="shared" si="62"/>
        <v>948.58199999999999</v>
      </c>
      <c r="H2867" s="109"/>
    </row>
    <row r="2868" spans="2:8">
      <c r="B2868" s="116" t="s">
        <v>29</v>
      </c>
      <c r="C2868" s="117"/>
      <c r="D2868" s="73">
        <v>5438.99</v>
      </c>
      <c r="E2868" s="61"/>
      <c r="F2868" s="21" t="s">
        <v>25</v>
      </c>
      <c r="G2868" s="30">
        <f t="shared" si="62"/>
        <v>0</v>
      </c>
      <c r="H2868" s="109"/>
    </row>
    <row r="2869" spans="2:8">
      <c r="B2869" s="116" t="s">
        <v>30</v>
      </c>
      <c r="C2869" s="117"/>
      <c r="D2869" s="73">
        <v>1672.77</v>
      </c>
      <c r="E2869" s="61"/>
      <c r="F2869" s="21" t="s">
        <v>25</v>
      </c>
      <c r="G2869" s="30">
        <f t="shared" si="62"/>
        <v>0</v>
      </c>
      <c r="H2869" s="109"/>
    </row>
    <row r="2870" spans="2:8">
      <c r="B2870" s="116" t="s">
        <v>32</v>
      </c>
      <c r="C2870" s="117"/>
      <c r="D2870" s="73">
        <v>548.24</v>
      </c>
      <c r="E2870" s="61"/>
      <c r="F2870" s="21" t="s">
        <v>25</v>
      </c>
      <c r="G2870" s="30">
        <f>D2870*E2870</f>
        <v>0</v>
      </c>
      <c r="H2870" s="109"/>
    </row>
    <row r="2871" spans="2:8" ht="24" thickBot="1">
      <c r="B2871" s="112" t="s">
        <v>31</v>
      </c>
      <c r="C2871" s="113"/>
      <c r="D2871" s="74">
        <v>340.74</v>
      </c>
      <c r="E2871" s="62"/>
      <c r="F2871" s="20" t="s">
        <v>25</v>
      </c>
      <c r="G2871" s="31">
        <f>D2871*E2871</f>
        <v>0</v>
      </c>
      <c r="H2871" s="109"/>
    </row>
    <row r="2872" spans="2:8">
      <c r="C2872" s="3"/>
      <c r="D2872" s="3"/>
      <c r="E2872" s="4"/>
      <c r="F2872" s="4"/>
      <c r="H2872" s="45"/>
    </row>
    <row r="2873" spans="2:8" ht="25.5">
      <c r="C2873" s="14" t="s">
        <v>14</v>
      </c>
      <c r="D2873" s="6"/>
    </row>
    <row r="2874" spans="2:8" ht="20.25">
      <c r="C2874" s="89" t="s">
        <v>6</v>
      </c>
      <c r="D2874" s="87" t="s">
        <v>0</v>
      </c>
      <c r="E2874" s="9">
        <f>IF(G2862&gt;0, ROUND((G2862+D2855)/D2855,2), 0)</f>
        <v>1.03</v>
      </c>
      <c r="F2874" s="9"/>
      <c r="G2874" s="10"/>
      <c r="H2874" s="7"/>
    </row>
    <row r="2875" spans="2:8">
      <c r="C2875" s="89"/>
      <c r="D2875" s="87" t="s">
        <v>1</v>
      </c>
      <c r="E2875" s="9">
        <f>IF(SUM(G2863:G2864)&gt;0,ROUND((G2863+G2864+D2855)/D2855,2),0)</f>
        <v>1.06</v>
      </c>
      <c r="F2875" s="9"/>
      <c r="G2875" s="11"/>
      <c r="H2875" s="47"/>
    </row>
    <row r="2876" spans="2:8">
      <c r="C2876" s="89"/>
      <c r="D2876" s="87" t="s">
        <v>2</v>
      </c>
      <c r="E2876" s="9">
        <f>IF(G2865&gt;0,ROUND((G2865+D2855)/D2855,2),0)</f>
        <v>1.48</v>
      </c>
      <c r="F2876" s="12"/>
      <c r="G2876" s="11"/>
    </row>
    <row r="2877" spans="2:8">
      <c r="C2877" s="89"/>
      <c r="D2877" s="13" t="s">
        <v>3</v>
      </c>
      <c r="E2877" s="32">
        <f>IF(SUM(G2866:G2871)&gt;0,ROUND((SUM(G2866:G2871)+D2855)/D2855,2),0)</f>
        <v>1.35</v>
      </c>
      <c r="F2877" s="10"/>
      <c r="G2877" s="11"/>
    </row>
    <row r="2878" spans="2:8" ht="25.5">
      <c r="D2878" s="33" t="s">
        <v>4</v>
      </c>
      <c r="E2878" s="34">
        <f>SUM(E2874:E2877)-IF(VALUE(COUNTIF(E2874:E2877,"&gt;0"))=4,3,0)-IF(VALUE(COUNTIF(E2874:E2877,"&gt;0"))=3,2,0)-IF(VALUE(COUNTIF(E2874:E2877,"&gt;0"))=2,1,0)</f>
        <v>1.92</v>
      </c>
      <c r="F2878" s="25"/>
    </row>
    <row r="2879" spans="2:8">
      <c r="E2879" s="15"/>
    </row>
    <row r="2880" spans="2:8" ht="25.5">
      <c r="B2880" s="22"/>
      <c r="C2880" s="16" t="s">
        <v>23</v>
      </c>
      <c r="D2880" s="90">
        <f>E2878*D2855</f>
        <v>5237.4144000000006</v>
      </c>
      <c r="E2880" s="90"/>
    </row>
    <row r="2881" spans="2:8" ht="20.25">
      <c r="C2881" s="17" t="s">
        <v>8</v>
      </c>
      <c r="D2881" s="91">
        <f>D2880/D2854</f>
        <v>22.672789610389614</v>
      </c>
      <c r="E2881" s="91"/>
      <c r="G2881" s="7"/>
      <c r="H2881" s="48"/>
    </row>
    <row r="2894" spans="2:8" ht="60.75">
      <c r="B2894" s="118" t="s">
        <v>178</v>
      </c>
      <c r="C2894" s="118"/>
      <c r="D2894" s="118"/>
      <c r="E2894" s="118"/>
      <c r="F2894" s="118"/>
      <c r="G2894" s="118"/>
      <c r="H2894" s="118"/>
    </row>
    <row r="2895" spans="2:8">
      <c r="B2895" s="92" t="s">
        <v>37</v>
      </c>
      <c r="C2895" s="92"/>
      <c r="D2895" s="92"/>
      <c r="E2895" s="92"/>
      <c r="F2895" s="92"/>
      <c r="G2895" s="92"/>
    </row>
    <row r="2896" spans="2:8">
      <c r="C2896" s="88"/>
      <c r="G2896" s="7"/>
    </row>
    <row r="2897" spans="2:8" ht="25.5">
      <c r="C2897" s="14" t="s">
        <v>5</v>
      </c>
      <c r="D2897" s="6"/>
    </row>
    <row r="2898" spans="2:8" ht="20.25">
      <c r="B2898" s="10"/>
      <c r="C2898" s="93" t="s">
        <v>15</v>
      </c>
      <c r="D2898" s="96" t="s">
        <v>87</v>
      </c>
      <c r="E2898" s="96"/>
      <c r="F2898" s="96"/>
      <c r="G2898" s="96"/>
      <c r="H2898" s="40"/>
    </row>
    <row r="2899" spans="2:8" ht="20.25">
      <c r="B2899" s="10"/>
      <c r="C2899" s="94"/>
      <c r="D2899" s="96" t="s">
        <v>164</v>
      </c>
      <c r="E2899" s="96"/>
      <c r="F2899" s="96"/>
      <c r="G2899" s="96"/>
      <c r="H2899" s="40"/>
    </row>
    <row r="2900" spans="2:8" ht="20.25">
      <c r="B2900" s="10"/>
      <c r="C2900" s="95"/>
      <c r="D2900" s="96" t="s">
        <v>349</v>
      </c>
      <c r="E2900" s="96"/>
      <c r="F2900" s="96"/>
      <c r="G2900" s="96"/>
      <c r="H2900" s="40"/>
    </row>
    <row r="2901" spans="2:8">
      <c r="C2901" s="35" t="s">
        <v>12</v>
      </c>
      <c r="D2901" s="53">
        <v>4.5</v>
      </c>
      <c r="E2901" s="49"/>
      <c r="F2901" s="10"/>
    </row>
    <row r="2902" spans="2:8">
      <c r="C2902" s="1" t="s">
        <v>9</v>
      </c>
      <c r="D2902" s="54">
        <v>728</v>
      </c>
      <c r="E2902" s="97" t="s">
        <v>16</v>
      </c>
      <c r="F2902" s="98"/>
      <c r="G2902" s="101">
        <f>D2903/D2902</f>
        <v>11.495329670329671</v>
      </c>
    </row>
    <row r="2903" spans="2:8">
      <c r="C2903" s="1" t="s">
        <v>10</v>
      </c>
      <c r="D2903" s="54">
        <v>8368.6</v>
      </c>
      <c r="E2903" s="99"/>
      <c r="F2903" s="100"/>
      <c r="G2903" s="102"/>
    </row>
    <row r="2904" spans="2:8">
      <c r="C2904" s="37"/>
      <c r="D2904" s="38"/>
      <c r="E2904" s="50"/>
    </row>
    <row r="2905" spans="2:8">
      <c r="C2905" s="36" t="s">
        <v>7</v>
      </c>
      <c r="D2905" s="55" t="s">
        <v>348</v>
      </c>
    </row>
    <row r="2906" spans="2:8">
      <c r="C2906" s="36" t="s">
        <v>11</v>
      </c>
      <c r="D2906" s="55">
        <v>50</v>
      </c>
    </row>
    <row r="2907" spans="2:8">
      <c r="C2907" s="36" t="s">
        <v>13</v>
      </c>
      <c r="D2907" s="69" t="s">
        <v>34</v>
      </c>
      <c r="E2907" s="41"/>
    </row>
    <row r="2908" spans="2:8" ht="24" thickBot="1">
      <c r="C2908" s="42"/>
      <c r="D2908" s="42"/>
    </row>
    <row r="2909" spans="2:8" ht="48" thickBot="1">
      <c r="B2909" s="103" t="s">
        <v>17</v>
      </c>
      <c r="C2909" s="104"/>
      <c r="D2909" s="23" t="s">
        <v>20</v>
      </c>
      <c r="E2909" s="105" t="s">
        <v>22</v>
      </c>
      <c r="F2909" s="106"/>
      <c r="G2909" s="2" t="s">
        <v>21</v>
      </c>
    </row>
    <row r="2910" spans="2:8" ht="24" thickBot="1">
      <c r="B2910" s="107" t="s">
        <v>36</v>
      </c>
      <c r="C2910" s="108"/>
      <c r="D2910" s="70">
        <v>50.01</v>
      </c>
      <c r="E2910" s="56">
        <v>4.5</v>
      </c>
      <c r="F2910" s="18" t="s">
        <v>25</v>
      </c>
      <c r="G2910" s="26">
        <f t="shared" ref="G2910:G2917" si="63">D2910*E2910</f>
        <v>225.04499999999999</v>
      </c>
      <c r="H2910" s="109"/>
    </row>
    <row r="2911" spans="2:8">
      <c r="B2911" s="110" t="s">
        <v>18</v>
      </c>
      <c r="C2911" s="111"/>
      <c r="D2911" s="59">
        <v>97.44</v>
      </c>
      <c r="E2911" s="57">
        <v>0.8</v>
      </c>
      <c r="F2911" s="19" t="s">
        <v>26</v>
      </c>
      <c r="G2911" s="27">
        <f t="shared" si="63"/>
        <v>77.951999999999998</v>
      </c>
      <c r="H2911" s="109"/>
    </row>
    <row r="2912" spans="2:8" ht="24" thickBot="1">
      <c r="B2912" s="112" t="s">
        <v>19</v>
      </c>
      <c r="C2912" s="113"/>
      <c r="D2912" s="62">
        <v>151.63</v>
      </c>
      <c r="E2912" s="58">
        <v>0.8</v>
      </c>
      <c r="F2912" s="20" t="s">
        <v>26</v>
      </c>
      <c r="G2912" s="28">
        <f t="shared" si="63"/>
        <v>121.304</v>
      </c>
      <c r="H2912" s="109"/>
    </row>
    <row r="2913" spans="2:8" ht="24" thickBot="1">
      <c r="B2913" s="114" t="s">
        <v>28</v>
      </c>
      <c r="C2913" s="115"/>
      <c r="D2913" s="71">
        <v>731.97</v>
      </c>
      <c r="E2913" s="71">
        <v>4.5</v>
      </c>
      <c r="F2913" s="24" t="s">
        <v>25</v>
      </c>
      <c r="G2913" s="29">
        <f t="shared" si="63"/>
        <v>3293.8650000000002</v>
      </c>
      <c r="H2913" s="109"/>
    </row>
    <row r="2914" spans="2:8">
      <c r="B2914" s="110" t="s">
        <v>33</v>
      </c>
      <c r="C2914" s="111"/>
      <c r="D2914" s="59">
        <v>652.6</v>
      </c>
      <c r="E2914" s="59"/>
      <c r="F2914" s="19" t="s">
        <v>25</v>
      </c>
      <c r="G2914" s="27">
        <f t="shared" si="63"/>
        <v>0</v>
      </c>
      <c r="H2914" s="109"/>
    </row>
    <row r="2915" spans="2:8">
      <c r="B2915" s="116" t="s">
        <v>27</v>
      </c>
      <c r="C2915" s="117"/>
      <c r="D2915" s="72">
        <v>526.99</v>
      </c>
      <c r="E2915" s="60">
        <v>4.5</v>
      </c>
      <c r="F2915" s="21" t="s">
        <v>25</v>
      </c>
      <c r="G2915" s="30">
        <f t="shared" si="63"/>
        <v>2371.4549999999999</v>
      </c>
      <c r="H2915" s="109"/>
    </row>
    <row r="2916" spans="2:8">
      <c r="B2916" s="116" t="s">
        <v>29</v>
      </c>
      <c r="C2916" s="117"/>
      <c r="D2916" s="73">
        <v>5438.99</v>
      </c>
      <c r="E2916" s="61"/>
      <c r="F2916" s="21" t="s">
        <v>25</v>
      </c>
      <c r="G2916" s="30">
        <f t="shared" si="63"/>
        <v>0</v>
      </c>
      <c r="H2916" s="109"/>
    </row>
    <row r="2917" spans="2:8">
      <c r="B2917" s="116" t="s">
        <v>30</v>
      </c>
      <c r="C2917" s="117"/>
      <c r="D2917" s="73">
        <v>1672.77</v>
      </c>
      <c r="E2917" s="61"/>
      <c r="F2917" s="21" t="s">
        <v>25</v>
      </c>
      <c r="G2917" s="30">
        <f t="shared" si="63"/>
        <v>0</v>
      </c>
      <c r="H2917" s="109"/>
    </row>
    <row r="2918" spans="2:8">
      <c r="B2918" s="116" t="s">
        <v>32</v>
      </c>
      <c r="C2918" s="117"/>
      <c r="D2918" s="73">
        <v>548.24</v>
      </c>
      <c r="E2918" s="61"/>
      <c r="F2918" s="21" t="s">
        <v>25</v>
      </c>
      <c r="G2918" s="30">
        <f>D2918*E2918</f>
        <v>0</v>
      </c>
      <c r="H2918" s="109"/>
    </row>
    <row r="2919" spans="2:8" ht="24" thickBot="1">
      <c r="B2919" s="112" t="s">
        <v>31</v>
      </c>
      <c r="C2919" s="113"/>
      <c r="D2919" s="74">
        <v>340.74</v>
      </c>
      <c r="E2919" s="62"/>
      <c r="F2919" s="20" t="s">
        <v>25</v>
      </c>
      <c r="G2919" s="31">
        <f>D2919*E2919</f>
        <v>0</v>
      </c>
      <c r="H2919" s="109"/>
    </row>
    <row r="2920" spans="2:8">
      <c r="C2920" s="3"/>
      <c r="D2920" s="3"/>
      <c r="E2920" s="4"/>
      <c r="F2920" s="4"/>
      <c r="H2920" s="45"/>
    </row>
    <row r="2921" spans="2:8" ht="25.5">
      <c r="C2921" s="14" t="s">
        <v>14</v>
      </c>
      <c r="D2921" s="6"/>
    </row>
    <row r="2922" spans="2:8" ht="20.25">
      <c r="C2922" s="89" t="s">
        <v>6</v>
      </c>
      <c r="D2922" s="87" t="s">
        <v>0</v>
      </c>
      <c r="E2922" s="9">
        <f>IF(G2910&gt;0, ROUND((G2910+D2903)/D2903,2), 0)</f>
        <v>1.03</v>
      </c>
      <c r="F2922" s="9"/>
      <c r="G2922" s="10"/>
      <c r="H2922" s="7"/>
    </row>
    <row r="2923" spans="2:8">
      <c r="C2923" s="89"/>
      <c r="D2923" s="87" t="s">
        <v>1</v>
      </c>
      <c r="E2923" s="9">
        <f>IF(SUM(G2911:G2912)&gt;0,ROUND((G2911+G2912+D2903)/D2903,2),0)</f>
        <v>1.02</v>
      </c>
      <c r="F2923" s="9"/>
      <c r="G2923" s="11"/>
      <c r="H2923" s="47"/>
    </row>
    <row r="2924" spans="2:8">
      <c r="C2924" s="89"/>
      <c r="D2924" s="87" t="s">
        <v>2</v>
      </c>
      <c r="E2924" s="9">
        <f>IF(G2913&gt;0,ROUND((G2913+D2903)/D2903,2),0)</f>
        <v>1.39</v>
      </c>
      <c r="F2924" s="12"/>
      <c r="G2924" s="11"/>
    </row>
    <row r="2925" spans="2:8">
      <c r="C2925" s="89"/>
      <c r="D2925" s="13" t="s">
        <v>3</v>
      </c>
      <c r="E2925" s="32">
        <f>IF(SUM(G2914:G2919)&gt;0,ROUND((SUM(G2914:G2919)+D2903)/D2903,2),0)</f>
        <v>1.28</v>
      </c>
      <c r="F2925" s="10"/>
      <c r="G2925" s="11"/>
    </row>
    <row r="2926" spans="2:8" ht="25.5">
      <c r="D2926" s="33" t="s">
        <v>4</v>
      </c>
      <c r="E2926" s="34">
        <f>SUM(E2922:E2925)-IF(VALUE(COUNTIF(E2922:E2925,"&gt;0"))=4,3,0)-IF(VALUE(COUNTIF(E2922:E2925,"&gt;0"))=3,2,0)-IF(VALUE(COUNTIF(E2922:E2925,"&gt;0"))=2,1,0)</f>
        <v>1.7199999999999998</v>
      </c>
      <c r="F2926" s="25"/>
    </row>
    <row r="2927" spans="2:8">
      <c r="E2927" s="15"/>
    </row>
    <row r="2928" spans="2:8" ht="25.5">
      <c r="B2928" s="22"/>
      <c r="C2928" s="16" t="s">
        <v>23</v>
      </c>
      <c r="D2928" s="90">
        <f>E2926*D2903</f>
        <v>14393.991999999998</v>
      </c>
      <c r="E2928" s="90"/>
    </row>
    <row r="2929" spans="2:8" ht="20.25">
      <c r="C2929" s="17" t="s">
        <v>8</v>
      </c>
      <c r="D2929" s="91">
        <f>D2928/D2902</f>
        <v>19.77196703296703</v>
      </c>
      <c r="E2929" s="91"/>
      <c r="G2929" s="7"/>
      <c r="H2929" s="48"/>
    </row>
    <row r="2943" spans="2:8" ht="60.75">
      <c r="B2943" s="118" t="s">
        <v>180</v>
      </c>
      <c r="C2943" s="118"/>
      <c r="D2943" s="118"/>
      <c r="E2943" s="118"/>
      <c r="F2943" s="118"/>
      <c r="G2943" s="118"/>
      <c r="H2943" s="118"/>
    </row>
    <row r="2944" spans="2:8">
      <c r="B2944" s="92" t="s">
        <v>37</v>
      </c>
      <c r="C2944" s="92"/>
      <c r="D2944" s="92"/>
      <c r="E2944" s="92"/>
      <c r="F2944" s="92"/>
      <c r="G2944" s="92"/>
    </row>
    <row r="2945" spans="2:8">
      <c r="C2945" s="78"/>
      <c r="G2945" s="7"/>
    </row>
    <row r="2946" spans="2:8" ht="25.5">
      <c r="C2946" s="14" t="s">
        <v>5</v>
      </c>
      <c r="D2946" s="6"/>
    </row>
    <row r="2947" spans="2:8" ht="20.25">
      <c r="B2947" s="10"/>
      <c r="C2947" s="93" t="s">
        <v>15</v>
      </c>
      <c r="D2947" s="96" t="s">
        <v>87</v>
      </c>
      <c r="E2947" s="96"/>
      <c r="F2947" s="96"/>
      <c r="G2947" s="96"/>
      <c r="H2947" s="40"/>
    </row>
    <row r="2948" spans="2:8" ht="20.25">
      <c r="B2948" s="10"/>
      <c r="C2948" s="94"/>
      <c r="D2948" s="96" t="s">
        <v>182</v>
      </c>
      <c r="E2948" s="96"/>
      <c r="F2948" s="96"/>
      <c r="G2948" s="96"/>
      <c r="H2948" s="40"/>
    </row>
    <row r="2949" spans="2:8" ht="20.25">
      <c r="B2949" s="10"/>
      <c r="C2949" s="95"/>
      <c r="D2949" s="96" t="s">
        <v>183</v>
      </c>
      <c r="E2949" s="96"/>
      <c r="F2949" s="96"/>
      <c r="G2949" s="96"/>
      <c r="H2949" s="40"/>
    </row>
    <row r="2950" spans="2:8">
      <c r="C2950" s="35" t="s">
        <v>12</v>
      </c>
      <c r="D2950" s="53">
        <v>3.3</v>
      </c>
      <c r="E2950" s="49"/>
      <c r="F2950" s="10"/>
    </row>
    <row r="2951" spans="2:8">
      <c r="C2951" s="1" t="s">
        <v>9</v>
      </c>
      <c r="D2951" s="54">
        <v>330</v>
      </c>
      <c r="E2951" s="97" t="s">
        <v>16</v>
      </c>
      <c r="F2951" s="98"/>
      <c r="G2951" s="101">
        <f>D2952/D2951</f>
        <v>63.75775757575758</v>
      </c>
    </row>
    <row r="2952" spans="2:8">
      <c r="C2952" s="1" t="s">
        <v>10</v>
      </c>
      <c r="D2952" s="54">
        <v>21040.06</v>
      </c>
      <c r="E2952" s="99"/>
      <c r="F2952" s="100"/>
      <c r="G2952" s="102"/>
    </row>
    <row r="2953" spans="2:8">
      <c r="C2953" s="37"/>
      <c r="D2953" s="38"/>
      <c r="E2953" s="50"/>
    </row>
    <row r="2954" spans="2:8">
      <c r="C2954" s="36" t="s">
        <v>7</v>
      </c>
      <c r="D2954" s="55" t="s">
        <v>116</v>
      </c>
    </row>
    <row r="2955" spans="2:8">
      <c r="C2955" s="36" t="s">
        <v>11</v>
      </c>
      <c r="D2955" s="55">
        <v>65</v>
      </c>
    </row>
    <row r="2956" spans="2:8">
      <c r="C2956" s="36" t="s">
        <v>13</v>
      </c>
      <c r="D2956" s="69" t="s">
        <v>34</v>
      </c>
      <c r="E2956" s="41"/>
    </row>
    <row r="2957" spans="2:8" ht="24" thickBot="1">
      <c r="C2957" s="42"/>
      <c r="D2957" s="42"/>
    </row>
    <row r="2958" spans="2:8" ht="48" thickBot="1">
      <c r="B2958" s="103" t="s">
        <v>17</v>
      </c>
      <c r="C2958" s="104"/>
      <c r="D2958" s="23" t="s">
        <v>20</v>
      </c>
      <c r="E2958" s="105" t="s">
        <v>22</v>
      </c>
      <c r="F2958" s="106"/>
      <c r="G2958" s="2" t="s">
        <v>21</v>
      </c>
    </row>
    <row r="2959" spans="2:8" ht="24" thickBot="1">
      <c r="B2959" s="107" t="s">
        <v>36</v>
      </c>
      <c r="C2959" s="108"/>
      <c r="D2959" s="70">
        <v>50.01</v>
      </c>
      <c r="E2959" s="56">
        <v>3.3</v>
      </c>
      <c r="F2959" s="18" t="s">
        <v>25</v>
      </c>
      <c r="G2959" s="26">
        <f t="shared" ref="G2959:G2966" si="64">D2959*E2959</f>
        <v>165.03299999999999</v>
      </c>
      <c r="H2959" s="109"/>
    </row>
    <row r="2960" spans="2:8">
      <c r="B2960" s="110" t="s">
        <v>18</v>
      </c>
      <c r="C2960" s="111"/>
      <c r="D2960" s="59">
        <v>97.44</v>
      </c>
      <c r="E2960" s="57">
        <v>0.75</v>
      </c>
      <c r="F2960" s="19" t="s">
        <v>26</v>
      </c>
      <c r="G2960" s="27">
        <f t="shared" si="64"/>
        <v>73.08</v>
      </c>
      <c r="H2960" s="109"/>
    </row>
    <row r="2961" spans="2:8" ht="24" thickBot="1">
      <c r="B2961" s="112" t="s">
        <v>19</v>
      </c>
      <c r="C2961" s="113"/>
      <c r="D2961" s="62">
        <v>151.63</v>
      </c>
      <c r="E2961" s="58">
        <v>0.75</v>
      </c>
      <c r="F2961" s="20" t="s">
        <v>26</v>
      </c>
      <c r="G2961" s="28">
        <f t="shared" si="64"/>
        <v>113.7225</v>
      </c>
      <c r="H2961" s="109"/>
    </row>
    <row r="2962" spans="2:8" ht="24" thickBot="1">
      <c r="B2962" s="114" t="s">
        <v>28</v>
      </c>
      <c r="C2962" s="115"/>
      <c r="D2962" s="71">
        <v>731.97</v>
      </c>
      <c r="E2962" s="71">
        <v>3.3</v>
      </c>
      <c r="F2962" s="24" t="s">
        <v>25</v>
      </c>
      <c r="G2962" s="29">
        <f t="shared" si="64"/>
        <v>2415.5009999999997</v>
      </c>
      <c r="H2962" s="109"/>
    </row>
    <row r="2963" spans="2:8">
      <c r="B2963" s="110" t="s">
        <v>33</v>
      </c>
      <c r="C2963" s="111"/>
      <c r="D2963" s="59">
        <v>652.6</v>
      </c>
      <c r="E2963" s="59">
        <v>6.6</v>
      </c>
      <c r="F2963" s="19" t="s">
        <v>25</v>
      </c>
      <c r="G2963" s="27">
        <f t="shared" si="64"/>
        <v>4307.16</v>
      </c>
      <c r="H2963" s="109"/>
    </row>
    <row r="2964" spans="2:8">
      <c r="B2964" s="116" t="s">
        <v>27</v>
      </c>
      <c r="C2964" s="117"/>
      <c r="D2964" s="72">
        <v>526.99</v>
      </c>
      <c r="E2964" s="60"/>
      <c r="F2964" s="21" t="s">
        <v>25</v>
      </c>
      <c r="G2964" s="30">
        <f t="shared" si="64"/>
        <v>0</v>
      </c>
      <c r="H2964" s="109"/>
    </row>
    <row r="2965" spans="2:8">
      <c r="B2965" s="116" t="s">
        <v>29</v>
      </c>
      <c r="C2965" s="117"/>
      <c r="D2965" s="73">
        <v>5438.99</v>
      </c>
      <c r="E2965" s="61">
        <v>3.3</v>
      </c>
      <c r="F2965" s="21" t="s">
        <v>25</v>
      </c>
      <c r="G2965" s="30">
        <f t="shared" si="64"/>
        <v>17948.666999999998</v>
      </c>
      <c r="H2965" s="109"/>
    </row>
    <row r="2966" spans="2:8">
      <c r="B2966" s="116" t="s">
        <v>30</v>
      </c>
      <c r="C2966" s="117"/>
      <c r="D2966" s="73">
        <v>1672.77</v>
      </c>
      <c r="E2966" s="61">
        <v>3.3</v>
      </c>
      <c r="F2966" s="21" t="s">
        <v>25</v>
      </c>
      <c r="G2966" s="30">
        <f t="shared" si="64"/>
        <v>5520.1409999999996</v>
      </c>
      <c r="H2966" s="109"/>
    </row>
    <row r="2967" spans="2:8">
      <c r="B2967" s="116" t="s">
        <v>32</v>
      </c>
      <c r="C2967" s="117"/>
      <c r="D2967" s="73">
        <v>548.24</v>
      </c>
      <c r="E2967" s="61">
        <v>3.3</v>
      </c>
      <c r="F2967" s="21" t="s">
        <v>25</v>
      </c>
      <c r="G2967" s="30">
        <f>D2967*E2967</f>
        <v>1809.192</v>
      </c>
      <c r="H2967" s="109"/>
    </row>
    <row r="2968" spans="2:8" ht="24" thickBot="1">
      <c r="B2968" s="112" t="s">
        <v>31</v>
      </c>
      <c r="C2968" s="113"/>
      <c r="D2968" s="74">
        <v>340.74</v>
      </c>
      <c r="E2968" s="62">
        <v>33</v>
      </c>
      <c r="F2968" s="20" t="s">
        <v>25</v>
      </c>
      <c r="G2968" s="31">
        <f>D2968*E2968</f>
        <v>11244.42</v>
      </c>
      <c r="H2968" s="109"/>
    </row>
    <row r="2969" spans="2:8">
      <c r="C2969" s="3"/>
      <c r="D2969" s="3"/>
      <c r="E2969" s="4"/>
      <c r="F2969" s="4"/>
      <c r="H2969" s="45"/>
    </row>
    <row r="2970" spans="2:8" ht="25.5">
      <c r="C2970" s="14" t="s">
        <v>14</v>
      </c>
      <c r="D2970" s="6"/>
    </row>
    <row r="2971" spans="2:8" ht="20.25">
      <c r="C2971" s="89" t="s">
        <v>6</v>
      </c>
      <c r="D2971" s="77" t="s">
        <v>0</v>
      </c>
      <c r="E2971" s="9">
        <f>IF(G2959&gt;0, ROUND((G2959+D2952)/D2952,2), 0)</f>
        <v>1.01</v>
      </c>
      <c r="F2971" s="9"/>
      <c r="G2971" s="10"/>
      <c r="H2971" s="7"/>
    </row>
    <row r="2972" spans="2:8">
      <c r="C2972" s="89"/>
      <c r="D2972" s="77" t="s">
        <v>1</v>
      </c>
      <c r="E2972" s="9">
        <f>IF(SUM(G2960:G2961)&gt;0,ROUND((G2960+G2961+D2952)/D2952,2),0)</f>
        <v>1.01</v>
      </c>
      <c r="F2972" s="9"/>
      <c r="G2972" s="11"/>
      <c r="H2972" s="47"/>
    </row>
    <row r="2973" spans="2:8">
      <c r="C2973" s="89"/>
      <c r="D2973" s="77" t="s">
        <v>2</v>
      </c>
      <c r="E2973" s="9">
        <f>IF(G2962&gt;0,ROUND((G2962+D2952)/D2952,2),0)</f>
        <v>1.1100000000000001</v>
      </c>
      <c r="F2973" s="12"/>
      <c r="G2973" s="11"/>
    </row>
    <row r="2974" spans="2:8">
      <c r="C2974" s="89"/>
      <c r="D2974" s="13" t="s">
        <v>3</v>
      </c>
      <c r="E2974" s="32">
        <f>IF(SUM(G2963:G2968)&gt;0,ROUND((SUM(G2963:G2968)+D2952)/D2952,2),0)</f>
        <v>2.94</v>
      </c>
      <c r="F2974" s="10"/>
      <c r="G2974" s="11"/>
    </row>
    <row r="2975" spans="2:8" ht="25.5">
      <c r="D2975" s="33" t="s">
        <v>4</v>
      </c>
      <c r="E2975" s="34">
        <f>SUM(E2971:E2974)-IF(VALUE(COUNTIF(E2971:E2974,"&gt;0"))=4,3,0)-IF(VALUE(COUNTIF(E2971:E2974,"&gt;0"))=3,2,0)-IF(VALUE(COUNTIF(E2971:E2974,"&gt;0"))=2,1,0)</f>
        <v>3.0700000000000003</v>
      </c>
      <c r="F2975" s="25"/>
    </row>
    <row r="2976" spans="2:8">
      <c r="E2976" s="15"/>
    </row>
    <row r="2977" spans="2:8" ht="25.5">
      <c r="B2977" s="22"/>
      <c r="C2977" s="16" t="s">
        <v>23</v>
      </c>
      <c r="D2977" s="90">
        <f>E2975*D2952</f>
        <v>64592.984200000014</v>
      </c>
      <c r="E2977" s="90"/>
    </row>
    <row r="2978" spans="2:8" ht="20.25">
      <c r="C2978" s="17" t="s">
        <v>8</v>
      </c>
      <c r="D2978" s="91">
        <f>D2977/D2951</f>
        <v>195.7363157575758</v>
      </c>
      <c r="E2978" s="91"/>
      <c r="G2978" s="7"/>
      <c r="H2978" s="48"/>
    </row>
    <row r="2990" spans="2:8" ht="60.75">
      <c r="B2990" s="118" t="s">
        <v>350</v>
      </c>
      <c r="C2990" s="118"/>
      <c r="D2990" s="118"/>
      <c r="E2990" s="118"/>
      <c r="F2990" s="118"/>
      <c r="G2990" s="118"/>
      <c r="H2990" s="118"/>
    </row>
    <row r="2991" spans="2:8">
      <c r="B2991" s="92" t="s">
        <v>37</v>
      </c>
      <c r="C2991" s="92"/>
      <c r="D2991" s="92"/>
      <c r="E2991" s="92"/>
      <c r="F2991" s="92"/>
      <c r="G2991" s="92"/>
    </row>
    <row r="2992" spans="2:8">
      <c r="C2992" s="78"/>
      <c r="G2992" s="7"/>
    </row>
    <row r="2993" spans="2:8" ht="25.5">
      <c r="C2993" s="14" t="s">
        <v>5</v>
      </c>
      <c r="D2993" s="6"/>
    </row>
    <row r="2994" spans="2:8" ht="20.25">
      <c r="B2994" s="10"/>
      <c r="C2994" s="93" t="s">
        <v>15</v>
      </c>
      <c r="D2994" s="96" t="s">
        <v>87</v>
      </c>
      <c r="E2994" s="96"/>
      <c r="F2994" s="96"/>
      <c r="G2994" s="96"/>
      <c r="H2994" s="40"/>
    </row>
    <row r="2995" spans="2:8" ht="20.25">
      <c r="B2995" s="10"/>
      <c r="C2995" s="94"/>
      <c r="D2995" s="96" t="s">
        <v>182</v>
      </c>
      <c r="E2995" s="96"/>
      <c r="F2995" s="96"/>
      <c r="G2995" s="96"/>
      <c r="H2995" s="40"/>
    </row>
    <row r="2996" spans="2:8" ht="20.25">
      <c r="B2996" s="10"/>
      <c r="C2996" s="95"/>
      <c r="D2996" s="96" t="s">
        <v>184</v>
      </c>
      <c r="E2996" s="96"/>
      <c r="F2996" s="96"/>
      <c r="G2996" s="96"/>
      <c r="H2996" s="40"/>
    </row>
    <row r="2997" spans="2:8">
      <c r="C2997" s="35" t="s">
        <v>12</v>
      </c>
      <c r="D2997" s="53">
        <v>2.1</v>
      </c>
      <c r="E2997" s="49"/>
      <c r="F2997" s="10"/>
    </row>
    <row r="2998" spans="2:8">
      <c r="C2998" s="1" t="s">
        <v>9</v>
      </c>
      <c r="D2998" s="54">
        <v>370</v>
      </c>
      <c r="E2998" s="97" t="s">
        <v>16</v>
      </c>
      <c r="F2998" s="98"/>
      <c r="G2998" s="101">
        <f>D2999/D2998</f>
        <v>9.6959459459459456</v>
      </c>
    </row>
    <row r="2999" spans="2:8">
      <c r="C2999" s="1" t="s">
        <v>10</v>
      </c>
      <c r="D2999" s="54">
        <v>3587.5</v>
      </c>
      <c r="E2999" s="99"/>
      <c r="F2999" s="100"/>
      <c r="G2999" s="102"/>
    </row>
    <row r="3000" spans="2:8">
      <c r="C3000" s="37"/>
      <c r="D3000" s="38"/>
      <c r="E3000" s="50"/>
    </row>
    <row r="3001" spans="2:8">
      <c r="C3001" s="36" t="s">
        <v>7</v>
      </c>
      <c r="D3001" s="55" t="s">
        <v>185</v>
      </c>
    </row>
    <row r="3002" spans="2:8">
      <c r="C3002" s="36" t="s">
        <v>11</v>
      </c>
      <c r="D3002" s="55">
        <v>65</v>
      </c>
    </row>
    <row r="3003" spans="2:8">
      <c r="C3003" s="36" t="s">
        <v>13</v>
      </c>
      <c r="D3003" s="69" t="s">
        <v>34</v>
      </c>
      <c r="E3003" s="41"/>
    </row>
    <row r="3004" spans="2:8" ht="24" thickBot="1">
      <c r="C3004" s="42"/>
      <c r="D3004" s="42"/>
    </row>
    <row r="3005" spans="2:8" ht="48" thickBot="1">
      <c r="B3005" s="103" t="s">
        <v>17</v>
      </c>
      <c r="C3005" s="104"/>
      <c r="D3005" s="23" t="s">
        <v>20</v>
      </c>
      <c r="E3005" s="105" t="s">
        <v>22</v>
      </c>
      <c r="F3005" s="106"/>
      <c r="G3005" s="2" t="s">
        <v>21</v>
      </c>
    </row>
    <row r="3006" spans="2:8" ht="24" thickBot="1">
      <c r="B3006" s="107" t="s">
        <v>36</v>
      </c>
      <c r="C3006" s="108"/>
      <c r="D3006" s="70">
        <v>50.01</v>
      </c>
      <c r="E3006" s="56">
        <v>2.1</v>
      </c>
      <c r="F3006" s="18" t="s">
        <v>25</v>
      </c>
      <c r="G3006" s="26">
        <f t="shared" ref="G3006:G3013" si="65">D3006*E3006</f>
        <v>105.021</v>
      </c>
      <c r="H3006" s="109"/>
    </row>
    <row r="3007" spans="2:8">
      <c r="B3007" s="110" t="s">
        <v>18</v>
      </c>
      <c r="C3007" s="111"/>
      <c r="D3007" s="59">
        <v>97.44</v>
      </c>
      <c r="E3007" s="57">
        <v>0.68</v>
      </c>
      <c r="F3007" s="19" t="s">
        <v>26</v>
      </c>
      <c r="G3007" s="27">
        <f t="shared" si="65"/>
        <v>66.259200000000007</v>
      </c>
      <c r="H3007" s="109"/>
    </row>
    <row r="3008" spans="2:8" ht="24" thickBot="1">
      <c r="B3008" s="112" t="s">
        <v>19</v>
      </c>
      <c r="C3008" s="113"/>
      <c r="D3008" s="62">
        <v>151.63</v>
      </c>
      <c r="E3008" s="58">
        <v>0.68</v>
      </c>
      <c r="F3008" s="20" t="s">
        <v>26</v>
      </c>
      <c r="G3008" s="28">
        <f t="shared" si="65"/>
        <v>103.1084</v>
      </c>
      <c r="H3008" s="109"/>
    </row>
    <row r="3009" spans="2:8" ht="24" thickBot="1">
      <c r="B3009" s="114" t="s">
        <v>28</v>
      </c>
      <c r="C3009" s="115"/>
      <c r="D3009" s="71">
        <v>731.97</v>
      </c>
      <c r="E3009" s="71">
        <v>2.1</v>
      </c>
      <c r="F3009" s="24" t="s">
        <v>25</v>
      </c>
      <c r="G3009" s="29">
        <f t="shared" si="65"/>
        <v>1537.1370000000002</v>
      </c>
      <c r="H3009" s="109"/>
    </row>
    <row r="3010" spans="2:8">
      <c r="B3010" s="110" t="s">
        <v>33</v>
      </c>
      <c r="C3010" s="111"/>
      <c r="D3010" s="59">
        <v>652.6</v>
      </c>
      <c r="E3010" s="59"/>
      <c r="F3010" s="19" t="s">
        <v>25</v>
      </c>
      <c r="G3010" s="27">
        <f t="shared" si="65"/>
        <v>0</v>
      </c>
      <c r="H3010" s="109"/>
    </row>
    <row r="3011" spans="2:8">
      <c r="B3011" s="116" t="s">
        <v>27</v>
      </c>
      <c r="C3011" s="117"/>
      <c r="D3011" s="72">
        <v>526.99</v>
      </c>
      <c r="E3011" s="60">
        <v>2.1</v>
      </c>
      <c r="F3011" s="21" t="s">
        <v>25</v>
      </c>
      <c r="G3011" s="30">
        <f t="shared" si="65"/>
        <v>1106.6790000000001</v>
      </c>
      <c r="H3011" s="109"/>
    </row>
    <row r="3012" spans="2:8">
      <c r="B3012" s="116" t="s">
        <v>29</v>
      </c>
      <c r="C3012" s="117"/>
      <c r="D3012" s="73">
        <v>5438.99</v>
      </c>
      <c r="E3012" s="61"/>
      <c r="F3012" s="21" t="s">
        <v>25</v>
      </c>
      <c r="G3012" s="30">
        <f t="shared" si="65"/>
        <v>0</v>
      </c>
      <c r="H3012" s="109"/>
    </row>
    <row r="3013" spans="2:8">
      <c r="B3013" s="116" t="s">
        <v>30</v>
      </c>
      <c r="C3013" s="117"/>
      <c r="D3013" s="73">
        <v>1672.77</v>
      </c>
      <c r="E3013" s="61"/>
      <c r="F3013" s="21" t="s">
        <v>25</v>
      </c>
      <c r="G3013" s="30">
        <f t="shared" si="65"/>
        <v>0</v>
      </c>
      <c r="H3013" s="109"/>
    </row>
    <row r="3014" spans="2:8">
      <c r="B3014" s="116" t="s">
        <v>32</v>
      </c>
      <c r="C3014" s="117"/>
      <c r="D3014" s="73">
        <v>548.24</v>
      </c>
      <c r="E3014" s="61"/>
      <c r="F3014" s="21" t="s">
        <v>25</v>
      </c>
      <c r="G3014" s="30">
        <f>D3014*E3014</f>
        <v>0</v>
      </c>
      <c r="H3014" s="109"/>
    </row>
    <row r="3015" spans="2:8" ht="24" thickBot="1">
      <c r="B3015" s="112" t="s">
        <v>31</v>
      </c>
      <c r="C3015" s="113"/>
      <c r="D3015" s="74">
        <v>340.74</v>
      </c>
      <c r="E3015" s="62"/>
      <c r="F3015" s="20" t="s">
        <v>25</v>
      </c>
      <c r="G3015" s="31">
        <f>D3015*E3015</f>
        <v>0</v>
      </c>
      <c r="H3015" s="109"/>
    </row>
    <row r="3016" spans="2:8">
      <c r="C3016" s="3"/>
      <c r="D3016" s="3"/>
      <c r="E3016" s="4"/>
      <c r="F3016" s="4"/>
      <c r="H3016" s="45"/>
    </row>
    <row r="3017" spans="2:8" ht="25.5">
      <c r="C3017" s="14" t="s">
        <v>14</v>
      </c>
      <c r="D3017" s="6"/>
    </row>
    <row r="3018" spans="2:8" ht="20.25">
      <c r="C3018" s="89" t="s">
        <v>6</v>
      </c>
      <c r="D3018" s="77" t="s">
        <v>0</v>
      </c>
      <c r="E3018" s="9">
        <f>IF(G3006&gt;0, ROUND((G3006+D2999)/D2999,2), 0)</f>
        <v>1.03</v>
      </c>
      <c r="F3018" s="9"/>
      <c r="G3018" s="10"/>
      <c r="H3018" s="7"/>
    </row>
    <row r="3019" spans="2:8">
      <c r="C3019" s="89"/>
      <c r="D3019" s="77" t="s">
        <v>1</v>
      </c>
      <c r="E3019" s="9">
        <f>IF(SUM(G3007:G3008)&gt;0,ROUND((G3007+G3008+D2999)/D2999,2),0)</f>
        <v>1.05</v>
      </c>
      <c r="F3019" s="9"/>
      <c r="G3019" s="11"/>
      <c r="H3019" s="47"/>
    </row>
    <row r="3020" spans="2:8">
      <c r="C3020" s="89"/>
      <c r="D3020" s="77" t="s">
        <v>2</v>
      </c>
      <c r="E3020" s="9">
        <f>IF(G3009&gt;0,ROUND((G3009+D2999)/D2999,2),0)</f>
        <v>1.43</v>
      </c>
      <c r="F3020" s="12"/>
      <c r="G3020" s="11"/>
    </row>
    <row r="3021" spans="2:8">
      <c r="C3021" s="89"/>
      <c r="D3021" s="13" t="s">
        <v>3</v>
      </c>
      <c r="E3021" s="32">
        <f>IF(SUM(G3010:G3015)&gt;0,ROUND((SUM(G3010:G3015)+D2999)/D2999,2),0)</f>
        <v>1.31</v>
      </c>
      <c r="F3021" s="10"/>
      <c r="G3021" s="11"/>
    </row>
    <row r="3022" spans="2:8" ht="25.5">
      <c r="D3022" s="33" t="s">
        <v>4</v>
      </c>
      <c r="E3022" s="34">
        <f>SUM(E3018:E3021)-IF(VALUE(COUNTIF(E3018:E3021,"&gt;0"))=4,3,0)-IF(VALUE(COUNTIF(E3018:E3021,"&gt;0"))=3,2,0)-IF(VALUE(COUNTIF(E3018:E3021,"&gt;0"))=2,1,0)</f>
        <v>1.8200000000000003</v>
      </c>
      <c r="F3022" s="25"/>
    </row>
    <row r="3023" spans="2:8">
      <c r="E3023" s="15"/>
    </row>
    <row r="3024" spans="2:8" ht="25.5">
      <c r="B3024" s="22"/>
      <c r="C3024" s="16" t="s">
        <v>23</v>
      </c>
      <c r="D3024" s="90">
        <f>E3022*D2999</f>
        <v>6529.2500000000009</v>
      </c>
      <c r="E3024" s="90"/>
    </row>
    <row r="3025" spans="2:8" ht="20.25">
      <c r="C3025" s="17" t="s">
        <v>8</v>
      </c>
      <c r="D3025" s="91">
        <f>D3024/D2998</f>
        <v>17.646621621621623</v>
      </c>
      <c r="E3025" s="91"/>
      <c r="G3025" s="7"/>
      <c r="H3025" s="48"/>
    </row>
    <row r="3037" spans="2:8" ht="60.75">
      <c r="B3037" s="118" t="s">
        <v>351</v>
      </c>
      <c r="C3037" s="118"/>
      <c r="D3037" s="118"/>
      <c r="E3037" s="118"/>
      <c r="F3037" s="118"/>
      <c r="G3037" s="118"/>
      <c r="H3037" s="118"/>
    </row>
    <row r="3038" spans="2:8">
      <c r="B3038" s="92" t="s">
        <v>37</v>
      </c>
      <c r="C3038" s="92"/>
      <c r="D3038" s="92"/>
      <c r="E3038" s="92"/>
      <c r="F3038" s="92"/>
      <c r="G3038" s="92"/>
    </row>
    <row r="3039" spans="2:8">
      <c r="C3039" s="78"/>
      <c r="G3039" s="7"/>
    </row>
    <row r="3040" spans="2:8" ht="25.5">
      <c r="C3040" s="14" t="s">
        <v>5</v>
      </c>
      <c r="D3040" s="6"/>
    </row>
    <row r="3041" spans="2:8" ht="20.25">
      <c r="B3041" s="10"/>
      <c r="C3041" s="93" t="s">
        <v>15</v>
      </c>
      <c r="D3041" s="96" t="s">
        <v>87</v>
      </c>
      <c r="E3041" s="96"/>
      <c r="F3041" s="96"/>
      <c r="G3041" s="96"/>
      <c r="H3041" s="40"/>
    </row>
    <row r="3042" spans="2:8" ht="20.25">
      <c r="B3042" s="10"/>
      <c r="C3042" s="94"/>
      <c r="D3042" s="96" t="s">
        <v>182</v>
      </c>
      <c r="E3042" s="96"/>
      <c r="F3042" s="96"/>
      <c r="G3042" s="96"/>
      <c r="H3042" s="40"/>
    </row>
    <row r="3043" spans="2:8" ht="20.25">
      <c r="B3043" s="10"/>
      <c r="C3043" s="95"/>
      <c r="D3043" s="96" t="s">
        <v>186</v>
      </c>
      <c r="E3043" s="96"/>
      <c r="F3043" s="96"/>
      <c r="G3043" s="96"/>
      <c r="H3043" s="40"/>
    </row>
    <row r="3044" spans="2:8">
      <c r="C3044" s="35" t="s">
        <v>12</v>
      </c>
      <c r="D3044" s="53">
        <v>3.4</v>
      </c>
      <c r="E3044" s="49"/>
      <c r="F3044" s="10"/>
    </row>
    <row r="3045" spans="2:8">
      <c r="C3045" s="1" t="s">
        <v>9</v>
      </c>
      <c r="D3045" s="54">
        <v>310</v>
      </c>
      <c r="E3045" s="97" t="s">
        <v>16</v>
      </c>
      <c r="F3045" s="98"/>
      <c r="G3045" s="101">
        <f>D3046/D3045</f>
        <v>46.873258064516129</v>
      </c>
    </row>
    <row r="3046" spans="2:8">
      <c r="C3046" s="1" t="s">
        <v>10</v>
      </c>
      <c r="D3046" s="54">
        <v>14530.71</v>
      </c>
      <c r="E3046" s="99"/>
      <c r="F3046" s="100"/>
      <c r="G3046" s="102"/>
    </row>
    <row r="3047" spans="2:8">
      <c r="C3047" s="37"/>
      <c r="D3047" s="38"/>
      <c r="E3047" s="50"/>
    </row>
    <row r="3048" spans="2:8">
      <c r="C3048" s="36" t="s">
        <v>7</v>
      </c>
      <c r="D3048" s="55" t="s">
        <v>187</v>
      </c>
    </row>
    <row r="3049" spans="2:8">
      <c r="C3049" s="36" t="s">
        <v>11</v>
      </c>
      <c r="D3049" s="55">
        <v>70</v>
      </c>
    </row>
    <row r="3050" spans="2:8">
      <c r="C3050" s="36" t="s">
        <v>13</v>
      </c>
      <c r="D3050" s="69" t="s">
        <v>34</v>
      </c>
      <c r="E3050" s="41"/>
    </row>
    <row r="3051" spans="2:8" ht="24" thickBot="1">
      <c r="C3051" s="42"/>
      <c r="D3051" s="42"/>
    </row>
    <row r="3052" spans="2:8" ht="48" thickBot="1">
      <c r="B3052" s="103" t="s">
        <v>17</v>
      </c>
      <c r="C3052" s="104"/>
      <c r="D3052" s="23" t="s">
        <v>20</v>
      </c>
      <c r="E3052" s="105" t="s">
        <v>22</v>
      </c>
      <c r="F3052" s="106"/>
      <c r="G3052" s="2" t="s">
        <v>21</v>
      </c>
    </row>
    <row r="3053" spans="2:8" ht="24" thickBot="1">
      <c r="B3053" s="107" t="s">
        <v>36</v>
      </c>
      <c r="C3053" s="108"/>
      <c r="D3053" s="70">
        <v>50.01</v>
      </c>
      <c r="E3053" s="56">
        <v>3.4</v>
      </c>
      <c r="F3053" s="18" t="s">
        <v>25</v>
      </c>
      <c r="G3053" s="26">
        <f t="shared" ref="G3053:G3060" si="66">D3053*E3053</f>
        <v>170.03399999999999</v>
      </c>
      <c r="H3053" s="109"/>
    </row>
    <row r="3054" spans="2:8">
      <c r="B3054" s="110" t="s">
        <v>18</v>
      </c>
      <c r="C3054" s="111"/>
      <c r="D3054" s="59">
        <v>97.44</v>
      </c>
      <c r="E3054" s="57">
        <v>0.84</v>
      </c>
      <c r="F3054" s="19" t="s">
        <v>26</v>
      </c>
      <c r="G3054" s="27">
        <f t="shared" si="66"/>
        <v>81.849599999999995</v>
      </c>
      <c r="H3054" s="109"/>
    </row>
    <row r="3055" spans="2:8" ht="24" thickBot="1">
      <c r="B3055" s="112" t="s">
        <v>19</v>
      </c>
      <c r="C3055" s="113"/>
      <c r="D3055" s="62">
        <v>151.63</v>
      </c>
      <c r="E3055" s="58">
        <v>0.84</v>
      </c>
      <c r="F3055" s="20" t="s">
        <v>26</v>
      </c>
      <c r="G3055" s="28">
        <f t="shared" si="66"/>
        <v>127.36919999999999</v>
      </c>
      <c r="H3055" s="109"/>
    </row>
    <row r="3056" spans="2:8" ht="24" thickBot="1">
      <c r="B3056" s="114" t="s">
        <v>28</v>
      </c>
      <c r="C3056" s="115"/>
      <c r="D3056" s="71">
        <v>731.97</v>
      </c>
      <c r="E3056" s="71">
        <v>3.4</v>
      </c>
      <c r="F3056" s="24" t="s">
        <v>25</v>
      </c>
      <c r="G3056" s="29">
        <f t="shared" si="66"/>
        <v>2488.6979999999999</v>
      </c>
      <c r="H3056" s="109"/>
    </row>
    <row r="3057" spans="2:8">
      <c r="B3057" s="110" t="s">
        <v>33</v>
      </c>
      <c r="C3057" s="111"/>
      <c r="D3057" s="59">
        <v>652.6</v>
      </c>
      <c r="E3057" s="59">
        <v>6.8</v>
      </c>
      <c r="F3057" s="19" t="s">
        <v>25</v>
      </c>
      <c r="G3057" s="27">
        <f t="shared" si="66"/>
        <v>4437.68</v>
      </c>
      <c r="H3057" s="109"/>
    </row>
    <row r="3058" spans="2:8">
      <c r="B3058" s="116" t="s">
        <v>27</v>
      </c>
      <c r="C3058" s="117"/>
      <c r="D3058" s="72">
        <v>526.99</v>
      </c>
      <c r="E3058" s="60"/>
      <c r="F3058" s="21" t="s">
        <v>25</v>
      </c>
      <c r="G3058" s="30">
        <f t="shared" si="66"/>
        <v>0</v>
      </c>
      <c r="H3058" s="109"/>
    </row>
    <row r="3059" spans="2:8">
      <c r="B3059" s="116" t="s">
        <v>29</v>
      </c>
      <c r="C3059" s="117"/>
      <c r="D3059" s="73">
        <v>5438.99</v>
      </c>
      <c r="E3059" s="61">
        <v>3.4</v>
      </c>
      <c r="F3059" s="21" t="s">
        <v>25</v>
      </c>
      <c r="G3059" s="30">
        <f t="shared" si="66"/>
        <v>18492.565999999999</v>
      </c>
      <c r="H3059" s="109"/>
    </row>
    <row r="3060" spans="2:8">
      <c r="B3060" s="116" t="s">
        <v>30</v>
      </c>
      <c r="C3060" s="117"/>
      <c r="D3060" s="73">
        <v>1672.77</v>
      </c>
      <c r="E3060" s="61">
        <v>3.4</v>
      </c>
      <c r="F3060" s="21" t="s">
        <v>25</v>
      </c>
      <c r="G3060" s="30">
        <f t="shared" si="66"/>
        <v>5687.4179999999997</v>
      </c>
      <c r="H3060" s="109"/>
    </row>
    <row r="3061" spans="2:8">
      <c r="B3061" s="116" t="s">
        <v>32</v>
      </c>
      <c r="C3061" s="117"/>
      <c r="D3061" s="73">
        <v>548.24</v>
      </c>
      <c r="E3061" s="61">
        <v>3.4</v>
      </c>
      <c r="F3061" s="21" t="s">
        <v>25</v>
      </c>
      <c r="G3061" s="30">
        <f>D3061*E3061</f>
        <v>1864.0160000000001</v>
      </c>
      <c r="H3061" s="109"/>
    </row>
    <row r="3062" spans="2:8" ht="24" thickBot="1">
      <c r="B3062" s="112" t="s">
        <v>31</v>
      </c>
      <c r="C3062" s="113"/>
      <c r="D3062" s="74">
        <v>340.74</v>
      </c>
      <c r="E3062" s="62">
        <v>34</v>
      </c>
      <c r="F3062" s="20" t="s">
        <v>25</v>
      </c>
      <c r="G3062" s="31">
        <f>D3062*E3062</f>
        <v>11585.16</v>
      </c>
      <c r="H3062" s="109"/>
    </row>
    <row r="3063" spans="2:8">
      <c r="C3063" s="3"/>
      <c r="D3063" s="3"/>
      <c r="E3063" s="4"/>
      <c r="F3063" s="4"/>
      <c r="H3063" s="45"/>
    </row>
    <row r="3064" spans="2:8" ht="25.5">
      <c r="C3064" s="14" t="s">
        <v>14</v>
      </c>
      <c r="D3064" s="6"/>
    </row>
    <row r="3065" spans="2:8" ht="20.25">
      <c r="C3065" s="89" t="s">
        <v>6</v>
      </c>
      <c r="D3065" s="77" t="s">
        <v>0</v>
      </c>
      <c r="E3065" s="9">
        <f>IF(G3053&gt;0, ROUND((G3053+D3046)/D3046,2), 0)</f>
        <v>1.01</v>
      </c>
      <c r="F3065" s="9"/>
      <c r="G3065" s="10"/>
      <c r="H3065" s="7"/>
    </row>
    <row r="3066" spans="2:8">
      <c r="C3066" s="89"/>
      <c r="D3066" s="77" t="s">
        <v>1</v>
      </c>
      <c r="E3066" s="9">
        <f>IF(SUM(G3054:G3055)&gt;0,ROUND((G3054+G3055+D3046)/D3046,2),0)</f>
        <v>1.01</v>
      </c>
      <c r="F3066" s="9"/>
      <c r="G3066" s="11"/>
      <c r="H3066" s="47"/>
    </row>
    <row r="3067" spans="2:8">
      <c r="C3067" s="89"/>
      <c r="D3067" s="77" t="s">
        <v>2</v>
      </c>
      <c r="E3067" s="9">
        <f>IF(G3056&gt;0,ROUND((G3056+D3046)/D3046,2),0)</f>
        <v>1.17</v>
      </c>
      <c r="F3067" s="12"/>
      <c r="G3067" s="11"/>
    </row>
    <row r="3068" spans="2:8">
      <c r="C3068" s="89"/>
      <c r="D3068" s="13" t="s">
        <v>3</v>
      </c>
      <c r="E3068" s="32">
        <f>IF(SUM(G3057:G3062)&gt;0,ROUND((SUM(G3057:G3062)+D3046)/D3046,2),0)</f>
        <v>3.9</v>
      </c>
      <c r="F3068" s="10"/>
      <c r="G3068" s="11"/>
    </row>
    <row r="3069" spans="2:8" ht="25.5">
      <c r="D3069" s="33" t="s">
        <v>4</v>
      </c>
      <c r="E3069" s="34">
        <f>SUM(E3065:E3068)-IF(VALUE(COUNTIF(E3065:E3068,"&gt;0"))=4,3,0)-IF(VALUE(COUNTIF(E3065:E3068,"&gt;0"))=3,2,0)-IF(VALUE(COUNTIF(E3065:E3068,"&gt;0"))=2,1,0)</f>
        <v>4.09</v>
      </c>
      <c r="F3069" s="25"/>
    </row>
    <row r="3070" spans="2:8">
      <c r="E3070" s="15"/>
    </row>
    <row r="3071" spans="2:8" ht="25.5">
      <c r="B3071" s="22"/>
      <c r="C3071" s="16" t="s">
        <v>23</v>
      </c>
      <c r="D3071" s="90">
        <f>E3069*D3046</f>
        <v>59430.603899999995</v>
      </c>
      <c r="E3071" s="90"/>
    </row>
    <row r="3072" spans="2:8" ht="20.25">
      <c r="C3072" s="17" t="s">
        <v>8</v>
      </c>
      <c r="D3072" s="91">
        <f>D3071/D3045</f>
        <v>191.71162548387096</v>
      </c>
      <c r="E3072" s="91"/>
      <c r="G3072" s="7"/>
      <c r="H3072" s="48"/>
    </row>
    <row r="3084" spans="2:8" ht="60.75">
      <c r="B3084" s="118" t="s">
        <v>313</v>
      </c>
      <c r="C3084" s="118"/>
      <c r="D3084" s="118"/>
      <c r="E3084" s="118"/>
      <c r="F3084" s="118"/>
      <c r="G3084" s="118"/>
      <c r="H3084" s="118"/>
    </row>
    <row r="3085" spans="2:8">
      <c r="B3085" s="92" t="s">
        <v>37</v>
      </c>
      <c r="C3085" s="92"/>
      <c r="D3085" s="92"/>
      <c r="E3085" s="92"/>
      <c r="F3085" s="92"/>
      <c r="G3085" s="92"/>
    </row>
    <row r="3086" spans="2:8">
      <c r="C3086" s="78"/>
      <c r="G3086" s="7"/>
    </row>
    <row r="3087" spans="2:8" ht="25.5">
      <c r="C3087" s="14" t="s">
        <v>5</v>
      </c>
      <c r="D3087" s="6"/>
    </row>
    <row r="3088" spans="2:8" ht="20.25">
      <c r="B3088" s="10"/>
      <c r="C3088" s="93" t="s">
        <v>15</v>
      </c>
      <c r="D3088" s="96" t="s">
        <v>87</v>
      </c>
      <c r="E3088" s="96"/>
      <c r="F3088" s="96"/>
      <c r="G3088" s="96"/>
      <c r="H3088" s="40"/>
    </row>
    <row r="3089" spans="2:8" ht="20.25">
      <c r="B3089" s="10"/>
      <c r="C3089" s="94"/>
      <c r="D3089" s="96" t="s">
        <v>182</v>
      </c>
      <c r="E3089" s="96"/>
      <c r="F3089" s="96"/>
      <c r="G3089" s="96"/>
      <c r="H3089" s="40"/>
    </row>
    <row r="3090" spans="2:8" ht="20.25">
      <c r="B3090" s="10"/>
      <c r="C3090" s="95"/>
      <c r="D3090" s="96" t="s">
        <v>188</v>
      </c>
      <c r="E3090" s="96"/>
      <c r="F3090" s="96"/>
      <c r="G3090" s="96"/>
      <c r="H3090" s="40"/>
    </row>
    <row r="3091" spans="2:8">
      <c r="C3091" s="35" t="s">
        <v>12</v>
      </c>
      <c r="D3091" s="53">
        <v>2</v>
      </c>
      <c r="E3091" s="49"/>
      <c r="F3091" s="10"/>
    </row>
    <row r="3092" spans="2:8">
      <c r="C3092" s="1" t="s">
        <v>9</v>
      </c>
      <c r="D3092" s="54">
        <v>220</v>
      </c>
      <c r="E3092" s="97" t="s">
        <v>16</v>
      </c>
      <c r="F3092" s="98"/>
      <c r="G3092" s="101">
        <f>D3093/D3092</f>
        <v>14.872409090909089</v>
      </c>
    </row>
    <row r="3093" spans="2:8">
      <c r="C3093" s="1" t="s">
        <v>10</v>
      </c>
      <c r="D3093" s="54">
        <v>3271.93</v>
      </c>
      <c r="E3093" s="99"/>
      <c r="F3093" s="100"/>
      <c r="G3093" s="102"/>
    </row>
    <row r="3094" spans="2:8">
      <c r="C3094" s="37"/>
      <c r="D3094" s="38"/>
      <c r="E3094" s="50"/>
    </row>
    <row r="3095" spans="2:8">
      <c r="C3095" s="36" t="s">
        <v>7</v>
      </c>
      <c r="D3095" s="55" t="s">
        <v>189</v>
      </c>
    </row>
    <row r="3096" spans="2:8">
      <c r="C3096" s="36" t="s">
        <v>11</v>
      </c>
      <c r="D3096" s="55">
        <v>55</v>
      </c>
    </row>
    <row r="3097" spans="2:8">
      <c r="C3097" s="36" t="s">
        <v>13</v>
      </c>
      <c r="D3097" s="69" t="s">
        <v>34</v>
      </c>
      <c r="E3097" s="41"/>
    </row>
    <row r="3098" spans="2:8" ht="24" thickBot="1">
      <c r="C3098" s="42"/>
      <c r="D3098" s="42"/>
    </row>
    <row r="3099" spans="2:8" ht="48" thickBot="1">
      <c r="B3099" s="103" t="s">
        <v>17</v>
      </c>
      <c r="C3099" s="104"/>
      <c r="D3099" s="23" t="s">
        <v>20</v>
      </c>
      <c r="E3099" s="105" t="s">
        <v>22</v>
      </c>
      <c r="F3099" s="106"/>
      <c r="G3099" s="2" t="s">
        <v>21</v>
      </c>
    </row>
    <row r="3100" spans="2:8" ht="24" thickBot="1">
      <c r="B3100" s="107" t="s">
        <v>36</v>
      </c>
      <c r="C3100" s="108"/>
      <c r="D3100" s="70">
        <v>50.01</v>
      </c>
      <c r="E3100" s="56">
        <v>2</v>
      </c>
      <c r="F3100" s="18" t="s">
        <v>25</v>
      </c>
      <c r="G3100" s="26">
        <f t="shared" ref="G3100:G3107" si="67">D3100*E3100</f>
        <v>100.02</v>
      </c>
      <c r="H3100" s="109"/>
    </row>
    <row r="3101" spans="2:8">
      <c r="B3101" s="110" t="s">
        <v>18</v>
      </c>
      <c r="C3101" s="111"/>
      <c r="D3101" s="59">
        <v>97.44</v>
      </c>
      <c r="E3101" s="57">
        <v>0.77</v>
      </c>
      <c r="F3101" s="19" t="s">
        <v>26</v>
      </c>
      <c r="G3101" s="27">
        <f t="shared" si="67"/>
        <v>75.028800000000004</v>
      </c>
      <c r="H3101" s="109"/>
    </row>
    <row r="3102" spans="2:8" ht="24" thickBot="1">
      <c r="B3102" s="112" t="s">
        <v>19</v>
      </c>
      <c r="C3102" s="113"/>
      <c r="D3102" s="62">
        <v>151.63</v>
      </c>
      <c r="E3102" s="58">
        <v>0.77</v>
      </c>
      <c r="F3102" s="20" t="s">
        <v>26</v>
      </c>
      <c r="G3102" s="28">
        <f t="shared" si="67"/>
        <v>116.7551</v>
      </c>
      <c r="H3102" s="109"/>
    </row>
    <row r="3103" spans="2:8" ht="24" thickBot="1">
      <c r="B3103" s="114" t="s">
        <v>28</v>
      </c>
      <c r="C3103" s="115"/>
      <c r="D3103" s="71">
        <v>731.97</v>
      </c>
      <c r="E3103" s="71">
        <v>2</v>
      </c>
      <c r="F3103" s="24" t="s">
        <v>25</v>
      </c>
      <c r="G3103" s="29">
        <f t="shared" si="67"/>
        <v>1463.94</v>
      </c>
      <c r="H3103" s="109"/>
    </row>
    <row r="3104" spans="2:8">
      <c r="B3104" s="110" t="s">
        <v>33</v>
      </c>
      <c r="C3104" s="111"/>
      <c r="D3104" s="59">
        <v>652.6</v>
      </c>
      <c r="E3104" s="59"/>
      <c r="F3104" s="19" t="s">
        <v>25</v>
      </c>
      <c r="G3104" s="27">
        <f t="shared" si="67"/>
        <v>0</v>
      </c>
      <c r="H3104" s="109"/>
    </row>
    <row r="3105" spans="2:8">
      <c r="B3105" s="116" t="s">
        <v>27</v>
      </c>
      <c r="C3105" s="117"/>
      <c r="D3105" s="72">
        <v>526.99</v>
      </c>
      <c r="E3105" s="60">
        <v>2</v>
      </c>
      <c r="F3105" s="21" t="s">
        <v>25</v>
      </c>
      <c r="G3105" s="30">
        <f t="shared" si="67"/>
        <v>1053.98</v>
      </c>
      <c r="H3105" s="109"/>
    </row>
    <row r="3106" spans="2:8">
      <c r="B3106" s="116" t="s">
        <v>29</v>
      </c>
      <c r="C3106" s="117"/>
      <c r="D3106" s="73">
        <v>5438.99</v>
      </c>
      <c r="E3106" s="61"/>
      <c r="F3106" s="21" t="s">
        <v>25</v>
      </c>
      <c r="G3106" s="30">
        <f t="shared" si="67"/>
        <v>0</v>
      </c>
      <c r="H3106" s="109"/>
    </row>
    <row r="3107" spans="2:8">
      <c r="B3107" s="116" t="s">
        <v>30</v>
      </c>
      <c r="C3107" s="117"/>
      <c r="D3107" s="73">
        <v>1672.77</v>
      </c>
      <c r="E3107" s="61"/>
      <c r="F3107" s="21" t="s">
        <v>25</v>
      </c>
      <c r="G3107" s="30">
        <f t="shared" si="67"/>
        <v>0</v>
      </c>
      <c r="H3107" s="109"/>
    </row>
    <row r="3108" spans="2:8">
      <c r="B3108" s="116" t="s">
        <v>32</v>
      </c>
      <c r="C3108" s="117"/>
      <c r="D3108" s="73">
        <v>548.24</v>
      </c>
      <c r="E3108" s="61"/>
      <c r="F3108" s="21" t="s">
        <v>25</v>
      </c>
      <c r="G3108" s="30">
        <f>D3108*E3108</f>
        <v>0</v>
      </c>
      <c r="H3108" s="109"/>
    </row>
    <row r="3109" spans="2:8" ht="24" thickBot="1">
      <c r="B3109" s="112" t="s">
        <v>31</v>
      </c>
      <c r="C3109" s="113"/>
      <c r="D3109" s="74">
        <v>340.74</v>
      </c>
      <c r="E3109" s="62"/>
      <c r="F3109" s="20" t="s">
        <v>25</v>
      </c>
      <c r="G3109" s="31">
        <f>D3109*E3109</f>
        <v>0</v>
      </c>
      <c r="H3109" s="109"/>
    </row>
    <row r="3110" spans="2:8">
      <c r="C3110" s="3"/>
      <c r="D3110" s="3"/>
      <c r="E3110" s="4"/>
      <c r="F3110" s="4"/>
      <c r="H3110" s="45"/>
    </row>
    <row r="3111" spans="2:8" ht="25.5">
      <c r="C3111" s="14" t="s">
        <v>14</v>
      </c>
      <c r="D3111" s="6"/>
    </row>
    <row r="3112" spans="2:8" ht="20.25">
      <c r="C3112" s="89" t="s">
        <v>6</v>
      </c>
      <c r="D3112" s="77" t="s">
        <v>0</v>
      </c>
      <c r="E3112" s="9">
        <f>IF(G3100&gt;0, ROUND((G3100+D3093)/D3093,2), 0)</f>
        <v>1.03</v>
      </c>
      <c r="F3112" s="9"/>
      <c r="G3112" s="10"/>
      <c r="H3112" s="7"/>
    </row>
    <row r="3113" spans="2:8">
      <c r="C3113" s="89"/>
      <c r="D3113" s="77" t="s">
        <v>1</v>
      </c>
      <c r="E3113" s="9">
        <f>IF(SUM(G3101:G3102)&gt;0,ROUND((G3101+G3102+D3093)/D3093,2),0)</f>
        <v>1.06</v>
      </c>
      <c r="F3113" s="9"/>
      <c r="G3113" s="11"/>
      <c r="H3113" s="47"/>
    </row>
    <row r="3114" spans="2:8">
      <c r="C3114" s="89"/>
      <c r="D3114" s="77" t="s">
        <v>2</v>
      </c>
      <c r="E3114" s="9">
        <f>IF(G3103&gt;0,ROUND((G3103+D3093)/D3093,2),0)</f>
        <v>1.45</v>
      </c>
      <c r="F3114" s="12"/>
      <c r="G3114" s="11"/>
    </row>
    <row r="3115" spans="2:8">
      <c r="C3115" s="89"/>
      <c r="D3115" s="13" t="s">
        <v>3</v>
      </c>
      <c r="E3115" s="32">
        <f>IF(SUM(G3104:G3109)&gt;0,ROUND((SUM(G3104:G3109)+D3093)/D3093,2),0)</f>
        <v>1.32</v>
      </c>
      <c r="F3115" s="10"/>
      <c r="G3115" s="11"/>
    </row>
    <row r="3116" spans="2:8" ht="25.5">
      <c r="D3116" s="33" t="s">
        <v>4</v>
      </c>
      <c r="E3116" s="34">
        <f>SUM(E3112:E3115)-IF(VALUE(COUNTIF(E3112:E3115,"&gt;0"))=4,3,0)-IF(VALUE(COUNTIF(E3112:E3115,"&gt;0"))=3,2,0)-IF(VALUE(COUNTIF(E3112:E3115,"&gt;0"))=2,1,0)</f>
        <v>1.8600000000000003</v>
      </c>
      <c r="F3116" s="25"/>
    </row>
    <row r="3117" spans="2:8">
      <c r="E3117" s="15"/>
    </row>
    <row r="3118" spans="2:8" ht="25.5">
      <c r="B3118" s="22"/>
      <c r="C3118" s="16" t="s">
        <v>23</v>
      </c>
      <c r="D3118" s="90">
        <f>E3116*D3093</f>
        <v>6085.7898000000005</v>
      </c>
      <c r="E3118" s="90"/>
    </row>
    <row r="3119" spans="2:8" ht="20.25">
      <c r="C3119" s="17" t="s">
        <v>8</v>
      </c>
      <c r="D3119" s="91">
        <f>D3118/D3092</f>
        <v>27.662680909090913</v>
      </c>
      <c r="E3119" s="91"/>
      <c r="G3119" s="7"/>
      <c r="H3119" s="48"/>
    </row>
    <row r="3132" spans="2:8" ht="60.75">
      <c r="B3132" s="118" t="s">
        <v>352</v>
      </c>
      <c r="C3132" s="118"/>
      <c r="D3132" s="118"/>
      <c r="E3132" s="118"/>
      <c r="F3132" s="118"/>
      <c r="G3132" s="118"/>
      <c r="H3132" s="118"/>
    </row>
    <row r="3133" spans="2:8">
      <c r="B3133" s="92" t="s">
        <v>37</v>
      </c>
      <c r="C3133" s="92"/>
      <c r="D3133" s="92"/>
      <c r="E3133" s="92"/>
      <c r="F3133" s="92"/>
      <c r="G3133" s="92"/>
    </row>
    <row r="3134" spans="2:8">
      <c r="C3134" s="78"/>
      <c r="G3134" s="7"/>
    </row>
    <row r="3135" spans="2:8" ht="25.5">
      <c r="C3135" s="14" t="s">
        <v>5</v>
      </c>
      <c r="D3135" s="6"/>
    </row>
    <row r="3136" spans="2:8" ht="20.25">
      <c r="B3136" s="10"/>
      <c r="C3136" s="93" t="s">
        <v>15</v>
      </c>
      <c r="D3136" s="96" t="s">
        <v>87</v>
      </c>
      <c r="E3136" s="96"/>
      <c r="F3136" s="96"/>
      <c r="G3136" s="96"/>
      <c r="H3136" s="40"/>
    </row>
    <row r="3137" spans="2:8" ht="20.25">
      <c r="B3137" s="10"/>
      <c r="C3137" s="94"/>
      <c r="D3137" s="96" t="s">
        <v>182</v>
      </c>
      <c r="E3137" s="96"/>
      <c r="F3137" s="96"/>
      <c r="G3137" s="96"/>
      <c r="H3137" s="40"/>
    </row>
    <row r="3138" spans="2:8" ht="20.25">
      <c r="B3138" s="10"/>
      <c r="C3138" s="95"/>
      <c r="D3138" s="96" t="s">
        <v>190</v>
      </c>
      <c r="E3138" s="96"/>
      <c r="F3138" s="96"/>
      <c r="G3138" s="96"/>
      <c r="H3138" s="40"/>
    </row>
    <row r="3139" spans="2:8">
      <c r="C3139" s="35" t="s">
        <v>12</v>
      </c>
      <c r="D3139" s="53">
        <v>1</v>
      </c>
      <c r="E3139" s="49"/>
      <c r="F3139" s="10"/>
    </row>
    <row r="3140" spans="2:8">
      <c r="C3140" s="1" t="s">
        <v>9</v>
      </c>
      <c r="D3140" s="54">
        <v>90</v>
      </c>
      <c r="E3140" s="97" t="s">
        <v>16</v>
      </c>
      <c r="F3140" s="98"/>
      <c r="G3140" s="101">
        <f>D3141/D3140</f>
        <v>33.572111111111106</v>
      </c>
    </row>
    <row r="3141" spans="2:8">
      <c r="C3141" s="1" t="s">
        <v>10</v>
      </c>
      <c r="D3141" s="54">
        <v>3021.49</v>
      </c>
      <c r="E3141" s="99"/>
      <c r="F3141" s="100"/>
      <c r="G3141" s="102"/>
    </row>
    <row r="3142" spans="2:8">
      <c r="C3142" s="37"/>
      <c r="D3142" s="38"/>
      <c r="E3142" s="50"/>
    </row>
    <row r="3143" spans="2:8">
      <c r="C3143" s="36" t="s">
        <v>7</v>
      </c>
      <c r="D3143" s="55" t="s">
        <v>191</v>
      </c>
    </row>
    <row r="3144" spans="2:8">
      <c r="C3144" s="36" t="s">
        <v>11</v>
      </c>
      <c r="D3144" s="55">
        <v>65</v>
      </c>
    </row>
    <row r="3145" spans="2:8">
      <c r="C3145" s="36" t="s">
        <v>13</v>
      </c>
      <c r="D3145" s="69" t="s">
        <v>34</v>
      </c>
      <c r="E3145" s="41"/>
    </row>
    <row r="3146" spans="2:8" ht="24" thickBot="1">
      <c r="C3146" s="42"/>
      <c r="D3146" s="42"/>
    </row>
    <row r="3147" spans="2:8" ht="48" thickBot="1">
      <c r="B3147" s="103" t="s">
        <v>17</v>
      </c>
      <c r="C3147" s="104"/>
      <c r="D3147" s="23" t="s">
        <v>20</v>
      </c>
      <c r="E3147" s="105" t="s">
        <v>22</v>
      </c>
      <c r="F3147" s="106"/>
      <c r="G3147" s="2" t="s">
        <v>21</v>
      </c>
    </row>
    <row r="3148" spans="2:8" ht="24" thickBot="1">
      <c r="B3148" s="107" t="s">
        <v>36</v>
      </c>
      <c r="C3148" s="108"/>
      <c r="D3148" s="70">
        <v>50.01</v>
      </c>
      <c r="E3148" s="56">
        <v>1</v>
      </c>
      <c r="F3148" s="18" t="s">
        <v>25</v>
      </c>
      <c r="G3148" s="26">
        <f t="shared" ref="G3148:G3155" si="68">D3148*E3148</f>
        <v>50.01</v>
      </c>
      <c r="H3148" s="109"/>
    </row>
    <row r="3149" spans="2:8">
      <c r="B3149" s="110" t="s">
        <v>18</v>
      </c>
      <c r="C3149" s="111"/>
      <c r="D3149" s="59">
        <v>97.44</v>
      </c>
      <c r="E3149" s="57">
        <v>0.46</v>
      </c>
      <c r="F3149" s="19" t="s">
        <v>26</v>
      </c>
      <c r="G3149" s="27">
        <f t="shared" si="68"/>
        <v>44.822400000000002</v>
      </c>
      <c r="H3149" s="109"/>
    </row>
    <row r="3150" spans="2:8" ht="24" thickBot="1">
      <c r="B3150" s="112" t="s">
        <v>19</v>
      </c>
      <c r="C3150" s="113"/>
      <c r="D3150" s="62">
        <v>151.63</v>
      </c>
      <c r="E3150" s="58">
        <v>0.46</v>
      </c>
      <c r="F3150" s="20" t="s">
        <v>26</v>
      </c>
      <c r="G3150" s="28">
        <f t="shared" si="68"/>
        <v>69.749800000000008</v>
      </c>
      <c r="H3150" s="109"/>
    </row>
    <row r="3151" spans="2:8" ht="24" thickBot="1">
      <c r="B3151" s="114" t="s">
        <v>28</v>
      </c>
      <c r="C3151" s="115"/>
      <c r="D3151" s="71">
        <v>731.97</v>
      </c>
      <c r="E3151" s="71">
        <v>1</v>
      </c>
      <c r="F3151" s="24" t="s">
        <v>25</v>
      </c>
      <c r="G3151" s="29">
        <f t="shared" si="68"/>
        <v>731.97</v>
      </c>
      <c r="H3151" s="109"/>
    </row>
    <row r="3152" spans="2:8">
      <c r="B3152" s="110" t="s">
        <v>33</v>
      </c>
      <c r="C3152" s="111"/>
      <c r="D3152" s="59">
        <v>652.6</v>
      </c>
      <c r="E3152" s="59">
        <v>2</v>
      </c>
      <c r="F3152" s="19" t="s">
        <v>25</v>
      </c>
      <c r="G3152" s="27">
        <f t="shared" si="68"/>
        <v>1305.2</v>
      </c>
      <c r="H3152" s="109"/>
    </row>
    <row r="3153" spans="2:8">
      <c r="B3153" s="116" t="s">
        <v>27</v>
      </c>
      <c r="C3153" s="117"/>
      <c r="D3153" s="72">
        <v>526.99</v>
      </c>
      <c r="E3153" s="60"/>
      <c r="F3153" s="21" t="s">
        <v>25</v>
      </c>
      <c r="G3153" s="30">
        <f t="shared" si="68"/>
        <v>0</v>
      </c>
      <c r="H3153" s="109"/>
    </row>
    <row r="3154" spans="2:8">
      <c r="B3154" s="116" t="s">
        <v>29</v>
      </c>
      <c r="C3154" s="117"/>
      <c r="D3154" s="73">
        <v>5438.99</v>
      </c>
      <c r="E3154" s="61">
        <v>1</v>
      </c>
      <c r="F3154" s="21" t="s">
        <v>25</v>
      </c>
      <c r="G3154" s="30">
        <f t="shared" si="68"/>
        <v>5438.99</v>
      </c>
      <c r="H3154" s="109"/>
    </row>
    <row r="3155" spans="2:8">
      <c r="B3155" s="116" t="s">
        <v>30</v>
      </c>
      <c r="C3155" s="117"/>
      <c r="D3155" s="73">
        <v>1672.77</v>
      </c>
      <c r="E3155" s="61">
        <v>1</v>
      </c>
      <c r="F3155" s="21" t="s">
        <v>25</v>
      </c>
      <c r="G3155" s="30">
        <f t="shared" si="68"/>
        <v>1672.77</v>
      </c>
      <c r="H3155" s="109"/>
    </row>
    <row r="3156" spans="2:8">
      <c r="B3156" s="116" t="s">
        <v>32</v>
      </c>
      <c r="C3156" s="117"/>
      <c r="D3156" s="73">
        <v>548.24</v>
      </c>
      <c r="E3156" s="61">
        <v>1</v>
      </c>
      <c r="F3156" s="21" t="s">
        <v>25</v>
      </c>
      <c r="G3156" s="30">
        <f>D3156*E3156</f>
        <v>548.24</v>
      </c>
      <c r="H3156" s="109"/>
    </row>
    <row r="3157" spans="2:8" ht="24" thickBot="1">
      <c r="B3157" s="112" t="s">
        <v>31</v>
      </c>
      <c r="C3157" s="113"/>
      <c r="D3157" s="74">
        <v>340.74</v>
      </c>
      <c r="E3157" s="62">
        <v>10</v>
      </c>
      <c r="F3157" s="20" t="s">
        <v>25</v>
      </c>
      <c r="G3157" s="31">
        <f>D3157*E3157</f>
        <v>3407.4</v>
      </c>
      <c r="H3157" s="109"/>
    </row>
    <row r="3158" spans="2:8">
      <c r="C3158" s="3"/>
      <c r="D3158" s="3"/>
      <c r="E3158" s="4"/>
      <c r="F3158" s="4"/>
      <c r="H3158" s="45"/>
    </row>
    <row r="3159" spans="2:8" ht="25.5">
      <c r="C3159" s="14" t="s">
        <v>14</v>
      </c>
      <c r="D3159" s="6"/>
    </row>
    <row r="3160" spans="2:8" ht="20.25">
      <c r="C3160" s="89" t="s">
        <v>6</v>
      </c>
      <c r="D3160" s="77" t="s">
        <v>0</v>
      </c>
      <c r="E3160" s="9">
        <f>IF(G3148&gt;0, ROUND((G3148+D3141)/D3141,2), 0)</f>
        <v>1.02</v>
      </c>
      <c r="F3160" s="9"/>
      <c r="G3160" s="10"/>
      <c r="H3160" s="7"/>
    </row>
    <row r="3161" spans="2:8">
      <c r="C3161" s="89"/>
      <c r="D3161" s="77" t="s">
        <v>1</v>
      </c>
      <c r="E3161" s="9">
        <f>IF(SUM(G3149:G3150)&gt;0,ROUND((G3149+G3150+D3141)/D3141,2),0)</f>
        <v>1.04</v>
      </c>
      <c r="F3161" s="9"/>
      <c r="G3161" s="11"/>
      <c r="H3161" s="47"/>
    </row>
    <row r="3162" spans="2:8">
      <c r="C3162" s="89"/>
      <c r="D3162" s="77" t="s">
        <v>2</v>
      </c>
      <c r="E3162" s="9">
        <f>IF(G3151&gt;0,ROUND((G3151+D3141)/D3141,2),0)</f>
        <v>1.24</v>
      </c>
      <c r="F3162" s="12"/>
      <c r="G3162" s="11"/>
    </row>
    <row r="3163" spans="2:8">
      <c r="C3163" s="89"/>
      <c r="D3163" s="13" t="s">
        <v>3</v>
      </c>
      <c r="E3163" s="32">
        <f>IF(SUM(G3152:G3157)&gt;0,ROUND((SUM(G3152:G3157)+D3141)/D3141,2),0)</f>
        <v>5.09</v>
      </c>
      <c r="F3163" s="10"/>
      <c r="G3163" s="11"/>
    </row>
    <row r="3164" spans="2:8" ht="25.5">
      <c r="D3164" s="33" t="s">
        <v>4</v>
      </c>
      <c r="E3164" s="34">
        <f>SUM(E3160:E3163)-IF(VALUE(COUNTIF(E3160:E3163,"&gt;0"))=4,3,0)-IF(VALUE(COUNTIF(E3160:E3163,"&gt;0"))=3,2,0)-IF(VALUE(COUNTIF(E3160:E3163,"&gt;0"))=2,1,0)</f>
        <v>5.3900000000000006</v>
      </c>
      <c r="F3164" s="25"/>
    </row>
    <row r="3165" spans="2:8">
      <c r="E3165" s="15"/>
    </row>
    <row r="3166" spans="2:8" ht="25.5">
      <c r="B3166" s="22"/>
      <c r="C3166" s="16" t="s">
        <v>23</v>
      </c>
      <c r="D3166" s="90">
        <f>E3164*D3141</f>
        <v>16285.831100000001</v>
      </c>
      <c r="E3166" s="90"/>
    </row>
    <row r="3167" spans="2:8" ht="20.25">
      <c r="C3167" s="17" t="s">
        <v>8</v>
      </c>
      <c r="D3167" s="91">
        <f>D3166/D3140</f>
        <v>180.9536788888889</v>
      </c>
      <c r="E3167" s="91"/>
      <c r="G3167" s="7"/>
      <c r="H3167" s="48"/>
    </row>
    <row r="3178" spans="2:8" ht="60.75">
      <c r="B3178" s="118" t="s">
        <v>353</v>
      </c>
      <c r="C3178" s="118"/>
      <c r="D3178" s="118"/>
      <c r="E3178" s="118"/>
      <c r="F3178" s="118"/>
      <c r="G3178" s="118"/>
      <c r="H3178" s="118"/>
    </row>
    <row r="3179" spans="2:8">
      <c r="B3179" s="92" t="s">
        <v>37</v>
      </c>
      <c r="C3179" s="92"/>
      <c r="D3179" s="92"/>
      <c r="E3179" s="92"/>
      <c r="F3179" s="92"/>
      <c r="G3179" s="92"/>
    </row>
    <row r="3180" spans="2:8">
      <c r="C3180" s="78"/>
      <c r="G3180" s="7"/>
    </row>
    <row r="3181" spans="2:8" ht="25.5">
      <c r="C3181" s="14" t="s">
        <v>5</v>
      </c>
      <c r="D3181" s="6"/>
    </row>
    <row r="3182" spans="2:8" ht="20.25">
      <c r="B3182" s="10"/>
      <c r="C3182" s="93" t="s">
        <v>15</v>
      </c>
      <c r="D3182" s="96" t="s">
        <v>87</v>
      </c>
      <c r="E3182" s="96"/>
      <c r="F3182" s="96"/>
      <c r="G3182" s="96"/>
      <c r="H3182" s="40"/>
    </row>
    <row r="3183" spans="2:8" ht="20.25">
      <c r="B3183" s="10"/>
      <c r="C3183" s="94"/>
      <c r="D3183" s="96" t="s">
        <v>182</v>
      </c>
      <c r="E3183" s="96"/>
      <c r="F3183" s="96"/>
      <c r="G3183" s="96"/>
      <c r="H3183" s="40"/>
    </row>
    <row r="3184" spans="2:8" ht="20.25">
      <c r="B3184" s="10"/>
      <c r="C3184" s="95"/>
      <c r="D3184" s="96" t="s">
        <v>192</v>
      </c>
      <c r="E3184" s="96"/>
      <c r="F3184" s="96"/>
      <c r="G3184" s="96"/>
      <c r="H3184" s="40"/>
    </row>
    <row r="3185" spans="2:8">
      <c r="C3185" s="35" t="s">
        <v>12</v>
      </c>
      <c r="D3185" s="53">
        <v>1.5</v>
      </c>
      <c r="E3185" s="49"/>
      <c r="F3185" s="10"/>
    </row>
    <row r="3186" spans="2:8">
      <c r="C3186" s="1" t="s">
        <v>9</v>
      </c>
      <c r="D3186" s="54">
        <v>120</v>
      </c>
      <c r="E3186" s="97" t="s">
        <v>16</v>
      </c>
      <c r="F3186" s="98"/>
      <c r="G3186" s="101">
        <f>D3187/D3186</f>
        <v>23.444166666666668</v>
      </c>
    </row>
    <row r="3187" spans="2:8">
      <c r="C3187" s="1" t="s">
        <v>10</v>
      </c>
      <c r="D3187" s="54">
        <v>2813.3</v>
      </c>
      <c r="E3187" s="99"/>
      <c r="F3187" s="100"/>
      <c r="G3187" s="102"/>
    </row>
    <row r="3188" spans="2:8">
      <c r="C3188" s="37"/>
      <c r="D3188" s="38"/>
      <c r="E3188" s="50"/>
    </row>
    <row r="3189" spans="2:8">
      <c r="C3189" s="36" t="s">
        <v>7</v>
      </c>
      <c r="D3189" s="55" t="s">
        <v>193</v>
      </c>
    </row>
    <row r="3190" spans="2:8">
      <c r="C3190" s="36" t="s">
        <v>11</v>
      </c>
      <c r="D3190" s="55">
        <v>50</v>
      </c>
    </row>
    <row r="3191" spans="2:8">
      <c r="C3191" s="36" t="s">
        <v>13</v>
      </c>
      <c r="D3191" s="69" t="s">
        <v>34</v>
      </c>
      <c r="E3191" s="41"/>
    </row>
    <row r="3192" spans="2:8" ht="24" thickBot="1">
      <c r="C3192" s="42"/>
      <c r="D3192" s="42"/>
    </row>
    <row r="3193" spans="2:8" ht="48" thickBot="1">
      <c r="B3193" s="103" t="s">
        <v>17</v>
      </c>
      <c r="C3193" s="104"/>
      <c r="D3193" s="23" t="s">
        <v>20</v>
      </c>
      <c r="E3193" s="105" t="s">
        <v>22</v>
      </c>
      <c r="F3193" s="106"/>
      <c r="G3193" s="2" t="s">
        <v>21</v>
      </c>
    </row>
    <row r="3194" spans="2:8" ht="24" thickBot="1">
      <c r="B3194" s="107" t="s">
        <v>36</v>
      </c>
      <c r="C3194" s="108"/>
      <c r="D3194" s="70">
        <v>50.01</v>
      </c>
      <c r="E3194" s="56">
        <v>1.5</v>
      </c>
      <c r="F3194" s="18" t="s">
        <v>25</v>
      </c>
      <c r="G3194" s="26">
        <f t="shared" ref="G3194:G3201" si="69">D3194*E3194</f>
        <v>75.015000000000001</v>
      </c>
      <c r="H3194" s="109"/>
    </row>
    <row r="3195" spans="2:8">
      <c r="B3195" s="110" t="s">
        <v>18</v>
      </c>
      <c r="C3195" s="111"/>
      <c r="D3195" s="59">
        <v>97.44</v>
      </c>
      <c r="E3195" s="57">
        <v>0.8</v>
      </c>
      <c r="F3195" s="19" t="s">
        <v>26</v>
      </c>
      <c r="G3195" s="27">
        <f t="shared" si="69"/>
        <v>77.951999999999998</v>
      </c>
      <c r="H3195" s="109"/>
    </row>
    <row r="3196" spans="2:8" ht="24" thickBot="1">
      <c r="B3196" s="112" t="s">
        <v>19</v>
      </c>
      <c r="C3196" s="113"/>
      <c r="D3196" s="62">
        <v>151.63</v>
      </c>
      <c r="E3196" s="58">
        <v>0.8</v>
      </c>
      <c r="F3196" s="20" t="s">
        <v>26</v>
      </c>
      <c r="G3196" s="28">
        <f t="shared" si="69"/>
        <v>121.304</v>
      </c>
      <c r="H3196" s="109"/>
    </row>
    <row r="3197" spans="2:8" ht="24" thickBot="1">
      <c r="B3197" s="114" t="s">
        <v>28</v>
      </c>
      <c r="C3197" s="115"/>
      <c r="D3197" s="71">
        <v>731.97</v>
      </c>
      <c r="E3197" s="71">
        <v>1.5</v>
      </c>
      <c r="F3197" s="24" t="s">
        <v>25</v>
      </c>
      <c r="G3197" s="29">
        <f t="shared" si="69"/>
        <v>1097.9549999999999</v>
      </c>
      <c r="H3197" s="109"/>
    </row>
    <row r="3198" spans="2:8">
      <c r="B3198" s="110" t="s">
        <v>33</v>
      </c>
      <c r="C3198" s="111"/>
      <c r="D3198" s="59">
        <v>652.6</v>
      </c>
      <c r="E3198" s="59"/>
      <c r="F3198" s="19" t="s">
        <v>25</v>
      </c>
      <c r="G3198" s="27">
        <f t="shared" si="69"/>
        <v>0</v>
      </c>
      <c r="H3198" s="109"/>
    </row>
    <row r="3199" spans="2:8">
      <c r="B3199" s="116" t="s">
        <v>27</v>
      </c>
      <c r="C3199" s="117"/>
      <c r="D3199" s="72">
        <v>526.99</v>
      </c>
      <c r="E3199" s="60">
        <v>1.5</v>
      </c>
      <c r="F3199" s="21" t="s">
        <v>25</v>
      </c>
      <c r="G3199" s="30">
        <f t="shared" si="69"/>
        <v>790.48500000000001</v>
      </c>
      <c r="H3199" s="109"/>
    </row>
    <row r="3200" spans="2:8">
      <c r="B3200" s="116" t="s">
        <v>29</v>
      </c>
      <c r="C3200" s="117"/>
      <c r="D3200" s="73">
        <v>5438.99</v>
      </c>
      <c r="E3200" s="61"/>
      <c r="F3200" s="21" t="s">
        <v>25</v>
      </c>
      <c r="G3200" s="30">
        <f t="shared" si="69"/>
        <v>0</v>
      </c>
      <c r="H3200" s="109"/>
    </row>
    <row r="3201" spans="2:8">
      <c r="B3201" s="116" t="s">
        <v>30</v>
      </c>
      <c r="C3201" s="117"/>
      <c r="D3201" s="73">
        <v>1672.77</v>
      </c>
      <c r="E3201" s="61"/>
      <c r="F3201" s="21" t="s">
        <v>25</v>
      </c>
      <c r="G3201" s="30">
        <f t="shared" si="69"/>
        <v>0</v>
      </c>
      <c r="H3201" s="109"/>
    </row>
    <row r="3202" spans="2:8">
      <c r="B3202" s="116" t="s">
        <v>32</v>
      </c>
      <c r="C3202" s="117"/>
      <c r="D3202" s="73">
        <v>548.24</v>
      </c>
      <c r="E3202" s="61"/>
      <c r="F3202" s="21" t="s">
        <v>25</v>
      </c>
      <c r="G3202" s="30">
        <f>D3202*E3202</f>
        <v>0</v>
      </c>
      <c r="H3202" s="109"/>
    </row>
    <row r="3203" spans="2:8" ht="24" thickBot="1">
      <c r="B3203" s="112" t="s">
        <v>31</v>
      </c>
      <c r="C3203" s="113"/>
      <c r="D3203" s="74">
        <v>340.74</v>
      </c>
      <c r="E3203" s="62"/>
      <c r="F3203" s="20" t="s">
        <v>25</v>
      </c>
      <c r="G3203" s="31">
        <f>D3203*E3203</f>
        <v>0</v>
      </c>
      <c r="H3203" s="109"/>
    </row>
    <row r="3204" spans="2:8">
      <c r="C3204" s="3"/>
      <c r="D3204" s="3"/>
      <c r="E3204" s="4"/>
      <c r="F3204" s="4"/>
      <c r="H3204" s="45"/>
    </row>
    <row r="3205" spans="2:8" ht="25.5">
      <c r="C3205" s="14" t="s">
        <v>14</v>
      </c>
      <c r="D3205" s="6"/>
    </row>
    <row r="3206" spans="2:8" ht="20.25">
      <c r="C3206" s="89" t="s">
        <v>6</v>
      </c>
      <c r="D3206" s="77" t="s">
        <v>0</v>
      </c>
      <c r="E3206" s="9">
        <f>IF(G3194&gt;0, ROUND((G3194+D3187)/D3187,2), 0)</f>
        <v>1.03</v>
      </c>
      <c r="F3206" s="9"/>
      <c r="G3206" s="10"/>
      <c r="H3206" s="7"/>
    </row>
    <row r="3207" spans="2:8">
      <c r="C3207" s="89"/>
      <c r="D3207" s="77" t="s">
        <v>1</v>
      </c>
      <c r="E3207" s="9">
        <f>IF(SUM(G3195:G3196)&gt;0,ROUND((G3195+G3196+D3187)/D3187,2),0)</f>
        <v>1.07</v>
      </c>
      <c r="F3207" s="9"/>
      <c r="G3207" s="11"/>
      <c r="H3207" s="47"/>
    </row>
    <row r="3208" spans="2:8">
      <c r="C3208" s="89"/>
      <c r="D3208" s="77" t="s">
        <v>2</v>
      </c>
      <c r="E3208" s="9">
        <f>IF(G3197&gt;0,ROUND((G3197+D3187)/D3187,2),0)</f>
        <v>1.39</v>
      </c>
      <c r="F3208" s="12"/>
      <c r="G3208" s="11"/>
    </row>
    <row r="3209" spans="2:8">
      <c r="C3209" s="89"/>
      <c r="D3209" s="13" t="s">
        <v>3</v>
      </c>
      <c r="E3209" s="32">
        <f>IF(SUM(G3198:G3203)&gt;0,ROUND((SUM(G3198:G3203)+D3187)/D3187,2),0)</f>
        <v>1.28</v>
      </c>
      <c r="F3209" s="10"/>
      <c r="G3209" s="11"/>
    </row>
    <row r="3210" spans="2:8" ht="25.5">
      <c r="D3210" s="33" t="s">
        <v>4</v>
      </c>
      <c r="E3210" s="34">
        <f>SUM(E3206:E3209)-IF(VALUE(COUNTIF(E3206:E3209,"&gt;0"))=4,3,0)-IF(VALUE(COUNTIF(E3206:E3209,"&gt;0"))=3,2,0)-IF(VALUE(COUNTIF(E3206:E3209,"&gt;0"))=2,1,0)</f>
        <v>1.7700000000000005</v>
      </c>
      <c r="F3210" s="25"/>
    </row>
    <row r="3211" spans="2:8">
      <c r="E3211" s="15"/>
    </row>
    <row r="3212" spans="2:8" ht="25.5">
      <c r="B3212" s="22"/>
      <c r="C3212" s="16" t="s">
        <v>23</v>
      </c>
      <c r="D3212" s="90">
        <f>E3210*D3187</f>
        <v>4979.541000000002</v>
      </c>
      <c r="E3212" s="90"/>
    </row>
    <row r="3213" spans="2:8" ht="20.25">
      <c r="C3213" s="17" t="s">
        <v>8</v>
      </c>
      <c r="D3213" s="91">
        <f>D3212/D3186</f>
        <v>41.496175000000015</v>
      </c>
      <c r="E3213" s="91"/>
      <c r="G3213" s="7"/>
      <c r="H3213" s="48"/>
    </row>
    <row r="3226" spans="2:8" ht="60.75">
      <c r="B3226" s="118" t="s">
        <v>276</v>
      </c>
      <c r="C3226" s="118"/>
      <c r="D3226" s="118"/>
      <c r="E3226" s="118"/>
      <c r="F3226" s="118"/>
      <c r="G3226" s="118"/>
      <c r="H3226" s="118"/>
    </row>
    <row r="3227" spans="2:8">
      <c r="B3227" s="92" t="s">
        <v>37</v>
      </c>
      <c r="C3227" s="92"/>
      <c r="D3227" s="92"/>
      <c r="E3227" s="92"/>
      <c r="F3227" s="92"/>
      <c r="G3227" s="92"/>
    </row>
    <row r="3228" spans="2:8">
      <c r="C3228" s="82"/>
      <c r="G3228" s="7"/>
    </row>
    <row r="3229" spans="2:8" ht="25.5">
      <c r="C3229" s="14" t="s">
        <v>5</v>
      </c>
      <c r="D3229" s="6"/>
    </row>
    <row r="3230" spans="2:8" ht="20.25">
      <c r="B3230" s="10"/>
      <c r="C3230" s="93" t="s">
        <v>15</v>
      </c>
      <c r="D3230" s="96" t="s">
        <v>87</v>
      </c>
      <c r="E3230" s="96"/>
      <c r="F3230" s="96"/>
      <c r="G3230" s="96"/>
      <c r="H3230" s="40"/>
    </row>
    <row r="3231" spans="2:8" ht="20.25">
      <c r="B3231" s="10"/>
      <c r="C3231" s="94"/>
      <c r="D3231" s="96" t="s">
        <v>182</v>
      </c>
      <c r="E3231" s="96"/>
      <c r="F3231" s="96"/>
      <c r="G3231" s="96"/>
      <c r="H3231" s="40"/>
    </row>
    <row r="3232" spans="2:8" ht="20.25">
      <c r="B3232" s="10"/>
      <c r="C3232" s="95"/>
      <c r="D3232" s="96" t="s">
        <v>314</v>
      </c>
      <c r="E3232" s="96"/>
      <c r="F3232" s="96"/>
      <c r="G3232" s="96"/>
      <c r="H3232" s="40"/>
    </row>
    <row r="3233" spans="2:8">
      <c r="C3233" s="35" t="s">
        <v>12</v>
      </c>
      <c r="D3233" s="53">
        <v>3.6</v>
      </c>
      <c r="E3233" s="49"/>
      <c r="F3233" s="10"/>
    </row>
    <row r="3234" spans="2:8">
      <c r="C3234" s="1" t="s">
        <v>9</v>
      </c>
      <c r="D3234" s="54">
        <v>287</v>
      </c>
      <c r="E3234" s="97" t="s">
        <v>16</v>
      </c>
      <c r="F3234" s="98"/>
      <c r="G3234" s="101">
        <f>D3235/D3234</f>
        <v>19.076097560975612</v>
      </c>
    </row>
    <row r="3235" spans="2:8">
      <c r="C3235" s="1" t="s">
        <v>10</v>
      </c>
      <c r="D3235" s="54">
        <v>5474.84</v>
      </c>
      <c r="E3235" s="99"/>
      <c r="F3235" s="100"/>
      <c r="G3235" s="102"/>
    </row>
    <row r="3236" spans="2:8">
      <c r="C3236" s="37"/>
      <c r="D3236" s="38"/>
      <c r="E3236" s="50"/>
    </row>
    <row r="3237" spans="2:8">
      <c r="C3237" s="36" t="s">
        <v>7</v>
      </c>
      <c r="D3237" s="55" t="s">
        <v>193</v>
      </c>
    </row>
    <row r="3238" spans="2:8">
      <c r="C3238" s="36" t="s">
        <v>11</v>
      </c>
      <c r="D3238" s="55">
        <v>50</v>
      </c>
    </row>
    <row r="3239" spans="2:8">
      <c r="C3239" s="36" t="s">
        <v>13</v>
      </c>
      <c r="D3239" s="69" t="s">
        <v>34</v>
      </c>
      <c r="E3239" s="41"/>
    </row>
    <row r="3240" spans="2:8" ht="24" thickBot="1">
      <c r="C3240" s="42"/>
      <c r="D3240" s="42"/>
    </row>
    <row r="3241" spans="2:8" ht="48" thickBot="1">
      <c r="B3241" s="103" t="s">
        <v>17</v>
      </c>
      <c r="C3241" s="104"/>
      <c r="D3241" s="23" t="s">
        <v>20</v>
      </c>
      <c r="E3241" s="105" t="s">
        <v>22</v>
      </c>
      <c r="F3241" s="106"/>
      <c r="G3241" s="2" t="s">
        <v>21</v>
      </c>
    </row>
    <row r="3242" spans="2:8" ht="24" thickBot="1">
      <c r="B3242" s="107" t="s">
        <v>36</v>
      </c>
      <c r="C3242" s="108"/>
      <c r="D3242" s="70">
        <v>50.01</v>
      </c>
      <c r="E3242" s="56">
        <v>3.6</v>
      </c>
      <c r="F3242" s="18" t="s">
        <v>25</v>
      </c>
      <c r="G3242" s="26">
        <f t="shared" ref="G3242:G3249" si="70">D3242*E3242</f>
        <v>180.036</v>
      </c>
      <c r="H3242" s="109"/>
    </row>
    <row r="3243" spans="2:8">
      <c r="B3243" s="110" t="s">
        <v>18</v>
      </c>
      <c r="C3243" s="111"/>
      <c r="D3243" s="59">
        <v>97.44</v>
      </c>
      <c r="E3243" s="57">
        <v>1.1000000000000001</v>
      </c>
      <c r="F3243" s="19" t="s">
        <v>26</v>
      </c>
      <c r="G3243" s="27">
        <f t="shared" si="70"/>
        <v>107.18400000000001</v>
      </c>
      <c r="H3243" s="109"/>
    </row>
    <row r="3244" spans="2:8" ht="24" thickBot="1">
      <c r="B3244" s="112" t="s">
        <v>19</v>
      </c>
      <c r="C3244" s="113"/>
      <c r="D3244" s="62">
        <v>151.63</v>
      </c>
      <c r="E3244" s="58">
        <v>1.1000000000000001</v>
      </c>
      <c r="F3244" s="20" t="s">
        <v>26</v>
      </c>
      <c r="G3244" s="28">
        <f t="shared" si="70"/>
        <v>166.79300000000001</v>
      </c>
      <c r="H3244" s="109"/>
    </row>
    <row r="3245" spans="2:8" ht="24" thickBot="1">
      <c r="B3245" s="114" t="s">
        <v>28</v>
      </c>
      <c r="C3245" s="115"/>
      <c r="D3245" s="71">
        <v>731.97</v>
      </c>
      <c r="E3245" s="71">
        <v>3.6</v>
      </c>
      <c r="F3245" s="24" t="s">
        <v>25</v>
      </c>
      <c r="G3245" s="29">
        <f t="shared" si="70"/>
        <v>2635.0920000000001</v>
      </c>
      <c r="H3245" s="109"/>
    </row>
    <row r="3246" spans="2:8">
      <c r="B3246" s="110" t="s">
        <v>33</v>
      </c>
      <c r="C3246" s="111"/>
      <c r="D3246" s="59">
        <v>652.6</v>
      </c>
      <c r="E3246" s="59"/>
      <c r="F3246" s="19" t="s">
        <v>25</v>
      </c>
      <c r="G3246" s="27">
        <f t="shared" si="70"/>
        <v>0</v>
      </c>
      <c r="H3246" s="109"/>
    </row>
    <row r="3247" spans="2:8">
      <c r="B3247" s="116" t="s">
        <v>27</v>
      </c>
      <c r="C3247" s="117"/>
      <c r="D3247" s="72">
        <v>526.99</v>
      </c>
      <c r="E3247" s="60">
        <v>3.6</v>
      </c>
      <c r="F3247" s="21" t="s">
        <v>25</v>
      </c>
      <c r="G3247" s="30">
        <f t="shared" si="70"/>
        <v>1897.164</v>
      </c>
      <c r="H3247" s="109"/>
    </row>
    <row r="3248" spans="2:8">
      <c r="B3248" s="116" t="s">
        <v>29</v>
      </c>
      <c r="C3248" s="117"/>
      <c r="D3248" s="73">
        <v>5438.99</v>
      </c>
      <c r="E3248" s="61"/>
      <c r="F3248" s="21" t="s">
        <v>25</v>
      </c>
      <c r="G3248" s="30">
        <f t="shared" si="70"/>
        <v>0</v>
      </c>
      <c r="H3248" s="109"/>
    </row>
    <row r="3249" spans="2:8">
      <c r="B3249" s="116" t="s">
        <v>30</v>
      </c>
      <c r="C3249" s="117"/>
      <c r="D3249" s="73">
        <v>1672.77</v>
      </c>
      <c r="E3249" s="61"/>
      <c r="F3249" s="21" t="s">
        <v>25</v>
      </c>
      <c r="G3249" s="30">
        <f t="shared" si="70"/>
        <v>0</v>
      </c>
      <c r="H3249" s="109"/>
    </row>
    <row r="3250" spans="2:8">
      <c r="B3250" s="116" t="s">
        <v>32</v>
      </c>
      <c r="C3250" s="117"/>
      <c r="D3250" s="73">
        <v>548.24</v>
      </c>
      <c r="E3250" s="61"/>
      <c r="F3250" s="21" t="s">
        <v>25</v>
      </c>
      <c r="G3250" s="30">
        <f>D3250*E3250</f>
        <v>0</v>
      </c>
      <c r="H3250" s="109"/>
    </row>
    <row r="3251" spans="2:8" ht="24" thickBot="1">
      <c r="B3251" s="112" t="s">
        <v>31</v>
      </c>
      <c r="C3251" s="113"/>
      <c r="D3251" s="74">
        <v>340.74</v>
      </c>
      <c r="E3251" s="62"/>
      <c r="F3251" s="20" t="s">
        <v>25</v>
      </c>
      <c r="G3251" s="31">
        <f>D3251*E3251</f>
        <v>0</v>
      </c>
      <c r="H3251" s="109"/>
    </row>
    <row r="3252" spans="2:8">
      <c r="C3252" s="3"/>
      <c r="D3252" s="3"/>
      <c r="E3252" s="4"/>
      <c r="F3252" s="4"/>
      <c r="H3252" s="45"/>
    </row>
    <row r="3253" spans="2:8" ht="25.5">
      <c r="C3253" s="14" t="s">
        <v>14</v>
      </c>
      <c r="D3253" s="6"/>
    </row>
    <row r="3254" spans="2:8" ht="20.25">
      <c r="C3254" s="89" t="s">
        <v>6</v>
      </c>
      <c r="D3254" s="81" t="s">
        <v>0</v>
      </c>
      <c r="E3254" s="9">
        <f>IF(G3242&gt;0, ROUND((G3242+D3235)/D3235,2), 0)</f>
        <v>1.03</v>
      </c>
      <c r="F3254" s="9"/>
      <c r="G3254" s="10"/>
      <c r="H3254" s="7"/>
    </row>
    <row r="3255" spans="2:8">
      <c r="C3255" s="89"/>
      <c r="D3255" s="81" t="s">
        <v>1</v>
      </c>
      <c r="E3255" s="9">
        <f>IF(SUM(G3243:G3244)&gt;0,ROUND((G3243+G3244+D3235)/D3235,2),0)</f>
        <v>1.05</v>
      </c>
      <c r="F3255" s="9"/>
      <c r="G3255" s="11"/>
      <c r="H3255" s="47"/>
    </row>
    <row r="3256" spans="2:8">
      <c r="C3256" s="89"/>
      <c r="D3256" s="81" t="s">
        <v>2</v>
      </c>
      <c r="E3256" s="9">
        <f>IF(G3245&gt;0,ROUND((G3245+D3235)/D3235,2),0)</f>
        <v>1.48</v>
      </c>
      <c r="F3256" s="12"/>
      <c r="G3256" s="11"/>
    </row>
    <row r="3257" spans="2:8">
      <c r="C3257" s="89"/>
      <c r="D3257" s="13" t="s">
        <v>3</v>
      </c>
      <c r="E3257" s="32">
        <f>IF(SUM(G3246:G3251)&gt;0,ROUND((SUM(G3246:G3251)+D3235)/D3235,2),0)</f>
        <v>1.35</v>
      </c>
      <c r="F3257" s="10"/>
      <c r="G3257" s="11"/>
    </row>
    <row r="3258" spans="2:8" ht="25.5">
      <c r="D3258" s="33" t="s">
        <v>4</v>
      </c>
      <c r="E3258" s="34">
        <f>SUM(E3254:E3257)-IF(VALUE(COUNTIF(E3254:E3257,"&gt;0"))=4,3,0)-IF(VALUE(COUNTIF(E3254:E3257,"&gt;0"))=3,2,0)-IF(VALUE(COUNTIF(E3254:E3257,"&gt;0"))=2,1,0)</f>
        <v>1.9100000000000001</v>
      </c>
      <c r="F3258" s="25"/>
    </row>
    <row r="3259" spans="2:8">
      <c r="E3259" s="15"/>
    </row>
    <row r="3260" spans="2:8" ht="25.5">
      <c r="B3260" s="22"/>
      <c r="C3260" s="16" t="s">
        <v>23</v>
      </c>
      <c r="D3260" s="90">
        <f>E3258*D3235</f>
        <v>10456.9444</v>
      </c>
      <c r="E3260" s="90"/>
    </row>
    <row r="3261" spans="2:8" ht="20.25">
      <c r="C3261" s="17" t="s">
        <v>8</v>
      </c>
      <c r="D3261" s="91">
        <f>D3260/D3234</f>
        <v>36.435346341463415</v>
      </c>
      <c r="E3261" s="91"/>
      <c r="G3261" s="7"/>
      <c r="H3261" s="48"/>
    </row>
    <row r="3275" spans="2:8" ht="60.75">
      <c r="B3275" s="118" t="s">
        <v>194</v>
      </c>
      <c r="C3275" s="118"/>
      <c r="D3275" s="118"/>
      <c r="E3275" s="118"/>
      <c r="F3275" s="118"/>
      <c r="G3275" s="118"/>
      <c r="H3275" s="118"/>
    </row>
    <row r="3276" spans="2:8">
      <c r="B3276" s="92" t="s">
        <v>37</v>
      </c>
      <c r="C3276" s="92"/>
      <c r="D3276" s="92"/>
      <c r="E3276" s="92"/>
      <c r="F3276" s="92"/>
      <c r="G3276" s="92"/>
    </row>
    <row r="3277" spans="2:8">
      <c r="C3277" s="78"/>
      <c r="G3277" s="7"/>
    </row>
    <row r="3278" spans="2:8" ht="25.5">
      <c r="C3278" s="14" t="s">
        <v>5</v>
      </c>
      <c r="D3278" s="6"/>
    </row>
    <row r="3279" spans="2:8" ht="20.25">
      <c r="B3279" s="10"/>
      <c r="C3279" s="93" t="s">
        <v>15</v>
      </c>
      <c r="D3279" s="96" t="s">
        <v>87</v>
      </c>
      <c r="E3279" s="96"/>
      <c r="F3279" s="96"/>
      <c r="G3279" s="96"/>
      <c r="H3279" s="40"/>
    </row>
    <row r="3280" spans="2:8" ht="20.25">
      <c r="B3280" s="10"/>
      <c r="C3280" s="94"/>
      <c r="D3280" s="96" t="s">
        <v>182</v>
      </c>
      <c r="E3280" s="96"/>
      <c r="F3280" s="96"/>
      <c r="G3280" s="96"/>
      <c r="H3280" s="40"/>
    </row>
    <row r="3281" spans="2:8" ht="20.25">
      <c r="B3281" s="10"/>
      <c r="C3281" s="95"/>
      <c r="D3281" s="96" t="s">
        <v>196</v>
      </c>
      <c r="E3281" s="96"/>
      <c r="F3281" s="96"/>
      <c r="G3281" s="96"/>
      <c r="H3281" s="40"/>
    </row>
    <row r="3282" spans="2:8">
      <c r="C3282" s="35" t="s">
        <v>12</v>
      </c>
      <c r="D3282" s="53">
        <v>4.3499999999999996</v>
      </c>
      <c r="E3282" s="49"/>
      <c r="F3282" s="10"/>
    </row>
    <row r="3283" spans="2:8">
      <c r="C3283" s="1" t="s">
        <v>9</v>
      </c>
      <c r="D3283" s="54">
        <v>348</v>
      </c>
      <c r="E3283" s="97" t="s">
        <v>16</v>
      </c>
      <c r="F3283" s="98"/>
      <c r="G3283" s="101">
        <f>D3284/D3283</f>
        <v>17.16396551724138</v>
      </c>
    </row>
    <row r="3284" spans="2:8">
      <c r="C3284" s="1" t="s">
        <v>10</v>
      </c>
      <c r="D3284" s="54">
        <v>5973.06</v>
      </c>
      <c r="E3284" s="99"/>
      <c r="F3284" s="100"/>
      <c r="G3284" s="102"/>
    </row>
    <row r="3285" spans="2:8">
      <c r="C3285" s="37"/>
      <c r="D3285" s="38"/>
      <c r="E3285" s="50"/>
    </row>
    <row r="3286" spans="2:8">
      <c r="C3286" s="36" t="s">
        <v>7</v>
      </c>
      <c r="D3286" s="55" t="s">
        <v>193</v>
      </c>
    </row>
    <row r="3287" spans="2:8">
      <c r="C3287" s="36" t="s">
        <v>11</v>
      </c>
      <c r="D3287" s="55">
        <v>50</v>
      </c>
    </row>
    <row r="3288" spans="2:8">
      <c r="C3288" s="36" t="s">
        <v>13</v>
      </c>
      <c r="D3288" s="69" t="s">
        <v>34</v>
      </c>
      <c r="E3288" s="41"/>
    </row>
    <row r="3289" spans="2:8" ht="24" thickBot="1">
      <c r="C3289" s="42"/>
      <c r="D3289" s="42"/>
    </row>
    <row r="3290" spans="2:8" ht="48" thickBot="1">
      <c r="B3290" s="103" t="s">
        <v>17</v>
      </c>
      <c r="C3290" s="104"/>
      <c r="D3290" s="23" t="s">
        <v>20</v>
      </c>
      <c r="E3290" s="105" t="s">
        <v>22</v>
      </c>
      <c r="F3290" s="106"/>
      <c r="G3290" s="2" t="s">
        <v>21</v>
      </c>
    </row>
    <row r="3291" spans="2:8" ht="24" thickBot="1">
      <c r="B3291" s="107" t="s">
        <v>36</v>
      </c>
      <c r="C3291" s="108"/>
      <c r="D3291" s="70">
        <v>50.01</v>
      </c>
      <c r="E3291" s="56">
        <v>4.3499999999999996</v>
      </c>
      <c r="F3291" s="18" t="s">
        <v>25</v>
      </c>
      <c r="G3291" s="26">
        <f t="shared" ref="G3291:G3298" si="71">D3291*E3291</f>
        <v>217.54349999999997</v>
      </c>
      <c r="H3291" s="109"/>
    </row>
    <row r="3292" spans="2:8">
      <c r="B3292" s="110" t="s">
        <v>18</v>
      </c>
      <c r="C3292" s="111"/>
      <c r="D3292" s="59">
        <v>97.44</v>
      </c>
      <c r="E3292" s="57">
        <v>1</v>
      </c>
      <c r="F3292" s="19" t="s">
        <v>26</v>
      </c>
      <c r="G3292" s="27">
        <f t="shared" si="71"/>
        <v>97.44</v>
      </c>
      <c r="H3292" s="109"/>
    </row>
    <row r="3293" spans="2:8" ht="24" thickBot="1">
      <c r="B3293" s="112" t="s">
        <v>19</v>
      </c>
      <c r="C3293" s="113"/>
      <c r="D3293" s="62">
        <v>151.63</v>
      </c>
      <c r="E3293" s="58">
        <v>1</v>
      </c>
      <c r="F3293" s="20" t="s">
        <v>26</v>
      </c>
      <c r="G3293" s="28">
        <f t="shared" si="71"/>
        <v>151.63</v>
      </c>
      <c r="H3293" s="109"/>
    </row>
    <row r="3294" spans="2:8" ht="24" thickBot="1">
      <c r="B3294" s="114" t="s">
        <v>28</v>
      </c>
      <c r="C3294" s="115"/>
      <c r="D3294" s="71">
        <v>731.97</v>
      </c>
      <c r="E3294" s="71">
        <v>4.3499999999999996</v>
      </c>
      <c r="F3294" s="24" t="s">
        <v>25</v>
      </c>
      <c r="G3294" s="29">
        <f t="shared" si="71"/>
        <v>3184.0695000000001</v>
      </c>
      <c r="H3294" s="109"/>
    </row>
    <row r="3295" spans="2:8">
      <c r="B3295" s="110" t="s">
        <v>33</v>
      </c>
      <c r="C3295" s="111"/>
      <c r="D3295" s="59">
        <v>652.6</v>
      </c>
      <c r="E3295" s="59"/>
      <c r="F3295" s="19" t="s">
        <v>25</v>
      </c>
      <c r="G3295" s="27">
        <f t="shared" si="71"/>
        <v>0</v>
      </c>
      <c r="H3295" s="109"/>
    </row>
    <row r="3296" spans="2:8">
      <c r="B3296" s="116" t="s">
        <v>27</v>
      </c>
      <c r="C3296" s="117"/>
      <c r="D3296" s="72">
        <v>526.99</v>
      </c>
      <c r="E3296" s="60">
        <v>4.3499999999999996</v>
      </c>
      <c r="F3296" s="21" t="s">
        <v>25</v>
      </c>
      <c r="G3296" s="30">
        <f t="shared" si="71"/>
        <v>2292.4065000000001</v>
      </c>
      <c r="H3296" s="109"/>
    </row>
    <row r="3297" spans="2:8">
      <c r="B3297" s="116" t="s">
        <v>29</v>
      </c>
      <c r="C3297" s="117"/>
      <c r="D3297" s="73">
        <v>5438.99</v>
      </c>
      <c r="E3297" s="61"/>
      <c r="F3297" s="21" t="s">
        <v>25</v>
      </c>
      <c r="G3297" s="30">
        <f t="shared" si="71"/>
        <v>0</v>
      </c>
      <c r="H3297" s="109"/>
    </row>
    <row r="3298" spans="2:8">
      <c r="B3298" s="116" t="s">
        <v>30</v>
      </c>
      <c r="C3298" s="117"/>
      <c r="D3298" s="73">
        <v>1672.77</v>
      </c>
      <c r="E3298" s="61"/>
      <c r="F3298" s="21" t="s">
        <v>25</v>
      </c>
      <c r="G3298" s="30">
        <f t="shared" si="71"/>
        <v>0</v>
      </c>
      <c r="H3298" s="109"/>
    </row>
    <row r="3299" spans="2:8">
      <c r="B3299" s="116" t="s">
        <v>32</v>
      </c>
      <c r="C3299" s="117"/>
      <c r="D3299" s="73">
        <v>548.24</v>
      </c>
      <c r="E3299" s="61"/>
      <c r="F3299" s="21" t="s">
        <v>25</v>
      </c>
      <c r="G3299" s="30">
        <f>D3299*E3299</f>
        <v>0</v>
      </c>
      <c r="H3299" s="109"/>
    </row>
    <row r="3300" spans="2:8" ht="24" thickBot="1">
      <c r="B3300" s="112" t="s">
        <v>31</v>
      </c>
      <c r="C3300" s="113"/>
      <c r="D3300" s="74">
        <v>340.74</v>
      </c>
      <c r="E3300" s="62"/>
      <c r="F3300" s="20" t="s">
        <v>25</v>
      </c>
      <c r="G3300" s="31">
        <f>D3300*E3300</f>
        <v>0</v>
      </c>
      <c r="H3300" s="109"/>
    </row>
    <row r="3301" spans="2:8">
      <c r="C3301" s="3"/>
      <c r="D3301" s="3"/>
      <c r="E3301" s="4"/>
      <c r="F3301" s="4"/>
      <c r="H3301" s="45"/>
    </row>
    <row r="3302" spans="2:8" ht="25.5">
      <c r="C3302" s="14" t="s">
        <v>14</v>
      </c>
      <c r="D3302" s="6"/>
    </row>
    <row r="3303" spans="2:8" ht="20.25">
      <c r="C3303" s="89" t="s">
        <v>6</v>
      </c>
      <c r="D3303" s="77" t="s">
        <v>0</v>
      </c>
      <c r="E3303" s="9">
        <f>IF(G3291&gt;0, ROUND((G3291+D3284)/D3284,2), 0)</f>
        <v>1.04</v>
      </c>
      <c r="F3303" s="9"/>
      <c r="G3303" s="10"/>
      <c r="H3303" s="7"/>
    </row>
    <row r="3304" spans="2:8">
      <c r="C3304" s="89"/>
      <c r="D3304" s="77" t="s">
        <v>1</v>
      </c>
      <c r="E3304" s="9">
        <f>IF(SUM(G3292:G3293)&gt;0,ROUND((G3292+G3293+D3284)/D3284,2),0)</f>
        <v>1.04</v>
      </c>
      <c r="F3304" s="9"/>
      <c r="G3304" s="11"/>
      <c r="H3304" s="47"/>
    </row>
    <row r="3305" spans="2:8">
      <c r="C3305" s="89"/>
      <c r="D3305" s="77" t="s">
        <v>2</v>
      </c>
      <c r="E3305" s="9">
        <f>IF(G3294&gt;0,ROUND((G3294+D3284)/D3284,2),0)</f>
        <v>1.53</v>
      </c>
      <c r="F3305" s="12"/>
      <c r="G3305" s="11"/>
    </row>
    <row r="3306" spans="2:8">
      <c r="C3306" s="89"/>
      <c r="D3306" s="13" t="s">
        <v>3</v>
      </c>
      <c r="E3306" s="32">
        <f>IF(SUM(G3295:G3300)&gt;0,ROUND((SUM(G3295:G3300)+D3284)/D3284,2),0)</f>
        <v>1.38</v>
      </c>
      <c r="F3306" s="10"/>
      <c r="G3306" s="11"/>
    </row>
    <row r="3307" spans="2:8" ht="25.5">
      <c r="D3307" s="33" t="s">
        <v>4</v>
      </c>
      <c r="E3307" s="34">
        <f>SUM(E3303:E3306)-IF(VALUE(COUNTIF(E3303:E3306,"&gt;0"))=4,3,0)-IF(VALUE(COUNTIF(E3303:E3306,"&gt;0"))=3,2,0)-IF(VALUE(COUNTIF(E3303:E3306,"&gt;0"))=2,1,0)</f>
        <v>1.9900000000000002</v>
      </c>
      <c r="F3307" s="25"/>
    </row>
    <row r="3308" spans="2:8">
      <c r="E3308" s="15"/>
    </row>
    <row r="3309" spans="2:8" ht="25.5">
      <c r="B3309" s="22"/>
      <c r="C3309" s="16" t="s">
        <v>23</v>
      </c>
      <c r="D3309" s="90">
        <f>E3307*D3284</f>
        <v>11886.389400000002</v>
      </c>
      <c r="E3309" s="90"/>
    </row>
    <row r="3310" spans="2:8" ht="20.25">
      <c r="C3310" s="17" t="s">
        <v>8</v>
      </c>
      <c r="D3310" s="91">
        <f>D3309/D3283</f>
        <v>34.156291379310353</v>
      </c>
      <c r="E3310" s="91"/>
      <c r="G3310" s="7"/>
      <c r="H3310" s="48"/>
    </row>
    <row r="3322" spans="2:8" ht="60.75">
      <c r="B3322" s="118" t="s">
        <v>195</v>
      </c>
      <c r="C3322" s="118"/>
      <c r="D3322" s="118"/>
      <c r="E3322" s="118"/>
      <c r="F3322" s="118"/>
      <c r="G3322" s="118"/>
      <c r="H3322" s="118"/>
    </row>
    <row r="3323" spans="2:8">
      <c r="B3323" s="92" t="s">
        <v>37</v>
      </c>
      <c r="C3323" s="92"/>
      <c r="D3323" s="92"/>
      <c r="E3323" s="92"/>
      <c r="F3323" s="92"/>
      <c r="G3323" s="92"/>
    </row>
    <row r="3324" spans="2:8">
      <c r="C3324" s="78"/>
      <c r="G3324" s="7"/>
    </row>
    <row r="3325" spans="2:8" ht="25.5">
      <c r="C3325" s="14" t="s">
        <v>5</v>
      </c>
      <c r="D3325" s="6"/>
    </row>
    <row r="3326" spans="2:8" ht="20.25">
      <c r="B3326" s="10"/>
      <c r="C3326" s="93" t="s">
        <v>15</v>
      </c>
      <c r="D3326" s="96" t="s">
        <v>87</v>
      </c>
      <c r="E3326" s="96"/>
      <c r="F3326" s="96"/>
      <c r="G3326" s="96"/>
      <c r="H3326" s="40"/>
    </row>
    <row r="3327" spans="2:8" ht="20.25">
      <c r="B3327" s="10"/>
      <c r="C3327" s="94"/>
      <c r="D3327" s="96" t="s">
        <v>182</v>
      </c>
      <c r="E3327" s="96"/>
      <c r="F3327" s="96"/>
      <c r="G3327" s="96"/>
      <c r="H3327" s="40"/>
    </row>
    <row r="3328" spans="2:8" ht="20.25">
      <c r="B3328" s="10"/>
      <c r="C3328" s="95"/>
      <c r="D3328" s="96" t="s">
        <v>198</v>
      </c>
      <c r="E3328" s="96"/>
      <c r="F3328" s="96"/>
      <c r="G3328" s="96"/>
      <c r="H3328" s="40"/>
    </row>
    <row r="3329" spans="2:8">
      <c r="C3329" s="35" t="s">
        <v>12</v>
      </c>
      <c r="D3329" s="53">
        <v>3.55</v>
      </c>
      <c r="E3329" s="49"/>
      <c r="F3329" s="10"/>
    </row>
    <row r="3330" spans="2:8">
      <c r="C3330" s="1" t="s">
        <v>9</v>
      </c>
      <c r="D3330" s="54">
        <v>283</v>
      </c>
      <c r="E3330" s="97" t="s">
        <v>16</v>
      </c>
      <c r="F3330" s="98"/>
      <c r="G3330" s="101">
        <f>D3331/D3330</f>
        <v>14.79862190812721</v>
      </c>
    </row>
    <row r="3331" spans="2:8">
      <c r="C3331" s="1" t="s">
        <v>10</v>
      </c>
      <c r="D3331" s="54">
        <v>4188.01</v>
      </c>
      <c r="E3331" s="99"/>
      <c r="F3331" s="100"/>
      <c r="G3331" s="102"/>
    </row>
    <row r="3332" spans="2:8">
      <c r="C3332" s="37"/>
      <c r="D3332" s="38"/>
      <c r="E3332" s="50"/>
    </row>
    <row r="3333" spans="2:8">
      <c r="C3333" s="36" t="s">
        <v>7</v>
      </c>
      <c r="D3333" s="55" t="s">
        <v>193</v>
      </c>
    </row>
    <row r="3334" spans="2:8">
      <c r="C3334" s="36" t="s">
        <v>11</v>
      </c>
      <c r="D3334" s="55">
        <v>50</v>
      </c>
    </row>
    <row r="3335" spans="2:8">
      <c r="C3335" s="36" t="s">
        <v>13</v>
      </c>
      <c r="D3335" s="69" t="s">
        <v>34</v>
      </c>
      <c r="E3335" s="41"/>
    </row>
    <row r="3336" spans="2:8" ht="24" thickBot="1">
      <c r="C3336" s="42"/>
      <c r="D3336" s="42"/>
    </row>
    <row r="3337" spans="2:8" ht="48" thickBot="1">
      <c r="B3337" s="103" t="s">
        <v>17</v>
      </c>
      <c r="C3337" s="104"/>
      <c r="D3337" s="23" t="s">
        <v>20</v>
      </c>
      <c r="E3337" s="105" t="s">
        <v>22</v>
      </c>
      <c r="F3337" s="106"/>
      <c r="G3337" s="2" t="s">
        <v>21</v>
      </c>
    </row>
    <row r="3338" spans="2:8" ht="24" thickBot="1">
      <c r="B3338" s="107" t="s">
        <v>36</v>
      </c>
      <c r="C3338" s="108"/>
      <c r="D3338" s="70">
        <v>50.01</v>
      </c>
      <c r="E3338" s="56">
        <v>3.55</v>
      </c>
      <c r="F3338" s="18" t="s">
        <v>25</v>
      </c>
      <c r="G3338" s="26">
        <f t="shared" ref="G3338:G3345" si="72">D3338*E3338</f>
        <v>177.53549999999998</v>
      </c>
      <c r="H3338" s="109"/>
    </row>
    <row r="3339" spans="2:8">
      <c r="B3339" s="110" t="s">
        <v>18</v>
      </c>
      <c r="C3339" s="111"/>
      <c r="D3339" s="59">
        <v>97.44</v>
      </c>
      <c r="E3339" s="57">
        <v>2.6</v>
      </c>
      <c r="F3339" s="19" t="s">
        <v>26</v>
      </c>
      <c r="G3339" s="27">
        <f t="shared" si="72"/>
        <v>253.34399999999999</v>
      </c>
      <c r="H3339" s="109"/>
    </row>
    <row r="3340" spans="2:8" ht="24" thickBot="1">
      <c r="B3340" s="112" t="s">
        <v>19</v>
      </c>
      <c r="C3340" s="113"/>
      <c r="D3340" s="62">
        <v>151.63</v>
      </c>
      <c r="E3340" s="58">
        <v>2.6</v>
      </c>
      <c r="F3340" s="20" t="s">
        <v>26</v>
      </c>
      <c r="G3340" s="28">
        <f t="shared" si="72"/>
        <v>394.238</v>
      </c>
      <c r="H3340" s="109"/>
    </row>
    <row r="3341" spans="2:8" ht="24" thickBot="1">
      <c r="B3341" s="114" t="s">
        <v>28</v>
      </c>
      <c r="C3341" s="115"/>
      <c r="D3341" s="71">
        <v>731.97</v>
      </c>
      <c r="E3341" s="71">
        <v>3.55</v>
      </c>
      <c r="F3341" s="24" t="s">
        <v>25</v>
      </c>
      <c r="G3341" s="29">
        <f t="shared" si="72"/>
        <v>2598.4935</v>
      </c>
      <c r="H3341" s="109"/>
    </row>
    <row r="3342" spans="2:8">
      <c r="B3342" s="110" t="s">
        <v>33</v>
      </c>
      <c r="C3342" s="111"/>
      <c r="D3342" s="59">
        <v>652.6</v>
      </c>
      <c r="E3342" s="59"/>
      <c r="F3342" s="19" t="s">
        <v>25</v>
      </c>
      <c r="G3342" s="27">
        <f t="shared" si="72"/>
        <v>0</v>
      </c>
      <c r="H3342" s="109"/>
    </row>
    <row r="3343" spans="2:8">
      <c r="B3343" s="116" t="s">
        <v>27</v>
      </c>
      <c r="C3343" s="117"/>
      <c r="D3343" s="72">
        <v>526.99</v>
      </c>
      <c r="E3343" s="60">
        <v>3.55</v>
      </c>
      <c r="F3343" s="21" t="s">
        <v>25</v>
      </c>
      <c r="G3343" s="30">
        <f t="shared" si="72"/>
        <v>1870.8145</v>
      </c>
      <c r="H3343" s="109"/>
    </row>
    <row r="3344" spans="2:8">
      <c r="B3344" s="116" t="s">
        <v>29</v>
      </c>
      <c r="C3344" s="117"/>
      <c r="D3344" s="73">
        <v>5438.99</v>
      </c>
      <c r="E3344" s="61"/>
      <c r="F3344" s="21" t="s">
        <v>25</v>
      </c>
      <c r="G3344" s="30">
        <f t="shared" si="72"/>
        <v>0</v>
      </c>
      <c r="H3344" s="109"/>
    </row>
    <row r="3345" spans="2:8">
      <c r="B3345" s="116" t="s">
        <v>30</v>
      </c>
      <c r="C3345" s="117"/>
      <c r="D3345" s="73">
        <v>1672.77</v>
      </c>
      <c r="E3345" s="61"/>
      <c r="F3345" s="21" t="s">
        <v>25</v>
      </c>
      <c r="G3345" s="30">
        <f t="shared" si="72"/>
        <v>0</v>
      </c>
      <c r="H3345" s="109"/>
    </row>
    <row r="3346" spans="2:8">
      <c r="B3346" s="116" t="s">
        <v>32</v>
      </c>
      <c r="C3346" s="117"/>
      <c r="D3346" s="73">
        <v>548.24</v>
      </c>
      <c r="E3346" s="61"/>
      <c r="F3346" s="21" t="s">
        <v>25</v>
      </c>
      <c r="G3346" s="30">
        <f>D3346*E3346</f>
        <v>0</v>
      </c>
      <c r="H3346" s="109"/>
    </row>
    <row r="3347" spans="2:8" ht="24" thickBot="1">
      <c r="B3347" s="112" t="s">
        <v>31</v>
      </c>
      <c r="C3347" s="113"/>
      <c r="D3347" s="74">
        <v>340.74</v>
      </c>
      <c r="E3347" s="62"/>
      <c r="F3347" s="20" t="s">
        <v>25</v>
      </c>
      <c r="G3347" s="31">
        <f>D3347*E3347</f>
        <v>0</v>
      </c>
      <c r="H3347" s="109"/>
    </row>
    <row r="3348" spans="2:8">
      <c r="C3348" s="3"/>
      <c r="D3348" s="3"/>
      <c r="E3348" s="4"/>
      <c r="F3348" s="4"/>
      <c r="H3348" s="45"/>
    </row>
    <row r="3349" spans="2:8" ht="25.5">
      <c r="C3349" s="14" t="s">
        <v>14</v>
      </c>
      <c r="D3349" s="6"/>
    </row>
    <row r="3350" spans="2:8" ht="20.25">
      <c r="C3350" s="89" t="s">
        <v>6</v>
      </c>
      <c r="D3350" s="77" t="s">
        <v>0</v>
      </c>
      <c r="E3350" s="9">
        <f>IF(G3338&gt;0, ROUND((G3338+D3331)/D3331,2), 0)</f>
        <v>1.04</v>
      </c>
      <c r="F3350" s="9"/>
      <c r="G3350" s="10"/>
      <c r="H3350" s="7"/>
    </row>
    <row r="3351" spans="2:8">
      <c r="C3351" s="89"/>
      <c r="D3351" s="77" t="s">
        <v>1</v>
      </c>
      <c r="E3351" s="9">
        <f>IF(SUM(G3339:G3340)&gt;0,ROUND((G3339+G3340+D3331)/D3331,2),0)</f>
        <v>1.1499999999999999</v>
      </c>
      <c r="F3351" s="9"/>
      <c r="G3351" s="11"/>
      <c r="H3351" s="47"/>
    </row>
    <row r="3352" spans="2:8">
      <c r="C3352" s="89"/>
      <c r="D3352" s="77" t="s">
        <v>2</v>
      </c>
      <c r="E3352" s="9">
        <f>IF(G3341&gt;0,ROUND((G3341+D3331)/D3331,2),0)</f>
        <v>1.62</v>
      </c>
      <c r="F3352" s="12"/>
      <c r="G3352" s="11"/>
    </row>
    <row r="3353" spans="2:8">
      <c r="C3353" s="89"/>
      <c r="D3353" s="13" t="s">
        <v>3</v>
      </c>
      <c r="E3353" s="32">
        <f>IF(SUM(G3342:G3347)&gt;0,ROUND((SUM(G3342:G3347)+D3331)/D3331,2),0)</f>
        <v>1.45</v>
      </c>
      <c r="F3353" s="10"/>
      <c r="G3353" s="11"/>
    </row>
    <row r="3354" spans="2:8" ht="25.5">
      <c r="D3354" s="33" t="s">
        <v>4</v>
      </c>
      <c r="E3354" s="34">
        <f>SUM(E3350:E3353)-IF(VALUE(COUNTIF(E3350:E3353,"&gt;0"))=4,3,0)-IF(VALUE(COUNTIF(E3350:E3353,"&gt;0"))=3,2,0)-IF(VALUE(COUNTIF(E3350:E3353,"&gt;0"))=2,1,0)</f>
        <v>2.2599999999999998</v>
      </c>
      <c r="F3354" s="25"/>
    </row>
    <row r="3355" spans="2:8">
      <c r="E3355" s="15"/>
    </row>
    <row r="3356" spans="2:8" ht="25.5">
      <c r="B3356" s="22"/>
      <c r="C3356" s="16" t="s">
        <v>23</v>
      </c>
      <c r="D3356" s="90">
        <f>E3354*D3331</f>
        <v>9464.9025999999994</v>
      </c>
      <c r="E3356" s="90"/>
    </row>
    <row r="3357" spans="2:8" ht="20.25">
      <c r="C3357" s="17" t="s">
        <v>8</v>
      </c>
      <c r="D3357" s="91">
        <f>D3356/D3330</f>
        <v>33.444885512367492</v>
      </c>
      <c r="E3357" s="91"/>
      <c r="G3357" s="7"/>
      <c r="H3357" s="48"/>
    </row>
    <row r="3369" spans="2:8" ht="60.75">
      <c r="B3369" s="118" t="s">
        <v>197</v>
      </c>
      <c r="C3369" s="118"/>
      <c r="D3369" s="118"/>
      <c r="E3369" s="118"/>
      <c r="F3369" s="118"/>
      <c r="G3369" s="118"/>
      <c r="H3369" s="118"/>
    </row>
    <row r="3370" spans="2:8">
      <c r="B3370" s="92" t="s">
        <v>37</v>
      </c>
      <c r="C3370" s="92"/>
      <c r="D3370" s="92"/>
      <c r="E3370" s="92"/>
      <c r="F3370" s="92"/>
      <c r="G3370" s="92"/>
    </row>
    <row r="3371" spans="2:8">
      <c r="C3371" s="78"/>
      <c r="G3371" s="7"/>
    </row>
    <row r="3372" spans="2:8" ht="25.5">
      <c r="C3372" s="14" t="s">
        <v>5</v>
      </c>
      <c r="D3372" s="6"/>
    </row>
    <row r="3373" spans="2:8" ht="20.25">
      <c r="B3373" s="10"/>
      <c r="C3373" s="93" t="s">
        <v>15</v>
      </c>
      <c r="D3373" s="96" t="s">
        <v>87</v>
      </c>
      <c r="E3373" s="96"/>
      <c r="F3373" s="96"/>
      <c r="G3373" s="96"/>
      <c r="H3373" s="40"/>
    </row>
    <row r="3374" spans="2:8" ht="20.25">
      <c r="B3374" s="10"/>
      <c r="C3374" s="94"/>
      <c r="D3374" s="96" t="s">
        <v>182</v>
      </c>
      <c r="E3374" s="96"/>
      <c r="F3374" s="96"/>
      <c r="G3374" s="96"/>
      <c r="H3374" s="40"/>
    </row>
    <row r="3375" spans="2:8" ht="20.25">
      <c r="B3375" s="10"/>
      <c r="C3375" s="95"/>
      <c r="D3375" s="96" t="s">
        <v>200</v>
      </c>
      <c r="E3375" s="96"/>
      <c r="F3375" s="96"/>
      <c r="G3375" s="96"/>
      <c r="H3375" s="40"/>
    </row>
    <row r="3376" spans="2:8">
      <c r="C3376" s="35" t="s">
        <v>12</v>
      </c>
      <c r="D3376" s="53">
        <v>4.5999999999999996</v>
      </c>
      <c r="E3376" s="49"/>
      <c r="F3376" s="10"/>
    </row>
    <row r="3377" spans="2:8">
      <c r="C3377" s="1" t="s">
        <v>9</v>
      </c>
      <c r="D3377" s="54">
        <v>320</v>
      </c>
      <c r="E3377" s="97" t="s">
        <v>16</v>
      </c>
      <c r="F3377" s="98"/>
      <c r="G3377" s="101">
        <f>D3378/D3377</f>
        <v>22.488781249999999</v>
      </c>
    </row>
    <row r="3378" spans="2:8">
      <c r="C3378" s="1" t="s">
        <v>10</v>
      </c>
      <c r="D3378" s="54">
        <v>7196.41</v>
      </c>
      <c r="E3378" s="99"/>
      <c r="F3378" s="100"/>
      <c r="G3378" s="102"/>
    </row>
    <row r="3379" spans="2:8">
      <c r="C3379" s="37"/>
      <c r="D3379" s="38"/>
      <c r="E3379" s="50"/>
    </row>
    <row r="3380" spans="2:8">
      <c r="C3380" s="36" t="s">
        <v>7</v>
      </c>
      <c r="D3380" s="55" t="s">
        <v>201</v>
      </c>
    </row>
    <row r="3381" spans="2:8">
      <c r="C3381" s="36" t="s">
        <v>11</v>
      </c>
      <c r="D3381" s="55">
        <v>60</v>
      </c>
    </row>
    <row r="3382" spans="2:8">
      <c r="C3382" s="36" t="s">
        <v>13</v>
      </c>
      <c r="D3382" s="69" t="s">
        <v>34</v>
      </c>
      <c r="E3382" s="41"/>
    </row>
    <row r="3383" spans="2:8" ht="24" thickBot="1">
      <c r="C3383" s="42"/>
      <c r="D3383" s="42"/>
    </row>
    <row r="3384" spans="2:8" ht="48" thickBot="1">
      <c r="B3384" s="103" t="s">
        <v>17</v>
      </c>
      <c r="C3384" s="104"/>
      <c r="D3384" s="23" t="s">
        <v>20</v>
      </c>
      <c r="E3384" s="105" t="s">
        <v>22</v>
      </c>
      <c r="F3384" s="106"/>
      <c r="G3384" s="2" t="s">
        <v>21</v>
      </c>
    </row>
    <row r="3385" spans="2:8" ht="24" thickBot="1">
      <c r="B3385" s="107" t="s">
        <v>36</v>
      </c>
      <c r="C3385" s="108"/>
      <c r="D3385" s="70">
        <v>50.01</v>
      </c>
      <c r="E3385" s="56">
        <v>4.5999999999999996</v>
      </c>
      <c r="F3385" s="18" t="s">
        <v>25</v>
      </c>
      <c r="G3385" s="26">
        <f t="shared" ref="G3385:G3392" si="73">D3385*E3385</f>
        <v>230.04599999999996</v>
      </c>
      <c r="H3385" s="109"/>
    </row>
    <row r="3386" spans="2:8">
      <c r="B3386" s="110" t="s">
        <v>18</v>
      </c>
      <c r="C3386" s="111"/>
      <c r="D3386" s="59">
        <v>97.44</v>
      </c>
      <c r="E3386" s="57">
        <v>0.78</v>
      </c>
      <c r="F3386" s="19" t="s">
        <v>26</v>
      </c>
      <c r="G3386" s="27">
        <f t="shared" si="73"/>
        <v>76.003200000000007</v>
      </c>
      <c r="H3386" s="109"/>
    </row>
    <row r="3387" spans="2:8" ht="24" thickBot="1">
      <c r="B3387" s="112" t="s">
        <v>19</v>
      </c>
      <c r="C3387" s="113"/>
      <c r="D3387" s="62">
        <v>151.63</v>
      </c>
      <c r="E3387" s="58">
        <v>0.78</v>
      </c>
      <c r="F3387" s="20" t="s">
        <v>26</v>
      </c>
      <c r="G3387" s="28">
        <f t="shared" si="73"/>
        <v>118.2714</v>
      </c>
      <c r="H3387" s="109"/>
    </row>
    <row r="3388" spans="2:8" ht="24" thickBot="1">
      <c r="B3388" s="114" t="s">
        <v>28</v>
      </c>
      <c r="C3388" s="115"/>
      <c r="D3388" s="71">
        <v>731.97</v>
      </c>
      <c r="E3388" s="71">
        <v>4.5999999999999996</v>
      </c>
      <c r="F3388" s="24" t="s">
        <v>25</v>
      </c>
      <c r="G3388" s="29">
        <f t="shared" si="73"/>
        <v>3367.0619999999999</v>
      </c>
      <c r="H3388" s="109"/>
    </row>
    <row r="3389" spans="2:8">
      <c r="B3389" s="110" t="s">
        <v>33</v>
      </c>
      <c r="C3389" s="111"/>
      <c r="D3389" s="59">
        <v>652.6</v>
      </c>
      <c r="E3389" s="59"/>
      <c r="F3389" s="19" t="s">
        <v>25</v>
      </c>
      <c r="G3389" s="27">
        <f t="shared" si="73"/>
        <v>0</v>
      </c>
      <c r="H3389" s="109"/>
    </row>
    <row r="3390" spans="2:8">
      <c r="B3390" s="116" t="s">
        <v>27</v>
      </c>
      <c r="C3390" s="117"/>
      <c r="D3390" s="72">
        <v>526.99</v>
      </c>
      <c r="E3390" s="60">
        <v>4.5999999999999996</v>
      </c>
      <c r="F3390" s="21" t="s">
        <v>25</v>
      </c>
      <c r="G3390" s="30">
        <f t="shared" si="73"/>
        <v>2424.154</v>
      </c>
      <c r="H3390" s="109"/>
    </row>
    <row r="3391" spans="2:8">
      <c r="B3391" s="116" t="s">
        <v>29</v>
      </c>
      <c r="C3391" s="117"/>
      <c r="D3391" s="73">
        <v>5438.99</v>
      </c>
      <c r="E3391" s="61"/>
      <c r="F3391" s="21" t="s">
        <v>25</v>
      </c>
      <c r="G3391" s="30">
        <f t="shared" si="73"/>
        <v>0</v>
      </c>
      <c r="H3391" s="109"/>
    </row>
    <row r="3392" spans="2:8">
      <c r="B3392" s="116" t="s">
        <v>30</v>
      </c>
      <c r="C3392" s="117"/>
      <c r="D3392" s="73">
        <v>1672.77</v>
      </c>
      <c r="E3392" s="61"/>
      <c r="F3392" s="21" t="s">
        <v>25</v>
      </c>
      <c r="G3392" s="30">
        <f t="shared" si="73"/>
        <v>0</v>
      </c>
      <c r="H3392" s="109"/>
    </row>
    <row r="3393" spans="2:8">
      <c r="B3393" s="116" t="s">
        <v>32</v>
      </c>
      <c r="C3393" s="117"/>
      <c r="D3393" s="73">
        <v>548.24</v>
      </c>
      <c r="E3393" s="61"/>
      <c r="F3393" s="21" t="s">
        <v>25</v>
      </c>
      <c r="G3393" s="30">
        <f>D3393*E3393</f>
        <v>0</v>
      </c>
      <c r="H3393" s="109"/>
    </row>
    <row r="3394" spans="2:8" ht="24" thickBot="1">
      <c r="B3394" s="112" t="s">
        <v>31</v>
      </c>
      <c r="C3394" s="113"/>
      <c r="D3394" s="74">
        <v>340.74</v>
      </c>
      <c r="E3394" s="62"/>
      <c r="F3394" s="20" t="s">
        <v>25</v>
      </c>
      <c r="G3394" s="31">
        <f>D3394*E3394</f>
        <v>0</v>
      </c>
      <c r="H3394" s="109"/>
    </row>
    <row r="3395" spans="2:8">
      <c r="C3395" s="3"/>
      <c r="D3395" s="3"/>
      <c r="E3395" s="4"/>
      <c r="F3395" s="4"/>
      <c r="H3395" s="45"/>
    </row>
    <row r="3396" spans="2:8" ht="25.5">
      <c r="C3396" s="14" t="s">
        <v>14</v>
      </c>
      <c r="D3396" s="6"/>
    </row>
    <row r="3397" spans="2:8" ht="20.25">
      <c r="C3397" s="89" t="s">
        <v>6</v>
      </c>
      <c r="D3397" s="77" t="s">
        <v>0</v>
      </c>
      <c r="E3397" s="9">
        <f>IF(G3385&gt;0, ROUND((G3385+D3378)/D3378,2), 0)</f>
        <v>1.03</v>
      </c>
      <c r="F3397" s="9"/>
      <c r="G3397" s="10"/>
      <c r="H3397" s="7"/>
    </row>
    <row r="3398" spans="2:8">
      <c r="C3398" s="89"/>
      <c r="D3398" s="77" t="s">
        <v>1</v>
      </c>
      <c r="E3398" s="9">
        <f>IF(SUM(G3386:G3387)&gt;0,ROUND((G3386+G3387+D3378)/D3378,2),0)</f>
        <v>1.03</v>
      </c>
      <c r="F3398" s="9"/>
      <c r="G3398" s="11"/>
      <c r="H3398" s="47"/>
    </row>
    <row r="3399" spans="2:8">
      <c r="C3399" s="89"/>
      <c r="D3399" s="77" t="s">
        <v>2</v>
      </c>
      <c r="E3399" s="9">
        <f>IF(G3388&gt;0,ROUND((G3388+D3378)/D3378,2),0)</f>
        <v>1.47</v>
      </c>
      <c r="F3399" s="12"/>
      <c r="G3399" s="11"/>
    </row>
    <row r="3400" spans="2:8">
      <c r="C3400" s="89"/>
      <c r="D3400" s="13" t="s">
        <v>3</v>
      </c>
      <c r="E3400" s="32">
        <f>IF(SUM(G3389:G3394)&gt;0,ROUND((SUM(G3389:G3394)+D3378)/D3378,2),0)</f>
        <v>1.34</v>
      </c>
      <c r="F3400" s="10"/>
      <c r="G3400" s="11"/>
    </row>
    <row r="3401" spans="2:8" ht="25.5">
      <c r="D3401" s="33" t="s">
        <v>4</v>
      </c>
      <c r="E3401" s="34">
        <f>SUM(E3397:E3400)-IF(VALUE(COUNTIF(E3397:E3400,"&gt;0"))=4,3,0)-IF(VALUE(COUNTIF(E3397:E3400,"&gt;0"))=3,2,0)-IF(VALUE(COUNTIF(E3397:E3400,"&gt;0"))=2,1,0)</f>
        <v>1.87</v>
      </c>
      <c r="F3401" s="25"/>
    </row>
    <row r="3402" spans="2:8">
      <c r="E3402" s="15"/>
    </row>
    <row r="3403" spans="2:8" ht="25.5">
      <c r="B3403" s="22"/>
      <c r="C3403" s="16" t="s">
        <v>23</v>
      </c>
      <c r="D3403" s="90">
        <f>E3401*D3378</f>
        <v>13457.286700000001</v>
      </c>
      <c r="E3403" s="90"/>
    </row>
    <row r="3404" spans="2:8" ht="20.25">
      <c r="C3404" s="17" t="s">
        <v>8</v>
      </c>
      <c r="D3404" s="91">
        <f>D3403/D3377</f>
        <v>42.054020937499999</v>
      </c>
      <c r="E3404" s="91"/>
      <c r="G3404" s="7"/>
      <c r="H3404" s="48"/>
    </row>
    <row r="3416" spans="2:8" ht="60.75">
      <c r="B3416" s="118" t="s">
        <v>199</v>
      </c>
      <c r="C3416" s="118"/>
      <c r="D3416" s="118"/>
      <c r="E3416" s="118"/>
      <c r="F3416" s="118"/>
      <c r="G3416" s="118"/>
      <c r="H3416" s="118"/>
    </row>
    <row r="3417" spans="2:8">
      <c r="B3417" s="92" t="s">
        <v>37</v>
      </c>
      <c r="C3417" s="92"/>
      <c r="D3417" s="92"/>
      <c r="E3417" s="92"/>
      <c r="F3417" s="92"/>
      <c r="G3417" s="92"/>
    </row>
    <row r="3418" spans="2:8">
      <c r="C3418" s="78"/>
      <c r="G3418" s="7"/>
    </row>
    <row r="3419" spans="2:8" ht="25.5">
      <c r="C3419" s="14" t="s">
        <v>5</v>
      </c>
      <c r="D3419" s="6"/>
    </row>
    <row r="3420" spans="2:8" ht="20.25">
      <c r="B3420" s="10"/>
      <c r="C3420" s="93" t="s">
        <v>15</v>
      </c>
      <c r="D3420" s="96" t="s">
        <v>87</v>
      </c>
      <c r="E3420" s="96"/>
      <c r="F3420" s="96"/>
      <c r="G3420" s="96"/>
      <c r="H3420" s="40"/>
    </row>
    <row r="3421" spans="2:8" ht="20.25">
      <c r="B3421" s="10"/>
      <c r="C3421" s="94"/>
      <c r="D3421" s="96" t="s">
        <v>182</v>
      </c>
      <c r="E3421" s="96"/>
      <c r="F3421" s="96"/>
      <c r="G3421" s="96"/>
      <c r="H3421" s="40"/>
    </row>
    <row r="3422" spans="2:8" ht="20.25">
      <c r="B3422" s="10"/>
      <c r="C3422" s="95"/>
      <c r="D3422" s="96" t="s">
        <v>202</v>
      </c>
      <c r="E3422" s="96"/>
      <c r="F3422" s="96"/>
      <c r="G3422" s="96"/>
      <c r="H3422" s="40"/>
    </row>
    <row r="3423" spans="2:8">
      <c r="C3423" s="35" t="s">
        <v>12</v>
      </c>
      <c r="D3423" s="53">
        <v>2.7</v>
      </c>
      <c r="E3423" s="49"/>
      <c r="F3423" s="10"/>
    </row>
    <row r="3424" spans="2:8">
      <c r="C3424" s="1" t="s">
        <v>9</v>
      </c>
      <c r="D3424" s="54">
        <v>400</v>
      </c>
      <c r="E3424" s="97" t="s">
        <v>16</v>
      </c>
      <c r="F3424" s="98"/>
      <c r="G3424" s="101">
        <f>D3425/D3424</f>
        <v>30.991174999999998</v>
      </c>
    </row>
    <row r="3425" spans="2:8">
      <c r="C3425" s="1" t="s">
        <v>10</v>
      </c>
      <c r="D3425" s="54">
        <v>12396.47</v>
      </c>
      <c r="E3425" s="99"/>
      <c r="F3425" s="100"/>
      <c r="G3425" s="102"/>
    </row>
    <row r="3426" spans="2:8">
      <c r="C3426" s="37"/>
      <c r="D3426" s="38"/>
      <c r="E3426" s="50"/>
    </row>
    <row r="3427" spans="2:8">
      <c r="C3427" s="36" t="s">
        <v>7</v>
      </c>
      <c r="D3427" s="55" t="s">
        <v>203</v>
      </c>
    </row>
    <row r="3428" spans="2:8">
      <c r="C3428" s="36" t="s">
        <v>11</v>
      </c>
      <c r="D3428" s="55">
        <v>65</v>
      </c>
    </row>
    <row r="3429" spans="2:8">
      <c r="C3429" s="36" t="s">
        <v>13</v>
      </c>
      <c r="D3429" s="69" t="s">
        <v>34</v>
      </c>
      <c r="E3429" s="41"/>
    </row>
    <row r="3430" spans="2:8" ht="24" thickBot="1">
      <c r="C3430" s="42"/>
      <c r="D3430" s="42"/>
    </row>
    <row r="3431" spans="2:8" ht="48" thickBot="1">
      <c r="B3431" s="103" t="s">
        <v>17</v>
      </c>
      <c r="C3431" s="104"/>
      <c r="D3431" s="23" t="s">
        <v>20</v>
      </c>
      <c r="E3431" s="105" t="s">
        <v>22</v>
      </c>
      <c r="F3431" s="106"/>
      <c r="G3431" s="2" t="s">
        <v>21</v>
      </c>
    </row>
    <row r="3432" spans="2:8" ht="24" thickBot="1">
      <c r="B3432" s="107" t="s">
        <v>36</v>
      </c>
      <c r="C3432" s="108"/>
      <c r="D3432" s="70">
        <v>50.01</v>
      </c>
      <c r="E3432" s="56">
        <v>2.7</v>
      </c>
      <c r="F3432" s="18" t="s">
        <v>25</v>
      </c>
      <c r="G3432" s="26">
        <f t="shared" ref="G3432:G3439" si="74">D3432*E3432</f>
        <v>135.02700000000002</v>
      </c>
      <c r="H3432" s="109"/>
    </row>
    <row r="3433" spans="2:8">
      <c r="B3433" s="110" t="s">
        <v>18</v>
      </c>
      <c r="C3433" s="111"/>
      <c r="D3433" s="59">
        <v>97.44</v>
      </c>
      <c r="E3433" s="57">
        <v>0.82</v>
      </c>
      <c r="F3433" s="19" t="s">
        <v>26</v>
      </c>
      <c r="G3433" s="27">
        <f t="shared" si="74"/>
        <v>79.90079999999999</v>
      </c>
      <c r="H3433" s="109"/>
    </row>
    <row r="3434" spans="2:8" ht="24" thickBot="1">
      <c r="B3434" s="112" t="s">
        <v>19</v>
      </c>
      <c r="C3434" s="113"/>
      <c r="D3434" s="62">
        <v>151.63</v>
      </c>
      <c r="E3434" s="58">
        <v>0.82</v>
      </c>
      <c r="F3434" s="20" t="s">
        <v>26</v>
      </c>
      <c r="G3434" s="28">
        <f t="shared" si="74"/>
        <v>124.33659999999999</v>
      </c>
      <c r="H3434" s="109"/>
    </row>
    <row r="3435" spans="2:8" ht="24" thickBot="1">
      <c r="B3435" s="114" t="s">
        <v>28</v>
      </c>
      <c r="C3435" s="115"/>
      <c r="D3435" s="71">
        <v>731.97</v>
      </c>
      <c r="E3435" s="71">
        <v>2.7</v>
      </c>
      <c r="F3435" s="24" t="s">
        <v>25</v>
      </c>
      <c r="G3435" s="29">
        <f t="shared" si="74"/>
        <v>1976.3190000000002</v>
      </c>
      <c r="H3435" s="109"/>
    </row>
    <row r="3436" spans="2:8">
      <c r="B3436" s="110" t="s">
        <v>33</v>
      </c>
      <c r="C3436" s="111"/>
      <c r="D3436" s="59">
        <v>652.6</v>
      </c>
      <c r="E3436" s="59">
        <v>5.4</v>
      </c>
      <c r="F3436" s="19" t="s">
        <v>25</v>
      </c>
      <c r="G3436" s="27">
        <f t="shared" si="74"/>
        <v>3524.0400000000004</v>
      </c>
      <c r="H3436" s="109"/>
    </row>
    <row r="3437" spans="2:8">
      <c r="B3437" s="116" t="s">
        <v>27</v>
      </c>
      <c r="C3437" s="117"/>
      <c r="D3437" s="72">
        <v>526.99</v>
      </c>
      <c r="E3437" s="60"/>
      <c r="F3437" s="21" t="s">
        <v>25</v>
      </c>
      <c r="G3437" s="30">
        <f t="shared" si="74"/>
        <v>0</v>
      </c>
      <c r="H3437" s="109"/>
    </row>
    <row r="3438" spans="2:8">
      <c r="B3438" s="116" t="s">
        <v>29</v>
      </c>
      <c r="C3438" s="117"/>
      <c r="D3438" s="73">
        <v>5438.99</v>
      </c>
      <c r="E3438" s="61">
        <v>2.7</v>
      </c>
      <c r="F3438" s="21" t="s">
        <v>25</v>
      </c>
      <c r="G3438" s="30">
        <f t="shared" si="74"/>
        <v>14685.273000000001</v>
      </c>
      <c r="H3438" s="109"/>
    </row>
    <row r="3439" spans="2:8">
      <c r="B3439" s="116" t="s">
        <v>30</v>
      </c>
      <c r="C3439" s="117"/>
      <c r="D3439" s="73">
        <v>1672.77</v>
      </c>
      <c r="E3439" s="61">
        <v>2.7</v>
      </c>
      <c r="F3439" s="21" t="s">
        <v>25</v>
      </c>
      <c r="G3439" s="30">
        <f t="shared" si="74"/>
        <v>4516.4790000000003</v>
      </c>
      <c r="H3439" s="109"/>
    </row>
    <row r="3440" spans="2:8">
      <c r="B3440" s="116" t="s">
        <v>32</v>
      </c>
      <c r="C3440" s="117"/>
      <c r="D3440" s="73">
        <v>548.24</v>
      </c>
      <c r="E3440" s="61">
        <v>2.7</v>
      </c>
      <c r="F3440" s="21" t="s">
        <v>25</v>
      </c>
      <c r="G3440" s="30">
        <f>D3440*E3440</f>
        <v>1480.248</v>
      </c>
      <c r="H3440" s="109"/>
    </row>
    <row r="3441" spans="2:8" ht="24" thickBot="1">
      <c r="B3441" s="112" t="s">
        <v>31</v>
      </c>
      <c r="C3441" s="113"/>
      <c r="D3441" s="74">
        <v>340.74</v>
      </c>
      <c r="E3441" s="62">
        <v>27</v>
      </c>
      <c r="F3441" s="20" t="s">
        <v>25</v>
      </c>
      <c r="G3441" s="31">
        <f>D3441*E3441</f>
        <v>9199.98</v>
      </c>
      <c r="H3441" s="109"/>
    </row>
    <row r="3442" spans="2:8">
      <c r="C3442" s="3"/>
      <c r="D3442" s="3"/>
      <c r="E3442" s="4"/>
      <c r="F3442" s="4"/>
      <c r="H3442" s="45"/>
    </row>
    <row r="3443" spans="2:8" ht="25.5">
      <c r="C3443" s="14" t="s">
        <v>14</v>
      </c>
      <c r="D3443" s="6"/>
    </row>
    <row r="3444" spans="2:8" ht="20.25">
      <c r="C3444" s="89" t="s">
        <v>6</v>
      </c>
      <c r="D3444" s="77" t="s">
        <v>0</v>
      </c>
      <c r="E3444" s="9">
        <f>IF(G3432&gt;0, ROUND((G3432+D3425)/D3425,2), 0)</f>
        <v>1.01</v>
      </c>
      <c r="F3444" s="9"/>
      <c r="G3444" s="10"/>
      <c r="H3444" s="7"/>
    </row>
    <row r="3445" spans="2:8">
      <c r="C3445" s="89"/>
      <c r="D3445" s="77" t="s">
        <v>1</v>
      </c>
      <c r="E3445" s="9">
        <f>IF(SUM(G3433:G3434)&gt;0,ROUND((G3433+G3434+D3425)/D3425,2),0)</f>
        <v>1.02</v>
      </c>
      <c r="F3445" s="9"/>
      <c r="G3445" s="11"/>
      <c r="H3445" s="47"/>
    </row>
    <row r="3446" spans="2:8">
      <c r="C3446" s="89"/>
      <c r="D3446" s="77" t="s">
        <v>2</v>
      </c>
      <c r="E3446" s="9">
        <f>IF(G3435&gt;0,ROUND((G3435+D3425)/D3425,2),0)</f>
        <v>1.1599999999999999</v>
      </c>
      <c r="F3446" s="12"/>
      <c r="G3446" s="11"/>
    </row>
    <row r="3447" spans="2:8">
      <c r="C3447" s="89"/>
      <c r="D3447" s="13" t="s">
        <v>3</v>
      </c>
      <c r="E3447" s="32">
        <f>IF(SUM(G3436:G3441)&gt;0,ROUND((SUM(G3436:G3441)+D3425)/D3425,2),0)</f>
        <v>3.69</v>
      </c>
      <c r="F3447" s="10"/>
      <c r="G3447" s="11"/>
    </row>
    <row r="3448" spans="2:8" ht="25.5">
      <c r="D3448" s="33" t="s">
        <v>4</v>
      </c>
      <c r="E3448" s="34">
        <f>SUM(E3444:E3447)-IF(VALUE(COUNTIF(E3444:E3447,"&gt;0"))=4,3,0)-IF(VALUE(COUNTIF(E3444:E3447,"&gt;0"))=3,2,0)-IF(VALUE(COUNTIF(E3444:E3447,"&gt;0"))=2,1,0)</f>
        <v>3.8800000000000008</v>
      </c>
      <c r="F3448" s="25"/>
    </row>
    <row r="3449" spans="2:8">
      <c r="E3449" s="15"/>
    </row>
    <row r="3450" spans="2:8" ht="25.5">
      <c r="B3450" s="22"/>
      <c r="C3450" s="16" t="s">
        <v>23</v>
      </c>
      <c r="D3450" s="90">
        <f>E3448*D3425</f>
        <v>48098.303600000007</v>
      </c>
      <c r="E3450" s="90"/>
    </row>
    <row r="3451" spans="2:8" ht="20.25">
      <c r="C3451" s="17" t="s">
        <v>8</v>
      </c>
      <c r="D3451" s="91">
        <f>D3450/D3424</f>
        <v>120.24575900000002</v>
      </c>
      <c r="E3451" s="91"/>
      <c r="G3451" s="7"/>
      <c r="H3451" s="48"/>
    </row>
    <row r="3463" spans="2:8" ht="60.75">
      <c r="B3463" s="118" t="s">
        <v>315</v>
      </c>
      <c r="C3463" s="118"/>
      <c r="D3463" s="118"/>
      <c r="E3463" s="118"/>
      <c r="F3463" s="118"/>
      <c r="G3463" s="118"/>
      <c r="H3463" s="118"/>
    </row>
    <row r="3464" spans="2:8">
      <c r="B3464" s="92" t="s">
        <v>37</v>
      </c>
      <c r="C3464" s="92"/>
      <c r="D3464" s="92"/>
      <c r="E3464" s="92"/>
      <c r="F3464" s="92"/>
      <c r="G3464" s="92"/>
    </row>
    <row r="3465" spans="2:8">
      <c r="C3465" s="78"/>
      <c r="G3465" s="7"/>
    </row>
    <row r="3466" spans="2:8" ht="25.5">
      <c r="C3466" s="14" t="s">
        <v>5</v>
      </c>
      <c r="D3466" s="6"/>
    </row>
    <row r="3467" spans="2:8" ht="20.25">
      <c r="B3467" s="10"/>
      <c r="C3467" s="93" t="s">
        <v>15</v>
      </c>
      <c r="D3467" s="96" t="s">
        <v>87</v>
      </c>
      <c r="E3467" s="96"/>
      <c r="F3467" s="96"/>
      <c r="G3467" s="96"/>
      <c r="H3467" s="40"/>
    </row>
    <row r="3468" spans="2:8" ht="20.25">
      <c r="B3468" s="10"/>
      <c r="C3468" s="94"/>
      <c r="D3468" s="96" t="s">
        <v>182</v>
      </c>
      <c r="E3468" s="96"/>
      <c r="F3468" s="96"/>
      <c r="G3468" s="96"/>
      <c r="H3468" s="40"/>
    </row>
    <row r="3469" spans="2:8" ht="20.25">
      <c r="B3469" s="10"/>
      <c r="C3469" s="95"/>
      <c r="D3469" s="96" t="s">
        <v>205</v>
      </c>
      <c r="E3469" s="96"/>
      <c r="F3469" s="96"/>
      <c r="G3469" s="96"/>
      <c r="H3469" s="40"/>
    </row>
    <row r="3470" spans="2:8">
      <c r="C3470" s="35" t="s">
        <v>12</v>
      </c>
      <c r="D3470" s="53">
        <v>1.3</v>
      </c>
      <c r="E3470" s="49"/>
      <c r="F3470" s="10"/>
    </row>
    <row r="3471" spans="2:8">
      <c r="C3471" s="1" t="s">
        <v>9</v>
      </c>
      <c r="D3471" s="54">
        <v>89</v>
      </c>
      <c r="E3471" s="97" t="s">
        <v>16</v>
      </c>
      <c r="F3471" s="98"/>
      <c r="G3471" s="101">
        <f>D3472/D3471</f>
        <v>59.908876404494386</v>
      </c>
    </row>
    <row r="3472" spans="2:8">
      <c r="C3472" s="1" t="s">
        <v>10</v>
      </c>
      <c r="D3472" s="54">
        <v>5331.89</v>
      </c>
      <c r="E3472" s="99"/>
      <c r="F3472" s="100"/>
      <c r="G3472" s="102"/>
    </row>
    <row r="3473" spans="2:8">
      <c r="C3473" s="37"/>
      <c r="D3473" s="38"/>
      <c r="E3473" s="50"/>
    </row>
    <row r="3474" spans="2:8">
      <c r="C3474" s="36" t="s">
        <v>7</v>
      </c>
      <c r="D3474" s="55" t="s">
        <v>101</v>
      </c>
    </row>
    <row r="3475" spans="2:8">
      <c r="C3475" s="36" t="s">
        <v>11</v>
      </c>
      <c r="D3475" s="55">
        <v>75</v>
      </c>
    </row>
    <row r="3476" spans="2:8">
      <c r="C3476" s="36" t="s">
        <v>13</v>
      </c>
      <c r="D3476" s="69" t="s">
        <v>34</v>
      </c>
      <c r="E3476" s="41"/>
    </row>
    <row r="3477" spans="2:8" ht="24" thickBot="1">
      <c r="C3477" s="42"/>
      <c r="D3477" s="42"/>
    </row>
    <row r="3478" spans="2:8" ht="48" thickBot="1">
      <c r="B3478" s="103" t="s">
        <v>17</v>
      </c>
      <c r="C3478" s="104"/>
      <c r="D3478" s="23" t="s">
        <v>20</v>
      </c>
      <c r="E3478" s="105" t="s">
        <v>22</v>
      </c>
      <c r="F3478" s="106"/>
      <c r="G3478" s="2" t="s">
        <v>21</v>
      </c>
    </row>
    <row r="3479" spans="2:8" ht="24" thickBot="1">
      <c r="B3479" s="107" t="s">
        <v>36</v>
      </c>
      <c r="C3479" s="108"/>
      <c r="D3479" s="70">
        <v>50.01</v>
      </c>
      <c r="E3479" s="56">
        <v>1.3</v>
      </c>
      <c r="F3479" s="18" t="s">
        <v>25</v>
      </c>
      <c r="G3479" s="26">
        <f t="shared" ref="G3479:G3486" si="75">D3479*E3479</f>
        <v>65.013000000000005</v>
      </c>
      <c r="H3479" s="109"/>
    </row>
    <row r="3480" spans="2:8">
      <c r="B3480" s="110" t="s">
        <v>18</v>
      </c>
      <c r="C3480" s="111"/>
      <c r="D3480" s="59">
        <v>97.44</v>
      </c>
      <c r="E3480" s="57">
        <v>0.52</v>
      </c>
      <c r="F3480" s="19" t="s">
        <v>26</v>
      </c>
      <c r="G3480" s="27">
        <f t="shared" si="75"/>
        <v>50.668799999999997</v>
      </c>
      <c r="H3480" s="109"/>
    </row>
    <row r="3481" spans="2:8" ht="24" thickBot="1">
      <c r="B3481" s="112" t="s">
        <v>19</v>
      </c>
      <c r="C3481" s="113"/>
      <c r="D3481" s="62">
        <v>151.63</v>
      </c>
      <c r="E3481" s="58">
        <v>0.52</v>
      </c>
      <c r="F3481" s="20" t="s">
        <v>26</v>
      </c>
      <c r="G3481" s="28">
        <f t="shared" si="75"/>
        <v>78.8476</v>
      </c>
      <c r="H3481" s="109"/>
    </row>
    <row r="3482" spans="2:8" ht="24" thickBot="1">
      <c r="B3482" s="114" t="s">
        <v>28</v>
      </c>
      <c r="C3482" s="115"/>
      <c r="D3482" s="71">
        <v>731.97</v>
      </c>
      <c r="E3482" s="71">
        <v>1.3</v>
      </c>
      <c r="F3482" s="24" t="s">
        <v>25</v>
      </c>
      <c r="G3482" s="29">
        <f t="shared" si="75"/>
        <v>951.56100000000004</v>
      </c>
      <c r="H3482" s="109"/>
    </row>
    <row r="3483" spans="2:8">
      <c r="B3483" s="110" t="s">
        <v>33</v>
      </c>
      <c r="C3483" s="111"/>
      <c r="D3483" s="59">
        <v>652.6</v>
      </c>
      <c r="E3483" s="59">
        <v>2.6</v>
      </c>
      <c r="F3483" s="19" t="s">
        <v>25</v>
      </c>
      <c r="G3483" s="27">
        <f t="shared" si="75"/>
        <v>1696.7600000000002</v>
      </c>
      <c r="H3483" s="109"/>
    </row>
    <row r="3484" spans="2:8">
      <c r="B3484" s="116" t="s">
        <v>27</v>
      </c>
      <c r="C3484" s="117"/>
      <c r="D3484" s="72">
        <v>526.99</v>
      </c>
      <c r="E3484" s="60"/>
      <c r="F3484" s="21" t="s">
        <v>25</v>
      </c>
      <c r="G3484" s="30">
        <f t="shared" si="75"/>
        <v>0</v>
      </c>
      <c r="H3484" s="109"/>
    </row>
    <row r="3485" spans="2:8">
      <c r="B3485" s="116" t="s">
        <v>29</v>
      </c>
      <c r="C3485" s="117"/>
      <c r="D3485" s="73">
        <v>5438.99</v>
      </c>
      <c r="E3485" s="61">
        <v>1.3</v>
      </c>
      <c r="F3485" s="21" t="s">
        <v>25</v>
      </c>
      <c r="G3485" s="30">
        <f t="shared" si="75"/>
        <v>7070.6869999999999</v>
      </c>
      <c r="H3485" s="109"/>
    </row>
    <row r="3486" spans="2:8">
      <c r="B3486" s="116" t="s">
        <v>30</v>
      </c>
      <c r="C3486" s="117"/>
      <c r="D3486" s="73">
        <v>1672.77</v>
      </c>
      <c r="E3486" s="61">
        <v>1.3</v>
      </c>
      <c r="F3486" s="21" t="s">
        <v>25</v>
      </c>
      <c r="G3486" s="30">
        <f t="shared" si="75"/>
        <v>2174.6010000000001</v>
      </c>
      <c r="H3486" s="109"/>
    </row>
    <row r="3487" spans="2:8">
      <c r="B3487" s="116" t="s">
        <v>32</v>
      </c>
      <c r="C3487" s="117"/>
      <c r="D3487" s="73">
        <v>548.24</v>
      </c>
      <c r="E3487" s="61">
        <v>1.3</v>
      </c>
      <c r="F3487" s="21" t="s">
        <v>25</v>
      </c>
      <c r="G3487" s="30">
        <f>D3487*E3487</f>
        <v>712.71199999999999</v>
      </c>
      <c r="H3487" s="109"/>
    </row>
    <row r="3488" spans="2:8" ht="24" thickBot="1">
      <c r="B3488" s="112" t="s">
        <v>31</v>
      </c>
      <c r="C3488" s="113"/>
      <c r="D3488" s="74">
        <v>340.74</v>
      </c>
      <c r="E3488" s="62">
        <v>13</v>
      </c>
      <c r="F3488" s="20" t="s">
        <v>25</v>
      </c>
      <c r="G3488" s="31">
        <f>D3488*E3488</f>
        <v>4429.62</v>
      </c>
      <c r="H3488" s="109"/>
    </row>
    <row r="3489" spans="2:8">
      <c r="C3489" s="3"/>
      <c r="D3489" s="3"/>
      <c r="E3489" s="4"/>
      <c r="F3489" s="4"/>
      <c r="H3489" s="45"/>
    </row>
    <row r="3490" spans="2:8" ht="25.5">
      <c r="C3490" s="14" t="s">
        <v>14</v>
      </c>
      <c r="D3490" s="6"/>
    </row>
    <row r="3491" spans="2:8" ht="20.25">
      <c r="C3491" s="89" t="s">
        <v>6</v>
      </c>
      <c r="D3491" s="77" t="s">
        <v>0</v>
      </c>
      <c r="E3491" s="9">
        <f>IF(G3479&gt;0, ROUND((G3479+D3472)/D3472,2), 0)</f>
        <v>1.01</v>
      </c>
      <c r="F3491" s="9"/>
      <c r="G3491" s="10"/>
      <c r="H3491" s="7"/>
    </row>
    <row r="3492" spans="2:8">
      <c r="C3492" s="89"/>
      <c r="D3492" s="77" t="s">
        <v>1</v>
      </c>
      <c r="E3492" s="9">
        <f>IF(SUM(G3480:G3481)&gt;0,ROUND((G3480+G3481+D3472)/D3472,2),0)</f>
        <v>1.02</v>
      </c>
      <c r="F3492" s="9"/>
      <c r="G3492" s="11"/>
      <c r="H3492" s="47"/>
    </row>
    <row r="3493" spans="2:8">
      <c r="C3493" s="89"/>
      <c r="D3493" s="77" t="s">
        <v>2</v>
      </c>
      <c r="E3493" s="9">
        <f>IF(G3482&gt;0,ROUND((G3482+D3472)/D3472,2),0)</f>
        <v>1.18</v>
      </c>
      <c r="F3493" s="12"/>
      <c r="G3493" s="11"/>
    </row>
    <row r="3494" spans="2:8">
      <c r="C3494" s="89"/>
      <c r="D3494" s="13" t="s">
        <v>3</v>
      </c>
      <c r="E3494" s="32">
        <f>IF(SUM(G3483:G3488)&gt;0,ROUND((SUM(G3483:G3488)+D3472)/D3472,2),0)</f>
        <v>4.0199999999999996</v>
      </c>
      <c r="F3494" s="10"/>
      <c r="G3494" s="11"/>
    </row>
    <row r="3495" spans="2:8" ht="25.5">
      <c r="D3495" s="33" t="s">
        <v>4</v>
      </c>
      <c r="E3495" s="34">
        <f>SUM(E3491:E3494)-IF(VALUE(COUNTIF(E3491:E3494,"&gt;0"))=4,3,0)-IF(VALUE(COUNTIF(E3491:E3494,"&gt;0"))=3,2,0)-IF(VALUE(COUNTIF(E3491:E3494,"&gt;0"))=2,1,0)</f>
        <v>4.2299999999999995</v>
      </c>
      <c r="F3495" s="25"/>
    </row>
    <row r="3496" spans="2:8">
      <c r="E3496" s="15"/>
    </row>
    <row r="3497" spans="2:8" ht="25.5">
      <c r="B3497" s="22"/>
      <c r="C3497" s="16" t="s">
        <v>23</v>
      </c>
      <c r="D3497" s="90">
        <f>E3495*D3472</f>
        <v>22553.894700000001</v>
      </c>
      <c r="E3497" s="90"/>
    </row>
    <row r="3498" spans="2:8" ht="20.25">
      <c r="C3498" s="17" t="s">
        <v>8</v>
      </c>
      <c r="D3498" s="91">
        <f>D3497/D3471</f>
        <v>253.41454719101125</v>
      </c>
      <c r="E3498" s="91"/>
      <c r="G3498" s="7"/>
      <c r="H3498" s="48"/>
    </row>
    <row r="3510" spans="2:8" ht="60.75">
      <c r="B3510" s="118" t="s">
        <v>204</v>
      </c>
      <c r="C3510" s="118"/>
      <c r="D3510" s="118"/>
      <c r="E3510" s="118"/>
      <c r="F3510" s="118"/>
      <c r="G3510" s="118"/>
      <c r="H3510" s="118"/>
    </row>
    <row r="3511" spans="2:8">
      <c r="B3511" s="92" t="s">
        <v>37</v>
      </c>
      <c r="C3511" s="92"/>
      <c r="D3511" s="92"/>
      <c r="E3511" s="92"/>
      <c r="F3511" s="92"/>
      <c r="G3511" s="92"/>
    </row>
    <row r="3512" spans="2:8">
      <c r="C3512" s="78"/>
      <c r="G3512" s="7"/>
    </row>
    <row r="3513" spans="2:8" ht="25.5">
      <c r="C3513" s="14" t="s">
        <v>5</v>
      </c>
      <c r="D3513" s="6"/>
    </row>
    <row r="3514" spans="2:8" ht="20.25">
      <c r="B3514" s="10"/>
      <c r="C3514" s="93" t="s">
        <v>15</v>
      </c>
      <c r="D3514" s="96" t="s">
        <v>87</v>
      </c>
      <c r="E3514" s="96"/>
      <c r="F3514" s="96"/>
      <c r="G3514" s="96"/>
      <c r="H3514" s="40"/>
    </row>
    <row r="3515" spans="2:8" ht="20.25">
      <c r="B3515" s="10"/>
      <c r="C3515" s="94"/>
      <c r="D3515" s="96" t="s">
        <v>182</v>
      </c>
      <c r="E3515" s="96"/>
      <c r="F3515" s="96"/>
      <c r="G3515" s="96"/>
      <c r="H3515" s="40"/>
    </row>
    <row r="3516" spans="2:8" ht="20.25">
      <c r="B3516" s="10"/>
      <c r="C3516" s="95"/>
      <c r="D3516" s="96" t="s">
        <v>207</v>
      </c>
      <c r="E3516" s="96"/>
      <c r="F3516" s="96"/>
      <c r="G3516" s="96"/>
      <c r="H3516" s="40"/>
    </row>
    <row r="3517" spans="2:8">
      <c r="C3517" s="35" t="s">
        <v>12</v>
      </c>
      <c r="D3517" s="53">
        <v>1.4</v>
      </c>
      <c r="E3517" s="49"/>
      <c r="F3517" s="10"/>
    </row>
    <row r="3518" spans="2:8">
      <c r="C3518" s="1" t="s">
        <v>9</v>
      </c>
      <c r="D3518" s="54">
        <v>140</v>
      </c>
      <c r="E3518" s="97" t="s">
        <v>16</v>
      </c>
      <c r="F3518" s="98"/>
      <c r="G3518" s="101">
        <f>D3519/D3518</f>
        <v>25.609428571428573</v>
      </c>
    </row>
    <row r="3519" spans="2:8">
      <c r="C3519" s="1" t="s">
        <v>10</v>
      </c>
      <c r="D3519" s="54">
        <v>3585.32</v>
      </c>
      <c r="E3519" s="99"/>
      <c r="F3519" s="100"/>
      <c r="G3519" s="102"/>
    </row>
    <row r="3520" spans="2:8">
      <c r="C3520" s="37"/>
      <c r="D3520" s="38"/>
      <c r="E3520" s="50"/>
    </row>
    <row r="3521" spans="2:8">
      <c r="C3521" s="36" t="s">
        <v>7</v>
      </c>
      <c r="D3521" s="55" t="s">
        <v>203</v>
      </c>
    </row>
    <row r="3522" spans="2:8">
      <c r="C3522" s="36" t="s">
        <v>11</v>
      </c>
      <c r="D3522" s="55">
        <v>70</v>
      </c>
    </row>
    <row r="3523" spans="2:8">
      <c r="C3523" s="36" t="s">
        <v>13</v>
      </c>
      <c r="D3523" s="69" t="s">
        <v>34</v>
      </c>
      <c r="E3523" s="41"/>
    </row>
    <row r="3524" spans="2:8" ht="24" thickBot="1">
      <c r="C3524" s="42"/>
      <c r="D3524" s="42"/>
    </row>
    <row r="3525" spans="2:8" ht="48" thickBot="1">
      <c r="B3525" s="103" t="s">
        <v>17</v>
      </c>
      <c r="C3525" s="104"/>
      <c r="D3525" s="23" t="s">
        <v>20</v>
      </c>
      <c r="E3525" s="105" t="s">
        <v>22</v>
      </c>
      <c r="F3525" s="106"/>
      <c r="G3525" s="2" t="s">
        <v>21</v>
      </c>
    </row>
    <row r="3526" spans="2:8" ht="24" thickBot="1">
      <c r="B3526" s="107" t="s">
        <v>36</v>
      </c>
      <c r="C3526" s="108"/>
      <c r="D3526" s="70">
        <v>50.01</v>
      </c>
      <c r="E3526" s="56">
        <v>1.4</v>
      </c>
      <c r="F3526" s="18" t="s">
        <v>25</v>
      </c>
      <c r="G3526" s="26">
        <f t="shared" ref="G3526:G3533" si="76">D3526*E3526</f>
        <v>70.013999999999996</v>
      </c>
      <c r="H3526" s="109"/>
    </row>
    <row r="3527" spans="2:8">
      <c r="B3527" s="110" t="s">
        <v>18</v>
      </c>
      <c r="C3527" s="111"/>
      <c r="D3527" s="59">
        <v>97.44</v>
      </c>
      <c r="E3527" s="57">
        <v>0.51</v>
      </c>
      <c r="F3527" s="19" t="s">
        <v>26</v>
      </c>
      <c r="G3527" s="27">
        <f t="shared" si="76"/>
        <v>49.694400000000002</v>
      </c>
      <c r="H3527" s="109"/>
    </row>
    <row r="3528" spans="2:8" ht="24" thickBot="1">
      <c r="B3528" s="112" t="s">
        <v>19</v>
      </c>
      <c r="C3528" s="113"/>
      <c r="D3528" s="62">
        <v>151.63</v>
      </c>
      <c r="E3528" s="58">
        <v>0.51</v>
      </c>
      <c r="F3528" s="20" t="s">
        <v>26</v>
      </c>
      <c r="G3528" s="28">
        <f t="shared" si="76"/>
        <v>77.331299999999999</v>
      </c>
      <c r="H3528" s="109"/>
    </row>
    <row r="3529" spans="2:8" ht="24" thickBot="1">
      <c r="B3529" s="114" t="s">
        <v>28</v>
      </c>
      <c r="C3529" s="115"/>
      <c r="D3529" s="71">
        <v>731.97</v>
      </c>
      <c r="E3529" s="71">
        <v>1.4</v>
      </c>
      <c r="F3529" s="24" t="s">
        <v>25</v>
      </c>
      <c r="G3529" s="29">
        <f t="shared" si="76"/>
        <v>1024.758</v>
      </c>
      <c r="H3529" s="109"/>
    </row>
    <row r="3530" spans="2:8">
      <c r="B3530" s="110" t="s">
        <v>33</v>
      </c>
      <c r="C3530" s="111"/>
      <c r="D3530" s="59">
        <v>652.6</v>
      </c>
      <c r="E3530" s="59">
        <v>2.8</v>
      </c>
      <c r="F3530" s="19" t="s">
        <v>25</v>
      </c>
      <c r="G3530" s="27">
        <f t="shared" si="76"/>
        <v>1827.28</v>
      </c>
      <c r="H3530" s="109"/>
    </row>
    <row r="3531" spans="2:8">
      <c r="B3531" s="116" t="s">
        <v>27</v>
      </c>
      <c r="C3531" s="117"/>
      <c r="D3531" s="72">
        <v>526.99</v>
      </c>
      <c r="E3531" s="60"/>
      <c r="F3531" s="21" t="s">
        <v>25</v>
      </c>
      <c r="G3531" s="30">
        <f t="shared" si="76"/>
        <v>0</v>
      </c>
      <c r="H3531" s="109"/>
    </row>
    <row r="3532" spans="2:8">
      <c r="B3532" s="116" t="s">
        <v>29</v>
      </c>
      <c r="C3532" s="117"/>
      <c r="D3532" s="73">
        <v>5438.99</v>
      </c>
      <c r="E3532" s="61">
        <v>1.4</v>
      </c>
      <c r="F3532" s="21" t="s">
        <v>25</v>
      </c>
      <c r="G3532" s="30">
        <f t="shared" si="76"/>
        <v>7614.5859999999993</v>
      </c>
      <c r="H3532" s="109"/>
    </row>
    <row r="3533" spans="2:8">
      <c r="B3533" s="116" t="s">
        <v>30</v>
      </c>
      <c r="C3533" s="117"/>
      <c r="D3533" s="73">
        <v>1672.77</v>
      </c>
      <c r="E3533" s="61">
        <v>1.4</v>
      </c>
      <c r="F3533" s="21" t="s">
        <v>25</v>
      </c>
      <c r="G3533" s="30">
        <f t="shared" si="76"/>
        <v>2341.8779999999997</v>
      </c>
      <c r="H3533" s="109"/>
    </row>
    <row r="3534" spans="2:8">
      <c r="B3534" s="116" t="s">
        <v>32</v>
      </c>
      <c r="C3534" s="117"/>
      <c r="D3534" s="73">
        <v>548.24</v>
      </c>
      <c r="E3534" s="61">
        <v>1.4</v>
      </c>
      <c r="F3534" s="21" t="s">
        <v>25</v>
      </c>
      <c r="G3534" s="30">
        <f>D3534*E3534</f>
        <v>767.53599999999994</v>
      </c>
      <c r="H3534" s="109"/>
    </row>
    <row r="3535" spans="2:8" ht="24" thickBot="1">
      <c r="B3535" s="112" t="s">
        <v>31</v>
      </c>
      <c r="C3535" s="113"/>
      <c r="D3535" s="74">
        <v>340.74</v>
      </c>
      <c r="E3535" s="62">
        <v>14</v>
      </c>
      <c r="F3535" s="20" t="s">
        <v>25</v>
      </c>
      <c r="G3535" s="31">
        <f>D3535*E3535</f>
        <v>4770.3600000000006</v>
      </c>
      <c r="H3535" s="109"/>
    </row>
    <row r="3536" spans="2:8">
      <c r="C3536" s="3"/>
      <c r="D3536" s="3"/>
      <c r="E3536" s="4"/>
      <c r="F3536" s="4"/>
      <c r="H3536" s="45"/>
    </row>
    <row r="3537" spans="2:8" ht="25.5">
      <c r="C3537" s="14" t="s">
        <v>14</v>
      </c>
      <c r="D3537" s="6"/>
    </row>
    <row r="3538" spans="2:8" ht="20.25">
      <c r="C3538" s="89" t="s">
        <v>6</v>
      </c>
      <c r="D3538" s="77" t="s">
        <v>0</v>
      </c>
      <c r="E3538" s="9">
        <f>IF(G3526&gt;0, ROUND((G3526+D3519)/D3519,2), 0)</f>
        <v>1.02</v>
      </c>
      <c r="F3538" s="9"/>
      <c r="G3538" s="10"/>
      <c r="H3538" s="7"/>
    </row>
    <row r="3539" spans="2:8">
      <c r="C3539" s="89"/>
      <c r="D3539" s="77" t="s">
        <v>1</v>
      </c>
      <c r="E3539" s="9">
        <f>IF(SUM(G3527:G3528)&gt;0,ROUND((G3527+G3528+D3519)/D3519,2),0)</f>
        <v>1.04</v>
      </c>
      <c r="F3539" s="9"/>
      <c r="G3539" s="11"/>
      <c r="H3539" s="47"/>
    </row>
    <row r="3540" spans="2:8">
      <c r="C3540" s="89"/>
      <c r="D3540" s="77" t="s">
        <v>2</v>
      </c>
      <c r="E3540" s="9">
        <f>IF(G3529&gt;0,ROUND((G3529+D3519)/D3519,2),0)</f>
        <v>1.29</v>
      </c>
      <c r="F3540" s="12"/>
      <c r="G3540" s="11"/>
    </row>
    <row r="3541" spans="2:8">
      <c r="C3541" s="89"/>
      <c r="D3541" s="13" t="s">
        <v>3</v>
      </c>
      <c r="E3541" s="32">
        <f>IF(SUM(G3530:G3535)&gt;0,ROUND((SUM(G3530:G3535)+D3519)/D3519,2),0)</f>
        <v>5.83</v>
      </c>
      <c r="F3541" s="10"/>
      <c r="G3541" s="11"/>
    </row>
    <row r="3542" spans="2:8" ht="25.5">
      <c r="D3542" s="33" t="s">
        <v>4</v>
      </c>
      <c r="E3542" s="34">
        <f>SUM(E3538:E3541)-IF(VALUE(COUNTIF(E3538:E3541,"&gt;0"))=4,3,0)-IF(VALUE(COUNTIF(E3538:E3541,"&gt;0"))=3,2,0)-IF(VALUE(COUNTIF(E3538:E3541,"&gt;0"))=2,1,0)</f>
        <v>6.18</v>
      </c>
      <c r="F3542" s="25"/>
    </row>
    <row r="3543" spans="2:8">
      <c r="E3543" s="15"/>
    </row>
    <row r="3544" spans="2:8" ht="25.5">
      <c r="B3544" s="22"/>
      <c r="C3544" s="16" t="s">
        <v>23</v>
      </c>
      <c r="D3544" s="90">
        <f>E3542*D3519</f>
        <v>22157.277600000001</v>
      </c>
      <c r="E3544" s="90"/>
    </row>
    <row r="3545" spans="2:8" ht="20.25">
      <c r="C3545" s="17" t="s">
        <v>8</v>
      </c>
      <c r="D3545" s="91">
        <f>D3544/D3518</f>
        <v>158.26626857142858</v>
      </c>
      <c r="E3545" s="91"/>
      <c r="G3545" s="7"/>
      <c r="H3545" s="48"/>
    </row>
    <row r="3557" spans="2:8" ht="60.75">
      <c r="B3557" s="118" t="s">
        <v>206</v>
      </c>
      <c r="C3557" s="118"/>
      <c r="D3557" s="118"/>
      <c r="E3557" s="118"/>
      <c r="F3557" s="118"/>
      <c r="G3557" s="118"/>
      <c r="H3557" s="118"/>
    </row>
    <row r="3558" spans="2:8">
      <c r="B3558" s="92" t="s">
        <v>37</v>
      </c>
      <c r="C3558" s="92"/>
      <c r="D3558" s="92"/>
      <c r="E3558" s="92"/>
      <c r="F3558" s="92"/>
      <c r="G3558" s="92"/>
    </row>
    <row r="3559" spans="2:8">
      <c r="C3559" s="78"/>
      <c r="G3559" s="7"/>
    </row>
    <row r="3560" spans="2:8" ht="25.5">
      <c r="C3560" s="14" t="s">
        <v>5</v>
      </c>
      <c r="D3560" s="6"/>
    </row>
    <row r="3561" spans="2:8" ht="20.25">
      <c r="B3561" s="10"/>
      <c r="C3561" s="93" t="s">
        <v>15</v>
      </c>
      <c r="D3561" s="96" t="s">
        <v>87</v>
      </c>
      <c r="E3561" s="96"/>
      <c r="F3561" s="96"/>
      <c r="G3561" s="96"/>
      <c r="H3561" s="40"/>
    </row>
    <row r="3562" spans="2:8" ht="20.25">
      <c r="B3562" s="10"/>
      <c r="C3562" s="94"/>
      <c r="D3562" s="96" t="s">
        <v>182</v>
      </c>
      <c r="E3562" s="96"/>
      <c r="F3562" s="96"/>
      <c r="G3562" s="96"/>
      <c r="H3562" s="40"/>
    </row>
    <row r="3563" spans="2:8" ht="20.25">
      <c r="B3563" s="10"/>
      <c r="C3563" s="95"/>
      <c r="D3563" s="96" t="s">
        <v>209</v>
      </c>
      <c r="E3563" s="96"/>
      <c r="F3563" s="96"/>
      <c r="G3563" s="96"/>
      <c r="H3563" s="40"/>
    </row>
    <row r="3564" spans="2:8">
      <c r="C3564" s="35" t="s">
        <v>12</v>
      </c>
      <c r="D3564" s="53">
        <v>3.1</v>
      </c>
      <c r="E3564" s="49"/>
      <c r="F3564" s="10"/>
    </row>
    <row r="3565" spans="2:8">
      <c r="C3565" s="1" t="s">
        <v>9</v>
      </c>
      <c r="D3565" s="54">
        <v>250</v>
      </c>
      <c r="E3565" s="97" t="s">
        <v>16</v>
      </c>
      <c r="F3565" s="98"/>
      <c r="G3565" s="101">
        <f>D3566/D3565</f>
        <v>80.169880000000006</v>
      </c>
    </row>
    <row r="3566" spans="2:8">
      <c r="C3566" s="1" t="s">
        <v>10</v>
      </c>
      <c r="D3566" s="54">
        <v>20042.47</v>
      </c>
      <c r="E3566" s="99"/>
      <c r="F3566" s="100"/>
      <c r="G3566" s="102"/>
    </row>
    <row r="3567" spans="2:8">
      <c r="C3567" s="37"/>
      <c r="D3567" s="38"/>
      <c r="E3567" s="50"/>
    </row>
    <row r="3568" spans="2:8">
      <c r="C3568" s="36" t="s">
        <v>7</v>
      </c>
      <c r="D3568" s="55" t="s">
        <v>116</v>
      </c>
    </row>
    <row r="3569" spans="2:8">
      <c r="C3569" s="36" t="s">
        <v>11</v>
      </c>
      <c r="D3569" s="55">
        <v>70</v>
      </c>
    </row>
    <row r="3570" spans="2:8">
      <c r="C3570" s="36" t="s">
        <v>13</v>
      </c>
      <c r="D3570" s="69" t="s">
        <v>34</v>
      </c>
      <c r="E3570" s="41"/>
    </row>
    <row r="3571" spans="2:8" ht="24" thickBot="1">
      <c r="C3571" s="42"/>
      <c r="D3571" s="42"/>
    </row>
    <row r="3572" spans="2:8" ht="48" thickBot="1">
      <c r="B3572" s="103" t="s">
        <v>17</v>
      </c>
      <c r="C3572" s="104"/>
      <c r="D3572" s="23" t="s">
        <v>20</v>
      </c>
      <c r="E3572" s="105" t="s">
        <v>22</v>
      </c>
      <c r="F3572" s="106"/>
      <c r="G3572" s="2" t="s">
        <v>21</v>
      </c>
    </row>
    <row r="3573" spans="2:8" ht="24" thickBot="1">
      <c r="B3573" s="107" t="s">
        <v>36</v>
      </c>
      <c r="C3573" s="108"/>
      <c r="D3573" s="70">
        <v>50.01</v>
      </c>
      <c r="E3573" s="56">
        <v>3.1</v>
      </c>
      <c r="F3573" s="18" t="s">
        <v>25</v>
      </c>
      <c r="G3573" s="26">
        <f t="shared" ref="G3573:G3580" si="77">D3573*E3573</f>
        <v>155.03100000000001</v>
      </c>
      <c r="H3573" s="109"/>
    </row>
    <row r="3574" spans="2:8">
      <c r="B3574" s="110" t="s">
        <v>18</v>
      </c>
      <c r="C3574" s="111"/>
      <c r="D3574" s="59">
        <v>97.44</v>
      </c>
      <c r="E3574" s="57">
        <v>0.93</v>
      </c>
      <c r="F3574" s="19" t="s">
        <v>26</v>
      </c>
      <c r="G3574" s="27">
        <f t="shared" si="77"/>
        <v>90.619200000000006</v>
      </c>
      <c r="H3574" s="109"/>
    </row>
    <row r="3575" spans="2:8" ht="24" thickBot="1">
      <c r="B3575" s="112" t="s">
        <v>19</v>
      </c>
      <c r="C3575" s="113"/>
      <c r="D3575" s="62">
        <v>151.63</v>
      </c>
      <c r="E3575" s="58">
        <v>0.93</v>
      </c>
      <c r="F3575" s="20" t="s">
        <v>26</v>
      </c>
      <c r="G3575" s="28">
        <f t="shared" si="77"/>
        <v>141.01590000000002</v>
      </c>
      <c r="H3575" s="109"/>
    </row>
    <row r="3576" spans="2:8" ht="24" thickBot="1">
      <c r="B3576" s="114" t="s">
        <v>28</v>
      </c>
      <c r="C3576" s="115"/>
      <c r="D3576" s="71">
        <v>731.97</v>
      </c>
      <c r="E3576" s="71">
        <v>3.1</v>
      </c>
      <c r="F3576" s="24" t="s">
        <v>25</v>
      </c>
      <c r="G3576" s="29">
        <f t="shared" si="77"/>
        <v>2269.107</v>
      </c>
      <c r="H3576" s="109"/>
    </row>
    <row r="3577" spans="2:8">
      <c r="B3577" s="110" t="s">
        <v>33</v>
      </c>
      <c r="C3577" s="111"/>
      <c r="D3577" s="59">
        <v>652.6</v>
      </c>
      <c r="E3577" s="59">
        <v>6.2</v>
      </c>
      <c r="F3577" s="19" t="s">
        <v>25</v>
      </c>
      <c r="G3577" s="27">
        <f t="shared" si="77"/>
        <v>4046.1200000000003</v>
      </c>
      <c r="H3577" s="109"/>
    </row>
    <row r="3578" spans="2:8">
      <c r="B3578" s="116" t="s">
        <v>27</v>
      </c>
      <c r="C3578" s="117"/>
      <c r="D3578" s="72">
        <v>526.99</v>
      </c>
      <c r="E3578" s="60"/>
      <c r="F3578" s="21" t="s">
        <v>25</v>
      </c>
      <c r="G3578" s="30">
        <f t="shared" si="77"/>
        <v>0</v>
      </c>
      <c r="H3578" s="109"/>
    </row>
    <row r="3579" spans="2:8">
      <c r="B3579" s="116" t="s">
        <v>29</v>
      </c>
      <c r="C3579" s="117"/>
      <c r="D3579" s="73">
        <v>5438.99</v>
      </c>
      <c r="E3579" s="61">
        <v>3.1</v>
      </c>
      <c r="F3579" s="21" t="s">
        <v>25</v>
      </c>
      <c r="G3579" s="30">
        <f t="shared" si="77"/>
        <v>16860.868999999999</v>
      </c>
      <c r="H3579" s="109"/>
    </row>
    <row r="3580" spans="2:8">
      <c r="B3580" s="116" t="s">
        <v>30</v>
      </c>
      <c r="C3580" s="117"/>
      <c r="D3580" s="73">
        <v>1672.77</v>
      </c>
      <c r="E3580" s="61">
        <v>3.1</v>
      </c>
      <c r="F3580" s="21" t="s">
        <v>25</v>
      </c>
      <c r="G3580" s="30">
        <f t="shared" si="77"/>
        <v>5185.5870000000004</v>
      </c>
      <c r="H3580" s="109"/>
    </row>
    <row r="3581" spans="2:8">
      <c r="B3581" s="116" t="s">
        <v>32</v>
      </c>
      <c r="C3581" s="117"/>
      <c r="D3581" s="73">
        <v>548.24</v>
      </c>
      <c r="E3581" s="61">
        <v>3.1</v>
      </c>
      <c r="F3581" s="21" t="s">
        <v>25</v>
      </c>
      <c r="G3581" s="30">
        <f>D3581*E3581</f>
        <v>1699.5440000000001</v>
      </c>
      <c r="H3581" s="109"/>
    </row>
    <row r="3582" spans="2:8" ht="24" thickBot="1">
      <c r="B3582" s="112" t="s">
        <v>31</v>
      </c>
      <c r="C3582" s="113"/>
      <c r="D3582" s="74">
        <v>340.74</v>
      </c>
      <c r="E3582" s="62">
        <v>31</v>
      </c>
      <c r="F3582" s="20" t="s">
        <v>25</v>
      </c>
      <c r="G3582" s="31">
        <f>D3582*E3582</f>
        <v>10562.94</v>
      </c>
      <c r="H3582" s="109"/>
    </row>
    <row r="3583" spans="2:8">
      <c r="C3583" s="3"/>
      <c r="D3583" s="3"/>
      <c r="E3583" s="4"/>
      <c r="F3583" s="4"/>
      <c r="H3583" s="45"/>
    </row>
    <row r="3584" spans="2:8" ht="25.5">
      <c r="C3584" s="14" t="s">
        <v>14</v>
      </c>
      <c r="D3584" s="6"/>
    </row>
    <row r="3585" spans="2:8" ht="20.25">
      <c r="C3585" s="89" t="s">
        <v>6</v>
      </c>
      <c r="D3585" s="77" t="s">
        <v>0</v>
      </c>
      <c r="E3585" s="9">
        <f>IF(G3573&gt;0, ROUND((G3573+D3566)/D3566,2), 0)</f>
        <v>1.01</v>
      </c>
      <c r="F3585" s="9"/>
      <c r="G3585" s="10"/>
      <c r="H3585" s="7"/>
    </row>
    <row r="3586" spans="2:8">
      <c r="C3586" s="89"/>
      <c r="D3586" s="77" t="s">
        <v>1</v>
      </c>
      <c r="E3586" s="9">
        <f>IF(SUM(G3574:G3575)&gt;0,ROUND((G3574+G3575+D3566)/D3566,2),0)</f>
        <v>1.01</v>
      </c>
      <c r="F3586" s="9"/>
      <c r="G3586" s="11"/>
      <c r="H3586" s="47"/>
    </row>
    <row r="3587" spans="2:8">
      <c r="C3587" s="89"/>
      <c r="D3587" s="77" t="s">
        <v>2</v>
      </c>
      <c r="E3587" s="9">
        <f>IF(G3576&gt;0,ROUND((G3576+D3566)/D3566,2),0)</f>
        <v>1.1100000000000001</v>
      </c>
      <c r="F3587" s="12"/>
      <c r="G3587" s="11"/>
    </row>
    <row r="3588" spans="2:8">
      <c r="C3588" s="89"/>
      <c r="D3588" s="13" t="s">
        <v>3</v>
      </c>
      <c r="E3588" s="32">
        <f>IF(SUM(G3577:G3582)&gt;0,ROUND((SUM(G3577:G3582)+D3566)/D3566,2),0)</f>
        <v>2.91</v>
      </c>
      <c r="F3588" s="10"/>
      <c r="G3588" s="11"/>
    </row>
    <row r="3589" spans="2:8" ht="25.5">
      <c r="D3589" s="33" t="s">
        <v>4</v>
      </c>
      <c r="E3589" s="34">
        <f>SUM(E3585:E3588)-IF(VALUE(COUNTIF(E3585:E3588,"&gt;0"))=4,3,0)-IF(VALUE(COUNTIF(E3585:E3588,"&gt;0"))=3,2,0)-IF(VALUE(COUNTIF(E3585:E3588,"&gt;0"))=2,1,0)</f>
        <v>3.04</v>
      </c>
      <c r="F3589" s="25"/>
    </row>
    <row r="3590" spans="2:8">
      <c r="E3590" s="15"/>
    </row>
    <row r="3591" spans="2:8" ht="25.5">
      <c r="B3591" s="22"/>
      <c r="C3591" s="16" t="s">
        <v>23</v>
      </c>
      <c r="D3591" s="90">
        <f>E3589*D3566</f>
        <v>60929.108800000002</v>
      </c>
      <c r="E3591" s="90"/>
    </row>
    <row r="3592" spans="2:8" ht="20.25">
      <c r="C3592" s="17" t="s">
        <v>8</v>
      </c>
      <c r="D3592" s="91">
        <f>D3591/D3565</f>
        <v>243.71643520000001</v>
      </c>
      <c r="E3592" s="91"/>
      <c r="G3592" s="7"/>
      <c r="H3592" s="48"/>
    </row>
    <row r="3604" spans="2:8" ht="60.75">
      <c r="B3604" s="118" t="s">
        <v>208</v>
      </c>
      <c r="C3604" s="118"/>
      <c r="D3604" s="118"/>
      <c r="E3604" s="118"/>
      <c r="F3604" s="118"/>
      <c r="G3604" s="118"/>
      <c r="H3604" s="118"/>
    </row>
    <row r="3605" spans="2:8">
      <c r="B3605" s="92" t="s">
        <v>37</v>
      </c>
      <c r="C3605" s="92"/>
      <c r="D3605" s="92"/>
      <c r="E3605" s="92"/>
      <c r="F3605" s="92"/>
      <c r="G3605" s="92"/>
    </row>
    <row r="3606" spans="2:8">
      <c r="C3606" s="78"/>
      <c r="G3606" s="7"/>
    </row>
    <row r="3607" spans="2:8" ht="25.5">
      <c r="C3607" s="14" t="s">
        <v>5</v>
      </c>
      <c r="D3607" s="6"/>
    </row>
    <row r="3608" spans="2:8" ht="20.25">
      <c r="B3608" s="10"/>
      <c r="C3608" s="93" t="s">
        <v>15</v>
      </c>
      <c r="D3608" s="96" t="s">
        <v>87</v>
      </c>
      <c r="E3608" s="96"/>
      <c r="F3608" s="96"/>
      <c r="G3608" s="96"/>
      <c r="H3608" s="40"/>
    </row>
    <row r="3609" spans="2:8" ht="20.25">
      <c r="B3609" s="10"/>
      <c r="C3609" s="94"/>
      <c r="D3609" s="96" t="s">
        <v>182</v>
      </c>
      <c r="E3609" s="96"/>
      <c r="F3609" s="96"/>
      <c r="G3609" s="96"/>
      <c r="H3609" s="40"/>
    </row>
    <row r="3610" spans="2:8" ht="20.25">
      <c r="B3610" s="10"/>
      <c r="C3610" s="95"/>
      <c r="D3610" s="96" t="s">
        <v>211</v>
      </c>
      <c r="E3610" s="96"/>
      <c r="F3610" s="96"/>
      <c r="G3610" s="96"/>
      <c r="H3610" s="40"/>
    </row>
    <row r="3611" spans="2:8">
      <c r="C3611" s="35" t="s">
        <v>12</v>
      </c>
      <c r="D3611" s="53">
        <v>1.5</v>
      </c>
      <c r="E3611" s="49"/>
      <c r="F3611" s="10"/>
    </row>
    <row r="3612" spans="2:8">
      <c r="C3612" s="1" t="s">
        <v>9</v>
      </c>
      <c r="D3612" s="54">
        <v>179</v>
      </c>
      <c r="E3612" s="97" t="s">
        <v>16</v>
      </c>
      <c r="F3612" s="98"/>
      <c r="G3612" s="101">
        <f>D3613/D3612</f>
        <v>39.778882681564248</v>
      </c>
    </row>
    <row r="3613" spans="2:8">
      <c r="C3613" s="1" t="s">
        <v>10</v>
      </c>
      <c r="D3613" s="54">
        <v>7120.42</v>
      </c>
      <c r="E3613" s="99"/>
      <c r="F3613" s="100"/>
      <c r="G3613" s="102"/>
    </row>
    <row r="3614" spans="2:8">
      <c r="C3614" s="37"/>
      <c r="D3614" s="38"/>
      <c r="E3614" s="50"/>
    </row>
    <row r="3615" spans="2:8">
      <c r="C3615" s="36" t="s">
        <v>7</v>
      </c>
      <c r="D3615" s="55" t="s">
        <v>212</v>
      </c>
    </row>
    <row r="3616" spans="2:8">
      <c r="C3616" s="36" t="s">
        <v>11</v>
      </c>
      <c r="D3616" s="55">
        <v>70</v>
      </c>
    </row>
    <row r="3617" spans="2:8">
      <c r="C3617" s="36" t="s">
        <v>13</v>
      </c>
      <c r="D3617" s="69" t="s">
        <v>34</v>
      </c>
      <c r="E3617" s="41"/>
    </row>
    <row r="3618" spans="2:8" ht="24" thickBot="1">
      <c r="C3618" s="42"/>
      <c r="D3618" s="42"/>
    </row>
    <row r="3619" spans="2:8" ht="48" thickBot="1">
      <c r="B3619" s="103" t="s">
        <v>17</v>
      </c>
      <c r="C3619" s="104"/>
      <c r="D3619" s="23" t="s">
        <v>20</v>
      </c>
      <c r="E3619" s="105" t="s">
        <v>22</v>
      </c>
      <c r="F3619" s="106"/>
      <c r="G3619" s="2" t="s">
        <v>21</v>
      </c>
    </row>
    <row r="3620" spans="2:8" ht="24" thickBot="1">
      <c r="B3620" s="107" t="s">
        <v>36</v>
      </c>
      <c r="C3620" s="108"/>
      <c r="D3620" s="70">
        <v>50.01</v>
      </c>
      <c r="E3620" s="56">
        <v>1.5</v>
      </c>
      <c r="F3620" s="18" t="s">
        <v>25</v>
      </c>
      <c r="G3620" s="26">
        <f t="shared" ref="G3620:G3627" si="78">D3620*E3620</f>
        <v>75.015000000000001</v>
      </c>
      <c r="H3620" s="109"/>
    </row>
    <row r="3621" spans="2:8">
      <c r="B3621" s="110" t="s">
        <v>18</v>
      </c>
      <c r="C3621" s="111"/>
      <c r="D3621" s="59">
        <v>97.44</v>
      </c>
      <c r="E3621" s="57">
        <v>0.6</v>
      </c>
      <c r="F3621" s="19" t="s">
        <v>26</v>
      </c>
      <c r="G3621" s="27">
        <f t="shared" si="78"/>
        <v>58.463999999999999</v>
      </c>
      <c r="H3621" s="109"/>
    </row>
    <row r="3622" spans="2:8" ht="24" thickBot="1">
      <c r="B3622" s="112" t="s">
        <v>19</v>
      </c>
      <c r="C3622" s="113"/>
      <c r="D3622" s="62">
        <v>151.63</v>
      </c>
      <c r="E3622" s="58">
        <v>0.6</v>
      </c>
      <c r="F3622" s="20" t="s">
        <v>26</v>
      </c>
      <c r="G3622" s="28">
        <f t="shared" si="78"/>
        <v>90.977999999999994</v>
      </c>
      <c r="H3622" s="109"/>
    </row>
    <row r="3623" spans="2:8" ht="24" thickBot="1">
      <c r="B3623" s="114" t="s">
        <v>28</v>
      </c>
      <c r="C3623" s="115"/>
      <c r="D3623" s="71">
        <v>731.97</v>
      </c>
      <c r="E3623" s="71">
        <v>1.5</v>
      </c>
      <c r="F3623" s="24" t="s">
        <v>25</v>
      </c>
      <c r="G3623" s="29">
        <f t="shared" si="78"/>
        <v>1097.9549999999999</v>
      </c>
      <c r="H3623" s="109"/>
    </row>
    <row r="3624" spans="2:8">
      <c r="B3624" s="110" t="s">
        <v>33</v>
      </c>
      <c r="C3624" s="111"/>
      <c r="D3624" s="59">
        <v>652.6</v>
      </c>
      <c r="E3624" s="59">
        <v>3</v>
      </c>
      <c r="F3624" s="19" t="s">
        <v>25</v>
      </c>
      <c r="G3624" s="27">
        <f t="shared" si="78"/>
        <v>1957.8000000000002</v>
      </c>
      <c r="H3624" s="109"/>
    </row>
    <row r="3625" spans="2:8">
      <c r="B3625" s="116" t="s">
        <v>27</v>
      </c>
      <c r="C3625" s="117"/>
      <c r="D3625" s="72">
        <v>526.99</v>
      </c>
      <c r="E3625" s="60"/>
      <c r="F3625" s="21" t="s">
        <v>25</v>
      </c>
      <c r="G3625" s="30">
        <f t="shared" si="78"/>
        <v>0</v>
      </c>
      <c r="H3625" s="109"/>
    </row>
    <row r="3626" spans="2:8">
      <c r="B3626" s="116" t="s">
        <v>29</v>
      </c>
      <c r="C3626" s="117"/>
      <c r="D3626" s="73">
        <v>5438.99</v>
      </c>
      <c r="E3626" s="61">
        <v>1.5</v>
      </c>
      <c r="F3626" s="21" t="s">
        <v>25</v>
      </c>
      <c r="G3626" s="30">
        <f t="shared" si="78"/>
        <v>8158.4849999999997</v>
      </c>
      <c r="H3626" s="109"/>
    </row>
    <row r="3627" spans="2:8">
      <c r="B3627" s="116" t="s">
        <v>30</v>
      </c>
      <c r="C3627" s="117"/>
      <c r="D3627" s="73">
        <v>1672.77</v>
      </c>
      <c r="E3627" s="61">
        <v>1.5</v>
      </c>
      <c r="F3627" s="21" t="s">
        <v>25</v>
      </c>
      <c r="G3627" s="30">
        <f t="shared" si="78"/>
        <v>2509.1549999999997</v>
      </c>
      <c r="H3627" s="109"/>
    </row>
    <row r="3628" spans="2:8">
      <c r="B3628" s="116" t="s">
        <v>32</v>
      </c>
      <c r="C3628" s="117"/>
      <c r="D3628" s="73">
        <v>548.24</v>
      </c>
      <c r="E3628" s="61">
        <v>1.5</v>
      </c>
      <c r="F3628" s="21" t="s">
        <v>25</v>
      </c>
      <c r="G3628" s="30">
        <f>D3628*E3628</f>
        <v>822.36</v>
      </c>
      <c r="H3628" s="109"/>
    </row>
    <row r="3629" spans="2:8" ht="24" thickBot="1">
      <c r="B3629" s="112" t="s">
        <v>31</v>
      </c>
      <c r="C3629" s="113"/>
      <c r="D3629" s="74">
        <v>340.74</v>
      </c>
      <c r="E3629" s="62">
        <v>15</v>
      </c>
      <c r="F3629" s="20" t="s">
        <v>25</v>
      </c>
      <c r="G3629" s="31">
        <f>D3629*E3629</f>
        <v>5111.1000000000004</v>
      </c>
      <c r="H3629" s="109"/>
    </row>
    <row r="3630" spans="2:8">
      <c r="C3630" s="3"/>
      <c r="D3630" s="3"/>
      <c r="E3630" s="4"/>
      <c r="F3630" s="4"/>
      <c r="H3630" s="45"/>
    </row>
    <row r="3631" spans="2:8" ht="25.5">
      <c r="C3631" s="14" t="s">
        <v>14</v>
      </c>
      <c r="D3631" s="6"/>
    </row>
    <row r="3632" spans="2:8" ht="20.25">
      <c r="C3632" s="89" t="s">
        <v>6</v>
      </c>
      <c r="D3632" s="77" t="s">
        <v>0</v>
      </c>
      <c r="E3632" s="9">
        <f>IF(G3620&gt;0, ROUND((G3620+D3613)/D3613,2), 0)</f>
        <v>1.01</v>
      </c>
      <c r="F3632" s="9"/>
      <c r="G3632" s="10"/>
      <c r="H3632" s="7"/>
    </row>
    <row r="3633" spans="2:8">
      <c r="C3633" s="89"/>
      <c r="D3633" s="77" t="s">
        <v>1</v>
      </c>
      <c r="E3633" s="9">
        <f>IF(SUM(G3621:G3622)&gt;0,ROUND((G3621+G3622+D3613)/D3613,2),0)</f>
        <v>1.02</v>
      </c>
      <c r="F3633" s="9"/>
      <c r="G3633" s="11"/>
      <c r="H3633" s="47"/>
    </row>
    <row r="3634" spans="2:8">
      <c r="C3634" s="89"/>
      <c r="D3634" s="77" t="s">
        <v>2</v>
      </c>
      <c r="E3634" s="9">
        <f>IF(G3623&gt;0,ROUND((G3623+D3613)/D3613,2),0)</f>
        <v>1.1499999999999999</v>
      </c>
      <c r="F3634" s="12"/>
      <c r="G3634" s="11"/>
    </row>
    <row r="3635" spans="2:8">
      <c r="C3635" s="89"/>
      <c r="D3635" s="13" t="s">
        <v>3</v>
      </c>
      <c r="E3635" s="32">
        <f>IF(SUM(G3624:G3629)&gt;0,ROUND((SUM(G3624:G3629)+D3613)/D3613,2),0)</f>
        <v>3.61</v>
      </c>
      <c r="F3635" s="10"/>
      <c r="G3635" s="11"/>
    </row>
    <row r="3636" spans="2:8" ht="25.5">
      <c r="D3636" s="33" t="s">
        <v>4</v>
      </c>
      <c r="E3636" s="34">
        <f>SUM(E3632:E3635)-IF(VALUE(COUNTIF(E3632:E3635,"&gt;0"))=4,3,0)-IF(VALUE(COUNTIF(E3632:E3635,"&gt;0"))=3,2,0)-IF(VALUE(COUNTIF(E3632:E3635,"&gt;0"))=2,1,0)</f>
        <v>3.79</v>
      </c>
      <c r="F3636" s="25"/>
    </row>
    <row r="3637" spans="2:8">
      <c r="E3637" s="15"/>
    </row>
    <row r="3638" spans="2:8" ht="25.5">
      <c r="B3638" s="22"/>
      <c r="C3638" s="16" t="s">
        <v>23</v>
      </c>
      <c r="D3638" s="90">
        <f>E3636*D3613</f>
        <v>26986.391800000001</v>
      </c>
      <c r="E3638" s="90"/>
    </row>
    <row r="3639" spans="2:8" ht="20.25">
      <c r="C3639" s="17" t="s">
        <v>8</v>
      </c>
      <c r="D3639" s="91">
        <f>D3638/D3612</f>
        <v>150.7619653631285</v>
      </c>
      <c r="E3639" s="91"/>
      <c r="G3639" s="7"/>
      <c r="H3639" s="48"/>
    </row>
    <row r="3651" spans="2:8" ht="60.75">
      <c r="B3651" s="118" t="s">
        <v>210</v>
      </c>
      <c r="C3651" s="118"/>
      <c r="D3651" s="118"/>
      <c r="E3651" s="118"/>
      <c r="F3651" s="118"/>
      <c r="G3651" s="118"/>
      <c r="H3651" s="118"/>
    </row>
    <row r="3652" spans="2:8">
      <c r="B3652" s="92" t="s">
        <v>37</v>
      </c>
      <c r="C3652" s="92"/>
      <c r="D3652" s="92"/>
      <c r="E3652" s="92"/>
      <c r="F3652" s="92"/>
      <c r="G3652" s="92"/>
    </row>
    <row r="3653" spans="2:8">
      <c r="C3653" s="78"/>
      <c r="G3653" s="7"/>
    </row>
    <row r="3654" spans="2:8" ht="25.5">
      <c r="C3654" s="14" t="s">
        <v>5</v>
      </c>
      <c r="D3654" s="6"/>
    </row>
    <row r="3655" spans="2:8" ht="20.25">
      <c r="B3655" s="10"/>
      <c r="C3655" s="93" t="s">
        <v>15</v>
      </c>
      <c r="D3655" s="96" t="s">
        <v>87</v>
      </c>
      <c r="E3655" s="96"/>
      <c r="F3655" s="96"/>
      <c r="G3655" s="96"/>
      <c r="H3655" s="40"/>
    </row>
    <row r="3656" spans="2:8" ht="20.25">
      <c r="B3656" s="10"/>
      <c r="C3656" s="94"/>
      <c r="D3656" s="96" t="s">
        <v>182</v>
      </c>
      <c r="E3656" s="96"/>
      <c r="F3656" s="96"/>
      <c r="G3656" s="96"/>
      <c r="H3656" s="40"/>
    </row>
    <row r="3657" spans="2:8" ht="20.25">
      <c r="B3657" s="10"/>
      <c r="C3657" s="95"/>
      <c r="D3657" s="96" t="s">
        <v>214</v>
      </c>
      <c r="E3657" s="96"/>
      <c r="F3657" s="96"/>
      <c r="G3657" s="96"/>
      <c r="H3657" s="40"/>
    </row>
    <row r="3658" spans="2:8">
      <c r="C3658" s="35" t="s">
        <v>12</v>
      </c>
      <c r="D3658" s="53">
        <v>2</v>
      </c>
      <c r="E3658" s="49"/>
      <c r="F3658" s="10"/>
    </row>
    <row r="3659" spans="2:8">
      <c r="C3659" s="1" t="s">
        <v>9</v>
      </c>
      <c r="D3659" s="54">
        <v>260</v>
      </c>
      <c r="E3659" s="97" t="s">
        <v>16</v>
      </c>
      <c r="F3659" s="98"/>
      <c r="G3659" s="101">
        <f>D3660/D3659</f>
        <v>35.244961538461538</v>
      </c>
    </row>
    <row r="3660" spans="2:8">
      <c r="C3660" s="1" t="s">
        <v>10</v>
      </c>
      <c r="D3660" s="54">
        <v>9163.69</v>
      </c>
      <c r="E3660" s="99"/>
      <c r="F3660" s="100"/>
      <c r="G3660" s="102"/>
    </row>
    <row r="3661" spans="2:8">
      <c r="C3661" s="37"/>
      <c r="D3661" s="38"/>
      <c r="E3661" s="50"/>
    </row>
    <row r="3662" spans="2:8">
      <c r="C3662" s="36" t="s">
        <v>7</v>
      </c>
      <c r="D3662" s="55" t="s">
        <v>215</v>
      </c>
    </row>
    <row r="3663" spans="2:8">
      <c r="C3663" s="36" t="s">
        <v>11</v>
      </c>
      <c r="D3663" s="55">
        <v>70</v>
      </c>
    </row>
    <row r="3664" spans="2:8">
      <c r="C3664" s="36" t="s">
        <v>13</v>
      </c>
      <c r="D3664" s="69" t="s">
        <v>34</v>
      </c>
      <c r="E3664" s="41"/>
    </row>
    <row r="3665" spans="2:8" ht="24" thickBot="1">
      <c r="C3665" s="42"/>
      <c r="D3665" s="42"/>
    </row>
    <row r="3666" spans="2:8" ht="48" thickBot="1">
      <c r="B3666" s="103" t="s">
        <v>17</v>
      </c>
      <c r="C3666" s="104"/>
      <c r="D3666" s="23" t="s">
        <v>20</v>
      </c>
      <c r="E3666" s="105" t="s">
        <v>22</v>
      </c>
      <c r="F3666" s="106"/>
      <c r="G3666" s="2" t="s">
        <v>21</v>
      </c>
    </row>
    <row r="3667" spans="2:8" ht="24" thickBot="1">
      <c r="B3667" s="107" t="s">
        <v>36</v>
      </c>
      <c r="C3667" s="108"/>
      <c r="D3667" s="70">
        <v>50.01</v>
      </c>
      <c r="E3667" s="56">
        <v>2</v>
      </c>
      <c r="F3667" s="18" t="s">
        <v>25</v>
      </c>
      <c r="G3667" s="26">
        <f t="shared" ref="G3667:G3674" si="79">D3667*E3667</f>
        <v>100.02</v>
      </c>
      <c r="H3667" s="109"/>
    </row>
    <row r="3668" spans="2:8">
      <c r="B3668" s="110" t="s">
        <v>18</v>
      </c>
      <c r="C3668" s="111"/>
      <c r="D3668" s="59">
        <v>97.44</v>
      </c>
      <c r="E3668" s="57">
        <v>0.7</v>
      </c>
      <c r="F3668" s="19" t="s">
        <v>26</v>
      </c>
      <c r="G3668" s="27">
        <f t="shared" si="79"/>
        <v>68.207999999999998</v>
      </c>
      <c r="H3668" s="109"/>
    </row>
    <row r="3669" spans="2:8" ht="24" thickBot="1">
      <c r="B3669" s="112" t="s">
        <v>19</v>
      </c>
      <c r="C3669" s="113"/>
      <c r="D3669" s="62">
        <v>151.63</v>
      </c>
      <c r="E3669" s="58">
        <v>0.7</v>
      </c>
      <c r="F3669" s="20" t="s">
        <v>26</v>
      </c>
      <c r="G3669" s="28">
        <f t="shared" si="79"/>
        <v>106.14099999999999</v>
      </c>
      <c r="H3669" s="109"/>
    </row>
    <row r="3670" spans="2:8" ht="24" thickBot="1">
      <c r="B3670" s="114" t="s">
        <v>28</v>
      </c>
      <c r="C3670" s="115"/>
      <c r="D3670" s="71">
        <v>731.97</v>
      </c>
      <c r="E3670" s="71">
        <v>2</v>
      </c>
      <c r="F3670" s="24" t="s">
        <v>25</v>
      </c>
      <c r="G3670" s="29">
        <f t="shared" si="79"/>
        <v>1463.94</v>
      </c>
      <c r="H3670" s="109"/>
    </row>
    <row r="3671" spans="2:8">
      <c r="B3671" s="110" t="s">
        <v>33</v>
      </c>
      <c r="C3671" s="111"/>
      <c r="D3671" s="59">
        <v>652.6</v>
      </c>
      <c r="E3671" s="59">
        <v>4</v>
      </c>
      <c r="F3671" s="19" t="s">
        <v>25</v>
      </c>
      <c r="G3671" s="27">
        <f t="shared" si="79"/>
        <v>2610.4</v>
      </c>
      <c r="H3671" s="109"/>
    </row>
    <row r="3672" spans="2:8">
      <c r="B3672" s="116" t="s">
        <v>27</v>
      </c>
      <c r="C3672" s="117"/>
      <c r="D3672" s="72">
        <v>526.99</v>
      </c>
      <c r="E3672" s="60"/>
      <c r="F3672" s="21" t="s">
        <v>25</v>
      </c>
      <c r="G3672" s="30">
        <f t="shared" si="79"/>
        <v>0</v>
      </c>
      <c r="H3672" s="109"/>
    </row>
    <row r="3673" spans="2:8">
      <c r="B3673" s="116" t="s">
        <v>29</v>
      </c>
      <c r="C3673" s="117"/>
      <c r="D3673" s="73">
        <v>5438.99</v>
      </c>
      <c r="E3673" s="61">
        <v>2</v>
      </c>
      <c r="F3673" s="21" t="s">
        <v>25</v>
      </c>
      <c r="G3673" s="30">
        <f t="shared" si="79"/>
        <v>10877.98</v>
      </c>
      <c r="H3673" s="109"/>
    </row>
    <row r="3674" spans="2:8">
      <c r="B3674" s="116" t="s">
        <v>30</v>
      </c>
      <c r="C3674" s="117"/>
      <c r="D3674" s="73">
        <v>1672.77</v>
      </c>
      <c r="E3674" s="61">
        <v>2</v>
      </c>
      <c r="F3674" s="21" t="s">
        <v>25</v>
      </c>
      <c r="G3674" s="30">
        <f t="shared" si="79"/>
        <v>3345.54</v>
      </c>
      <c r="H3674" s="109"/>
    </row>
    <row r="3675" spans="2:8">
      <c r="B3675" s="116" t="s">
        <v>32</v>
      </c>
      <c r="C3675" s="117"/>
      <c r="D3675" s="73">
        <v>548.24</v>
      </c>
      <c r="E3675" s="61">
        <v>2</v>
      </c>
      <c r="F3675" s="21" t="s">
        <v>25</v>
      </c>
      <c r="G3675" s="30">
        <f>D3675*E3675</f>
        <v>1096.48</v>
      </c>
      <c r="H3675" s="109"/>
    </row>
    <row r="3676" spans="2:8" ht="24" thickBot="1">
      <c r="B3676" s="112" t="s">
        <v>31</v>
      </c>
      <c r="C3676" s="113"/>
      <c r="D3676" s="74">
        <v>340.74</v>
      </c>
      <c r="E3676" s="62">
        <v>20</v>
      </c>
      <c r="F3676" s="20" t="s">
        <v>25</v>
      </c>
      <c r="G3676" s="31">
        <f>D3676*E3676</f>
        <v>6814.8</v>
      </c>
      <c r="H3676" s="109"/>
    </row>
    <row r="3677" spans="2:8">
      <c r="C3677" s="3"/>
      <c r="D3677" s="3"/>
      <c r="E3677" s="4"/>
      <c r="F3677" s="4"/>
      <c r="H3677" s="45"/>
    </row>
    <row r="3678" spans="2:8" ht="25.5">
      <c r="C3678" s="14" t="s">
        <v>14</v>
      </c>
      <c r="D3678" s="6"/>
    </row>
    <row r="3679" spans="2:8" ht="20.25">
      <c r="C3679" s="89" t="s">
        <v>6</v>
      </c>
      <c r="D3679" s="77" t="s">
        <v>0</v>
      </c>
      <c r="E3679" s="9">
        <f>IF(G3667&gt;0, ROUND((G3667+D3660)/D3660,2), 0)</f>
        <v>1.01</v>
      </c>
      <c r="F3679" s="9"/>
      <c r="G3679" s="10"/>
      <c r="H3679" s="7"/>
    </row>
    <row r="3680" spans="2:8">
      <c r="C3680" s="89"/>
      <c r="D3680" s="77" t="s">
        <v>1</v>
      </c>
      <c r="E3680" s="9">
        <f>IF(SUM(G3668:G3669)&gt;0,ROUND((G3668+G3669+D3660)/D3660,2),0)</f>
        <v>1.02</v>
      </c>
      <c r="F3680" s="9"/>
      <c r="G3680" s="11"/>
      <c r="H3680" s="47"/>
    </row>
    <row r="3681" spans="2:8">
      <c r="C3681" s="89"/>
      <c r="D3681" s="77" t="s">
        <v>2</v>
      </c>
      <c r="E3681" s="9">
        <f>IF(G3670&gt;0,ROUND((G3670+D3660)/D3660,2),0)</f>
        <v>1.1599999999999999</v>
      </c>
      <c r="F3681" s="12"/>
      <c r="G3681" s="11"/>
    </row>
    <row r="3682" spans="2:8">
      <c r="C3682" s="89"/>
      <c r="D3682" s="13" t="s">
        <v>3</v>
      </c>
      <c r="E3682" s="32">
        <f>IF(SUM(G3671:G3676)&gt;0,ROUND((SUM(G3671:G3676)+D3660)/D3660,2),0)</f>
        <v>3.7</v>
      </c>
      <c r="F3682" s="10"/>
      <c r="G3682" s="11"/>
    </row>
    <row r="3683" spans="2:8" ht="25.5">
      <c r="D3683" s="33" t="s">
        <v>4</v>
      </c>
      <c r="E3683" s="34">
        <f>SUM(E3679:E3682)-IF(VALUE(COUNTIF(E3679:E3682,"&gt;0"))=4,3,0)-IF(VALUE(COUNTIF(E3679:E3682,"&gt;0"))=3,2,0)-IF(VALUE(COUNTIF(E3679:E3682,"&gt;0"))=2,1,0)</f>
        <v>3.8900000000000006</v>
      </c>
      <c r="F3683" s="25"/>
    </row>
    <row r="3684" spans="2:8">
      <c r="E3684" s="15"/>
    </row>
    <row r="3685" spans="2:8" ht="25.5">
      <c r="B3685" s="22"/>
      <c r="C3685" s="16" t="s">
        <v>23</v>
      </c>
      <c r="D3685" s="90">
        <f>E3683*D3660</f>
        <v>35646.754100000006</v>
      </c>
      <c r="E3685" s="90"/>
    </row>
    <row r="3686" spans="2:8" ht="20.25">
      <c r="C3686" s="17" t="s">
        <v>8</v>
      </c>
      <c r="D3686" s="91">
        <f>D3685/D3659</f>
        <v>137.1029003846154</v>
      </c>
      <c r="E3686" s="91"/>
      <c r="G3686" s="7"/>
      <c r="H3686" s="48"/>
    </row>
    <row r="3699" spans="2:8" ht="60.75">
      <c r="B3699" s="118" t="s">
        <v>213</v>
      </c>
      <c r="C3699" s="118"/>
      <c r="D3699" s="118"/>
      <c r="E3699" s="118"/>
      <c r="F3699" s="118"/>
      <c r="G3699" s="118"/>
      <c r="H3699" s="118"/>
    </row>
    <row r="3700" spans="2:8">
      <c r="B3700" s="92" t="s">
        <v>37</v>
      </c>
      <c r="C3700" s="92"/>
      <c r="D3700" s="92"/>
      <c r="E3700" s="92"/>
      <c r="F3700" s="92"/>
      <c r="G3700" s="92"/>
    </row>
    <row r="3701" spans="2:8">
      <c r="C3701" s="82"/>
      <c r="G3701" s="7"/>
    </row>
    <row r="3702" spans="2:8" ht="25.5">
      <c r="C3702" s="14" t="s">
        <v>5</v>
      </c>
      <c r="D3702" s="6"/>
    </row>
    <row r="3703" spans="2:8" ht="20.25">
      <c r="B3703" s="10"/>
      <c r="C3703" s="93" t="s">
        <v>15</v>
      </c>
      <c r="D3703" s="96" t="s">
        <v>87</v>
      </c>
      <c r="E3703" s="96"/>
      <c r="F3703" s="96"/>
      <c r="G3703" s="96"/>
      <c r="H3703" s="40"/>
    </row>
    <row r="3704" spans="2:8" ht="20.25">
      <c r="B3704" s="10"/>
      <c r="C3704" s="94"/>
      <c r="D3704" s="96" t="s">
        <v>182</v>
      </c>
      <c r="E3704" s="96"/>
      <c r="F3704" s="96"/>
      <c r="G3704" s="96"/>
      <c r="H3704" s="40"/>
    </row>
    <row r="3705" spans="2:8" ht="20.25">
      <c r="B3705" s="10"/>
      <c r="C3705" s="95"/>
      <c r="D3705" s="96" t="s">
        <v>316</v>
      </c>
      <c r="E3705" s="96"/>
      <c r="F3705" s="96"/>
      <c r="G3705" s="96"/>
      <c r="H3705" s="40"/>
    </row>
    <row r="3706" spans="2:8">
      <c r="C3706" s="35" t="s">
        <v>12</v>
      </c>
      <c r="D3706" s="53">
        <v>2.95</v>
      </c>
      <c r="E3706" s="49"/>
      <c r="F3706" s="10"/>
    </row>
    <row r="3707" spans="2:8">
      <c r="C3707" s="1" t="s">
        <v>9</v>
      </c>
      <c r="D3707" s="54">
        <v>383</v>
      </c>
      <c r="E3707" s="97" t="s">
        <v>16</v>
      </c>
      <c r="F3707" s="98"/>
      <c r="G3707" s="101">
        <f>D3708/D3707</f>
        <v>19.73057441253264</v>
      </c>
    </row>
    <row r="3708" spans="2:8">
      <c r="C3708" s="1" t="s">
        <v>10</v>
      </c>
      <c r="D3708" s="54">
        <v>7556.81</v>
      </c>
      <c r="E3708" s="99"/>
      <c r="F3708" s="100"/>
      <c r="G3708" s="102"/>
    </row>
    <row r="3709" spans="2:8">
      <c r="C3709" s="37"/>
      <c r="D3709" s="38"/>
      <c r="E3709" s="50"/>
    </row>
    <row r="3710" spans="2:8">
      <c r="C3710" s="36" t="s">
        <v>7</v>
      </c>
      <c r="D3710" s="55" t="s">
        <v>215</v>
      </c>
    </row>
    <row r="3711" spans="2:8">
      <c r="C3711" s="36" t="s">
        <v>11</v>
      </c>
      <c r="D3711" s="55">
        <v>70</v>
      </c>
    </row>
    <row r="3712" spans="2:8">
      <c r="C3712" s="36" t="s">
        <v>13</v>
      </c>
      <c r="D3712" s="69" t="s">
        <v>34</v>
      </c>
      <c r="E3712" s="41"/>
    </row>
    <row r="3713" spans="2:8" ht="24" thickBot="1">
      <c r="C3713" s="42"/>
      <c r="D3713" s="42"/>
    </row>
    <row r="3714" spans="2:8" ht="48" thickBot="1">
      <c r="B3714" s="103" t="s">
        <v>17</v>
      </c>
      <c r="C3714" s="104"/>
      <c r="D3714" s="23" t="s">
        <v>20</v>
      </c>
      <c r="E3714" s="105" t="s">
        <v>22</v>
      </c>
      <c r="F3714" s="106"/>
      <c r="G3714" s="2" t="s">
        <v>21</v>
      </c>
    </row>
    <row r="3715" spans="2:8" ht="24" thickBot="1">
      <c r="B3715" s="107" t="s">
        <v>36</v>
      </c>
      <c r="C3715" s="108"/>
      <c r="D3715" s="70">
        <v>50.01</v>
      </c>
      <c r="E3715" s="56">
        <v>2.95</v>
      </c>
      <c r="F3715" s="18" t="s">
        <v>25</v>
      </c>
      <c r="G3715" s="26">
        <f t="shared" ref="G3715:G3722" si="80">D3715*E3715</f>
        <v>147.52950000000001</v>
      </c>
      <c r="H3715" s="109"/>
    </row>
    <row r="3716" spans="2:8">
      <c r="B3716" s="110" t="s">
        <v>18</v>
      </c>
      <c r="C3716" s="111"/>
      <c r="D3716" s="59">
        <v>97.44</v>
      </c>
      <c r="E3716" s="57">
        <v>1.2</v>
      </c>
      <c r="F3716" s="19" t="s">
        <v>26</v>
      </c>
      <c r="G3716" s="27">
        <f t="shared" si="80"/>
        <v>116.928</v>
      </c>
      <c r="H3716" s="109"/>
    </row>
    <row r="3717" spans="2:8" ht="24" thickBot="1">
      <c r="B3717" s="112" t="s">
        <v>19</v>
      </c>
      <c r="C3717" s="113"/>
      <c r="D3717" s="62">
        <v>151.63</v>
      </c>
      <c r="E3717" s="58">
        <v>1.2</v>
      </c>
      <c r="F3717" s="20" t="s">
        <v>26</v>
      </c>
      <c r="G3717" s="28">
        <f t="shared" si="80"/>
        <v>181.95599999999999</v>
      </c>
      <c r="H3717" s="109"/>
    </row>
    <row r="3718" spans="2:8" ht="24" thickBot="1">
      <c r="B3718" s="114" t="s">
        <v>28</v>
      </c>
      <c r="C3718" s="115"/>
      <c r="D3718" s="71">
        <v>731.97</v>
      </c>
      <c r="E3718" s="71">
        <v>2.95</v>
      </c>
      <c r="F3718" s="24" t="s">
        <v>25</v>
      </c>
      <c r="G3718" s="29">
        <f t="shared" si="80"/>
        <v>2159.3115000000003</v>
      </c>
      <c r="H3718" s="109"/>
    </row>
    <row r="3719" spans="2:8">
      <c r="B3719" s="110" t="s">
        <v>33</v>
      </c>
      <c r="C3719" s="111"/>
      <c r="D3719" s="59">
        <v>652.6</v>
      </c>
      <c r="E3719" s="59">
        <v>5.9</v>
      </c>
      <c r="F3719" s="19" t="s">
        <v>25</v>
      </c>
      <c r="G3719" s="27">
        <f t="shared" si="80"/>
        <v>3850.34</v>
      </c>
      <c r="H3719" s="109"/>
    </row>
    <row r="3720" spans="2:8">
      <c r="B3720" s="116" t="s">
        <v>27</v>
      </c>
      <c r="C3720" s="117"/>
      <c r="D3720" s="72">
        <v>526.99</v>
      </c>
      <c r="E3720" s="60"/>
      <c r="F3720" s="21" t="s">
        <v>25</v>
      </c>
      <c r="G3720" s="30">
        <f t="shared" si="80"/>
        <v>0</v>
      </c>
      <c r="H3720" s="109"/>
    </row>
    <row r="3721" spans="2:8">
      <c r="B3721" s="116" t="s">
        <v>29</v>
      </c>
      <c r="C3721" s="117"/>
      <c r="D3721" s="73">
        <v>5438.99</v>
      </c>
      <c r="E3721" s="61">
        <v>2.95</v>
      </c>
      <c r="F3721" s="21" t="s">
        <v>25</v>
      </c>
      <c r="G3721" s="30">
        <f t="shared" si="80"/>
        <v>16045.020500000001</v>
      </c>
      <c r="H3721" s="109"/>
    </row>
    <row r="3722" spans="2:8">
      <c r="B3722" s="116" t="s">
        <v>30</v>
      </c>
      <c r="C3722" s="117"/>
      <c r="D3722" s="73">
        <v>1672.77</v>
      </c>
      <c r="E3722" s="61">
        <v>2.95</v>
      </c>
      <c r="F3722" s="21" t="s">
        <v>25</v>
      </c>
      <c r="G3722" s="30">
        <f t="shared" si="80"/>
        <v>4934.6715000000004</v>
      </c>
      <c r="H3722" s="109"/>
    </row>
    <row r="3723" spans="2:8">
      <c r="B3723" s="116" t="s">
        <v>32</v>
      </c>
      <c r="C3723" s="117"/>
      <c r="D3723" s="73">
        <v>548.24</v>
      </c>
      <c r="E3723" s="61">
        <v>2.95</v>
      </c>
      <c r="F3723" s="21" t="s">
        <v>25</v>
      </c>
      <c r="G3723" s="30">
        <f>D3723*E3723</f>
        <v>1617.3080000000002</v>
      </c>
      <c r="H3723" s="109"/>
    </row>
    <row r="3724" spans="2:8" ht="24" thickBot="1">
      <c r="B3724" s="112" t="s">
        <v>31</v>
      </c>
      <c r="C3724" s="113"/>
      <c r="D3724" s="74">
        <v>340.74</v>
      </c>
      <c r="E3724" s="62">
        <v>29.5</v>
      </c>
      <c r="F3724" s="20" t="s">
        <v>25</v>
      </c>
      <c r="G3724" s="31">
        <f>D3724*E3724</f>
        <v>10051.83</v>
      </c>
      <c r="H3724" s="109"/>
    </row>
    <row r="3725" spans="2:8">
      <c r="C3725" s="3"/>
      <c r="D3725" s="3"/>
      <c r="E3725" s="4"/>
      <c r="F3725" s="4"/>
      <c r="H3725" s="45"/>
    </row>
    <row r="3726" spans="2:8" ht="25.5">
      <c r="C3726" s="14" t="s">
        <v>14</v>
      </c>
      <c r="D3726" s="6"/>
    </row>
    <row r="3727" spans="2:8" ht="20.25">
      <c r="C3727" s="89" t="s">
        <v>6</v>
      </c>
      <c r="D3727" s="81" t="s">
        <v>0</v>
      </c>
      <c r="E3727" s="9">
        <f>IF(G3715&gt;0, ROUND((G3715+D3708)/D3708,2), 0)</f>
        <v>1.02</v>
      </c>
      <c r="F3727" s="9"/>
      <c r="G3727" s="10"/>
      <c r="H3727" s="7"/>
    </row>
    <row r="3728" spans="2:8">
      <c r="C3728" s="89"/>
      <c r="D3728" s="81" t="s">
        <v>1</v>
      </c>
      <c r="E3728" s="9">
        <f>IF(SUM(G3716:G3717)&gt;0,ROUND((G3716+G3717+D3708)/D3708,2),0)</f>
        <v>1.04</v>
      </c>
      <c r="F3728" s="9"/>
      <c r="G3728" s="11"/>
      <c r="H3728" s="47"/>
    </row>
    <row r="3729" spans="2:8">
      <c r="C3729" s="89"/>
      <c r="D3729" s="81" t="s">
        <v>2</v>
      </c>
      <c r="E3729" s="9">
        <f>IF(G3718&gt;0,ROUND((G3718+D3708)/D3708,2),0)</f>
        <v>1.29</v>
      </c>
      <c r="F3729" s="12"/>
      <c r="G3729" s="11"/>
    </row>
    <row r="3730" spans="2:8">
      <c r="C3730" s="89"/>
      <c r="D3730" s="13" t="s">
        <v>3</v>
      </c>
      <c r="E3730" s="32">
        <f>IF(SUM(G3719:G3724)&gt;0,ROUND((SUM(G3719:G3724)+D3708)/D3708,2),0)</f>
        <v>5.83</v>
      </c>
      <c r="F3730" s="10"/>
      <c r="G3730" s="11"/>
    </row>
    <row r="3731" spans="2:8" ht="25.5">
      <c r="D3731" s="33" t="s">
        <v>4</v>
      </c>
      <c r="E3731" s="34">
        <f>SUM(E3727:E3730)-IF(VALUE(COUNTIF(E3727:E3730,"&gt;0"))=4,3,0)-IF(VALUE(COUNTIF(E3727:E3730,"&gt;0"))=3,2,0)-IF(VALUE(COUNTIF(E3727:E3730,"&gt;0"))=2,1,0)</f>
        <v>6.18</v>
      </c>
      <c r="F3731" s="25"/>
    </row>
    <row r="3732" spans="2:8">
      <c r="E3732" s="15"/>
    </row>
    <row r="3733" spans="2:8" ht="25.5">
      <c r="B3733" s="22"/>
      <c r="C3733" s="16" t="s">
        <v>23</v>
      </c>
      <c r="D3733" s="90">
        <f>E3731*D3708</f>
        <v>46701.085800000001</v>
      </c>
      <c r="E3733" s="90"/>
    </row>
    <row r="3734" spans="2:8" ht="20.25">
      <c r="C3734" s="17" t="s">
        <v>8</v>
      </c>
      <c r="D3734" s="91">
        <f>D3733/D3707</f>
        <v>121.9349498694517</v>
      </c>
      <c r="E3734" s="91"/>
      <c r="G3734" s="7"/>
      <c r="H3734" s="48"/>
    </row>
    <row r="3748" spans="2:8" ht="60.75">
      <c r="B3748" s="118" t="s">
        <v>216</v>
      </c>
      <c r="C3748" s="118"/>
      <c r="D3748" s="118"/>
      <c r="E3748" s="118"/>
      <c r="F3748" s="118"/>
      <c r="G3748" s="118"/>
      <c r="H3748" s="118"/>
    </row>
    <row r="3749" spans="2:8">
      <c r="B3749" s="92" t="s">
        <v>37</v>
      </c>
      <c r="C3749" s="92"/>
      <c r="D3749" s="92"/>
      <c r="E3749" s="92"/>
      <c r="F3749" s="92"/>
      <c r="G3749" s="92"/>
    </row>
    <row r="3750" spans="2:8">
      <c r="C3750" s="78"/>
      <c r="G3750" s="7"/>
    </row>
    <row r="3751" spans="2:8" ht="25.5">
      <c r="C3751" s="14" t="s">
        <v>5</v>
      </c>
      <c r="D3751" s="6"/>
    </row>
    <row r="3752" spans="2:8" ht="20.25">
      <c r="B3752" s="10"/>
      <c r="C3752" s="93" t="s">
        <v>15</v>
      </c>
      <c r="D3752" s="96" t="s">
        <v>87</v>
      </c>
      <c r="E3752" s="96"/>
      <c r="F3752" s="96"/>
      <c r="G3752" s="96"/>
      <c r="H3752" s="40"/>
    </row>
    <row r="3753" spans="2:8" ht="20.25">
      <c r="B3753" s="10"/>
      <c r="C3753" s="94"/>
      <c r="D3753" s="96" t="s">
        <v>182</v>
      </c>
      <c r="E3753" s="96"/>
      <c r="F3753" s="96"/>
      <c r="G3753" s="96"/>
      <c r="H3753" s="40"/>
    </row>
    <row r="3754" spans="2:8" ht="20.25">
      <c r="B3754" s="10"/>
      <c r="C3754" s="95"/>
      <c r="D3754" s="96" t="s">
        <v>218</v>
      </c>
      <c r="E3754" s="96"/>
      <c r="F3754" s="96"/>
      <c r="G3754" s="96"/>
      <c r="H3754" s="40"/>
    </row>
    <row r="3755" spans="2:8">
      <c r="C3755" s="35" t="s">
        <v>12</v>
      </c>
      <c r="D3755" s="53">
        <v>2.25</v>
      </c>
      <c r="E3755" s="49"/>
      <c r="F3755" s="10"/>
    </row>
    <row r="3756" spans="2:8">
      <c r="C3756" s="1" t="s">
        <v>9</v>
      </c>
      <c r="D3756" s="54">
        <v>327</v>
      </c>
      <c r="E3756" s="97" t="s">
        <v>16</v>
      </c>
      <c r="F3756" s="98"/>
      <c r="G3756" s="101">
        <f>D3757/D3756</f>
        <v>32.04764525993884</v>
      </c>
    </row>
    <row r="3757" spans="2:8">
      <c r="C3757" s="1" t="s">
        <v>10</v>
      </c>
      <c r="D3757" s="54">
        <v>10479.58</v>
      </c>
      <c r="E3757" s="99"/>
      <c r="F3757" s="100"/>
      <c r="G3757" s="102"/>
    </row>
    <row r="3758" spans="2:8">
      <c r="C3758" s="37"/>
      <c r="D3758" s="38"/>
      <c r="E3758" s="50"/>
    </row>
    <row r="3759" spans="2:8">
      <c r="C3759" s="36" t="s">
        <v>7</v>
      </c>
      <c r="D3759" s="55" t="s">
        <v>215</v>
      </c>
    </row>
    <row r="3760" spans="2:8">
      <c r="C3760" s="36" t="s">
        <v>11</v>
      </c>
      <c r="D3760" s="55">
        <v>70</v>
      </c>
    </row>
    <row r="3761" spans="2:8">
      <c r="C3761" s="36" t="s">
        <v>13</v>
      </c>
      <c r="D3761" s="69" t="s">
        <v>34</v>
      </c>
      <c r="E3761" s="41"/>
    </row>
    <row r="3762" spans="2:8" ht="24" thickBot="1">
      <c r="C3762" s="42"/>
      <c r="D3762" s="42"/>
    </row>
    <row r="3763" spans="2:8" ht="48" thickBot="1">
      <c r="B3763" s="103" t="s">
        <v>17</v>
      </c>
      <c r="C3763" s="104"/>
      <c r="D3763" s="23" t="s">
        <v>20</v>
      </c>
      <c r="E3763" s="105" t="s">
        <v>22</v>
      </c>
      <c r="F3763" s="106"/>
      <c r="G3763" s="2" t="s">
        <v>21</v>
      </c>
    </row>
    <row r="3764" spans="2:8" ht="24" thickBot="1">
      <c r="B3764" s="107" t="s">
        <v>36</v>
      </c>
      <c r="C3764" s="108"/>
      <c r="D3764" s="70">
        <v>50.01</v>
      </c>
      <c r="E3764" s="56">
        <v>2.25</v>
      </c>
      <c r="F3764" s="18" t="s">
        <v>25</v>
      </c>
      <c r="G3764" s="26">
        <f t="shared" ref="G3764:G3771" si="81">D3764*E3764</f>
        <v>112.52249999999999</v>
      </c>
      <c r="H3764" s="109"/>
    </row>
    <row r="3765" spans="2:8">
      <c r="B3765" s="110" t="s">
        <v>18</v>
      </c>
      <c r="C3765" s="111"/>
      <c r="D3765" s="59">
        <v>97.44</v>
      </c>
      <c r="E3765" s="57">
        <v>0.66</v>
      </c>
      <c r="F3765" s="19" t="s">
        <v>26</v>
      </c>
      <c r="G3765" s="27">
        <f t="shared" si="81"/>
        <v>64.310400000000001</v>
      </c>
      <c r="H3765" s="109"/>
    </row>
    <row r="3766" spans="2:8" ht="24" thickBot="1">
      <c r="B3766" s="112" t="s">
        <v>19</v>
      </c>
      <c r="C3766" s="113"/>
      <c r="D3766" s="62">
        <v>151.63</v>
      </c>
      <c r="E3766" s="58">
        <v>0.66</v>
      </c>
      <c r="F3766" s="20" t="s">
        <v>26</v>
      </c>
      <c r="G3766" s="28">
        <f t="shared" si="81"/>
        <v>100.0758</v>
      </c>
      <c r="H3766" s="109"/>
    </row>
    <row r="3767" spans="2:8" ht="24" thickBot="1">
      <c r="B3767" s="114" t="s">
        <v>28</v>
      </c>
      <c r="C3767" s="115"/>
      <c r="D3767" s="71">
        <v>731.97</v>
      </c>
      <c r="E3767" s="71">
        <v>2.25</v>
      </c>
      <c r="F3767" s="24" t="s">
        <v>25</v>
      </c>
      <c r="G3767" s="29">
        <f t="shared" si="81"/>
        <v>1646.9325000000001</v>
      </c>
      <c r="H3767" s="109"/>
    </row>
    <row r="3768" spans="2:8">
      <c r="B3768" s="110" t="s">
        <v>33</v>
      </c>
      <c r="C3768" s="111"/>
      <c r="D3768" s="59">
        <v>652.6</v>
      </c>
      <c r="E3768" s="59">
        <v>4.5</v>
      </c>
      <c r="F3768" s="19" t="s">
        <v>25</v>
      </c>
      <c r="G3768" s="27">
        <f t="shared" si="81"/>
        <v>2936.7000000000003</v>
      </c>
      <c r="H3768" s="109"/>
    </row>
    <row r="3769" spans="2:8">
      <c r="B3769" s="116" t="s">
        <v>27</v>
      </c>
      <c r="C3769" s="117"/>
      <c r="D3769" s="72">
        <v>526.99</v>
      </c>
      <c r="E3769" s="60"/>
      <c r="F3769" s="21" t="s">
        <v>25</v>
      </c>
      <c r="G3769" s="30">
        <f t="shared" si="81"/>
        <v>0</v>
      </c>
      <c r="H3769" s="109"/>
    </row>
    <row r="3770" spans="2:8">
      <c r="B3770" s="116" t="s">
        <v>29</v>
      </c>
      <c r="C3770" s="117"/>
      <c r="D3770" s="73">
        <v>5438.99</v>
      </c>
      <c r="E3770" s="61">
        <v>2.25</v>
      </c>
      <c r="F3770" s="21" t="s">
        <v>25</v>
      </c>
      <c r="G3770" s="30">
        <f t="shared" si="81"/>
        <v>12237.727499999999</v>
      </c>
      <c r="H3770" s="109"/>
    </row>
    <row r="3771" spans="2:8">
      <c r="B3771" s="116" t="s">
        <v>30</v>
      </c>
      <c r="C3771" s="117"/>
      <c r="D3771" s="73">
        <v>1672.77</v>
      </c>
      <c r="E3771" s="61">
        <v>2.25</v>
      </c>
      <c r="F3771" s="21" t="s">
        <v>25</v>
      </c>
      <c r="G3771" s="30">
        <f t="shared" si="81"/>
        <v>3763.7325000000001</v>
      </c>
      <c r="H3771" s="109"/>
    </row>
    <row r="3772" spans="2:8">
      <c r="B3772" s="116" t="s">
        <v>32</v>
      </c>
      <c r="C3772" s="117"/>
      <c r="D3772" s="73">
        <v>548.24</v>
      </c>
      <c r="E3772" s="61">
        <v>2.25</v>
      </c>
      <c r="F3772" s="21" t="s">
        <v>25</v>
      </c>
      <c r="G3772" s="30">
        <f>D3772*E3772</f>
        <v>1233.54</v>
      </c>
      <c r="H3772" s="109"/>
    </row>
    <row r="3773" spans="2:8" ht="24" thickBot="1">
      <c r="B3773" s="112" t="s">
        <v>31</v>
      </c>
      <c r="C3773" s="113"/>
      <c r="D3773" s="74">
        <v>340.74</v>
      </c>
      <c r="E3773" s="62">
        <v>22.5</v>
      </c>
      <c r="F3773" s="20" t="s">
        <v>25</v>
      </c>
      <c r="G3773" s="31">
        <f>D3773*E3773</f>
        <v>7666.6500000000005</v>
      </c>
      <c r="H3773" s="109"/>
    </row>
    <row r="3774" spans="2:8">
      <c r="C3774" s="3"/>
      <c r="D3774" s="3"/>
      <c r="E3774" s="4"/>
      <c r="F3774" s="4"/>
      <c r="H3774" s="45"/>
    </row>
    <row r="3775" spans="2:8" ht="25.5">
      <c r="C3775" s="14" t="s">
        <v>14</v>
      </c>
      <c r="D3775" s="6"/>
    </row>
    <row r="3776" spans="2:8" ht="20.25">
      <c r="C3776" s="89" t="s">
        <v>6</v>
      </c>
      <c r="D3776" s="77" t="s">
        <v>0</v>
      </c>
      <c r="E3776" s="9">
        <f>IF(G3764&gt;0, ROUND((G3764+D3757)/D3757,2), 0)</f>
        <v>1.01</v>
      </c>
      <c r="F3776" s="9"/>
      <c r="G3776" s="10"/>
      <c r="H3776" s="7"/>
    </row>
    <row r="3777" spans="2:8">
      <c r="C3777" s="89"/>
      <c r="D3777" s="77" t="s">
        <v>1</v>
      </c>
      <c r="E3777" s="9">
        <f>IF(SUM(G3765:G3766)&gt;0,ROUND((G3765+G3766+D3757)/D3757,2),0)</f>
        <v>1.02</v>
      </c>
      <c r="F3777" s="9"/>
      <c r="G3777" s="11"/>
      <c r="H3777" s="47"/>
    </row>
    <row r="3778" spans="2:8">
      <c r="C3778" s="89"/>
      <c r="D3778" s="77" t="s">
        <v>2</v>
      </c>
      <c r="E3778" s="9">
        <f>IF(G3767&gt;0,ROUND((G3767+D3757)/D3757,2),0)</f>
        <v>1.1599999999999999</v>
      </c>
      <c r="F3778" s="12"/>
      <c r="G3778" s="11"/>
    </row>
    <row r="3779" spans="2:8">
      <c r="C3779" s="89"/>
      <c r="D3779" s="13" t="s">
        <v>3</v>
      </c>
      <c r="E3779" s="32">
        <f>IF(SUM(G3768:G3773)&gt;0,ROUND((SUM(G3768:G3773)+D3757)/D3757,2),0)</f>
        <v>3.66</v>
      </c>
      <c r="F3779" s="10"/>
      <c r="G3779" s="11"/>
    </row>
    <row r="3780" spans="2:8" ht="25.5">
      <c r="D3780" s="33" t="s">
        <v>4</v>
      </c>
      <c r="E3780" s="34">
        <f>SUM(E3776:E3779)-IF(VALUE(COUNTIF(E3776:E3779,"&gt;0"))=4,3,0)-IF(VALUE(COUNTIF(E3776:E3779,"&gt;0"))=3,2,0)-IF(VALUE(COUNTIF(E3776:E3779,"&gt;0"))=2,1,0)</f>
        <v>3.8500000000000005</v>
      </c>
      <c r="F3780" s="25"/>
    </row>
    <row r="3781" spans="2:8">
      <c r="E3781" s="15"/>
    </row>
    <row r="3782" spans="2:8" ht="25.5">
      <c r="B3782" s="22"/>
      <c r="C3782" s="16" t="s">
        <v>23</v>
      </c>
      <c r="D3782" s="90">
        <f>E3780*D3757</f>
        <v>40346.383000000009</v>
      </c>
      <c r="E3782" s="90"/>
    </row>
    <row r="3783" spans="2:8" ht="20.25">
      <c r="C3783" s="17" t="s">
        <v>8</v>
      </c>
      <c r="D3783" s="91">
        <f>D3782/D3756</f>
        <v>123.38343425076455</v>
      </c>
      <c r="E3783" s="91"/>
      <c r="G3783" s="7"/>
      <c r="H3783" s="48"/>
    </row>
    <row r="3795" spans="2:8" ht="60.75">
      <c r="B3795" s="118" t="s">
        <v>217</v>
      </c>
      <c r="C3795" s="118"/>
      <c r="D3795" s="118"/>
      <c r="E3795" s="118"/>
      <c r="F3795" s="118"/>
      <c r="G3795" s="118"/>
      <c r="H3795" s="118"/>
    </row>
    <row r="3796" spans="2:8">
      <c r="B3796" s="92" t="s">
        <v>37</v>
      </c>
      <c r="C3796" s="92"/>
      <c r="D3796" s="92"/>
      <c r="E3796" s="92"/>
      <c r="F3796" s="92"/>
      <c r="G3796" s="92"/>
    </row>
    <row r="3797" spans="2:8">
      <c r="C3797" s="78"/>
      <c r="G3797" s="7"/>
    </row>
    <row r="3798" spans="2:8" ht="25.5">
      <c r="C3798" s="14" t="s">
        <v>5</v>
      </c>
      <c r="D3798" s="6"/>
    </row>
    <row r="3799" spans="2:8" ht="20.25">
      <c r="B3799" s="10"/>
      <c r="C3799" s="93" t="s">
        <v>15</v>
      </c>
      <c r="D3799" s="96" t="s">
        <v>87</v>
      </c>
      <c r="E3799" s="96"/>
      <c r="F3799" s="96"/>
      <c r="G3799" s="96"/>
      <c r="H3799" s="40"/>
    </row>
    <row r="3800" spans="2:8" ht="20.25">
      <c r="B3800" s="10"/>
      <c r="C3800" s="94"/>
      <c r="D3800" s="96" t="s">
        <v>182</v>
      </c>
      <c r="E3800" s="96"/>
      <c r="F3800" s="96"/>
      <c r="G3800" s="96"/>
      <c r="H3800" s="40"/>
    </row>
    <row r="3801" spans="2:8" ht="20.25">
      <c r="B3801" s="10"/>
      <c r="C3801" s="95"/>
      <c r="D3801" s="96" t="s">
        <v>219</v>
      </c>
      <c r="E3801" s="96"/>
      <c r="F3801" s="96"/>
      <c r="G3801" s="96"/>
      <c r="H3801" s="40"/>
    </row>
    <row r="3802" spans="2:8">
      <c r="C3802" s="35" t="s">
        <v>12</v>
      </c>
      <c r="D3802" s="53">
        <v>1.2</v>
      </c>
      <c r="E3802" s="49"/>
      <c r="F3802" s="10"/>
    </row>
    <row r="3803" spans="2:8">
      <c r="C3803" s="1" t="s">
        <v>9</v>
      </c>
      <c r="D3803" s="54">
        <v>168</v>
      </c>
      <c r="E3803" s="97" t="s">
        <v>16</v>
      </c>
      <c r="F3803" s="98"/>
      <c r="G3803" s="101">
        <f>D3804/D3803</f>
        <v>6.3227380952380958</v>
      </c>
    </row>
    <row r="3804" spans="2:8">
      <c r="C3804" s="1" t="s">
        <v>10</v>
      </c>
      <c r="D3804" s="54">
        <v>1062.22</v>
      </c>
      <c r="E3804" s="99"/>
      <c r="F3804" s="100"/>
      <c r="G3804" s="102"/>
    </row>
    <row r="3805" spans="2:8">
      <c r="C3805" s="37"/>
      <c r="D3805" s="38"/>
      <c r="E3805" s="50"/>
    </row>
    <row r="3806" spans="2:8">
      <c r="C3806" s="36" t="s">
        <v>7</v>
      </c>
      <c r="D3806" s="55" t="s">
        <v>165</v>
      </c>
    </row>
    <row r="3807" spans="2:8">
      <c r="C3807" s="36" t="s">
        <v>11</v>
      </c>
      <c r="D3807" s="55">
        <v>70</v>
      </c>
    </row>
    <row r="3808" spans="2:8">
      <c r="C3808" s="36" t="s">
        <v>13</v>
      </c>
      <c r="D3808" s="69" t="s">
        <v>34</v>
      </c>
      <c r="E3808" s="41"/>
    </row>
    <row r="3809" spans="2:8" ht="24" thickBot="1">
      <c r="C3809" s="42"/>
      <c r="D3809" s="42"/>
    </row>
    <row r="3810" spans="2:8" ht="48" thickBot="1">
      <c r="B3810" s="103" t="s">
        <v>17</v>
      </c>
      <c r="C3810" s="104"/>
      <c r="D3810" s="23" t="s">
        <v>20</v>
      </c>
      <c r="E3810" s="105" t="s">
        <v>22</v>
      </c>
      <c r="F3810" s="106"/>
      <c r="G3810" s="2" t="s">
        <v>21</v>
      </c>
    </row>
    <row r="3811" spans="2:8" ht="24" thickBot="1">
      <c r="B3811" s="107" t="s">
        <v>36</v>
      </c>
      <c r="C3811" s="108"/>
      <c r="D3811" s="70">
        <v>50.01</v>
      </c>
      <c r="E3811" s="56">
        <v>1.2</v>
      </c>
      <c r="F3811" s="18" t="s">
        <v>25</v>
      </c>
      <c r="G3811" s="26">
        <f t="shared" ref="G3811:G3818" si="82">D3811*E3811</f>
        <v>60.011999999999993</v>
      </c>
      <c r="H3811" s="109"/>
    </row>
    <row r="3812" spans="2:8">
      <c r="B3812" s="110" t="s">
        <v>18</v>
      </c>
      <c r="C3812" s="111"/>
      <c r="D3812" s="59">
        <v>97.44</v>
      </c>
      <c r="E3812" s="57">
        <v>0.5</v>
      </c>
      <c r="F3812" s="19" t="s">
        <v>26</v>
      </c>
      <c r="G3812" s="27">
        <f t="shared" si="82"/>
        <v>48.72</v>
      </c>
      <c r="H3812" s="109"/>
    </row>
    <row r="3813" spans="2:8" ht="24" thickBot="1">
      <c r="B3813" s="112" t="s">
        <v>19</v>
      </c>
      <c r="C3813" s="113"/>
      <c r="D3813" s="62">
        <v>151.63</v>
      </c>
      <c r="E3813" s="58">
        <v>0.5</v>
      </c>
      <c r="F3813" s="20" t="s">
        <v>26</v>
      </c>
      <c r="G3813" s="28">
        <f t="shared" si="82"/>
        <v>75.814999999999998</v>
      </c>
      <c r="H3813" s="109"/>
    </row>
    <row r="3814" spans="2:8" ht="24" thickBot="1">
      <c r="B3814" s="114" t="s">
        <v>28</v>
      </c>
      <c r="C3814" s="115"/>
      <c r="D3814" s="71">
        <v>731.97</v>
      </c>
      <c r="E3814" s="71">
        <v>1.2</v>
      </c>
      <c r="F3814" s="24" t="s">
        <v>25</v>
      </c>
      <c r="G3814" s="29">
        <f t="shared" si="82"/>
        <v>878.36400000000003</v>
      </c>
      <c r="H3814" s="109"/>
    </row>
    <row r="3815" spans="2:8">
      <c r="B3815" s="110" t="s">
        <v>33</v>
      </c>
      <c r="C3815" s="111"/>
      <c r="D3815" s="59">
        <v>652.6</v>
      </c>
      <c r="E3815" s="59"/>
      <c r="F3815" s="19" t="s">
        <v>25</v>
      </c>
      <c r="G3815" s="27">
        <f t="shared" si="82"/>
        <v>0</v>
      </c>
      <c r="H3815" s="109"/>
    </row>
    <row r="3816" spans="2:8">
      <c r="B3816" s="116" t="s">
        <v>27</v>
      </c>
      <c r="C3816" s="117"/>
      <c r="D3816" s="72">
        <v>526.99</v>
      </c>
      <c r="E3816" s="60">
        <v>1.2</v>
      </c>
      <c r="F3816" s="21" t="s">
        <v>25</v>
      </c>
      <c r="G3816" s="30">
        <f t="shared" si="82"/>
        <v>632.38800000000003</v>
      </c>
      <c r="H3816" s="109"/>
    </row>
    <row r="3817" spans="2:8">
      <c r="B3817" s="116" t="s">
        <v>29</v>
      </c>
      <c r="C3817" s="117"/>
      <c r="D3817" s="73">
        <v>5438.99</v>
      </c>
      <c r="E3817" s="61"/>
      <c r="F3817" s="21" t="s">
        <v>25</v>
      </c>
      <c r="G3817" s="30">
        <f t="shared" si="82"/>
        <v>0</v>
      </c>
      <c r="H3817" s="109"/>
    </row>
    <row r="3818" spans="2:8">
      <c r="B3818" s="116" t="s">
        <v>30</v>
      </c>
      <c r="C3818" s="117"/>
      <c r="D3818" s="73">
        <v>1672.77</v>
      </c>
      <c r="E3818" s="61"/>
      <c r="F3818" s="21" t="s">
        <v>25</v>
      </c>
      <c r="G3818" s="30">
        <f t="shared" si="82"/>
        <v>0</v>
      </c>
      <c r="H3818" s="109"/>
    </row>
    <row r="3819" spans="2:8">
      <c r="B3819" s="116" t="s">
        <v>32</v>
      </c>
      <c r="C3819" s="117"/>
      <c r="D3819" s="73">
        <v>548.24</v>
      </c>
      <c r="E3819" s="61"/>
      <c r="F3819" s="21" t="s">
        <v>25</v>
      </c>
      <c r="G3819" s="30">
        <f>D3819*E3819</f>
        <v>0</v>
      </c>
      <c r="H3819" s="109"/>
    </row>
    <row r="3820" spans="2:8" ht="24" thickBot="1">
      <c r="B3820" s="112" t="s">
        <v>31</v>
      </c>
      <c r="C3820" s="113"/>
      <c r="D3820" s="74">
        <v>340.74</v>
      </c>
      <c r="E3820" s="62"/>
      <c r="F3820" s="20" t="s">
        <v>25</v>
      </c>
      <c r="G3820" s="31">
        <f>D3820*E3820</f>
        <v>0</v>
      </c>
      <c r="H3820" s="109"/>
    </row>
    <row r="3821" spans="2:8">
      <c r="C3821" s="3"/>
      <c r="D3821" s="3"/>
      <c r="E3821" s="4"/>
      <c r="F3821" s="4"/>
      <c r="H3821" s="45"/>
    </row>
    <row r="3822" spans="2:8" ht="25.5">
      <c r="C3822" s="14" t="s">
        <v>14</v>
      </c>
      <c r="D3822" s="6"/>
    </row>
    <row r="3823" spans="2:8" ht="20.25">
      <c r="C3823" s="89" t="s">
        <v>6</v>
      </c>
      <c r="D3823" s="77" t="s">
        <v>0</v>
      </c>
      <c r="E3823" s="9">
        <f>IF(G3811&gt;0, ROUND((G3811+D3804)/D3804,2), 0)</f>
        <v>1.06</v>
      </c>
      <c r="F3823" s="9"/>
      <c r="G3823" s="10"/>
      <c r="H3823" s="7"/>
    </row>
    <row r="3824" spans="2:8">
      <c r="C3824" s="89"/>
      <c r="D3824" s="77" t="s">
        <v>1</v>
      </c>
      <c r="E3824" s="9">
        <f>IF(SUM(G3812:G3813)&gt;0,ROUND((G3812+G3813+D3804)/D3804,2),0)</f>
        <v>1.1200000000000001</v>
      </c>
      <c r="F3824" s="9"/>
      <c r="G3824" s="11"/>
      <c r="H3824" s="47"/>
    </row>
    <row r="3825" spans="2:8">
      <c r="C3825" s="89"/>
      <c r="D3825" s="77" t="s">
        <v>2</v>
      </c>
      <c r="E3825" s="9">
        <f>IF(G3814&gt;0,ROUND((G3814+D3804)/D3804,2),0)</f>
        <v>1.83</v>
      </c>
      <c r="F3825" s="12"/>
      <c r="G3825" s="11"/>
    </row>
    <row r="3826" spans="2:8">
      <c r="C3826" s="89"/>
      <c r="D3826" s="13" t="s">
        <v>3</v>
      </c>
      <c r="E3826" s="32">
        <f>IF(SUM(G3815:G3820)&gt;0,ROUND((SUM(G3815:G3820)+D3804)/D3804,2),0)</f>
        <v>1.6</v>
      </c>
      <c r="F3826" s="10"/>
      <c r="G3826" s="11"/>
    </row>
    <row r="3827" spans="2:8" ht="25.5">
      <c r="D3827" s="33" t="s">
        <v>4</v>
      </c>
      <c r="E3827" s="34">
        <f>SUM(E3823:E3826)-IF(VALUE(COUNTIF(E3823:E3826,"&gt;0"))=4,3,0)-IF(VALUE(COUNTIF(E3823:E3826,"&gt;0"))=3,2,0)-IF(VALUE(COUNTIF(E3823:E3826,"&gt;0"))=2,1,0)</f>
        <v>2.6099999999999994</v>
      </c>
      <c r="F3827" s="25"/>
    </row>
    <row r="3828" spans="2:8">
      <c r="E3828" s="15"/>
    </row>
    <row r="3829" spans="2:8" ht="25.5">
      <c r="B3829" s="22"/>
      <c r="C3829" s="16" t="s">
        <v>23</v>
      </c>
      <c r="D3829" s="90">
        <f>E3827*D3804</f>
        <v>2772.3941999999993</v>
      </c>
      <c r="E3829" s="90"/>
    </row>
    <row r="3830" spans="2:8" ht="20.25">
      <c r="C3830" s="17" t="s">
        <v>8</v>
      </c>
      <c r="D3830" s="91">
        <f>D3829/D3803</f>
        <v>16.502346428571425</v>
      </c>
      <c r="E3830" s="91"/>
      <c r="G3830" s="7"/>
      <c r="H3830" s="48"/>
    </row>
    <row r="3842" spans="2:8" ht="60.75">
      <c r="B3842" s="118" t="s">
        <v>354</v>
      </c>
      <c r="C3842" s="118"/>
      <c r="D3842" s="118"/>
      <c r="E3842" s="118"/>
      <c r="F3842" s="118"/>
      <c r="G3842" s="118"/>
      <c r="H3842" s="118"/>
    </row>
    <row r="3843" spans="2:8">
      <c r="B3843" s="92" t="s">
        <v>37</v>
      </c>
      <c r="C3843" s="92"/>
      <c r="D3843" s="92"/>
      <c r="E3843" s="92"/>
      <c r="F3843" s="92"/>
      <c r="G3843" s="92"/>
    </row>
    <row r="3844" spans="2:8">
      <c r="C3844" s="78"/>
      <c r="G3844" s="7"/>
    </row>
    <row r="3845" spans="2:8" ht="25.5">
      <c r="C3845" s="14" t="s">
        <v>5</v>
      </c>
      <c r="D3845" s="6"/>
    </row>
    <row r="3846" spans="2:8" ht="20.25">
      <c r="B3846" s="10"/>
      <c r="C3846" s="93" t="s">
        <v>15</v>
      </c>
      <c r="D3846" s="96" t="s">
        <v>87</v>
      </c>
      <c r="E3846" s="96"/>
      <c r="F3846" s="96"/>
      <c r="G3846" s="96"/>
      <c r="H3846" s="40"/>
    </row>
    <row r="3847" spans="2:8" ht="20.25">
      <c r="B3847" s="10"/>
      <c r="C3847" s="94"/>
      <c r="D3847" s="96" t="s">
        <v>182</v>
      </c>
      <c r="E3847" s="96"/>
      <c r="F3847" s="96"/>
      <c r="G3847" s="96"/>
      <c r="H3847" s="40"/>
    </row>
    <row r="3848" spans="2:8" ht="20.25">
      <c r="B3848" s="10"/>
      <c r="C3848" s="95"/>
      <c r="D3848" s="96" t="s">
        <v>221</v>
      </c>
      <c r="E3848" s="96"/>
      <c r="F3848" s="96"/>
      <c r="G3848" s="96"/>
      <c r="H3848" s="40"/>
    </row>
    <row r="3849" spans="2:8">
      <c r="C3849" s="35" t="s">
        <v>12</v>
      </c>
      <c r="D3849" s="53">
        <v>1.9</v>
      </c>
      <c r="E3849" s="49"/>
      <c r="F3849" s="10"/>
    </row>
    <row r="3850" spans="2:8">
      <c r="C3850" s="1" t="s">
        <v>9</v>
      </c>
      <c r="D3850" s="54">
        <v>266</v>
      </c>
      <c r="E3850" s="97" t="s">
        <v>16</v>
      </c>
      <c r="F3850" s="98"/>
      <c r="G3850" s="101">
        <f>D3851/D3850</f>
        <v>6.145338345864662</v>
      </c>
    </row>
    <row r="3851" spans="2:8">
      <c r="C3851" s="1" t="s">
        <v>10</v>
      </c>
      <c r="D3851" s="54">
        <v>1634.66</v>
      </c>
      <c r="E3851" s="99"/>
      <c r="F3851" s="100"/>
      <c r="G3851" s="102"/>
    </row>
    <row r="3852" spans="2:8">
      <c r="C3852" s="37"/>
      <c r="D3852" s="38"/>
      <c r="E3852" s="50"/>
    </row>
    <row r="3853" spans="2:8">
      <c r="C3853" s="36" t="s">
        <v>7</v>
      </c>
      <c r="D3853" s="55" t="s">
        <v>165</v>
      </c>
    </row>
    <row r="3854" spans="2:8">
      <c r="C3854" s="36" t="s">
        <v>11</v>
      </c>
      <c r="D3854" s="55">
        <v>70</v>
      </c>
    </row>
    <row r="3855" spans="2:8">
      <c r="C3855" s="36" t="s">
        <v>13</v>
      </c>
      <c r="D3855" s="69" t="s">
        <v>34</v>
      </c>
      <c r="E3855" s="41"/>
    </row>
    <row r="3856" spans="2:8" ht="24" thickBot="1">
      <c r="C3856" s="42"/>
      <c r="D3856" s="42"/>
    </row>
    <row r="3857" spans="2:8" ht="48" thickBot="1">
      <c r="B3857" s="103" t="s">
        <v>17</v>
      </c>
      <c r="C3857" s="104"/>
      <c r="D3857" s="23" t="s">
        <v>20</v>
      </c>
      <c r="E3857" s="105" t="s">
        <v>22</v>
      </c>
      <c r="F3857" s="106"/>
      <c r="G3857" s="2" t="s">
        <v>21</v>
      </c>
    </row>
    <row r="3858" spans="2:8" ht="24" thickBot="1">
      <c r="B3858" s="107" t="s">
        <v>36</v>
      </c>
      <c r="C3858" s="108"/>
      <c r="D3858" s="70">
        <v>50.01</v>
      </c>
      <c r="E3858" s="56">
        <v>1.9</v>
      </c>
      <c r="F3858" s="18" t="s">
        <v>25</v>
      </c>
      <c r="G3858" s="26">
        <f t="shared" ref="G3858:G3865" si="83">D3858*E3858</f>
        <v>95.018999999999991</v>
      </c>
      <c r="H3858" s="109"/>
    </row>
    <row r="3859" spans="2:8">
      <c r="B3859" s="110" t="s">
        <v>18</v>
      </c>
      <c r="C3859" s="111"/>
      <c r="D3859" s="59">
        <v>97.44</v>
      </c>
      <c r="E3859" s="57">
        <v>0.7</v>
      </c>
      <c r="F3859" s="19" t="s">
        <v>26</v>
      </c>
      <c r="G3859" s="27">
        <f t="shared" si="83"/>
        <v>68.207999999999998</v>
      </c>
      <c r="H3859" s="109"/>
    </row>
    <row r="3860" spans="2:8" ht="24" thickBot="1">
      <c r="B3860" s="112" t="s">
        <v>19</v>
      </c>
      <c r="C3860" s="113"/>
      <c r="D3860" s="62">
        <v>151.63</v>
      </c>
      <c r="E3860" s="58">
        <v>0.7</v>
      </c>
      <c r="F3860" s="20" t="s">
        <v>26</v>
      </c>
      <c r="G3860" s="28">
        <f t="shared" si="83"/>
        <v>106.14099999999999</v>
      </c>
      <c r="H3860" s="109"/>
    </row>
    <row r="3861" spans="2:8" ht="24" thickBot="1">
      <c r="B3861" s="114" t="s">
        <v>28</v>
      </c>
      <c r="C3861" s="115"/>
      <c r="D3861" s="71">
        <v>731.97</v>
      </c>
      <c r="E3861" s="71">
        <v>1.9</v>
      </c>
      <c r="F3861" s="24" t="s">
        <v>25</v>
      </c>
      <c r="G3861" s="29">
        <f t="shared" si="83"/>
        <v>1390.7429999999999</v>
      </c>
      <c r="H3861" s="109"/>
    </row>
    <row r="3862" spans="2:8">
      <c r="B3862" s="110" t="s">
        <v>33</v>
      </c>
      <c r="C3862" s="111"/>
      <c r="D3862" s="59">
        <v>652.6</v>
      </c>
      <c r="E3862" s="59"/>
      <c r="F3862" s="19" t="s">
        <v>25</v>
      </c>
      <c r="G3862" s="27">
        <f t="shared" si="83"/>
        <v>0</v>
      </c>
      <c r="H3862" s="109"/>
    </row>
    <row r="3863" spans="2:8">
      <c r="B3863" s="116" t="s">
        <v>27</v>
      </c>
      <c r="C3863" s="117"/>
      <c r="D3863" s="72">
        <v>526.99</v>
      </c>
      <c r="E3863" s="60">
        <v>1.9</v>
      </c>
      <c r="F3863" s="21" t="s">
        <v>25</v>
      </c>
      <c r="G3863" s="30">
        <f t="shared" si="83"/>
        <v>1001.2809999999999</v>
      </c>
      <c r="H3863" s="109"/>
    </row>
    <row r="3864" spans="2:8">
      <c r="B3864" s="116" t="s">
        <v>29</v>
      </c>
      <c r="C3864" s="117"/>
      <c r="D3864" s="73">
        <v>5438.99</v>
      </c>
      <c r="E3864" s="61"/>
      <c r="F3864" s="21" t="s">
        <v>25</v>
      </c>
      <c r="G3864" s="30">
        <f t="shared" si="83"/>
        <v>0</v>
      </c>
      <c r="H3864" s="109"/>
    </row>
    <row r="3865" spans="2:8">
      <c r="B3865" s="116" t="s">
        <v>30</v>
      </c>
      <c r="C3865" s="117"/>
      <c r="D3865" s="73">
        <v>1672.77</v>
      </c>
      <c r="E3865" s="61"/>
      <c r="F3865" s="21" t="s">
        <v>25</v>
      </c>
      <c r="G3865" s="30">
        <f t="shared" si="83"/>
        <v>0</v>
      </c>
      <c r="H3865" s="109"/>
    </row>
    <row r="3866" spans="2:8">
      <c r="B3866" s="116" t="s">
        <v>32</v>
      </c>
      <c r="C3866" s="117"/>
      <c r="D3866" s="73">
        <v>548.24</v>
      </c>
      <c r="E3866" s="61"/>
      <c r="F3866" s="21" t="s">
        <v>25</v>
      </c>
      <c r="G3866" s="30">
        <f>D3866*E3866</f>
        <v>0</v>
      </c>
      <c r="H3866" s="109"/>
    </row>
    <row r="3867" spans="2:8" ht="24" thickBot="1">
      <c r="B3867" s="112" t="s">
        <v>31</v>
      </c>
      <c r="C3867" s="113"/>
      <c r="D3867" s="74">
        <v>340.74</v>
      </c>
      <c r="E3867" s="62"/>
      <c r="F3867" s="20" t="s">
        <v>25</v>
      </c>
      <c r="G3867" s="31">
        <f>D3867*E3867</f>
        <v>0</v>
      </c>
      <c r="H3867" s="109"/>
    </row>
    <row r="3868" spans="2:8">
      <c r="C3868" s="3"/>
      <c r="D3868" s="3"/>
      <c r="E3868" s="4"/>
      <c r="F3868" s="4"/>
      <c r="H3868" s="45"/>
    </row>
    <row r="3869" spans="2:8" ht="25.5">
      <c r="C3869" s="14" t="s">
        <v>14</v>
      </c>
      <c r="D3869" s="6"/>
    </row>
    <row r="3870" spans="2:8" ht="20.25">
      <c r="C3870" s="89" t="s">
        <v>6</v>
      </c>
      <c r="D3870" s="77" t="s">
        <v>0</v>
      </c>
      <c r="E3870" s="9">
        <f>IF(G3858&gt;0, ROUND((G3858+D3851)/D3851,2), 0)</f>
        <v>1.06</v>
      </c>
      <c r="F3870" s="9"/>
      <c r="G3870" s="10"/>
      <c r="H3870" s="7"/>
    </row>
    <row r="3871" spans="2:8">
      <c r="C3871" s="89"/>
      <c r="D3871" s="77" t="s">
        <v>1</v>
      </c>
      <c r="E3871" s="9">
        <f>IF(SUM(G3859:G3860)&gt;0,ROUND((G3859+G3860+D3851)/D3851,2),0)</f>
        <v>1.1100000000000001</v>
      </c>
      <c r="F3871" s="9"/>
      <c r="G3871" s="11"/>
      <c r="H3871" s="47"/>
    </row>
    <row r="3872" spans="2:8">
      <c r="C3872" s="89"/>
      <c r="D3872" s="77" t="s">
        <v>2</v>
      </c>
      <c r="E3872" s="9">
        <f>IF(G3861&gt;0,ROUND((G3861+D3851)/D3851,2),0)</f>
        <v>1.85</v>
      </c>
      <c r="F3872" s="12"/>
      <c r="G3872" s="11"/>
    </row>
    <row r="3873" spans="2:8">
      <c r="C3873" s="89"/>
      <c r="D3873" s="13" t="s">
        <v>3</v>
      </c>
      <c r="E3873" s="32">
        <f>IF(SUM(G3862:G3867)&gt;0,ROUND((SUM(G3862:G3867)+D3851)/D3851,2),0)</f>
        <v>1.61</v>
      </c>
      <c r="F3873" s="10"/>
      <c r="G3873" s="11"/>
    </row>
    <row r="3874" spans="2:8" ht="25.5">
      <c r="D3874" s="33" t="s">
        <v>4</v>
      </c>
      <c r="E3874" s="34">
        <f>SUM(E3870:E3873)-IF(VALUE(COUNTIF(E3870:E3873,"&gt;0"))=4,3,0)-IF(VALUE(COUNTIF(E3870:E3873,"&gt;0"))=3,2,0)-IF(VALUE(COUNTIF(E3870:E3873,"&gt;0"))=2,1,0)</f>
        <v>2.63</v>
      </c>
      <c r="F3874" s="25"/>
    </row>
    <row r="3875" spans="2:8">
      <c r="E3875" s="15"/>
    </row>
    <row r="3876" spans="2:8" ht="25.5">
      <c r="B3876" s="22"/>
      <c r="C3876" s="16" t="s">
        <v>23</v>
      </c>
      <c r="D3876" s="90">
        <f>E3874*D3851</f>
        <v>4299.1558000000005</v>
      </c>
      <c r="E3876" s="90"/>
    </row>
    <row r="3877" spans="2:8" ht="20.25">
      <c r="C3877" s="17" t="s">
        <v>8</v>
      </c>
      <c r="D3877" s="91">
        <f>D3876/D3850</f>
        <v>16.162239849624061</v>
      </c>
      <c r="E3877" s="91"/>
      <c r="G3877" s="7"/>
      <c r="H3877" s="48"/>
    </row>
    <row r="3889" spans="2:8" ht="60.75">
      <c r="B3889" s="118" t="s">
        <v>220</v>
      </c>
      <c r="C3889" s="118"/>
      <c r="D3889" s="118"/>
      <c r="E3889" s="118"/>
      <c r="F3889" s="118"/>
      <c r="G3889" s="118"/>
      <c r="H3889" s="118"/>
    </row>
    <row r="3890" spans="2:8">
      <c r="B3890" s="92" t="s">
        <v>37</v>
      </c>
      <c r="C3890" s="92"/>
      <c r="D3890" s="92"/>
      <c r="E3890" s="92"/>
      <c r="F3890" s="92"/>
      <c r="G3890" s="92"/>
    </row>
    <row r="3891" spans="2:8">
      <c r="C3891" s="78"/>
      <c r="G3891" s="7"/>
    </row>
    <row r="3892" spans="2:8" ht="25.5">
      <c r="C3892" s="14" t="s">
        <v>5</v>
      </c>
      <c r="D3892" s="6"/>
    </row>
    <row r="3893" spans="2:8" ht="20.25">
      <c r="B3893" s="10"/>
      <c r="C3893" s="93" t="s">
        <v>15</v>
      </c>
      <c r="D3893" s="96" t="s">
        <v>87</v>
      </c>
      <c r="E3893" s="96"/>
      <c r="F3893" s="96"/>
      <c r="G3893" s="96"/>
      <c r="H3893" s="40"/>
    </row>
    <row r="3894" spans="2:8" ht="20.25">
      <c r="B3894" s="10"/>
      <c r="C3894" s="94"/>
      <c r="D3894" s="96" t="s">
        <v>182</v>
      </c>
      <c r="E3894" s="96"/>
      <c r="F3894" s="96"/>
      <c r="G3894" s="96"/>
      <c r="H3894" s="40"/>
    </row>
    <row r="3895" spans="2:8" ht="20.25">
      <c r="B3895" s="10"/>
      <c r="C3895" s="95"/>
      <c r="D3895" s="96" t="s">
        <v>222</v>
      </c>
      <c r="E3895" s="96"/>
      <c r="F3895" s="96"/>
      <c r="G3895" s="96"/>
      <c r="H3895" s="40"/>
    </row>
    <row r="3896" spans="2:8">
      <c r="C3896" s="35" t="s">
        <v>12</v>
      </c>
      <c r="D3896" s="53">
        <v>1.2</v>
      </c>
      <c r="E3896" s="49"/>
      <c r="F3896" s="10"/>
    </row>
    <row r="3897" spans="2:8">
      <c r="C3897" s="1" t="s">
        <v>9</v>
      </c>
      <c r="D3897" s="54">
        <v>167</v>
      </c>
      <c r="E3897" s="97" t="s">
        <v>16</v>
      </c>
      <c r="F3897" s="98"/>
      <c r="G3897" s="101">
        <f>D3898/D3897</f>
        <v>8.0667065868263474</v>
      </c>
    </row>
    <row r="3898" spans="2:8">
      <c r="C3898" s="1" t="s">
        <v>10</v>
      </c>
      <c r="D3898" s="54">
        <v>1347.14</v>
      </c>
      <c r="E3898" s="99"/>
      <c r="F3898" s="100"/>
      <c r="G3898" s="102"/>
    </row>
    <row r="3899" spans="2:8">
      <c r="C3899" s="37"/>
      <c r="D3899" s="38"/>
      <c r="E3899" s="50"/>
    </row>
    <row r="3900" spans="2:8">
      <c r="C3900" s="36" t="s">
        <v>7</v>
      </c>
      <c r="D3900" s="55" t="s">
        <v>165</v>
      </c>
    </row>
    <row r="3901" spans="2:8">
      <c r="C3901" s="36" t="s">
        <v>11</v>
      </c>
      <c r="D3901" s="55">
        <v>70</v>
      </c>
    </row>
    <row r="3902" spans="2:8">
      <c r="C3902" s="36" t="s">
        <v>13</v>
      </c>
      <c r="D3902" s="69" t="s">
        <v>34</v>
      </c>
      <c r="E3902" s="41"/>
    </row>
    <row r="3903" spans="2:8" ht="24" thickBot="1">
      <c r="C3903" s="42"/>
      <c r="D3903" s="42"/>
    </row>
    <row r="3904" spans="2:8" ht="48" thickBot="1">
      <c r="B3904" s="103" t="s">
        <v>17</v>
      </c>
      <c r="C3904" s="104"/>
      <c r="D3904" s="23" t="s">
        <v>20</v>
      </c>
      <c r="E3904" s="105" t="s">
        <v>22</v>
      </c>
      <c r="F3904" s="106"/>
      <c r="G3904" s="2" t="s">
        <v>21</v>
      </c>
    </row>
    <row r="3905" spans="2:8" ht="24" thickBot="1">
      <c r="B3905" s="107" t="s">
        <v>36</v>
      </c>
      <c r="C3905" s="108"/>
      <c r="D3905" s="70">
        <v>50.01</v>
      </c>
      <c r="E3905" s="56">
        <v>1.2</v>
      </c>
      <c r="F3905" s="18" t="s">
        <v>25</v>
      </c>
      <c r="G3905" s="26">
        <f t="shared" ref="G3905:G3912" si="84">D3905*E3905</f>
        <v>60.011999999999993</v>
      </c>
      <c r="H3905" s="109"/>
    </row>
    <row r="3906" spans="2:8">
      <c r="B3906" s="110" t="s">
        <v>18</v>
      </c>
      <c r="C3906" s="111"/>
      <c r="D3906" s="59">
        <v>97.44</v>
      </c>
      <c r="E3906" s="57">
        <v>0.5</v>
      </c>
      <c r="F3906" s="19" t="s">
        <v>26</v>
      </c>
      <c r="G3906" s="27">
        <f t="shared" si="84"/>
        <v>48.72</v>
      </c>
      <c r="H3906" s="109"/>
    </row>
    <row r="3907" spans="2:8" ht="24" thickBot="1">
      <c r="B3907" s="112" t="s">
        <v>19</v>
      </c>
      <c r="C3907" s="113"/>
      <c r="D3907" s="62">
        <v>151.63</v>
      </c>
      <c r="E3907" s="58">
        <v>0.5</v>
      </c>
      <c r="F3907" s="20" t="s">
        <v>26</v>
      </c>
      <c r="G3907" s="28">
        <f t="shared" si="84"/>
        <v>75.814999999999998</v>
      </c>
      <c r="H3907" s="109"/>
    </row>
    <row r="3908" spans="2:8" ht="24" thickBot="1">
      <c r="B3908" s="114" t="s">
        <v>28</v>
      </c>
      <c r="C3908" s="115"/>
      <c r="D3908" s="71">
        <v>731.97</v>
      </c>
      <c r="E3908" s="71">
        <v>1.2</v>
      </c>
      <c r="F3908" s="24" t="s">
        <v>25</v>
      </c>
      <c r="G3908" s="29">
        <f t="shared" si="84"/>
        <v>878.36400000000003</v>
      </c>
      <c r="H3908" s="109"/>
    </row>
    <row r="3909" spans="2:8">
      <c r="B3909" s="110" t="s">
        <v>33</v>
      </c>
      <c r="C3909" s="111"/>
      <c r="D3909" s="59">
        <v>652.6</v>
      </c>
      <c r="E3909" s="59"/>
      <c r="F3909" s="19" t="s">
        <v>25</v>
      </c>
      <c r="G3909" s="27">
        <f t="shared" si="84"/>
        <v>0</v>
      </c>
      <c r="H3909" s="109"/>
    </row>
    <row r="3910" spans="2:8">
      <c r="B3910" s="116" t="s">
        <v>27</v>
      </c>
      <c r="C3910" s="117"/>
      <c r="D3910" s="72">
        <v>526.99</v>
      </c>
      <c r="E3910" s="60">
        <v>1.2</v>
      </c>
      <c r="F3910" s="21" t="s">
        <v>25</v>
      </c>
      <c r="G3910" s="30">
        <f t="shared" si="84"/>
        <v>632.38800000000003</v>
      </c>
      <c r="H3910" s="109"/>
    </row>
    <row r="3911" spans="2:8">
      <c r="B3911" s="116" t="s">
        <v>29</v>
      </c>
      <c r="C3911" s="117"/>
      <c r="D3911" s="73">
        <v>5438.99</v>
      </c>
      <c r="E3911" s="61"/>
      <c r="F3911" s="21" t="s">
        <v>25</v>
      </c>
      <c r="G3911" s="30">
        <f t="shared" si="84"/>
        <v>0</v>
      </c>
      <c r="H3911" s="109"/>
    </row>
    <row r="3912" spans="2:8">
      <c r="B3912" s="116" t="s">
        <v>30</v>
      </c>
      <c r="C3912" s="117"/>
      <c r="D3912" s="73">
        <v>1672.77</v>
      </c>
      <c r="E3912" s="61"/>
      <c r="F3912" s="21" t="s">
        <v>25</v>
      </c>
      <c r="G3912" s="30">
        <f t="shared" si="84"/>
        <v>0</v>
      </c>
      <c r="H3912" s="109"/>
    </row>
    <row r="3913" spans="2:8">
      <c r="B3913" s="116" t="s">
        <v>32</v>
      </c>
      <c r="C3913" s="117"/>
      <c r="D3913" s="73">
        <v>548.24</v>
      </c>
      <c r="E3913" s="61"/>
      <c r="F3913" s="21" t="s">
        <v>25</v>
      </c>
      <c r="G3913" s="30">
        <f>D3913*E3913</f>
        <v>0</v>
      </c>
      <c r="H3913" s="109"/>
    </row>
    <row r="3914" spans="2:8" ht="24" thickBot="1">
      <c r="B3914" s="112" t="s">
        <v>31</v>
      </c>
      <c r="C3914" s="113"/>
      <c r="D3914" s="74">
        <v>340.74</v>
      </c>
      <c r="E3914" s="62"/>
      <c r="F3914" s="20" t="s">
        <v>25</v>
      </c>
      <c r="G3914" s="31">
        <f>D3914*E3914</f>
        <v>0</v>
      </c>
      <c r="H3914" s="109"/>
    </row>
    <row r="3915" spans="2:8">
      <c r="C3915" s="3"/>
      <c r="D3915" s="3"/>
      <c r="E3915" s="4"/>
      <c r="F3915" s="4"/>
      <c r="H3915" s="45"/>
    </row>
    <row r="3916" spans="2:8" ht="25.5">
      <c r="C3916" s="14" t="s">
        <v>14</v>
      </c>
      <c r="D3916" s="6"/>
    </row>
    <row r="3917" spans="2:8" ht="20.25">
      <c r="C3917" s="89" t="s">
        <v>6</v>
      </c>
      <c r="D3917" s="77" t="s">
        <v>0</v>
      </c>
      <c r="E3917" s="9">
        <f>IF(G3905&gt;0, ROUND((G3905+D3898)/D3898,2), 0)</f>
        <v>1.04</v>
      </c>
      <c r="F3917" s="9"/>
      <c r="G3917" s="10"/>
      <c r="H3917" s="7"/>
    </row>
    <row r="3918" spans="2:8">
      <c r="C3918" s="89"/>
      <c r="D3918" s="77" t="s">
        <v>1</v>
      </c>
      <c r="E3918" s="9">
        <f>IF(SUM(G3906:G3907)&gt;0,ROUND((G3906+G3907+D3898)/D3898,2),0)</f>
        <v>1.0900000000000001</v>
      </c>
      <c r="F3918" s="9"/>
      <c r="G3918" s="11"/>
      <c r="H3918" s="47"/>
    </row>
    <row r="3919" spans="2:8">
      <c r="C3919" s="89"/>
      <c r="D3919" s="77" t="s">
        <v>2</v>
      </c>
      <c r="E3919" s="9">
        <f>IF(G3908&gt;0,ROUND((G3908+D3898)/D3898,2),0)</f>
        <v>1.65</v>
      </c>
      <c r="F3919" s="12"/>
      <c r="G3919" s="11"/>
    </row>
    <row r="3920" spans="2:8">
      <c r="C3920" s="89"/>
      <c r="D3920" s="13" t="s">
        <v>3</v>
      </c>
      <c r="E3920" s="32">
        <f>IF(SUM(G3909:G3914)&gt;0,ROUND((SUM(G3909:G3914)+D3898)/D3898,2),0)</f>
        <v>1.47</v>
      </c>
      <c r="F3920" s="10"/>
      <c r="G3920" s="11"/>
    </row>
    <row r="3921" spans="2:8" ht="25.5">
      <c r="D3921" s="33" t="s">
        <v>4</v>
      </c>
      <c r="E3921" s="34">
        <f>SUM(E3917:E3920)-IF(VALUE(COUNTIF(E3917:E3920,"&gt;0"))=4,3,0)-IF(VALUE(COUNTIF(E3917:E3920,"&gt;0"))=3,2,0)-IF(VALUE(COUNTIF(E3917:E3920,"&gt;0"))=2,1,0)</f>
        <v>2.25</v>
      </c>
      <c r="F3921" s="25"/>
    </row>
    <row r="3922" spans="2:8">
      <c r="E3922" s="15"/>
    </row>
    <row r="3923" spans="2:8" ht="25.5">
      <c r="B3923" s="22"/>
      <c r="C3923" s="16" t="s">
        <v>23</v>
      </c>
      <c r="D3923" s="90">
        <f>E3921*D3898</f>
        <v>3031.0650000000001</v>
      </c>
      <c r="E3923" s="90"/>
    </row>
    <row r="3924" spans="2:8" ht="20.25">
      <c r="C3924" s="17" t="s">
        <v>8</v>
      </c>
      <c r="D3924" s="91">
        <f>D3923/D3897</f>
        <v>18.15008982035928</v>
      </c>
      <c r="E3924" s="91"/>
      <c r="G3924" s="7"/>
      <c r="H3924" s="48"/>
    </row>
    <row r="3936" spans="2:8" ht="60.75">
      <c r="B3936" s="118" t="s">
        <v>355</v>
      </c>
      <c r="C3936" s="118"/>
      <c r="D3936" s="118"/>
      <c r="E3936" s="118"/>
      <c r="F3936" s="118"/>
      <c r="G3936" s="118"/>
      <c r="H3936" s="118"/>
    </row>
    <row r="3937" spans="2:8">
      <c r="B3937" s="92" t="s">
        <v>37</v>
      </c>
      <c r="C3937" s="92"/>
      <c r="D3937" s="92"/>
      <c r="E3937" s="92"/>
      <c r="F3937" s="92"/>
      <c r="G3937" s="92"/>
    </row>
    <row r="3938" spans="2:8">
      <c r="C3938" s="78"/>
      <c r="G3938" s="7"/>
    </row>
    <row r="3939" spans="2:8" ht="25.5">
      <c r="C3939" s="14" t="s">
        <v>5</v>
      </c>
      <c r="D3939" s="6"/>
    </row>
    <row r="3940" spans="2:8" ht="20.25">
      <c r="B3940" s="10"/>
      <c r="C3940" s="93" t="s">
        <v>15</v>
      </c>
      <c r="D3940" s="96" t="s">
        <v>87</v>
      </c>
      <c r="E3940" s="96"/>
      <c r="F3940" s="96"/>
      <c r="G3940" s="96"/>
      <c r="H3940" s="40"/>
    </row>
    <row r="3941" spans="2:8" ht="20.25">
      <c r="B3941" s="10"/>
      <c r="C3941" s="94"/>
      <c r="D3941" s="96" t="s">
        <v>182</v>
      </c>
      <c r="E3941" s="96"/>
      <c r="F3941" s="96"/>
      <c r="G3941" s="96"/>
      <c r="H3941" s="40"/>
    </row>
    <row r="3942" spans="2:8" ht="20.25">
      <c r="B3942" s="10"/>
      <c r="C3942" s="95"/>
      <c r="D3942" s="96" t="s">
        <v>223</v>
      </c>
      <c r="E3942" s="96"/>
      <c r="F3942" s="96"/>
      <c r="G3942" s="96"/>
      <c r="H3942" s="40"/>
    </row>
    <row r="3943" spans="2:8">
      <c r="C3943" s="35" t="s">
        <v>12</v>
      </c>
      <c r="D3943" s="53">
        <v>1.8</v>
      </c>
      <c r="E3943" s="49"/>
      <c r="F3943" s="10"/>
    </row>
    <row r="3944" spans="2:8">
      <c r="C3944" s="1" t="s">
        <v>9</v>
      </c>
      <c r="D3944" s="54">
        <v>252</v>
      </c>
      <c r="E3944" s="97" t="s">
        <v>16</v>
      </c>
      <c r="F3944" s="98"/>
      <c r="G3944" s="101">
        <f>D3945/D3944</f>
        <v>5.8460714285714284</v>
      </c>
    </row>
    <row r="3945" spans="2:8">
      <c r="C3945" s="1" t="s">
        <v>10</v>
      </c>
      <c r="D3945" s="54">
        <v>1473.21</v>
      </c>
      <c r="E3945" s="99"/>
      <c r="F3945" s="100"/>
      <c r="G3945" s="102"/>
    </row>
    <row r="3946" spans="2:8">
      <c r="C3946" s="37"/>
      <c r="D3946" s="38"/>
      <c r="E3946" s="50"/>
    </row>
    <row r="3947" spans="2:8">
      <c r="C3947" s="36" t="s">
        <v>7</v>
      </c>
      <c r="D3947" s="55" t="s">
        <v>165</v>
      </c>
    </row>
    <row r="3948" spans="2:8">
      <c r="C3948" s="36" t="s">
        <v>11</v>
      </c>
      <c r="D3948" s="55">
        <v>70</v>
      </c>
    </row>
    <row r="3949" spans="2:8">
      <c r="C3949" s="36" t="s">
        <v>13</v>
      </c>
      <c r="D3949" s="69" t="s">
        <v>34</v>
      </c>
      <c r="E3949" s="41"/>
    </row>
    <row r="3950" spans="2:8" ht="24" thickBot="1">
      <c r="C3950" s="42"/>
      <c r="D3950" s="42"/>
    </row>
    <row r="3951" spans="2:8" ht="48" thickBot="1">
      <c r="B3951" s="103" t="s">
        <v>17</v>
      </c>
      <c r="C3951" s="104"/>
      <c r="D3951" s="23" t="s">
        <v>20</v>
      </c>
      <c r="E3951" s="105" t="s">
        <v>22</v>
      </c>
      <c r="F3951" s="106"/>
      <c r="G3951" s="2" t="s">
        <v>21</v>
      </c>
    </row>
    <row r="3952" spans="2:8" ht="24" thickBot="1">
      <c r="B3952" s="107" t="s">
        <v>36</v>
      </c>
      <c r="C3952" s="108"/>
      <c r="D3952" s="70">
        <v>50.01</v>
      </c>
      <c r="E3952" s="56">
        <v>1.8</v>
      </c>
      <c r="F3952" s="18" t="s">
        <v>25</v>
      </c>
      <c r="G3952" s="26">
        <f t="shared" ref="G3952:G3959" si="85">D3952*E3952</f>
        <v>90.018000000000001</v>
      </c>
      <c r="H3952" s="109"/>
    </row>
    <row r="3953" spans="2:8">
      <c r="B3953" s="110" t="s">
        <v>18</v>
      </c>
      <c r="C3953" s="111"/>
      <c r="D3953" s="59">
        <v>97.44</v>
      </c>
      <c r="E3953" s="57">
        <v>0.6</v>
      </c>
      <c r="F3953" s="19" t="s">
        <v>26</v>
      </c>
      <c r="G3953" s="27">
        <f t="shared" si="85"/>
        <v>58.463999999999999</v>
      </c>
      <c r="H3953" s="109"/>
    </row>
    <row r="3954" spans="2:8" ht="24" thickBot="1">
      <c r="B3954" s="112" t="s">
        <v>19</v>
      </c>
      <c r="C3954" s="113"/>
      <c r="D3954" s="62">
        <v>151.63</v>
      </c>
      <c r="E3954" s="58">
        <v>0.6</v>
      </c>
      <c r="F3954" s="20" t="s">
        <v>26</v>
      </c>
      <c r="G3954" s="28">
        <f t="shared" si="85"/>
        <v>90.977999999999994</v>
      </c>
      <c r="H3954" s="109"/>
    </row>
    <row r="3955" spans="2:8" ht="24" thickBot="1">
      <c r="B3955" s="114" t="s">
        <v>28</v>
      </c>
      <c r="C3955" s="115"/>
      <c r="D3955" s="71">
        <v>731.97</v>
      </c>
      <c r="E3955" s="71">
        <v>1.8</v>
      </c>
      <c r="F3955" s="24" t="s">
        <v>25</v>
      </c>
      <c r="G3955" s="29">
        <f t="shared" si="85"/>
        <v>1317.546</v>
      </c>
      <c r="H3955" s="109"/>
    </row>
    <row r="3956" spans="2:8">
      <c r="B3956" s="110" t="s">
        <v>33</v>
      </c>
      <c r="C3956" s="111"/>
      <c r="D3956" s="59">
        <v>652.6</v>
      </c>
      <c r="E3956" s="59"/>
      <c r="F3956" s="19" t="s">
        <v>25</v>
      </c>
      <c r="G3956" s="27">
        <f t="shared" si="85"/>
        <v>0</v>
      </c>
      <c r="H3956" s="109"/>
    </row>
    <row r="3957" spans="2:8">
      <c r="B3957" s="116" t="s">
        <v>27</v>
      </c>
      <c r="C3957" s="117"/>
      <c r="D3957" s="72">
        <v>526.99</v>
      </c>
      <c r="E3957" s="60">
        <v>1.8</v>
      </c>
      <c r="F3957" s="21" t="s">
        <v>25</v>
      </c>
      <c r="G3957" s="30">
        <f t="shared" si="85"/>
        <v>948.58199999999999</v>
      </c>
      <c r="H3957" s="109"/>
    </row>
    <row r="3958" spans="2:8">
      <c r="B3958" s="116" t="s">
        <v>29</v>
      </c>
      <c r="C3958" s="117"/>
      <c r="D3958" s="73">
        <v>5438.99</v>
      </c>
      <c r="E3958" s="61"/>
      <c r="F3958" s="21" t="s">
        <v>25</v>
      </c>
      <c r="G3958" s="30">
        <f t="shared" si="85"/>
        <v>0</v>
      </c>
      <c r="H3958" s="109"/>
    </row>
    <row r="3959" spans="2:8">
      <c r="B3959" s="116" t="s">
        <v>30</v>
      </c>
      <c r="C3959" s="117"/>
      <c r="D3959" s="73">
        <v>1672.77</v>
      </c>
      <c r="E3959" s="61"/>
      <c r="F3959" s="21" t="s">
        <v>25</v>
      </c>
      <c r="G3959" s="30">
        <f t="shared" si="85"/>
        <v>0</v>
      </c>
      <c r="H3959" s="109"/>
    </row>
    <row r="3960" spans="2:8">
      <c r="B3960" s="116" t="s">
        <v>32</v>
      </c>
      <c r="C3960" s="117"/>
      <c r="D3960" s="73">
        <v>548.24</v>
      </c>
      <c r="E3960" s="61"/>
      <c r="F3960" s="21" t="s">
        <v>25</v>
      </c>
      <c r="G3960" s="30">
        <f>D3960*E3960</f>
        <v>0</v>
      </c>
      <c r="H3960" s="109"/>
    </row>
    <row r="3961" spans="2:8" ht="24" thickBot="1">
      <c r="B3961" s="112" t="s">
        <v>31</v>
      </c>
      <c r="C3961" s="113"/>
      <c r="D3961" s="74">
        <v>340.74</v>
      </c>
      <c r="E3961" s="62"/>
      <c r="F3961" s="20" t="s">
        <v>25</v>
      </c>
      <c r="G3961" s="31">
        <f>D3961*E3961</f>
        <v>0</v>
      </c>
      <c r="H3961" s="109"/>
    </row>
    <row r="3962" spans="2:8">
      <c r="C3962" s="3"/>
      <c r="D3962" s="3"/>
      <c r="E3962" s="4"/>
      <c r="F3962" s="4"/>
      <c r="H3962" s="45"/>
    </row>
    <row r="3963" spans="2:8" ht="25.5">
      <c r="C3963" s="14" t="s">
        <v>14</v>
      </c>
      <c r="D3963" s="6"/>
    </row>
    <row r="3964" spans="2:8" ht="20.25">
      <c r="C3964" s="89" t="s">
        <v>6</v>
      </c>
      <c r="D3964" s="77" t="s">
        <v>0</v>
      </c>
      <c r="E3964" s="9">
        <f>IF(G3952&gt;0, ROUND((G3952+D3945)/D3945,2), 0)</f>
        <v>1.06</v>
      </c>
      <c r="F3964" s="9"/>
      <c r="G3964" s="10"/>
      <c r="H3964" s="7"/>
    </row>
    <row r="3965" spans="2:8">
      <c r="C3965" s="89"/>
      <c r="D3965" s="77" t="s">
        <v>1</v>
      </c>
      <c r="E3965" s="9">
        <f>IF(SUM(G3953:G3954)&gt;0,ROUND((G3953+G3954+D3945)/D3945,2),0)</f>
        <v>1.1000000000000001</v>
      </c>
      <c r="F3965" s="9"/>
      <c r="G3965" s="11"/>
      <c r="H3965" s="47"/>
    </row>
    <row r="3966" spans="2:8">
      <c r="C3966" s="89"/>
      <c r="D3966" s="77" t="s">
        <v>2</v>
      </c>
      <c r="E3966" s="9">
        <f>IF(G3955&gt;0,ROUND((G3955+D3945)/D3945,2),0)</f>
        <v>1.89</v>
      </c>
      <c r="F3966" s="12"/>
      <c r="G3966" s="11"/>
    </row>
    <row r="3967" spans="2:8">
      <c r="C3967" s="89"/>
      <c r="D3967" s="13" t="s">
        <v>3</v>
      </c>
      <c r="E3967" s="32">
        <f>IF(SUM(G3956:G3961)&gt;0,ROUND((SUM(G3956:G3961)+D3945)/D3945,2),0)</f>
        <v>1.64</v>
      </c>
      <c r="F3967" s="10"/>
      <c r="G3967" s="11"/>
    </row>
    <row r="3968" spans="2:8" ht="25.5">
      <c r="D3968" s="33" t="s">
        <v>4</v>
      </c>
      <c r="E3968" s="34">
        <f>SUM(E3964:E3967)-IF(VALUE(COUNTIF(E3964:E3967,"&gt;0"))=4,3,0)-IF(VALUE(COUNTIF(E3964:E3967,"&gt;0"))=3,2,0)-IF(VALUE(COUNTIF(E3964:E3967,"&gt;0"))=2,1,0)</f>
        <v>2.6899999999999995</v>
      </c>
      <c r="F3968" s="25"/>
    </row>
    <row r="3969" spans="2:8">
      <c r="E3969" s="15"/>
    </row>
    <row r="3970" spans="2:8" ht="25.5">
      <c r="B3970" s="22"/>
      <c r="C3970" s="16" t="s">
        <v>23</v>
      </c>
      <c r="D3970" s="90">
        <f>E3968*D3945</f>
        <v>3962.9348999999993</v>
      </c>
      <c r="E3970" s="90"/>
    </row>
    <row r="3971" spans="2:8" ht="20.25">
      <c r="C3971" s="17" t="s">
        <v>8</v>
      </c>
      <c r="D3971" s="91">
        <f>D3970/D3944</f>
        <v>15.72593214285714</v>
      </c>
      <c r="E3971" s="91"/>
      <c r="G3971" s="7"/>
      <c r="H3971" s="48"/>
    </row>
    <row r="3983" spans="2:8" ht="60.75">
      <c r="B3983" s="118" t="s">
        <v>277</v>
      </c>
      <c r="C3983" s="118"/>
      <c r="D3983" s="118"/>
      <c r="E3983" s="118"/>
      <c r="F3983" s="118"/>
      <c r="G3983" s="118"/>
      <c r="H3983" s="118"/>
    </row>
    <row r="3984" spans="2:8">
      <c r="B3984" s="92" t="s">
        <v>37</v>
      </c>
      <c r="C3984" s="92"/>
      <c r="D3984" s="92"/>
      <c r="E3984" s="92"/>
      <c r="F3984" s="92"/>
      <c r="G3984" s="92"/>
    </row>
    <row r="3985" spans="2:8">
      <c r="C3985" s="78"/>
      <c r="G3985" s="7"/>
    </row>
    <row r="3986" spans="2:8" ht="25.5">
      <c r="C3986" s="14" t="s">
        <v>5</v>
      </c>
      <c r="D3986" s="6"/>
    </row>
    <row r="3987" spans="2:8" ht="20.25">
      <c r="B3987" s="10"/>
      <c r="C3987" s="93" t="s">
        <v>15</v>
      </c>
      <c r="D3987" s="96" t="s">
        <v>87</v>
      </c>
      <c r="E3987" s="96"/>
      <c r="F3987" s="96"/>
      <c r="G3987" s="96"/>
      <c r="H3987" s="40"/>
    </row>
    <row r="3988" spans="2:8" ht="20.25">
      <c r="B3988" s="10"/>
      <c r="C3988" s="94"/>
      <c r="D3988" s="96" t="s">
        <v>182</v>
      </c>
      <c r="E3988" s="96"/>
      <c r="F3988" s="96"/>
      <c r="G3988" s="96"/>
      <c r="H3988" s="40"/>
    </row>
    <row r="3989" spans="2:8" ht="20.25">
      <c r="B3989" s="10"/>
      <c r="C3989" s="95"/>
      <c r="D3989" s="96" t="s">
        <v>225</v>
      </c>
      <c r="E3989" s="96"/>
      <c r="F3989" s="96"/>
      <c r="G3989" s="96"/>
      <c r="H3989" s="40"/>
    </row>
    <row r="3990" spans="2:8">
      <c r="C3990" s="35" t="s">
        <v>12</v>
      </c>
      <c r="D3990" s="53">
        <v>1</v>
      </c>
      <c r="E3990" s="49"/>
      <c r="F3990" s="10"/>
    </row>
    <row r="3991" spans="2:8">
      <c r="C3991" s="1" t="s">
        <v>9</v>
      </c>
      <c r="D3991" s="54">
        <v>137</v>
      </c>
      <c r="E3991" s="97" t="s">
        <v>16</v>
      </c>
      <c r="F3991" s="98"/>
      <c r="G3991" s="101">
        <f>D3992/D3991</f>
        <v>5.8130656934306568</v>
      </c>
    </row>
    <row r="3992" spans="2:8">
      <c r="C3992" s="1" t="s">
        <v>10</v>
      </c>
      <c r="D3992" s="54">
        <v>796.39</v>
      </c>
      <c r="E3992" s="99"/>
      <c r="F3992" s="100"/>
      <c r="G3992" s="102"/>
    </row>
    <row r="3993" spans="2:8">
      <c r="C3993" s="37"/>
      <c r="D3993" s="38"/>
      <c r="E3993" s="50"/>
    </row>
    <row r="3994" spans="2:8">
      <c r="C3994" s="36" t="s">
        <v>7</v>
      </c>
      <c r="D3994" s="55" t="s">
        <v>165</v>
      </c>
    </row>
    <row r="3995" spans="2:8">
      <c r="C3995" s="36" t="s">
        <v>11</v>
      </c>
      <c r="D3995" s="55">
        <v>70</v>
      </c>
    </row>
    <row r="3996" spans="2:8">
      <c r="C3996" s="36" t="s">
        <v>13</v>
      </c>
      <c r="D3996" s="69" t="s">
        <v>34</v>
      </c>
      <c r="E3996" s="41"/>
    </row>
    <row r="3997" spans="2:8" ht="24" thickBot="1">
      <c r="C3997" s="42"/>
      <c r="D3997" s="42"/>
    </row>
    <row r="3998" spans="2:8" ht="48" thickBot="1">
      <c r="B3998" s="103" t="s">
        <v>17</v>
      </c>
      <c r="C3998" s="104"/>
      <c r="D3998" s="23" t="s">
        <v>20</v>
      </c>
      <c r="E3998" s="105" t="s">
        <v>22</v>
      </c>
      <c r="F3998" s="106"/>
      <c r="G3998" s="2" t="s">
        <v>21</v>
      </c>
    </row>
    <row r="3999" spans="2:8" ht="24" thickBot="1">
      <c r="B3999" s="107" t="s">
        <v>36</v>
      </c>
      <c r="C3999" s="108"/>
      <c r="D3999" s="70">
        <v>50.01</v>
      </c>
      <c r="E3999" s="56">
        <v>1</v>
      </c>
      <c r="F3999" s="18" t="s">
        <v>25</v>
      </c>
      <c r="G3999" s="26">
        <f t="shared" ref="G3999:G4006" si="86">D3999*E3999</f>
        <v>50.01</v>
      </c>
      <c r="H3999" s="109"/>
    </row>
    <row r="4000" spans="2:8">
      <c r="B4000" s="110" t="s">
        <v>18</v>
      </c>
      <c r="C4000" s="111"/>
      <c r="D4000" s="59">
        <v>97.44</v>
      </c>
      <c r="E4000" s="57">
        <v>0.4</v>
      </c>
      <c r="F4000" s="19" t="s">
        <v>26</v>
      </c>
      <c r="G4000" s="27">
        <f t="shared" si="86"/>
        <v>38.975999999999999</v>
      </c>
      <c r="H4000" s="109"/>
    </row>
    <row r="4001" spans="2:8" ht="24" thickBot="1">
      <c r="B4001" s="112" t="s">
        <v>19</v>
      </c>
      <c r="C4001" s="113"/>
      <c r="D4001" s="62">
        <v>151.63</v>
      </c>
      <c r="E4001" s="58">
        <v>0.4</v>
      </c>
      <c r="F4001" s="20" t="s">
        <v>26</v>
      </c>
      <c r="G4001" s="28">
        <f t="shared" si="86"/>
        <v>60.652000000000001</v>
      </c>
      <c r="H4001" s="109"/>
    </row>
    <row r="4002" spans="2:8" ht="24" thickBot="1">
      <c r="B4002" s="114" t="s">
        <v>28</v>
      </c>
      <c r="C4002" s="115"/>
      <c r="D4002" s="71">
        <v>731.97</v>
      </c>
      <c r="E4002" s="71">
        <v>1</v>
      </c>
      <c r="F4002" s="24" t="s">
        <v>25</v>
      </c>
      <c r="G4002" s="29">
        <f t="shared" si="86"/>
        <v>731.97</v>
      </c>
      <c r="H4002" s="109"/>
    </row>
    <row r="4003" spans="2:8">
      <c r="B4003" s="110" t="s">
        <v>33</v>
      </c>
      <c r="C4003" s="111"/>
      <c r="D4003" s="59">
        <v>652.6</v>
      </c>
      <c r="E4003" s="59"/>
      <c r="F4003" s="19" t="s">
        <v>25</v>
      </c>
      <c r="G4003" s="27">
        <f t="shared" si="86"/>
        <v>0</v>
      </c>
      <c r="H4003" s="109"/>
    </row>
    <row r="4004" spans="2:8">
      <c r="B4004" s="116" t="s">
        <v>27</v>
      </c>
      <c r="C4004" s="117"/>
      <c r="D4004" s="72">
        <v>526.99</v>
      </c>
      <c r="E4004" s="60">
        <v>1</v>
      </c>
      <c r="F4004" s="21" t="s">
        <v>25</v>
      </c>
      <c r="G4004" s="30">
        <f t="shared" si="86"/>
        <v>526.99</v>
      </c>
      <c r="H4004" s="109"/>
    </row>
    <row r="4005" spans="2:8">
      <c r="B4005" s="116" t="s">
        <v>29</v>
      </c>
      <c r="C4005" s="117"/>
      <c r="D4005" s="73">
        <v>5438.99</v>
      </c>
      <c r="E4005" s="61"/>
      <c r="F4005" s="21" t="s">
        <v>25</v>
      </c>
      <c r="G4005" s="30">
        <f t="shared" si="86"/>
        <v>0</v>
      </c>
      <c r="H4005" s="109"/>
    </row>
    <row r="4006" spans="2:8">
      <c r="B4006" s="116" t="s">
        <v>30</v>
      </c>
      <c r="C4006" s="117"/>
      <c r="D4006" s="73">
        <v>1672.77</v>
      </c>
      <c r="E4006" s="61"/>
      <c r="F4006" s="21" t="s">
        <v>25</v>
      </c>
      <c r="G4006" s="30">
        <f t="shared" si="86"/>
        <v>0</v>
      </c>
      <c r="H4006" s="109"/>
    </row>
    <row r="4007" spans="2:8">
      <c r="B4007" s="116" t="s">
        <v>32</v>
      </c>
      <c r="C4007" s="117"/>
      <c r="D4007" s="73">
        <v>548.24</v>
      </c>
      <c r="E4007" s="61"/>
      <c r="F4007" s="21" t="s">
        <v>25</v>
      </c>
      <c r="G4007" s="30">
        <f>D4007*E4007</f>
        <v>0</v>
      </c>
      <c r="H4007" s="109"/>
    </row>
    <row r="4008" spans="2:8" ht="24" thickBot="1">
      <c r="B4008" s="112" t="s">
        <v>31</v>
      </c>
      <c r="C4008" s="113"/>
      <c r="D4008" s="74">
        <v>340.74</v>
      </c>
      <c r="E4008" s="62"/>
      <c r="F4008" s="20" t="s">
        <v>25</v>
      </c>
      <c r="G4008" s="31">
        <f>D4008*E4008</f>
        <v>0</v>
      </c>
      <c r="H4008" s="109"/>
    </row>
    <row r="4009" spans="2:8">
      <c r="C4009" s="3"/>
      <c r="D4009" s="3"/>
      <c r="E4009" s="4"/>
      <c r="F4009" s="4"/>
      <c r="H4009" s="45"/>
    </row>
    <row r="4010" spans="2:8" ht="25.5">
      <c r="C4010" s="14" t="s">
        <v>14</v>
      </c>
      <c r="D4010" s="6"/>
    </row>
    <row r="4011" spans="2:8" ht="20.25">
      <c r="C4011" s="89" t="s">
        <v>6</v>
      </c>
      <c r="D4011" s="77" t="s">
        <v>0</v>
      </c>
      <c r="E4011" s="9">
        <f>IF(G3999&gt;0, ROUND((G3999+D3992)/D3992,2), 0)</f>
        <v>1.06</v>
      </c>
      <c r="F4011" s="9"/>
      <c r="G4011" s="10"/>
      <c r="H4011" s="7"/>
    </row>
    <row r="4012" spans="2:8">
      <c r="C4012" s="89"/>
      <c r="D4012" s="77" t="s">
        <v>1</v>
      </c>
      <c r="E4012" s="9">
        <f>IF(SUM(G4000:G4001)&gt;0,ROUND((G4000+G4001+D3992)/D3992,2),0)</f>
        <v>1.1299999999999999</v>
      </c>
      <c r="F4012" s="9"/>
      <c r="G4012" s="11"/>
      <c r="H4012" s="47"/>
    </row>
    <row r="4013" spans="2:8">
      <c r="C4013" s="89"/>
      <c r="D4013" s="77" t="s">
        <v>2</v>
      </c>
      <c r="E4013" s="9">
        <f>IF(G4002&gt;0,ROUND((G4002+D3992)/D3992,2),0)</f>
        <v>1.92</v>
      </c>
      <c r="F4013" s="12"/>
      <c r="G4013" s="11"/>
    </row>
    <row r="4014" spans="2:8">
      <c r="C4014" s="89"/>
      <c r="D4014" s="13" t="s">
        <v>3</v>
      </c>
      <c r="E4014" s="32">
        <f>IF(SUM(G4003:G4008)&gt;0,ROUND((SUM(G4003:G4008)+D3992)/D3992,2),0)</f>
        <v>1.66</v>
      </c>
      <c r="F4014" s="10"/>
      <c r="G4014" s="11"/>
    </row>
    <row r="4015" spans="2:8" ht="25.5">
      <c r="D4015" s="33" t="s">
        <v>4</v>
      </c>
      <c r="E4015" s="34">
        <f>SUM(E4011:E4014)-IF(VALUE(COUNTIF(E4011:E4014,"&gt;0"))=4,3,0)-IF(VALUE(COUNTIF(E4011:E4014,"&gt;0"))=3,2,0)-IF(VALUE(COUNTIF(E4011:E4014,"&gt;0"))=2,1,0)</f>
        <v>2.7699999999999996</v>
      </c>
      <c r="F4015" s="25"/>
    </row>
    <row r="4016" spans="2:8">
      <c r="E4016" s="15"/>
    </row>
    <row r="4017" spans="2:8" ht="25.5">
      <c r="B4017" s="22"/>
      <c r="C4017" s="16" t="s">
        <v>23</v>
      </c>
      <c r="D4017" s="90">
        <f>E4015*D3992</f>
        <v>2206.0002999999997</v>
      </c>
      <c r="E4017" s="90"/>
    </row>
    <row r="4018" spans="2:8" ht="20.25">
      <c r="C4018" s="17" t="s">
        <v>8</v>
      </c>
      <c r="D4018" s="91">
        <f>D4017/D3991</f>
        <v>16.102191970802917</v>
      </c>
      <c r="E4018" s="91"/>
      <c r="G4018" s="7"/>
      <c r="H4018" s="48"/>
    </row>
    <row r="4031" spans="2:8" ht="60.75">
      <c r="B4031" s="118" t="s">
        <v>224</v>
      </c>
      <c r="C4031" s="118"/>
      <c r="D4031" s="118"/>
      <c r="E4031" s="118"/>
      <c r="F4031" s="118"/>
      <c r="G4031" s="118"/>
      <c r="H4031" s="118"/>
    </row>
    <row r="4032" spans="2:8">
      <c r="B4032" s="92" t="s">
        <v>37</v>
      </c>
      <c r="C4032" s="92"/>
      <c r="D4032" s="92"/>
      <c r="E4032" s="92"/>
      <c r="F4032" s="92"/>
      <c r="G4032" s="92"/>
    </row>
    <row r="4033" spans="2:8">
      <c r="C4033" s="82"/>
      <c r="G4033" s="7"/>
    </row>
    <row r="4034" spans="2:8" ht="25.5">
      <c r="C4034" s="14" t="s">
        <v>5</v>
      </c>
      <c r="D4034" s="6"/>
    </row>
    <row r="4035" spans="2:8" ht="20.25">
      <c r="B4035" s="10"/>
      <c r="C4035" s="93" t="s">
        <v>15</v>
      </c>
      <c r="D4035" s="96" t="s">
        <v>87</v>
      </c>
      <c r="E4035" s="96"/>
      <c r="F4035" s="96"/>
      <c r="G4035" s="96"/>
      <c r="H4035" s="40"/>
    </row>
    <row r="4036" spans="2:8" ht="20.25">
      <c r="B4036" s="10"/>
      <c r="C4036" s="94"/>
      <c r="D4036" s="96" t="s">
        <v>182</v>
      </c>
      <c r="E4036" s="96"/>
      <c r="F4036" s="96"/>
      <c r="G4036" s="96"/>
      <c r="H4036" s="40"/>
    </row>
    <row r="4037" spans="2:8" ht="20.25">
      <c r="B4037" s="10"/>
      <c r="C4037" s="95"/>
      <c r="D4037" s="96" t="s">
        <v>317</v>
      </c>
      <c r="E4037" s="96"/>
      <c r="F4037" s="96"/>
      <c r="G4037" s="96"/>
      <c r="H4037" s="40"/>
    </row>
    <row r="4038" spans="2:8">
      <c r="C4038" s="35" t="s">
        <v>12</v>
      </c>
      <c r="D4038" s="53">
        <v>4.2</v>
      </c>
      <c r="E4038" s="49"/>
      <c r="F4038" s="10"/>
    </row>
    <row r="4039" spans="2:8">
      <c r="C4039" s="1" t="s">
        <v>9</v>
      </c>
      <c r="D4039" s="54">
        <v>460</v>
      </c>
      <c r="E4039" s="97" t="s">
        <v>16</v>
      </c>
      <c r="F4039" s="98"/>
      <c r="G4039" s="101">
        <f>D4040/D4039</f>
        <v>49.217478260869569</v>
      </c>
    </row>
    <row r="4040" spans="2:8">
      <c r="C4040" s="1" t="s">
        <v>10</v>
      </c>
      <c r="D4040" s="54">
        <v>22640.04</v>
      </c>
      <c r="E4040" s="99"/>
      <c r="F4040" s="100"/>
      <c r="G4040" s="102"/>
    </row>
    <row r="4041" spans="2:8">
      <c r="C4041" s="37"/>
      <c r="D4041" s="38"/>
      <c r="E4041" s="50"/>
    </row>
    <row r="4042" spans="2:8">
      <c r="C4042" s="36" t="s">
        <v>7</v>
      </c>
      <c r="D4042" s="55" t="s">
        <v>318</v>
      </c>
    </row>
    <row r="4043" spans="2:8">
      <c r="C4043" s="36" t="s">
        <v>11</v>
      </c>
      <c r="D4043" s="55">
        <v>75</v>
      </c>
    </row>
    <row r="4044" spans="2:8">
      <c r="C4044" s="36" t="s">
        <v>13</v>
      </c>
      <c r="D4044" s="69" t="s">
        <v>34</v>
      </c>
      <c r="E4044" s="41"/>
    </row>
    <row r="4045" spans="2:8" ht="24" thickBot="1">
      <c r="C4045" s="42"/>
      <c r="D4045" s="42"/>
    </row>
    <row r="4046" spans="2:8" ht="48" thickBot="1">
      <c r="B4046" s="103" t="s">
        <v>17</v>
      </c>
      <c r="C4046" s="104"/>
      <c r="D4046" s="23" t="s">
        <v>20</v>
      </c>
      <c r="E4046" s="105" t="s">
        <v>22</v>
      </c>
      <c r="F4046" s="106"/>
      <c r="G4046" s="2" t="s">
        <v>21</v>
      </c>
    </row>
    <row r="4047" spans="2:8" ht="24" thickBot="1">
      <c r="B4047" s="107" t="s">
        <v>36</v>
      </c>
      <c r="C4047" s="108"/>
      <c r="D4047" s="70">
        <v>50.01</v>
      </c>
      <c r="E4047" s="56">
        <v>4.2</v>
      </c>
      <c r="F4047" s="18" t="s">
        <v>25</v>
      </c>
      <c r="G4047" s="26">
        <f t="shared" ref="G4047:G4054" si="87">D4047*E4047</f>
        <v>210.042</v>
      </c>
      <c r="H4047" s="109"/>
    </row>
    <row r="4048" spans="2:8">
      <c r="B4048" s="110" t="s">
        <v>18</v>
      </c>
      <c r="C4048" s="111"/>
      <c r="D4048" s="59">
        <v>97.44</v>
      </c>
      <c r="E4048" s="57">
        <v>1.4</v>
      </c>
      <c r="F4048" s="19" t="s">
        <v>26</v>
      </c>
      <c r="G4048" s="27">
        <f t="shared" si="87"/>
        <v>136.416</v>
      </c>
      <c r="H4048" s="109"/>
    </row>
    <row r="4049" spans="2:8" ht="24" thickBot="1">
      <c r="B4049" s="112" t="s">
        <v>19</v>
      </c>
      <c r="C4049" s="113"/>
      <c r="D4049" s="62">
        <v>151.63</v>
      </c>
      <c r="E4049" s="58">
        <v>1.4</v>
      </c>
      <c r="F4049" s="20" t="s">
        <v>26</v>
      </c>
      <c r="G4049" s="28">
        <f t="shared" si="87"/>
        <v>212.28199999999998</v>
      </c>
      <c r="H4049" s="109"/>
    </row>
    <row r="4050" spans="2:8" ht="24" thickBot="1">
      <c r="B4050" s="114" t="s">
        <v>28</v>
      </c>
      <c r="C4050" s="115"/>
      <c r="D4050" s="71">
        <v>731.97</v>
      </c>
      <c r="E4050" s="71">
        <v>4.2</v>
      </c>
      <c r="F4050" s="24" t="s">
        <v>25</v>
      </c>
      <c r="G4050" s="29">
        <f t="shared" si="87"/>
        <v>3074.2740000000003</v>
      </c>
      <c r="H4050" s="109"/>
    </row>
    <row r="4051" spans="2:8">
      <c r="B4051" s="110" t="s">
        <v>33</v>
      </c>
      <c r="C4051" s="111"/>
      <c r="D4051" s="59">
        <v>652.6</v>
      </c>
      <c r="E4051" s="59">
        <v>8.4</v>
      </c>
      <c r="F4051" s="19" t="s">
        <v>25</v>
      </c>
      <c r="G4051" s="27">
        <f t="shared" si="87"/>
        <v>5481.84</v>
      </c>
      <c r="H4051" s="109"/>
    </row>
    <row r="4052" spans="2:8">
      <c r="B4052" s="116" t="s">
        <v>27</v>
      </c>
      <c r="C4052" s="117"/>
      <c r="D4052" s="72">
        <v>526.99</v>
      </c>
      <c r="E4052" s="60"/>
      <c r="F4052" s="21" t="s">
        <v>25</v>
      </c>
      <c r="G4052" s="30">
        <f t="shared" si="87"/>
        <v>0</v>
      </c>
      <c r="H4052" s="109"/>
    </row>
    <row r="4053" spans="2:8">
      <c r="B4053" s="116" t="s">
        <v>29</v>
      </c>
      <c r="C4053" s="117"/>
      <c r="D4053" s="73">
        <v>5438.99</v>
      </c>
      <c r="E4053" s="61">
        <v>4.2</v>
      </c>
      <c r="F4053" s="21" t="s">
        <v>25</v>
      </c>
      <c r="G4053" s="30">
        <f t="shared" si="87"/>
        <v>22843.758000000002</v>
      </c>
      <c r="H4053" s="109"/>
    </row>
    <row r="4054" spans="2:8">
      <c r="B4054" s="116" t="s">
        <v>30</v>
      </c>
      <c r="C4054" s="117"/>
      <c r="D4054" s="73">
        <v>1672.77</v>
      </c>
      <c r="E4054" s="61">
        <v>4.2</v>
      </c>
      <c r="F4054" s="21" t="s">
        <v>25</v>
      </c>
      <c r="G4054" s="30">
        <f t="shared" si="87"/>
        <v>7025.634</v>
      </c>
      <c r="H4054" s="109"/>
    </row>
    <row r="4055" spans="2:8">
      <c r="B4055" s="116" t="s">
        <v>32</v>
      </c>
      <c r="C4055" s="117"/>
      <c r="D4055" s="73">
        <v>548.24</v>
      </c>
      <c r="E4055" s="61">
        <v>4.2</v>
      </c>
      <c r="F4055" s="21" t="s">
        <v>25</v>
      </c>
      <c r="G4055" s="30">
        <f>D4055*E4055</f>
        <v>2302.6080000000002</v>
      </c>
      <c r="H4055" s="109"/>
    </row>
    <row r="4056" spans="2:8" ht="24" thickBot="1">
      <c r="B4056" s="112" t="s">
        <v>31</v>
      </c>
      <c r="C4056" s="113"/>
      <c r="D4056" s="74">
        <v>340.74</v>
      </c>
      <c r="E4056" s="62">
        <v>42</v>
      </c>
      <c r="F4056" s="20" t="s">
        <v>25</v>
      </c>
      <c r="G4056" s="31">
        <f>D4056*E4056</f>
        <v>14311.08</v>
      </c>
      <c r="H4056" s="109"/>
    </row>
    <row r="4057" spans="2:8">
      <c r="C4057" s="3"/>
      <c r="D4057" s="3"/>
      <c r="E4057" s="4"/>
      <c r="F4057" s="4"/>
      <c r="H4057" s="45"/>
    </row>
    <row r="4058" spans="2:8" ht="25.5">
      <c r="C4058" s="14" t="s">
        <v>14</v>
      </c>
      <c r="D4058" s="6"/>
    </row>
    <row r="4059" spans="2:8" ht="20.25">
      <c r="C4059" s="89" t="s">
        <v>6</v>
      </c>
      <c r="D4059" s="81" t="s">
        <v>0</v>
      </c>
      <c r="E4059" s="9">
        <f>IF(G4047&gt;0, ROUND((G4047+D4040)/D4040,2), 0)</f>
        <v>1.01</v>
      </c>
      <c r="F4059" s="9"/>
      <c r="G4059" s="10"/>
      <c r="H4059" s="7"/>
    </row>
    <row r="4060" spans="2:8">
      <c r="C4060" s="89"/>
      <c r="D4060" s="81" t="s">
        <v>1</v>
      </c>
      <c r="E4060" s="9">
        <f>IF(SUM(G4048:G4049)&gt;0,ROUND((G4048+G4049+D4040)/D4040,2),0)</f>
        <v>1.02</v>
      </c>
      <c r="F4060" s="9"/>
      <c r="G4060" s="11"/>
      <c r="H4060" s="47"/>
    </row>
    <row r="4061" spans="2:8">
      <c r="C4061" s="89"/>
      <c r="D4061" s="81" t="s">
        <v>2</v>
      </c>
      <c r="E4061" s="9">
        <f>IF(G4050&gt;0,ROUND((G4050+D4040)/D4040,2),0)</f>
        <v>1.1399999999999999</v>
      </c>
      <c r="F4061" s="12"/>
      <c r="G4061" s="11"/>
    </row>
    <row r="4062" spans="2:8">
      <c r="C4062" s="89"/>
      <c r="D4062" s="13" t="s">
        <v>3</v>
      </c>
      <c r="E4062" s="32">
        <f>IF(SUM(G4051:G4056)&gt;0,ROUND((SUM(G4051:G4056)+D4040)/D4040,2),0)</f>
        <v>3.3</v>
      </c>
      <c r="F4062" s="10"/>
      <c r="G4062" s="11"/>
    </row>
    <row r="4063" spans="2:8" ht="25.5">
      <c r="D4063" s="33" t="s">
        <v>4</v>
      </c>
      <c r="E4063" s="34">
        <f>SUM(E4059:E4062)-IF(VALUE(COUNTIF(E4059:E4062,"&gt;0"))=4,3,0)-IF(VALUE(COUNTIF(E4059:E4062,"&gt;0"))=3,2,0)-IF(VALUE(COUNTIF(E4059:E4062,"&gt;0"))=2,1,0)</f>
        <v>3.4699999999999998</v>
      </c>
      <c r="F4063" s="25"/>
    </row>
    <row r="4064" spans="2:8">
      <c r="E4064" s="15"/>
    </row>
    <row r="4065" spans="2:8" ht="25.5">
      <c r="B4065" s="22"/>
      <c r="C4065" s="16" t="s">
        <v>23</v>
      </c>
      <c r="D4065" s="90">
        <f>E4063*D4040</f>
        <v>78560.938800000004</v>
      </c>
      <c r="E4065" s="90"/>
    </row>
    <row r="4066" spans="2:8" ht="20.25">
      <c r="C4066" s="17" t="s">
        <v>8</v>
      </c>
      <c r="D4066" s="91">
        <f>D4065/D4039</f>
        <v>170.78464956521739</v>
      </c>
      <c r="E4066" s="91"/>
      <c r="G4066" s="7"/>
      <c r="H4066" s="48"/>
    </row>
    <row r="4079" spans="2:8" ht="60.75">
      <c r="B4079" s="118" t="s">
        <v>226</v>
      </c>
      <c r="C4079" s="118"/>
      <c r="D4079" s="118"/>
      <c r="E4079" s="118"/>
      <c r="F4079" s="118"/>
      <c r="G4079" s="118"/>
      <c r="H4079" s="118"/>
    </row>
    <row r="4080" spans="2:8">
      <c r="B4080" s="92" t="s">
        <v>37</v>
      </c>
      <c r="C4080" s="92"/>
      <c r="D4080" s="92"/>
      <c r="E4080" s="92"/>
      <c r="F4080" s="92"/>
      <c r="G4080" s="92"/>
    </row>
    <row r="4081" spans="2:8">
      <c r="C4081" s="78"/>
      <c r="G4081" s="7"/>
    </row>
    <row r="4082" spans="2:8" ht="25.5">
      <c r="C4082" s="14" t="s">
        <v>5</v>
      </c>
      <c r="D4082" s="6"/>
    </row>
    <row r="4083" spans="2:8" ht="20.25">
      <c r="B4083" s="10"/>
      <c r="C4083" s="93" t="s">
        <v>15</v>
      </c>
      <c r="D4083" s="96" t="s">
        <v>87</v>
      </c>
      <c r="E4083" s="96"/>
      <c r="F4083" s="96"/>
      <c r="G4083" s="96"/>
      <c r="H4083" s="40"/>
    </row>
    <row r="4084" spans="2:8" ht="20.25">
      <c r="B4084" s="10"/>
      <c r="C4084" s="94"/>
      <c r="D4084" s="96" t="s">
        <v>182</v>
      </c>
      <c r="E4084" s="96"/>
      <c r="F4084" s="96"/>
      <c r="G4084" s="96"/>
      <c r="H4084" s="40"/>
    </row>
    <row r="4085" spans="2:8" ht="20.25">
      <c r="B4085" s="10"/>
      <c r="C4085" s="95"/>
      <c r="D4085" s="96" t="s">
        <v>228</v>
      </c>
      <c r="E4085" s="96"/>
      <c r="F4085" s="96"/>
      <c r="G4085" s="96"/>
      <c r="H4085" s="40"/>
    </row>
    <row r="4086" spans="2:8">
      <c r="C4086" s="35" t="s">
        <v>12</v>
      </c>
      <c r="D4086" s="53">
        <v>2.7</v>
      </c>
      <c r="E4086" s="49"/>
      <c r="F4086" s="10"/>
    </row>
    <row r="4087" spans="2:8">
      <c r="C4087" s="1" t="s">
        <v>9</v>
      </c>
      <c r="D4087" s="54">
        <v>240</v>
      </c>
      <c r="E4087" s="97" t="s">
        <v>16</v>
      </c>
      <c r="F4087" s="98"/>
      <c r="G4087" s="101">
        <f>D4088/D4087</f>
        <v>58.760875000000006</v>
      </c>
    </row>
    <row r="4088" spans="2:8">
      <c r="C4088" s="1" t="s">
        <v>10</v>
      </c>
      <c r="D4088" s="54">
        <v>14102.61</v>
      </c>
      <c r="E4088" s="99"/>
      <c r="F4088" s="100"/>
      <c r="G4088" s="102"/>
    </row>
    <row r="4089" spans="2:8">
      <c r="C4089" s="37"/>
      <c r="D4089" s="38"/>
      <c r="E4089" s="50"/>
    </row>
    <row r="4090" spans="2:8">
      <c r="C4090" s="36" t="s">
        <v>7</v>
      </c>
      <c r="D4090" s="55" t="s">
        <v>101</v>
      </c>
    </row>
    <row r="4091" spans="2:8">
      <c r="C4091" s="36" t="s">
        <v>11</v>
      </c>
      <c r="D4091" s="55">
        <v>80</v>
      </c>
    </row>
    <row r="4092" spans="2:8">
      <c r="C4092" s="36" t="s">
        <v>13</v>
      </c>
      <c r="D4092" s="69" t="s">
        <v>34</v>
      </c>
      <c r="E4092" s="41"/>
    </row>
    <row r="4093" spans="2:8" ht="24" thickBot="1">
      <c r="C4093" s="42"/>
      <c r="D4093" s="42"/>
    </row>
    <row r="4094" spans="2:8" ht="48" thickBot="1">
      <c r="B4094" s="103" t="s">
        <v>17</v>
      </c>
      <c r="C4094" s="104"/>
      <c r="D4094" s="23" t="s">
        <v>20</v>
      </c>
      <c r="E4094" s="105" t="s">
        <v>22</v>
      </c>
      <c r="F4094" s="106"/>
      <c r="G4094" s="2" t="s">
        <v>21</v>
      </c>
    </row>
    <row r="4095" spans="2:8" ht="24" thickBot="1">
      <c r="B4095" s="107" t="s">
        <v>36</v>
      </c>
      <c r="C4095" s="108"/>
      <c r="D4095" s="70">
        <v>50.01</v>
      </c>
      <c r="E4095" s="56">
        <v>2.7</v>
      </c>
      <c r="F4095" s="18" t="s">
        <v>25</v>
      </c>
      <c r="G4095" s="26">
        <f t="shared" ref="G4095:G4102" si="88">D4095*E4095</f>
        <v>135.02700000000002</v>
      </c>
      <c r="H4095" s="109"/>
    </row>
    <row r="4096" spans="2:8">
      <c r="B4096" s="110" t="s">
        <v>18</v>
      </c>
      <c r="C4096" s="111"/>
      <c r="D4096" s="59">
        <v>97.44</v>
      </c>
      <c r="E4096" s="57">
        <v>0.79</v>
      </c>
      <c r="F4096" s="19" t="s">
        <v>26</v>
      </c>
      <c r="G4096" s="27">
        <f t="shared" si="88"/>
        <v>76.977599999999995</v>
      </c>
      <c r="H4096" s="109"/>
    </row>
    <row r="4097" spans="2:8" ht="24" thickBot="1">
      <c r="B4097" s="112" t="s">
        <v>19</v>
      </c>
      <c r="C4097" s="113"/>
      <c r="D4097" s="62">
        <v>151.63</v>
      </c>
      <c r="E4097" s="58">
        <v>0.79</v>
      </c>
      <c r="F4097" s="20" t="s">
        <v>26</v>
      </c>
      <c r="G4097" s="28">
        <f t="shared" si="88"/>
        <v>119.7877</v>
      </c>
      <c r="H4097" s="109"/>
    </row>
    <row r="4098" spans="2:8" ht="24" thickBot="1">
      <c r="B4098" s="114" t="s">
        <v>28</v>
      </c>
      <c r="C4098" s="115"/>
      <c r="D4098" s="71">
        <v>731.97</v>
      </c>
      <c r="E4098" s="71">
        <v>2.7</v>
      </c>
      <c r="F4098" s="24" t="s">
        <v>25</v>
      </c>
      <c r="G4098" s="29">
        <f t="shared" si="88"/>
        <v>1976.3190000000002</v>
      </c>
      <c r="H4098" s="109"/>
    </row>
    <row r="4099" spans="2:8">
      <c r="B4099" s="110" t="s">
        <v>33</v>
      </c>
      <c r="C4099" s="111"/>
      <c r="D4099" s="59">
        <v>652.6</v>
      </c>
      <c r="E4099" s="59">
        <v>5.4</v>
      </c>
      <c r="F4099" s="19" t="s">
        <v>25</v>
      </c>
      <c r="G4099" s="27">
        <f t="shared" si="88"/>
        <v>3524.0400000000004</v>
      </c>
      <c r="H4099" s="109"/>
    </row>
    <row r="4100" spans="2:8">
      <c r="B4100" s="116" t="s">
        <v>27</v>
      </c>
      <c r="C4100" s="117"/>
      <c r="D4100" s="72">
        <v>526.99</v>
      </c>
      <c r="E4100" s="60"/>
      <c r="F4100" s="21" t="s">
        <v>25</v>
      </c>
      <c r="G4100" s="30">
        <f t="shared" si="88"/>
        <v>0</v>
      </c>
      <c r="H4100" s="109"/>
    </row>
    <row r="4101" spans="2:8">
      <c r="B4101" s="116" t="s">
        <v>29</v>
      </c>
      <c r="C4101" s="117"/>
      <c r="D4101" s="73">
        <v>5438.99</v>
      </c>
      <c r="E4101" s="61">
        <v>2.7</v>
      </c>
      <c r="F4101" s="21" t="s">
        <v>25</v>
      </c>
      <c r="G4101" s="30">
        <f t="shared" si="88"/>
        <v>14685.273000000001</v>
      </c>
      <c r="H4101" s="109"/>
    </row>
    <row r="4102" spans="2:8">
      <c r="B4102" s="116" t="s">
        <v>30</v>
      </c>
      <c r="C4102" s="117"/>
      <c r="D4102" s="73">
        <v>1672.77</v>
      </c>
      <c r="E4102" s="61">
        <v>2.7</v>
      </c>
      <c r="F4102" s="21" t="s">
        <v>25</v>
      </c>
      <c r="G4102" s="30">
        <f t="shared" si="88"/>
        <v>4516.4790000000003</v>
      </c>
      <c r="H4102" s="109"/>
    </row>
    <row r="4103" spans="2:8">
      <c r="B4103" s="116" t="s">
        <v>32</v>
      </c>
      <c r="C4103" s="117"/>
      <c r="D4103" s="73">
        <v>548.24</v>
      </c>
      <c r="E4103" s="61">
        <v>2.7</v>
      </c>
      <c r="F4103" s="21" t="s">
        <v>25</v>
      </c>
      <c r="G4103" s="30">
        <f>D4103*E4103</f>
        <v>1480.248</v>
      </c>
      <c r="H4103" s="109"/>
    </row>
    <row r="4104" spans="2:8" ht="24" thickBot="1">
      <c r="B4104" s="112" t="s">
        <v>31</v>
      </c>
      <c r="C4104" s="113"/>
      <c r="D4104" s="74">
        <v>340.74</v>
      </c>
      <c r="E4104" s="62">
        <v>27</v>
      </c>
      <c r="F4104" s="20" t="s">
        <v>25</v>
      </c>
      <c r="G4104" s="31">
        <f>D4104*E4104</f>
        <v>9199.98</v>
      </c>
      <c r="H4104" s="109"/>
    </row>
    <row r="4105" spans="2:8">
      <c r="C4105" s="3"/>
      <c r="D4105" s="3"/>
      <c r="E4105" s="4"/>
      <c r="F4105" s="4"/>
      <c r="H4105" s="45"/>
    </row>
    <row r="4106" spans="2:8" ht="25.5">
      <c r="C4106" s="14" t="s">
        <v>14</v>
      </c>
      <c r="D4106" s="6"/>
    </row>
    <row r="4107" spans="2:8" ht="20.25">
      <c r="C4107" s="89" t="s">
        <v>6</v>
      </c>
      <c r="D4107" s="77" t="s">
        <v>0</v>
      </c>
      <c r="E4107" s="9">
        <f>IF(G4095&gt;0, ROUND((G4095+D4088)/D4088,2), 0)</f>
        <v>1.01</v>
      </c>
      <c r="F4107" s="9"/>
      <c r="G4107" s="10"/>
      <c r="H4107" s="7"/>
    </row>
    <row r="4108" spans="2:8">
      <c r="C4108" s="89"/>
      <c r="D4108" s="77" t="s">
        <v>1</v>
      </c>
      <c r="E4108" s="9">
        <f>IF(SUM(G4096:G4097)&gt;0,ROUND((G4096+G4097+D4088)/D4088,2),0)</f>
        <v>1.01</v>
      </c>
      <c r="F4108" s="9"/>
      <c r="G4108" s="11"/>
      <c r="H4108" s="47"/>
    </row>
    <row r="4109" spans="2:8">
      <c r="C4109" s="89"/>
      <c r="D4109" s="77" t="s">
        <v>2</v>
      </c>
      <c r="E4109" s="9">
        <f>IF(G4098&gt;0,ROUND((G4098+D4088)/D4088,2),0)</f>
        <v>1.1399999999999999</v>
      </c>
      <c r="F4109" s="12"/>
      <c r="G4109" s="11"/>
    </row>
    <row r="4110" spans="2:8">
      <c r="C4110" s="89"/>
      <c r="D4110" s="13" t="s">
        <v>3</v>
      </c>
      <c r="E4110" s="32">
        <f>IF(SUM(G4099:G4104)&gt;0,ROUND((SUM(G4099:G4104)+D4088)/D4088,2),0)</f>
        <v>3.37</v>
      </c>
      <c r="F4110" s="10"/>
      <c r="G4110" s="11"/>
    </row>
    <row r="4111" spans="2:8" ht="25.5">
      <c r="D4111" s="33" t="s">
        <v>4</v>
      </c>
      <c r="E4111" s="34">
        <f>SUM(E4107:E4110)-IF(VALUE(COUNTIF(E4107:E4110,"&gt;0"))=4,3,0)-IF(VALUE(COUNTIF(E4107:E4110,"&gt;0"))=3,2,0)-IF(VALUE(COUNTIF(E4107:E4110,"&gt;0"))=2,1,0)</f>
        <v>3.5300000000000002</v>
      </c>
      <c r="F4111" s="25"/>
    </row>
    <row r="4112" spans="2:8">
      <c r="E4112" s="15"/>
    </row>
    <row r="4113" spans="2:8" ht="25.5">
      <c r="B4113" s="22"/>
      <c r="C4113" s="16" t="s">
        <v>23</v>
      </c>
      <c r="D4113" s="90">
        <f>E4111*D4088</f>
        <v>49782.213300000003</v>
      </c>
      <c r="E4113" s="90"/>
    </row>
    <row r="4114" spans="2:8" ht="20.25">
      <c r="C4114" s="17" t="s">
        <v>8</v>
      </c>
      <c r="D4114" s="91">
        <f>D4113/D4087</f>
        <v>207.42588875000001</v>
      </c>
      <c r="E4114" s="91"/>
      <c r="G4114" s="7"/>
      <c r="H4114" s="48"/>
    </row>
    <row r="4126" spans="2:8" ht="60.75">
      <c r="B4126" s="118" t="s">
        <v>227</v>
      </c>
      <c r="C4126" s="118"/>
      <c r="D4126" s="118"/>
      <c r="E4126" s="118"/>
      <c r="F4126" s="118"/>
      <c r="G4126" s="118"/>
      <c r="H4126" s="118"/>
    </row>
    <row r="4127" spans="2:8">
      <c r="B4127" s="92" t="s">
        <v>37</v>
      </c>
      <c r="C4127" s="92"/>
      <c r="D4127" s="92"/>
      <c r="E4127" s="92"/>
      <c r="F4127" s="92"/>
      <c r="G4127" s="92"/>
    </row>
    <row r="4128" spans="2:8">
      <c r="C4128" s="78"/>
      <c r="G4128" s="7"/>
    </row>
    <row r="4129" spans="2:8" ht="25.5">
      <c r="C4129" s="14" t="s">
        <v>5</v>
      </c>
      <c r="D4129" s="6"/>
    </row>
    <row r="4130" spans="2:8" ht="20.25">
      <c r="B4130" s="10"/>
      <c r="C4130" s="93" t="s">
        <v>15</v>
      </c>
      <c r="D4130" s="96" t="s">
        <v>87</v>
      </c>
      <c r="E4130" s="96"/>
      <c r="F4130" s="96"/>
      <c r="G4130" s="96"/>
      <c r="H4130" s="40"/>
    </row>
    <row r="4131" spans="2:8" ht="20.25">
      <c r="B4131" s="10"/>
      <c r="C4131" s="94"/>
      <c r="D4131" s="96" t="s">
        <v>182</v>
      </c>
      <c r="E4131" s="96"/>
      <c r="F4131" s="96"/>
      <c r="G4131" s="96"/>
      <c r="H4131" s="40"/>
    </row>
    <row r="4132" spans="2:8" ht="20.25">
      <c r="B4132" s="10"/>
      <c r="C4132" s="95"/>
      <c r="D4132" s="96" t="s">
        <v>231</v>
      </c>
      <c r="E4132" s="96"/>
      <c r="F4132" s="96"/>
      <c r="G4132" s="96"/>
      <c r="H4132" s="40"/>
    </row>
    <row r="4133" spans="2:8">
      <c r="C4133" s="35" t="s">
        <v>12</v>
      </c>
      <c r="D4133" s="53">
        <v>3.9</v>
      </c>
      <c r="E4133" s="49"/>
      <c r="F4133" s="10"/>
    </row>
    <row r="4134" spans="2:8">
      <c r="C4134" s="1" t="s">
        <v>9</v>
      </c>
      <c r="D4134" s="54">
        <v>580</v>
      </c>
      <c r="E4134" s="97" t="s">
        <v>16</v>
      </c>
      <c r="F4134" s="98"/>
      <c r="G4134" s="101">
        <f>D4135/D4134</f>
        <v>17.663051724137929</v>
      </c>
    </row>
    <row r="4135" spans="2:8">
      <c r="C4135" s="1" t="s">
        <v>10</v>
      </c>
      <c r="D4135" s="54">
        <v>10244.57</v>
      </c>
      <c r="E4135" s="99"/>
      <c r="F4135" s="100"/>
      <c r="G4135" s="102"/>
    </row>
    <row r="4136" spans="2:8">
      <c r="C4136" s="37"/>
      <c r="D4136" s="38"/>
      <c r="E4136" s="50"/>
    </row>
    <row r="4137" spans="2:8">
      <c r="C4137" s="36" t="s">
        <v>7</v>
      </c>
      <c r="D4137" s="55" t="s">
        <v>232</v>
      </c>
    </row>
    <row r="4138" spans="2:8">
      <c r="C4138" s="36" t="s">
        <v>11</v>
      </c>
      <c r="D4138" s="55">
        <v>85</v>
      </c>
    </row>
    <row r="4139" spans="2:8">
      <c r="C4139" s="36" t="s">
        <v>13</v>
      </c>
      <c r="D4139" s="69" t="s">
        <v>34</v>
      </c>
      <c r="E4139" s="41"/>
    </row>
    <row r="4140" spans="2:8" ht="24" thickBot="1">
      <c r="C4140" s="42"/>
      <c r="D4140" s="42"/>
    </row>
    <row r="4141" spans="2:8" ht="48" thickBot="1">
      <c r="B4141" s="103" t="s">
        <v>17</v>
      </c>
      <c r="C4141" s="104"/>
      <c r="D4141" s="23" t="s">
        <v>20</v>
      </c>
      <c r="E4141" s="105" t="s">
        <v>22</v>
      </c>
      <c r="F4141" s="106"/>
      <c r="G4141" s="2" t="s">
        <v>21</v>
      </c>
    </row>
    <row r="4142" spans="2:8" ht="24" thickBot="1">
      <c r="B4142" s="107" t="s">
        <v>36</v>
      </c>
      <c r="C4142" s="108"/>
      <c r="D4142" s="70">
        <v>50.01</v>
      </c>
      <c r="E4142" s="56">
        <v>3.9</v>
      </c>
      <c r="F4142" s="18" t="s">
        <v>25</v>
      </c>
      <c r="G4142" s="26">
        <f t="shared" ref="G4142:G4149" si="89">D4142*E4142</f>
        <v>195.03899999999999</v>
      </c>
      <c r="H4142" s="109"/>
    </row>
    <row r="4143" spans="2:8">
      <c r="B4143" s="110" t="s">
        <v>18</v>
      </c>
      <c r="C4143" s="111"/>
      <c r="D4143" s="59">
        <v>97.44</v>
      </c>
      <c r="E4143" s="57">
        <v>0.77</v>
      </c>
      <c r="F4143" s="19" t="s">
        <v>26</v>
      </c>
      <c r="G4143" s="27">
        <f t="shared" si="89"/>
        <v>75.028800000000004</v>
      </c>
      <c r="H4143" s="109"/>
    </row>
    <row r="4144" spans="2:8" ht="24" thickBot="1">
      <c r="B4144" s="112" t="s">
        <v>19</v>
      </c>
      <c r="C4144" s="113"/>
      <c r="D4144" s="62">
        <v>151.63</v>
      </c>
      <c r="E4144" s="58">
        <v>0.77</v>
      </c>
      <c r="F4144" s="20" t="s">
        <v>26</v>
      </c>
      <c r="G4144" s="28">
        <f t="shared" si="89"/>
        <v>116.7551</v>
      </c>
      <c r="H4144" s="109"/>
    </row>
    <row r="4145" spans="2:8" ht="24" thickBot="1">
      <c r="B4145" s="114" t="s">
        <v>28</v>
      </c>
      <c r="C4145" s="115"/>
      <c r="D4145" s="71">
        <v>731.97</v>
      </c>
      <c r="E4145" s="71">
        <v>3.9</v>
      </c>
      <c r="F4145" s="24" t="s">
        <v>25</v>
      </c>
      <c r="G4145" s="29">
        <f t="shared" si="89"/>
        <v>2854.683</v>
      </c>
      <c r="H4145" s="109"/>
    </row>
    <row r="4146" spans="2:8">
      <c r="B4146" s="110" t="s">
        <v>33</v>
      </c>
      <c r="C4146" s="111"/>
      <c r="D4146" s="59">
        <v>652.6</v>
      </c>
      <c r="E4146" s="59">
        <v>7.8</v>
      </c>
      <c r="F4146" s="19" t="s">
        <v>25</v>
      </c>
      <c r="G4146" s="27">
        <f t="shared" si="89"/>
        <v>5090.28</v>
      </c>
      <c r="H4146" s="109"/>
    </row>
    <row r="4147" spans="2:8">
      <c r="B4147" s="116" t="s">
        <v>27</v>
      </c>
      <c r="C4147" s="117"/>
      <c r="D4147" s="72">
        <v>526.99</v>
      </c>
      <c r="E4147" s="60"/>
      <c r="F4147" s="21" t="s">
        <v>25</v>
      </c>
      <c r="G4147" s="30">
        <f t="shared" si="89"/>
        <v>0</v>
      </c>
      <c r="H4147" s="109"/>
    </row>
    <row r="4148" spans="2:8">
      <c r="B4148" s="116" t="s">
        <v>29</v>
      </c>
      <c r="C4148" s="117"/>
      <c r="D4148" s="73">
        <v>5438.99</v>
      </c>
      <c r="E4148" s="61">
        <v>3.9</v>
      </c>
      <c r="F4148" s="21" t="s">
        <v>25</v>
      </c>
      <c r="G4148" s="30">
        <f t="shared" si="89"/>
        <v>21212.060999999998</v>
      </c>
      <c r="H4148" s="109"/>
    </row>
    <row r="4149" spans="2:8">
      <c r="B4149" s="116" t="s">
        <v>30</v>
      </c>
      <c r="C4149" s="117"/>
      <c r="D4149" s="73">
        <v>1672.77</v>
      </c>
      <c r="E4149" s="61">
        <v>3.9</v>
      </c>
      <c r="F4149" s="21" t="s">
        <v>25</v>
      </c>
      <c r="G4149" s="30">
        <f t="shared" si="89"/>
        <v>6523.8029999999999</v>
      </c>
      <c r="H4149" s="109"/>
    </row>
    <row r="4150" spans="2:8">
      <c r="B4150" s="116" t="s">
        <v>32</v>
      </c>
      <c r="C4150" s="117"/>
      <c r="D4150" s="73">
        <v>548.24</v>
      </c>
      <c r="E4150" s="61">
        <v>3.9</v>
      </c>
      <c r="F4150" s="21" t="s">
        <v>25</v>
      </c>
      <c r="G4150" s="30">
        <f>D4150*E4150</f>
        <v>2138.136</v>
      </c>
      <c r="H4150" s="109"/>
    </row>
    <row r="4151" spans="2:8" ht="24" thickBot="1">
      <c r="B4151" s="112" t="s">
        <v>31</v>
      </c>
      <c r="C4151" s="113"/>
      <c r="D4151" s="74">
        <v>340.74</v>
      </c>
      <c r="E4151" s="62">
        <v>39</v>
      </c>
      <c r="F4151" s="20" t="s">
        <v>25</v>
      </c>
      <c r="G4151" s="31">
        <f>D4151*E4151</f>
        <v>13288.86</v>
      </c>
      <c r="H4151" s="109"/>
    </row>
    <row r="4152" spans="2:8">
      <c r="C4152" s="3"/>
      <c r="D4152" s="3"/>
      <c r="E4152" s="4"/>
      <c r="F4152" s="4"/>
      <c r="H4152" s="45"/>
    </row>
    <row r="4153" spans="2:8" ht="25.5">
      <c r="C4153" s="14" t="s">
        <v>14</v>
      </c>
      <c r="D4153" s="6"/>
    </row>
    <row r="4154" spans="2:8" ht="20.25">
      <c r="C4154" s="89" t="s">
        <v>6</v>
      </c>
      <c r="D4154" s="77" t="s">
        <v>0</v>
      </c>
      <c r="E4154" s="9">
        <f>IF(G4142&gt;0, ROUND((G4142+D4135)/D4135,2), 0)</f>
        <v>1.02</v>
      </c>
      <c r="F4154" s="9"/>
      <c r="G4154" s="10"/>
      <c r="H4154" s="7"/>
    </row>
    <row r="4155" spans="2:8">
      <c r="C4155" s="89"/>
      <c r="D4155" s="77" t="s">
        <v>1</v>
      </c>
      <c r="E4155" s="9">
        <f>IF(SUM(G4143:G4144)&gt;0,ROUND((G4143+G4144+D4135)/D4135,2),0)</f>
        <v>1.02</v>
      </c>
      <c r="F4155" s="9"/>
      <c r="G4155" s="11"/>
      <c r="H4155" s="47"/>
    </row>
    <row r="4156" spans="2:8">
      <c r="C4156" s="89"/>
      <c r="D4156" s="77" t="s">
        <v>2</v>
      </c>
      <c r="E4156" s="9">
        <f>IF(G4145&gt;0,ROUND((G4145+D4135)/D4135,2),0)</f>
        <v>1.28</v>
      </c>
      <c r="F4156" s="12"/>
      <c r="G4156" s="11"/>
    </row>
    <row r="4157" spans="2:8">
      <c r="C4157" s="89"/>
      <c r="D4157" s="13" t="s">
        <v>3</v>
      </c>
      <c r="E4157" s="32">
        <f>IF(SUM(G4146:G4151)&gt;0,ROUND((SUM(G4146:G4151)+D4135)/D4135,2),0)</f>
        <v>5.71</v>
      </c>
      <c r="F4157" s="10"/>
      <c r="G4157" s="11"/>
    </row>
    <row r="4158" spans="2:8" ht="25.5">
      <c r="D4158" s="33" t="s">
        <v>4</v>
      </c>
      <c r="E4158" s="34">
        <f>SUM(E4154:E4157)-IF(VALUE(COUNTIF(E4154:E4157,"&gt;0"))=4,3,0)-IF(VALUE(COUNTIF(E4154:E4157,"&gt;0"))=3,2,0)-IF(VALUE(COUNTIF(E4154:E4157,"&gt;0"))=2,1,0)</f>
        <v>6.0300000000000011</v>
      </c>
      <c r="F4158" s="25"/>
    </row>
    <row r="4159" spans="2:8">
      <c r="E4159" s="15"/>
    </row>
    <row r="4160" spans="2:8" ht="25.5">
      <c r="B4160" s="22"/>
      <c r="C4160" s="16" t="s">
        <v>23</v>
      </c>
      <c r="D4160" s="90">
        <f>E4158*D4135</f>
        <v>61774.75710000001</v>
      </c>
      <c r="E4160" s="90"/>
    </row>
    <row r="4161" spans="2:8" ht="20.25">
      <c r="C4161" s="17" t="s">
        <v>8</v>
      </c>
      <c r="D4161" s="91">
        <f>D4160/D4134</f>
        <v>106.50820189655174</v>
      </c>
      <c r="E4161" s="91"/>
      <c r="G4161" s="7"/>
      <c r="H4161" s="48"/>
    </row>
    <row r="4173" spans="2:8" ht="60.75">
      <c r="B4173" s="118" t="s">
        <v>229</v>
      </c>
      <c r="C4173" s="118"/>
      <c r="D4173" s="118"/>
      <c r="E4173" s="118"/>
      <c r="F4173" s="118"/>
      <c r="G4173" s="118"/>
      <c r="H4173" s="118"/>
    </row>
    <row r="4174" spans="2:8">
      <c r="B4174" s="92" t="s">
        <v>37</v>
      </c>
      <c r="C4174" s="92"/>
      <c r="D4174" s="92"/>
      <c r="E4174" s="92"/>
      <c r="F4174" s="92"/>
      <c r="G4174" s="92"/>
    </row>
    <row r="4175" spans="2:8">
      <c r="C4175" s="78"/>
      <c r="G4175" s="7"/>
    </row>
    <row r="4176" spans="2:8" ht="25.5">
      <c r="C4176" s="14" t="s">
        <v>5</v>
      </c>
      <c r="D4176" s="6"/>
    </row>
    <row r="4177" spans="2:8" ht="20.25">
      <c r="B4177" s="10"/>
      <c r="C4177" s="93" t="s">
        <v>15</v>
      </c>
      <c r="D4177" s="96" t="s">
        <v>87</v>
      </c>
      <c r="E4177" s="96"/>
      <c r="F4177" s="96"/>
      <c r="G4177" s="96"/>
      <c r="H4177" s="40"/>
    </row>
    <row r="4178" spans="2:8" ht="20.25">
      <c r="B4178" s="10"/>
      <c r="C4178" s="94"/>
      <c r="D4178" s="96" t="s">
        <v>182</v>
      </c>
      <c r="E4178" s="96"/>
      <c r="F4178" s="96"/>
      <c r="G4178" s="96"/>
      <c r="H4178" s="40"/>
    </row>
    <row r="4179" spans="2:8" ht="20.25">
      <c r="B4179" s="10"/>
      <c r="C4179" s="95"/>
      <c r="D4179" s="96" t="s">
        <v>234</v>
      </c>
      <c r="E4179" s="96"/>
      <c r="F4179" s="96"/>
      <c r="G4179" s="96"/>
      <c r="H4179" s="40"/>
    </row>
    <row r="4180" spans="2:8">
      <c r="C4180" s="35" t="s">
        <v>12</v>
      </c>
      <c r="D4180" s="53">
        <v>4.0999999999999996</v>
      </c>
      <c r="E4180" s="49"/>
      <c r="F4180" s="10"/>
    </row>
    <row r="4181" spans="2:8">
      <c r="C4181" s="1" t="s">
        <v>9</v>
      </c>
      <c r="D4181" s="54">
        <v>530</v>
      </c>
      <c r="E4181" s="97" t="s">
        <v>16</v>
      </c>
      <c r="F4181" s="98"/>
      <c r="G4181" s="101">
        <f>D4182/D4181</f>
        <v>34.620094339622646</v>
      </c>
    </row>
    <row r="4182" spans="2:8">
      <c r="C4182" s="1" t="s">
        <v>10</v>
      </c>
      <c r="D4182" s="54">
        <v>18348.650000000001</v>
      </c>
      <c r="E4182" s="99"/>
      <c r="F4182" s="100"/>
      <c r="G4182" s="102"/>
    </row>
    <row r="4183" spans="2:8">
      <c r="C4183" s="37"/>
      <c r="D4183" s="38"/>
      <c r="E4183" s="50"/>
    </row>
    <row r="4184" spans="2:8">
      <c r="C4184" s="36" t="s">
        <v>7</v>
      </c>
      <c r="D4184" s="55" t="s">
        <v>235</v>
      </c>
    </row>
    <row r="4185" spans="2:8">
      <c r="C4185" s="36" t="s">
        <v>11</v>
      </c>
      <c r="D4185" s="55">
        <v>65</v>
      </c>
    </row>
    <row r="4186" spans="2:8">
      <c r="C4186" s="36" t="s">
        <v>13</v>
      </c>
      <c r="D4186" s="69" t="s">
        <v>34</v>
      </c>
      <c r="E4186" s="41"/>
    </row>
    <row r="4187" spans="2:8" ht="24" thickBot="1">
      <c r="C4187" s="42"/>
      <c r="D4187" s="42"/>
    </row>
    <row r="4188" spans="2:8" ht="48" thickBot="1">
      <c r="B4188" s="103" t="s">
        <v>17</v>
      </c>
      <c r="C4188" s="104"/>
      <c r="D4188" s="23" t="s">
        <v>20</v>
      </c>
      <c r="E4188" s="105" t="s">
        <v>22</v>
      </c>
      <c r="F4188" s="106"/>
      <c r="G4188" s="2" t="s">
        <v>21</v>
      </c>
    </row>
    <row r="4189" spans="2:8" ht="24" thickBot="1">
      <c r="B4189" s="107" t="s">
        <v>36</v>
      </c>
      <c r="C4189" s="108"/>
      <c r="D4189" s="70">
        <v>50.01</v>
      </c>
      <c r="E4189" s="56">
        <v>4.0999999999999996</v>
      </c>
      <c r="F4189" s="18" t="s">
        <v>25</v>
      </c>
      <c r="G4189" s="26">
        <f t="shared" ref="G4189:G4196" si="90">D4189*E4189</f>
        <v>205.04099999999997</v>
      </c>
      <c r="H4189" s="109"/>
    </row>
    <row r="4190" spans="2:8">
      <c r="B4190" s="110" t="s">
        <v>18</v>
      </c>
      <c r="C4190" s="111"/>
      <c r="D4190" s="59">
        <v>97.44</v>
      </c>
      <c r="E4190" s="57">
        <v>1.07</v>
      </c>
      <c r="F4190" s="19" t="s">
        <v>26</v>
      </c>
      <c r="G4190" s="27">
        <f t="shared" si="90"/>
        <v>104.2608</v>
      </c>
      <c r="H4190" s="109"/>
    </row>
    <row r="4191" spans="2:8" ht="24" thickBot="1">
      <c r="B4191" s="112" t="s">
        <v>19</v>
      </c>
      <c r="C4191" s="113"/>
      <c r="D4191" s="62">
        <v>151.63</v>
      </c>
      <c r="E4191" s="58">
        <v>1.07</v>
      </c>
      <c r="F4191" s="20" t="s">
        <v>26</v>
      </c>
      <c r="G4191" s="28">
        <f t="shared" si="90"/>
        <v>162.2441</v>
      </c>
      <c r="H4191" s="109"/>
    </row>
    <row r="4192" spans="2:8" ht="24" thickBot="1">
      <c r="B4192" s="114" t="s">
        <v>28</v>
      </c>
      <c r="C4192" s="115"/>
      <c r="D4192" s="71">
        <v>731.97</v>
      </c>
      <c r="E4192" s="71">
        <v>4.0999999999999996</v>
      </c>
      <c r="F4192" s="24" t="s">
        <v>25</v>
      </c>
      <c r="G4192" s="29">
        <f t="shared" si="90"/>
        <v>3001.0769999999998</v>
      </c>
      <c r="H4192" s="109"/>
    </row>
    <row r="4193" spans="2:8">
      <c r="B4193" s="110" t="s">
        <v>33</v>
      </c>
      <c r="C4193" s="111"/>
      <c r="D4193" s="59">
        <v>652.6</v>
      </c>
      <c r="E4193" s="59">
        <v>8.1999999999999993</v>
      </c>
      <c r="F4193" s="19" t="s">
        <v>25</v>
      </c>
      <c r="G4193" s="27">
        <f t="shared" si="90"/>
        <v>5351.32</v>
      </c>
      <c r="H4193" s="109"/>
    </row>
    <row r="4194" spans="2:8">
      <c r="B4194" s="116" t="s">
        <v>27</v>
      </c>
      <c r="C4194" s="117"/>
      <c r="D4194" s="72">
        <v>526.99</v>
      </c>
      <c r="E4194" s="60"/>
      <c r="F4194" s="21" t="s">
        <v>25</v>
      </c>
      <c r="G4194" s="30">
        <f t="shared" si="90"/>
        <v>0</v>
      </c>
      <c r="H4194" s="109"/>
    </row>
    <row r="4195" spans="2:8">
      <c r="B4195" s="116" t="s">
        <v>29</v>
      </c>
      <c r="C4195" s="117"/>
      <c r="D4195" s="73">
        <v>5438.99</v>
      </c>
      <c r="E4195" s="61">
        <v>4.0999999999999996</v>
      </c>
      <c r="F4195" s="21" t="s">
        <v>25</v>
      </c>
      <c r="G4195" s="30">
        <f t="shared" si="90"/>
        <v>22299.858999999997</v>
      </c>
      <c r="H4195" s="109"/>
    </row>
    <row r="4196" spans="2:8">
      <c r="B4196" s="116" t="s">
        <v>30</v>
      </c>
      <c r="C4196" s="117"/>
      <c r="D4196" s="73">
        <v>1672.77</v>
      </c>
      <c r="E4196" s="61">
        <v>4.0999999999999996</v>
      </c>
      <c r="F4196" s="21" t="s">
        <v>25</v>
      </c>
      <c r="G4196" s="30">
        <f t="shared" si="90"/>
        <v>6858.3569999999991</v>
      </c>
      <c r="H4196" s="109"/>
    </row>
    <row r="4197" spans="2:8">
      <c r="B4197" s="116" t="s">
        <v>32</v>
      </c>
      <c r="C4197" s="117"/>
      <c r="D4197" s="73">
        <v>548.24</v>
      </c>
      <c r="E4197" s="61">
        <v>4.0999999999999996</v>
      </c>
      <c r="F4197" s="21" t="s">
        <v>25</v>
      </c>
      <c r="G4197" s="30">
        <f>D4197*E4197</f>
        <v>2247.7839999999997</v>
      </c>
      <c r="H4197" s="109"/>
    </row>
    <row r="4198" spans="2:8" ht="24" thickBot="1">
      <c r="B4198" s="112" t="s">
        <v>31</v>
      </c>
      <c r="C4198" s="113"/>
      <c r="D4198" s="74">
        <v>340.74</v>
      </c>
      <c r="E4198" s="62">
        <v>41</v>
      </c>
      <c r="F4198" s="20" t="s">
        <v>25</v>
      </c>
      <c r="G4198" s="31">
        <f>D4198*E4198</f>
        <v>13970.34</v>
      </c>
      <c r="H4198" s="109"/>
    </row>
    <row r="4199" spans="2:8">
      <c r="C4199" s="3"/>
      <c r="D4199" s="3"/>
      <c r="E4199" s="4"/>
      <c r="F4199" s="4"/>
      <c r="H4199" s="45"/>
    </row>
    <row r="4200" spans="2:8" ht="25.5">
      <c r="C4200" s="14" t="s">
        <v>14</v>
      </c>
      <c r="D4200" s="6"/>
    </row>
    <row r="4201" spans="2:8" ht="20.25">
      <c r="C4201" s="89" t="s">
        <v>6</v>
      </c>
      <c r="D4201" s="77" t="s">
        <v>0</v>
      </c>
      <c r="E4201" s="9">
        <f>IF(G4189&gt;0, ROUND((G4189+D4182)/D4182,2), 0)</f>
        <v>1.01</v>
      </c>
      <c r="F4201" s="9"/>
      <c r="G4201" s="10"/>
      <c r="H4201" s="7"/>
    </row>
    <row r="4202" spans="2:8">
      <c r="C4202" s="89"/>
      <c r="D4202" s="77" t="s">
        <v>1</v>
      </c>
      <c r="E4202" s="9">
        <f>IF(SUM(G4190:G4191)&gt;0,ROUND((G4190+G4191+D4182)/D4182,2),0)</f>
        <v>1.01</v>
      </c>
      <c r="F4202" s="9"/>
      <c r="G4202" s="11"/>
      <c r="H4202" s="47"/>
    </row>
    <row r="4203" spans="2:8">
      <c r="C4203" s="89"/>
      <c r="D4203" s="77" t="s">
        <v>2</v>
      </c>
      <c r="E4203" s="9">
        <f>IF(G4192&gt;0,ROUND((G4192+D4182)/D4182,2),0)</f>
        <v>1.1599999999999999</v>
      </c>
      <c r="F4203" s="12"/>
      <c r="G4203" s="11"/>
    </row>
    <row r="4204" spans="2:8">
      <c r="C4204" s="89"/>
      <c r="D4204" s="13" t="s">
        <v>3</v>
      </c>
      <c r="E4204" s="32">
        <f>IF(SUM(G4193:G4198)&gt;0,ROUND((SUM(G4193:G4198)+D4182)/D4182,2),0)</f>
        <v>3.76</v>
      </c>
      <c r="F4204" s="10"/>
      <c r="G4204" s="11"/>
    </row>
    <row r="4205" spans="2:8" ht="25.5">
      <c r="D4205" s="33" t="s">
        <v>4</v>
      </c>
      <c r="E4205" s="34">
        <f>SUM(E4201:E4204)-IF(VALUE(COUNTIF(E4201:E4204,"&gt;0"))=4,3,0)-IF(VALUE(COUNTIF(E4201:E4204,"&gt;0"))=3,2,0)-IF(VALUE(COUNTIF(E4201:E4204,"&gt;0"))=2,1,0)</f>
        <v>3.9399999999999995</v>
      </c>
      <c r="F4205" s="25"/>
    </row>
    <row r="4206" spans="2:8">
      <c r="E4206" s="15"/>
    </row>
    <row r="4207" spans="2:8" ht="25.5">
      <c r="B4207" s="22"/>
      <c r="C4207" s="16" t="s">
        <v>23</v>
      </c>
      <c r="D4207" s="90">
        <f>E4205*D4182</f>
        <v>72293.680999999997</v>
      </c>
      <c r="E4207" s="90"/>
    </row>
    <row r="4208" spans="2:8" ht="20.25">
      <c r="C4208" s="17" t="s">
        <v>8</v>
      </c>
      <c r="D4208" s="91">
        <f>D4207/D4181</f>
        <v>136.4031716981132</v>
      </c>
      <c r="E4208" s="91"/>
      <c r="G4208" s="7"/>
      <c r="H4208" s="48"/>
    </row>
    <row r="4220" spans="2:8" ht="60.75">
      <c r="B4220" s="118" t="s">
        <v>230</v>
      </c>
      <c r="C4220" s="118"/>
      <c r="D4220" s="118"/>
      <c r="E4220" s="118"/>
      <c r="F4220" s="118"/>
      <c r="G4220" s="118"/>
      <c r="H4220" s="118"/>
    </row>
    <row r="4221" spans="2:8">
      <c r="B4221" s="92" t="s">
        <v>37</v>
      </c>
      <c r="C4221" s="92"/>
      <c r="D4221" s="92"/>
      <c r="E4221" s="92"/>
      <c r="F4221" s="92"/>
      <c r="G4221" s="92"/>
    </row>
    <row r="4222" spans="2:8">
      <c r="C4222" s="78"/>
      <c r="G4222" s="7"/>
    </row>
    <row r="4223" spans="2:8" ht="25.5">
      <c r="C4223" s="14" t="s">
        <v>5</v>
      </c>
      <c r="D4223" s="6"/>
    </row>
    <row r="4224" spans="2:8" ht="20.25">
      <c r="B4224" s="10"/>
      <c r="C4224" s="93" t="s">
        <v>15</v>
      </c>
      <c r="D4224" s="96" t="s">
        <v>87</v>
      </c>
      <c r="E4224" s="96"/>
      <c r="F4224" s="96"/>
      <c r="G4224" s="96"/>
      <c r="H4224" s="40"/>
    </row>
    <row r="4225" spans="2:8" ht="20.25">
      <c r="B4225" s="10"/>
      <c r="C4225" s="94"/>
      <c r="D4225" s="96" t="s">
        <v>182</v>
      </c>
      <c r="E4225" s="96"/>
      <c r="F4225" s="96"/>
      <c r="G4225" s="96"/>
      <c r="H4225" s="40"/>
    </row>
    <row r="4226" spans="2:8" ht="20.25">
      <c r="B4226" s="10"/>
      <c r="C4226" s="95"/>
      <c r="D4226" s="96" t="s">
        <v>237</v>
      </c>
      <c r="E4226" s="96"/>
      <c r="F4226" s="96"/>
      <c r="G4226" s="96"/>
      <c r="H4226" s="40"/>
    </row>
    <row r="4227" spans="2:8">
      <c r="C4227" s="35" t="s">
        <v>12</v>
      </c>
      <c r="D4227" s="53">
        <v>2.8</v>
      </c>
      <c r="E4227" s="49"/>
      <c r="F4227" s="10"/>
    </row>
    <row r="4228" spans="2:8">
      <c r="C4228" s="1" t="s">
        <v>9</v>
      </c>
      <c r="D4228" s="54">
        <v>364</v>
      </c>
      <c r="E4228" s="97" t="s">
        <v>16</v>
      </c>
      <c r="F4228" s="98"/>
      <c r="G4228" s="101">
        <f>D4229/D4228</f>
        <v>11.633956043956045</v>
      </c>
    </row>
    <row r="4229" spans="2:8">
      <c r="C4229" s="1" t="s">
        <v>10</v>
      </c>
      <c r="D4229" s="54">
        <v>4234.76</v>
      </c>
      <c r="E4229" s="99"/>
      <c r="F4229" s="100"/>
      <c r="G4229" s="102"/>
    </row>
    <row r="4230" spans="2:8">
      <c r="C4230" s="37"/>
      <c r="D4230" s="38"/>
      <c r="E4230" s="50"/>
    </row>
    <row r="4231" spans="2:8">
      <c r="C4231" s="36" t="s">
        <v>7</v>
      </c>
      <c r="D4231" s="55" t="s">
        <v>238</v>
      </c>
    </row>
    <row r="4232" spans="2:8">
      <c r="C4232" s="36" t="s">
        <v>11</v>
      </c>
      <c r="D4232" s="55">
        <v>60</v>
      </c>
    </row>
    <row r="4233" spans="2:8">
      <c r="C4233" s="36" t="s">
        <v>13</v>
      </c>
      <c r="D4233" s="69" t="s">
        <v>34</v>
      </c>
      <c r="E4233" s="41"/>
    </row>
    <row r="4234" spans="2:8" ht="24" thickBot="1">
      <c r="C4234" s="42"/>
      <c r="D4234" s="42"/>
    </row>
    <row r="4235" spans="2:8" ht="48" thickBot="1">
      <c r="B4235" s="103" t="s">
        <v>17</v>
      </c>
      <c r="C4235" s="104"/>
      <c r="D4235" s="23" t="s">
        <v>20</v>
      </c>
      <c r="E4235" s="105" t="s">
        <v>22</v>
      </c>
      <c r="F4235" s="106"/>
      <c r="G4235" s="2" t="s">
        <v>21</v>
      </c>
    </row>
    <row r="4236" spans="2:8" ht="24" thickBot="1">
      <c r="B4236" s="107" t="s">
        <v>36</v>
      </c>
      <c r="C4236" s="108"/>
      <c r="D4236" s="70">
        <v>50.01</v>
      </c>
      <c r="E4236" s="56">
        <v>2.8</v>
      </c>
      <c r="F4236" s="18" t="s">
        <v>25</v>
      </c>
      <c r="G4236" s="26">
        <f t="shared" ref="G4236:G4243" si="91">D4236*E4236</f>
        <v>140.02799999999999</v>
      </c>
      <c r="H4236" s="109"/>
    </row>
    <row r="4237" spans="2:8">
      <c r="B4237" s="110" t="s">
        <v>18</v>
      </c>
      <c r="C4237" s="111"/>
      <c r="D4237" s="59">
        <v>97.44</v>
      </c>
      <c r="E4237" s="57">
        <v>0.7</v>
      </c>
      <c r="F4237" s="19" t="s">
        <v>26</v>
      </c>
      <c r="G4237" s="27">
        <f t="shared" si="91"/>
        <v>68.207999999999998</v>
      </c>
      <c r="H4237" s="109"/>
    </row>
    <row r="4238" spans="2:8" ht="24" thickBot="1">
      <c r="B4238" s="112" t="s">
        <v>19</v>
      </c>
      <c r="C4238" s="113"/>
      <c r="D4238" s="62">
        <v>151.63</v>
      </c>
      <c r="E4238" s="58">
        <v>0.7</v>
      </c>
      <c r="F4238" s="20" t="s">
        <v>26</v>
      </c>
      <c r="G4238" s="28">
        <f t="shared" si="91"/>
        <v>106.14099999999999</v>
      </c>
      <c r="H4238" s="109"/>
    </row>
    <row r="4239" spans="2:8" ht="24" thickBot="1">
      <c r="B4239" s="114" t="s">
        <v>28</v>
      </c>
      <c r="C4239" s="115"/>
      <c r="D4239" s="71">
        <v>731.97</v>
      </c>
      <c r="E4239" s="71">
        <v>2.8</v>
      </c>
      <c r="F4239" s="24" t="s">
        <v>25</v>
      </c>
      <c r="G4239" s="29">
        <f t="shared" si="91"/>
        <v>2049.5160000000001</v>
      </c>
      <c r="H4239" s="109"/>
    </row>
    <row r="4240" spans="2:8">
      <c r="B4240" s="110" t="s">
        <v>33</v>
      </c>
      <c r="C4240" s="111"/>
      <c r="D4240" s="59">
        <v>652.6</v>
      </c>
      <c r="E4240" s="59"/>
      <c r="F4240" s="19" t="s">
        <v>25</v>
      </c>
      <c r="G4240" s="27">
        <f t="shared" si="91"/>
        <v>0</v>
      </c>
      <c r="H4240" s="109"/>
    </row>
    <row r="4241" spans="2:8">
      <c r="B4241" s="116" t="s">
        <v>27</v>
      </c>
      <c r="C4241" s="117"/>
      <c r="D4241" s="72">
        <v>526.99</v>
      </c>
      <c r="E4241" s="60">
        <v>2.8</v>
      </c>
      <c r="F4241" s="21" t="s">
        <v>25</v>
      </c>
      <c r="G4241" s="30">
        <f t="shared" si="91"/>
        <v>1475.5719999999999</v>
      </c>
      <c r="H4241" s="109"/>
    </row>
    <row r="4242" spans="2:8">
      <c r="B4242" s="116" t="s">
        <v>29</v>
      </c>
      <c r="C4242" s="117"/>
      <c r="D4242" s="73">
        <v>5438.99</v>
      </c>
      <c r="E4242" s="61"/>
      <c r="F4242" s="21" t="s">
        <v>25</v>
      </c>
      <c r="G4242" s="30">
        <f t="shared" si="91"/>
        <v>0</v>
      </c>
      <c r="H4242" s="109"/>
    </row>
    <row r="4243" spans="2:8">
      <c r="B4243" s="116" t="s">
        <v>30</v>
      </c>
      <c r="C4243" s="117"/>
      <c r="D4243" s="73">
        <v>1672.77</v>
      </c>
      <c r="E4243" s="61"/>
      <c r="F4243" s="21" t="s">
        <v>25</v>
      </c>
      <c r="G4243" s="30">
        <f t="shared" si="91"/>
        <v>0</v>
      </c>
      <c r="H4243" s="109"/>
    </row>
    <row r="4244" spans="2:8">
      <c r="B4244" s="116" t="s">
        <v>32</v>
      </c>
      <c r="C4244" s="117"/>
      <c r="D4244" s="73">
        <v>548.24</v>
      </c>
      <c r="E4244" s="61"/>
      <c r="F4244" s="21" t="s">
        <v>25</v>
      </c>
      <c r="G4244" s="30">
        <f>D4244*E4244</f>
        <v>0</v>
      </c>
      <c r="H4244" s="109"/>
    </row>
    <row r="4245" spans="2:8" ht="24" thickBot="1">
      <c r="B4245" s="112" t="s">
        <v>31</v>
      </c>
      <c r="C4245" s="113"/>
      <c r="D4245" s="74">
        <v>340.74</v>
      </c>
      <c r="E4245" s="62"/>
      <c r="F4245" s="20" t="s">
        <v>25</v>
      </c>
      <c r="G4245" s="31">
        <f>D4245*E4245</f>
        <v>0</v>
      </c>
      <c r="H4245" s="109"/>
    </row>
    <row r="4246" spans="2:8">
      <c r="C4246" s="3"/>
      <c r="D4246" s="3"/>
      <c r="E4246" s="4"/>
      <c r="F4246" s="4"/>
      <c r="H4246" s="45"/>
    </row>
    <row r="4247" spans="2:8" ht="25.5">
      <c r="C4247" s="14" t="s">
        <v>14</v>
      </c>
      <c r="D4247" s="6"/>
    </row>
    <row r="4248" spans="2:8" ht="20.25">
      <c r="C4248" s="89" t="s">
        <v>6</v>
      </c>
      <c r="D4248" s="77" t="s">
        <v>0</v>
      </c>
      <c r="E4248" s="9">
        <f>IF(G4236&gt;0, ROUND((G4236+D4229)/D4229,2), 0)</f>
        <v>1.03</v>
      </c>
      <c r="F4248" s="9"/>
      <c r="G4248" s="10"/>
      <c r="H4248" s="7"/>
    </row>
    <row r="4249" spans="2:8">
      <c r="C4249" s="89"/>
      <c r="D4249" s="77" t="s">
        <v>1</v>
      </c>
      <c r="E4249" s="9">
        <f>IF(SUM(G4237:G4238)&gt;0,ROUND((G4237+G4238+D4229)/D4229,2),0)</f>
        <v>1.04</v>
      </c>
      <c r="F4249" s="9"/>
      <c r="G4249" s="11"/>
      <c r="H4249" s="47"/>
    </row>
    <row r="4250" spans="2:8">
      <c r="C4250" s="89"/>
      <c r="D4250" s="77" t="s">
        <v>2</v>
      </c>
      <c r="E4250" s="9">
        <f>IF(G4239&gt;0,ROUND((G4239+D4229)/D4229,2),0)</f>
        <v>1.48</v>
      </c>
      <c r="F4250" s="12"/>
      <c r="G4250" s="11"/>
    </row>
    <row r="4251" spans="2:8">
      <c r="C4251" s="89"/>
      <c r="D4251" s="13" t="s">
        <v>3</v>
      </c>
      <c r="E4251" s="32">
        <f>IF(SUM(G4240:G4245)&gt;0,ROUND((SUM(G4240:G4245)+D4229)/D4229,2),0)</f>
        <v>1.35</v>
      </c>
      <c r="F4251" s="10"/>
      <c r="G4251" s="11"/>
    </row>
    <row r="4252" spans="2:8" ht="25.5">
      <c r="D4252" s="33" t="s">
        <v>4</v>
      </c>
      <c r="E4252" s="34">
        <f>SUM(E4248:E4251)-IF(VALUE(COUNTIF(E4248:E4251,"&gt;0"))=4,3,0)-IF(VALUE(COUNTIF(E4248:E4251,"&gt;0"))=3,2,0)-IF(VALUE(COUNTIF(E4248:E4251,"&gt;0"))=2,1,0)</f>
        <v>1.9000000000000004</v>
      </c>
      <c r="F4252" s="25"/>
    </row>
    <row r="4253" spans="2:8">
      <c r="E4253" s="15"/>
    </row>
    <row r="4254" spans="2:8" ht="25.5">
      <c r="B4254" s="22"/>
      <c r="C4254" s="16" t="s">
        <v>23</v>
      </c>
      <c r="D4254" s="90">
        <f>E4252*D4229</f>
        <v>8046.0440000000017</v>
      </c>
      <c r="E4254" s="90"/>
    </row>
    <row r="4255" spans="2:8" ht="20.25">
      <c r="C4255" s="17" t="s">
        <v>8</v>
      </c>
      <c r="D4255" s="91">
        <f>D4254/D4228</f>
        <v>22.104516483516488</v>
      </c>
      <c r="E4255" s="91"/>
      <c r="G4255" s="7"/>
      <c r="H4255" s="48"/>
    </row>
    <row r="4268" spans="2:8" ht="60.75">
      <c r="B4268" s="118" t="s">
        <v>233</v>
      </c>
      <c r="C4268" s="118"/>
      <c r="D4268" s="118"/>
      <c r="E4268" s="118"/>
      <c r="F4268" s="118"/>
      <c r="G4268" s="118"/>
      <c r="H4268" s="118"/>
    </row>
    <row r="4269" spans="2:8">
      <c r="B4269" s="92" t="s">
        <v>37</v>
      </c>
      <c r="C4269" s="92"/>
      <c r="D4269" s="92"/>
      <c r="E4269" s="92"/>
      <c r="F4269" s="92"/>
      <c r="G4269" s="92"/>
    </row>
    <row r="4270" spans="2:8">
      <c r="C4270" s="82"/>
      <c r="G4270" s="7"/>
    </row>
    <row r="4271" spans="2:8" ht="25.5">
      <c r="C4271" s="14" t="s">
        <v>5</v>
      </c>
      <c r="D4271" s="6"/>
    </row>
    <row r="4272" spans="2:8" ht="20.25">
      <c r="B4272" s="10"/>
      <c r="C4272" s="93" t="s">
        <v>15</v>
      </c>
      <c r="D4272" s="96" t="s">
        <v>87</v>
      </c>
      <c r="E4272" s="96"/>
      <c r="F4272" s="96"/>
      <c r="G4272" s="96"/>
      <c r="H4272" s="40"/>
    </row>
    <row r="4273" spans="2:8" ht="20.25">
      <c r="B4273" s="10"/>
      <c r="C4273" s="94"/>
      <c r="D4273" s="96" t="s">
        <v>182</v>
      </c>
      <c r="E4273" s="96"/>
      <c r="F4273" s="96"/>
      <c r="G4273" s="96"/>
      <c r="H4273" s="40"/>
    </row>
    <row r="4274" spans="2:8" ht="20.25">
      <c r="B4274" s="10"/>
      <c r="C4274" s="95"/>
      <c r="D4274" s="96" t="s">
        <v>319</v>
      </c>
      <c r="E4274" s="96"/>
      <c r="F4274" s="96"/>
      <c r="G4274" s="96"/>
      <c r="H4274" s="40"/>
    </row>
    <row r="4275" spans="2:8">
      <c r="C4275" s="35" t="s">
        <v>12</v>
      </c>
      <c r="D4275" s="53">
        <v>3.2</v>
      </c>
      <c r="E4275" s="49"/>
      <c r="F4275" s="10"/>
    </row>
    <row r="4276" spans="2:8">
      <c r="C4276" s="1" t="s">
        <v>9</v>
      </c>
      <c r="D4276" s="54">
        <v>576</v>
      </c>
      <c r="E4276" s="97" t="s">
        <v>16</v>
      </c>
      <c r="F4276" s="98"/>
      <c r="G4276" s="101">
        <f>D4277/D4276</f>
        <v>12.7109375</v>
      </c>
    </row>
    <row r="4277" spans="2:8">
      <c r="C4277" s="1" t="s">
        <v>10</v>
      </c>
      <c r="D4277" s="54">
        <v>7321.5</v>
      </c>
      <c r="E4277" s="99"/>
      <c r="F4277" s="100"/>
      <c r="G4277" s="102"/>
    </row>
    <row r="4278" spans="2:8">
      <c r="C4278" s="37"/>
      <c r="D4278" s="38"/>
      <c r="E4278" s="50"/>
    </row>
    <row r="4279" spans="2:8">
      <c r="C4279" s="36" t="s">
        <v>7</v>
      </c>
      <c r="D4279" s="55" t="s">
        <v>238</v>
      </c>
    </row>
    <row r="4280" spans="2:8">
      <c r="C4280" s="36" t="s">
        <v>11</v>
      </c>
      <c r="D4280" s="55">
        <v>60</v>
      </c>
    </row>
    <row r="4281" spans="2:8">
      <c r="C4281" s="36" t="s">
        <v>13</v>
      </c>
      <c r="D4281" s="69" t="s">
        <v>34</v>
      </c>
      <c r="E4281" s="41"/>
    </row>
    <row r="4282" spans="2:8" ht="24" thickBot="1">
      <c r="C4282" s="42"/>
      <c r="D4282" s="42"/>
    </row>
    <row r="4283" spans="2:8" ht="48" thickBot="1">
      <c r="B4283" s="103" t="s">
        <v>17</v>
      </c>
      <c r="C4283" s="104"/>
      <c r="D4283" s="23" t="s">
        <v>20</v>
      </c>
      <c r="E4283" s="105" t="s">
        <v>22</v>
      </c>
      <c r="F4283" s="106"/>
      <c r="G4283" s="2" t="s">
        <v>21</v>
      </c>
    </row>
    <row r="4284" spans="2:8" ht="24" thickBot="1">
      <c r="B4284" s="107" t="s">
        <v>36</v>
      </c>
      <c r="C4284" s="108"/>
      <c r="D4284" s="70">
        <v>50.01</v>
      </c>
      <c r="E4284" s="56">
        <v>3.2</v>
      </c>
      <c r="F4284" s="18" t="s">
        <v>25</v>
      </c>
      <c r="G4284" s="26">
        <f t="shared" ref="G4284:G4291" si="92">D4284*E4284</f>
        <v>160.03200000000001</v>
      </c>
      <c r="H4284" s="109"/>
    </row>
    <row r="4285" spans="2:8">
      <c r="B4285" s="110" t="s">
        <v>18</v>
      </c>
      <c r="C4285" s="111"/>
      <c r="D4285" s="59">
        <v>97.44</v>
      </c>
      <c r="E4285" s="57">
        <v>0.8</v>
      </c>
      <c r="F4285" s="19" t="s">
        <v>26</v>
      </c>
      <c r="G4285" s="27">
        <f t="shared" si="92"/>
        <v>77.951999999999998</v>
      </c>
      <c r="H4285" s="109"/>
    </row>
    <row r="4286" spans="2:8" ht="24" thickBot="1">
      <c r="B4286" s="112" t="s">
        <v>19</v>
      </c>
      <c r="C4286" s="113"/>
      <c r="D4286" s="62">
        <v>151.63</v>
      </c>
      <c r="E4286" s="58">
        <v>0.8</v>
      </c>
      <c r="F4286" s="20" t="s">
        <v>26</v>
      </c>
      <c r="G4286" s="28">
        <f t="shared" si="92"/>
        <v>121.304</v>
      </c>
      <c r="H4286" s="109"/>
    </row>
    <row r="4287" spans="2:8" ht="24" thickBot="1">
      <c r="B4287" s="114" t="s">
        <v>28</v>
      </c>
      <c r="C4287" s="115"/>
      <c r="D4287" s="71">
        <v>731.97</v>
      </c>
      <c r="E4287" s="71">
        <v>3.2</v>
      </c>
      <c r="F4287" s="24" t="s">
        <v>25</v>
      </c>
      <c r="G4287" s="29">
        <f t="shared" si="92"/>
        <v>2342.3040000000001</v>
      </c>
      <c r="H4287" s="109"/>
    </row>
    <row r="4288" spans="2:8">
      <c r="B4288" s="110" t="s">
        <v>33</v>
      </c>
      <c r="C4288" s="111"/>
      <c r="D4288" s="59">
        <v>652.6</v>
      </c>
      <c r="E4288" s="59"/>
      <c r="F4288" s="19" t="s">
        <v>25</v>
      </c>
      <c r="G4288" s="27">
        <f t="shared" si="92"/>
        <v>0</v>
      </c>
      <c r="H4288" s="109"/>
    </row>
    <row r="4289" spans="2:8">
      <c r="B4289" s="116" t="s">
        <v>27</v>
      </c>
      <c r="C4289" s="117"/>
      <c r="D4289" s="72">
        <v>526.99</v>
      </c>
      <c r="E4289" s="60">
        <v>3.2</v>
      </c>
      <c r="F4289" s="21" t="s">
        <v>25</v>
      </c>
      <c r="G4289" s="30">
        <f t="shared" si="92"/>
        <v>1686.3680000000002</v>
      </c>
      <c r="H4289" s="109"/>
    </row>
    <row r="4290" spans="2:8">
      <c r="B4290" s="116" t="s">
        <v>29</v>
      </c>
      <c r="C4290" s="117"/>
      <c r="D4290" s="73">
        <v>5438.99</v>
      </c>
      <c r="E4290" s="61"/>
      <c r="F4290" s="21" t="s">
        <v>25</v>
      </c>
      <c r="G4290" s="30">
        <f t="shared" si="92"/>
        <v>0</v>
      </c>
      <c r="H4290" s="109"/>
    </row>
    <row r="4291" spans="2:8">
      <c r="B4291" s="116" t="s">
        <v>30</v>
      </c>
      <c r="C4291" s="117"/>
      <c r="D4291" s="73">
        <v>1672.77</v>
      </c>
      <c r="E4291" s="61"/>
      <c r="F4291" s="21" t="s">
        <v>25</v>
      </c>
      <c r="G4291" s="30">
        <f t="shared" si="92"/>
        <v>0</v>
      </c>
      <c r="H4291" s="109"/>
    </row>
    <row r="4292" spans="2:8">
      <c r="B4292" s="116" t="s">
        <v>32</v>
      </c>
      <c r="C4292" s="117"/>
      <c r="D4292" s="73">
        <v>548.24</v>
      </c>
      <c r="E4292" s="61"/>
      <c r="F4292" s="21" t="s">
        <v>25</v>
      </c>
      <c r="G4292" s="30">
        <f>D4292*E4292</f>
        <v>0</v>
      </c>
      <c r="H4292" s="109"/>
    </row>
    <row r="4293" spans="2:8" ht="24" thickBot="1">
      <c r="B4293" s="112" t="s">
        <v>31</v>
      </c>
      <c r="C4293" s="113"/>
      <c r="D4293" s="74">
        <v>340.74</v>
      </c>
      <c r="E4293" s="62"/>
      <c r="F4293" s="20" t="s">
        <v>25</v>
      </c>
      <c r="G4293" s="31">
        <f>D4293*E4293</f>
        <v>0</v>
      </c>
      <c r="H4293" s="109"/>
    </row>
    <row r="4294" spans="2:8">
      <c r="C4294" s="3"/>
      <c r="D4294" s="3"/>
      <c r="E4294" s="4"/>
      <c r="F4294" s="4"/>
      <c r="H4294" s="45"/>
    </row>
    <row r="4295" spans="2:8" ht="25.5">
      <c r="C4295" s="14" t="s">
        <v>14</v>
      </c>
      <c r="D4295" s="6"/>
    </row>
    <row r="4296" spans="2:8" ht="20.25">
      <c r="C4296" s="89" t="s">
        <v>6</v>
      </c>
      <c r="D4296" s="81" t="s">
        <v>0</v>
      </c>
      <c r="E4296" s="9">
        <f>IF(G4284&gt;0, ROUND((G4284+D4277)/D4277,2), 0)</f>
        <v>1.02</v>
      </c>
      <c r="F4296" s="9"/>
      <c r="G4296" s="10"/>
      <c r="H4296" s="7"/>
    </row>
    <row r="4297" spans="2:8">
      <c r="C4297" s="89"/>
      <c r="D4297" s="81" t="s">
        <v>1</v>
      </c>
      <c r="E4297" s="9">
        <f>IF(SUM(G4285:G4286)&gt;0,ROUND((G4285+G4286+D4277)/D4277,2),0)</f>
        <v>1.03</v>
      </c>
      <c r="F4297" s="9"/>
      <c r="G4297" s="11"/>
      <c r="H4297" s="47"/>
    </row>
    <row r="4298" spans="2:8">
      <c r="C4298" s="89"/>
      <c r="D4298" s="81" t="s">
        <v>2</v>
      </c>
      <c r="E4298" s="9">
        <f>IF(G4287&gt;0,ROUND((G4287+D4277)/D4277,2),0)</f>
        <v>1.32</v>
      </c>
      <c r="F4298" s="12"/>
      <c r="G4298" s="11"/>
    </row>
    <row r="4299" spans="2:8">
      <c r="C4299" s="89"/>
      <c r="D4299" s="13" t="s">
        <v>3</v>
      </c>
      <c r="E4299" s="32">
        <f>IF(SUM(G4288:G4293)&gt;0,ROUND((SUM(G4288:G4293)+D4277)/D4277,2),0)</f>
        <v>1.23</v>
      </c>
      <c r="F4299" s="10"/>
      <c r="G4299" s="11"/>
    </row>
    <row r="4300" spans="2:8" ht="25.5">
      <c r="D4300" s="33" t="s">
        <v>4</v>
      </c>
      <c r="E4300" s="34">
        <f>SUM(E4296:E4299)-IF(VALUE(COUNTIF(E4296:E4299,"&gt;0"))=4,3,0)-IF(VALUE(COUNTIF(E4296:E4299,"&gt;0"))=3,2,0)-IF(VALUE(COUNTIF(E4296:E4299,"&gt;0"))=2,1,0)</f>
        <v>1.5999999999999996</v>
      </c>
      <c r="F4300" s="25"/>
    </row>
    <row r="4301" spans="2:8">
      <c r="E4301" s="15"/>
    </row>
    <row r="4302" spans="2:8" ht="25.5">
      <c r="B4302" s="22"/>
      <c r="C4302" s="16" t="s">
        <v>23</v>
      </c>
      <c r="D4302" s="90">
        <f>E4300*D4277</f>
        <v>11714.399999999998</v>
      </c>
      <c r="E4302" s="90"/>
    </row>
    <row r="4303" spans="2:8" ht="20.25">
      <c r="C4303" s="17" t="s">
        <v>8</v>
      </c>
      <c r="D4303" s="91">
        <f>D4302/D4276</f>
        <v>20.337499999999995</v>
      </c>
      <c r="E4303" s="91"/>
      <c r="G4303" s="7"/>
      <c r="H4303" s="48"/>
    </row>
    <row r="4315" spans="2:8" ht="60.75">
      <c r="B4315" s="118" t="s">
        <v>236</v>
      </c>
      <c r="C4315" s="118"/>
      <c r="D4315" s="118"/>
      <c r="E4315" s="118"/>
      <c r="F4315" s="118"/>
      <c r="G4315" s="118"/>
      <c r="H4315" s="118"/>
    </row>
    <row r="4316" spans="2:8">
      <c r="B4316" s="92" t="s">
        <v>37</v>
      </c>
      <c r="C4316" s="92"/>
      <c r="D4316" s="92"/>
      <c r="E4316" s="92"/>
      <c r="F4316" s="92"/>
      <c r="G4316" s="92"/>
    </row>
    <row r="4317" spans="2:8">
      <c r="C4317" s="82"/>
      <c r="G4317" s="7"/>
    </row>
    <row r="4318" spans="2:8" ht="25.5">
      <c r="C4318" s="14" t="s">
        <v>5</v>
      </c>
      <c r="D4318" s="6"/>
    </row>
    <row r="4319" spans="2:8" ht="20.25">
      <c r="B4319" s="10"/>
      <c r="C4319" s="93" t="s">
        <v>15</v>
      </c>
      <c r="D4319" s="96" t="s">
        <v>87</v>
      </c>
      <c r="E4319" s="96"/>
      <c r="F4319" s="96"/>
      <c r="G4319" s="96"/>
      <c r="H4319" s="40"/>
    </row>
    <row r="4320" spans="2:8" ht="20.25">
      <c r="B4320" s="10"/>
      <c r="C4320" s="94"/>
      <c r="D4320" s="96" t="s">
        <v>182</v>
      </c>
      <c r="E4320" s="96"/>
      <c r="F4320" s="96"/>
      <c r="G4320" s="96"/>
      <c r="H4320" s="40"/>
    </row>
    <row r="4321" spans="2:8" ht="20.25">
      <c r="B4321" s="10"/>
      <c r="C4321" s="95"/>
      <c r="D4321" s="96" t="s">
        <v>320</v>
      </c>
      <c r="E4321" s="96"/>
      <c r="F4321" s="96"/>
      <c r="G4321" s="96"/>
      <c r="H4321" s="40"/>
    </row>
    <row r="4322" spans="2:8">
      <c r="C4322" s="35" t="s">
        <v>12</v>
      </c>
      <c r="D4322" s="53">
        <v>1.2</v>
      </c>
      <c r="E4322" s="49"/>
      <c r="F4322" s="10"/>
    </row>
    <row r="4323" spans="2:8">
      <c r="C4323" s="1" t="s">
        <v>9</v>
      </c>
      <c r="D4323" s="54">
        <v>200</v>
      </c>
      <c r="E4323" s="97" t="s">
        <v>16</v>
      </c>
      <c r="F4323" s="98"/>
      <c r="G4323" s="101">
        <f>D4324/D4323</f>
        <v>6.4880499999999994</v>
      </c>
    </row>
    <row r="4324" spans="2:8">
      <c r="C4324" s="1" t="s">
        <v>10</v>
      </c>
      <c r="D4324" s="54">
        <v>1297.6099999999999</v>
      </c>
      <c r="E4324" s="99"/>
      <c r="F4324" s="100"/>
      <c r="G4324" s="102"/>
    </row>
    <row r="4325" spans="2:8">
      <c r="C4325" s="37"/>
      <c r="D4325" s="38"/>
      <c r="E4325" s="50"/>
    </row>
    <row r="4326" spans="2:8">
      <c r="C4326" s="36" t="s">
        <v>7</v>
      </c>
      <c r="D4326" s="55" t="s">
        <v>321</v>
      </c>
    </row>
    <row r="4327" spans="2:8">
      <c r="C4327" s="36" t="s">
        <v>11</v>
      </c>
      <c r="D4327" s="55">
        <v>65</v>
      </c>
    </row>
    <row r="4328" spans="2:8">
      <c r="C4328" s="36" t="s">
        <v>13</v>
      </c>
      <c r="D4328" s="69" t="s">
        <v>34</v>
      </c>
      <c r="E4328" s="41"/>
    </row>
    <row r="4329" spans="2:8" ht="24" thickBot="1">
      <c r="C4329" s="42"/>
      <c r="D4329" s="42"/>
    </row>
    <row r="4330" spans="2:8" ht="48" thickBot="1">
      <c r="B4330" s="103" t="s">
        <v>17</v>
      </c>
      <c r="C4330" s="104"/>
      <c r="D4330" s="23" t="s">
        <v>20</v>
      </c>
      <c r="E4330" s="105" t="s">
        <v>22</v>
      </c>
      <c r="F4330" s="106"/>
      <c r="G4330" s="2" t="s">
        <v>21</v>
      </c>
    </row>
    <row r="4331" spans="2:8" ht="24" thickBot="1">
      <c r="B4331" s="107" t="s">
        <v>36</v>
      </c>
      <c r="C4331" s="108"/>
      <c r="D4331" s="70">
        <v>50.01</v>
      </c>
      <c r="E4331" s="56">
        <v>1.2</v>
      </c>
      <c r="F4331" s="18" t="s">
        <v>25</v>
      </c>
      <c r="G4331" s="26">
        <f t="shared" ref="G4331:G4338" si="93">D4331*E4331</f>
        <v>60.011999999999993</v>
      </c>
      <c r="H4331" s="109"/>
    </row>
    <row r="4332" spans="2:8">
      <c r="B4332" s="110" t="s">
        <v>18</v>
      </c>
      <c r="C4332" s="111"/>
      <c r="D4332" s="59">
        <v>97.44</v>
      </c>
      <c r="E4332" s="57">
        <v>0.49</v>
      </c>
      <c r="F4332" s="19" t="s">
        <v>26</v>
      </c>
      <c r="G4332" s="27">
        <f t="shared" si="93"/>
        <v>47.745599999999996</v>
      </c>
      <c r="H4332" s="109"/>
    </row>
    <row r="4333" spans="2:8" ht="24" thickBot="1">
      <c r="B4333" s="112" t="s">
        <v>19</v>
      </c>
      <c r="C4333" s="113"/>
      <c r="D4333" s="62">
        <v>151.63</v>
      </c>
      <c r="E4333" s="58">
        <v>0.49</v>
      </c>
      <c r="F4333" s="20" t="s">
        <v>26</v>
      </c>
      <c r="G4333" s="28">
        <f t="shared" si="93"/>
        <v>74.298699999999997</v>
      </c>
      <c r="H4333" s="109"/>
    </row>
    <row r="4334" spans="2:8" ht="24" thickBot="1">
      <c r="B4334" s="114" t="s">
        <v>28</v>
      </c>
      <c r="C4334" s="115"/>
      <c r="D4334" s="71">
        <v>731.97</v>
      </c>
      <c r="E4334" s="71">
        <v>1.2</v>
      </c>
      <c r="F4334" s="24" t="s">
        <v>25</v>
      </c>
      <c r="G4334" s="29">
        <f t="shared" si="93"/>
        <v>878.36400000000003</v>
      </c>
      <c r="H4334" s="109"/>
    </row>
    <row r="4335" spans="2:8">
      <c r="B4335" s="110" t="s">
        <v>33</v>
      </c>
      <c r="C4335" s="111"/>
      <c r="D4335" s="59">
        <v>652.6</v>
      </c>
      <c r="E4335" s="59"/>
      <c r="F4335" s="19" t="s">
        <v>25</v>
      </c>
      <c r="G4335" s="27">
        <f t="shared" si="93"/>
        <v>0</v>
      </c>
      <c r="H4335" s="109"/>
    </row>
    <row r="4336" spans="2:8">
      <c r="B4336" s="116" t="s">
        <v>27</v>
      </c>
      <c r="C4336" s="117"/>
      <c r="D4336" s="72">
        <v>526.99</v>
      </c>
      <c r="E4336" s="60">
        <v>1.2</v>
      </c>
      <c r="F4336" s="21" t="s">
        <v>25</v>
      </c>
      <c r="G4336" s="30">
        <f t="shared" si="93"/>
        <v>632.38800000000003</v>
      </c>
      <c r="H4336" s="109"/>
    </row>
    <row r="4337" spans="2:8">
      <c r="B4337" s="116" t="s">
        <v>29</v>
      </c>
      <c r="C4337" s="117"/>
      <c r="D4337" s="73">
        <v>5438.99</v>
      </c>
      <c r="E4337" s="61"/>
      <c r="F4337" s="21" t="s">
        <v>25</v>
      </c>
      <c r="G4337" s="30">
        <f t="shared" si="93"/>
        <v>0</v>
      </c>
      <c r="H4337" s="109"/>
    </row>
    <row r="4338" spans="2:8">
      <c r="B4338" s="116" t="s">
        <v>30</v>
      </c>
      <c r="C4338" s="117"/>
      <c r="D4338" s="73">
        <v>1672.77</v>
      </c>
      <c r="E4338" s="61"/>
      <c r="F4338" s="21" t="s">
        <v>25</v>
      </c>
      <c r="G4338" s="30">
        <f t="shared" si="93"/>
        <v>0</v>
      </c>
      <c r="H4338" s="109"/>
    </row>
    <row r="4339" spans="2:8">
      <c r="B4339" s="116" t="s">
        <v>32</v>
      </c>
      <c r="C4339" s="117"/>
      <c r="D4339" s="73">
        <v>548.24</v>
      </c>
      <c r="E4339" s="61"/>
      <c r="F4339" s="21" t="s">
        <v>25</v>
      </c>
      <c r="G4339" s="30">
        <f>D4339*E4339</f>
        <v>0</v>
      </c>
      <c r="H4339" s="109"/>
    </row>
    <row r="4340" spans="2:8" ht="24" thickBot="1">
      <c r="B4340" s="112" t="s">
        <v>31</v>
      </c>
      <c r="C4340" s="113"/>
      <c r="D4340" s="74">
        <v>340.74</v>
      </c>
      <c r="E4340" s="62"/>
      <c r="F4340" s="20" t="s">
        <v>25</v>
      </c>
      <c r="G4340" s="31">
        <f>D4340*E4340</f>
        <v>0</v>
      </c>
      <c r="H4340" s="109"/>
    </row>
    <row r="4341" spans="2:8">
      <c r="C4341" s="3"/>
      <c r="D4341" s="3"/>
      <c r="E4341" s="4"/>
      <c r="F4341" s="4"/>
      <c r="H4341" s="45"/>
    </row>
    <row r="4342" spans="2:8" ht="25.5">
      <c r="C4342" s="14" t="s">
        <v>14</v>
      </c>
      <c r="D4342" s="6"/>
    </row>
    <row r="4343" spans="2:8" ht="20.25">
      <c r="C4343" s="89" t="s">
        <v>6</v>
      </c>
      <c r="D4343" s="81" t="s">
        <v>0</v>
      </c>
      <c r="E4343" s="9">
        <f>IF(G4331&gt;0, ROUND((G4331+D4324)/D4324,2), 0)</f>
        <v>1.05</v>
      </c>
      <c r="F4343" s="9"/>
      <c r="G4343" s="10"/>
      <c r="H4343" s="7"/>
    </row>
    <row r="4344" spans="2:8">
      <c r="C4344" s="89"/>
      <c r="D4344" s="81" t="s">
        <v>1</v>
      </c>
      <c r="E4344" s="9">
        <f>IF(SUM(G4332:G4333)&gt;0,ROUND((G4332+G4333+D4324)/D4324,2),0)</f>
        <v>1.0900000000000001</v>
      </c>
      <c r="F4344" s="9"/>
      <c r="G4344" s="11"/>
      <c r="H4344" s="47"/>
    </row>
    <row r="4345" spans="2:8">
      <c r="C4345" s="89"/>
      <c r="D4345" s="81" t="s">
        <v>2</v>
      </c>
      <c r="E4345" s="9">
        <f>IF(G4334&gt;0,ROUND((G4334+D4324)/D4324,2),0)</f>
        <v>1.68</v>
      </c>
      <c r="F4345" s="12"/>
      <c r="G4345" s="11"/>
    </row>
    <row r="4346" spans="2:8">
      <c r="C4346" s="89"/>
      <c r="D4346" s="13" t="s">
        <v>3</v>
      </c>
      <c r="E4346" s="32">
        <f>IF(SUM(G4335:G4340)&gt;0,ROUND((SUM(G4335:G4340)+D4324)/D4324,2),0)</f>
        <v>1.49</v>
      </c>
      <c r="F4346" s="10"/>
      <c r="G4346" s="11"/>
    </row>
    <row r="4347" spans="2:8" ht="25.5">
      <c r="D4347" s="33" t="s">
        <v>4</v>
      </c>
      <c r="E4347" s="34">
        <f>SUM(E4343:E4346)-IF(VALUE(COUNTIF(E4343:E4346,"&gt;0"))=4,3,0)-IF(VALUE(COUNTIF(E4343:E4346,"&gt;0"))=3,2,0)-IF(VALUE(COUNTIF(E4343:E4346,"&gt;0"))=2,1,0)</f>
        <v>2.3100000000000005</v>
      </c>
      <c r="F4347" s="25"/>
    </row>
    <row r="4348" spans="2:8">
      <c r="E4348" s="15"/>
    </row>
    <row r="4349" spans="2:8" ht="25.5">
      <c r="B4349" s="22"/>
      <c r="C4349" s="16" t="s">
        <v>23</v>
      </c>
      <c r="D4349" s="90">
        <f>E4347*D4324</f>
        <v>2997.4791000000005</v>
      </c>
      <c r="E4349" s="90"/>
    </row>
    <row r="4350" spans="2:8" ht="20.25">
      <c r="C4350" s="17" t="s">
        <v>8</v>
      </c>
      <c r="D4350" s="91">
        <f>D4349/D4323</f>
        <v>14.987395500000002</v>
      </c>
      <c r="E4350" s="91"/>
      <c r="G4350" s="7"/>
      <c r="H4350" s="48"/>
    </row>
    <row r="4362" spans="2:8" ht="60.75">
      <c r="B4362" s="118" t="s">
        <v>239</v>
      </c>
      <c r="C4362" s="118"/>
      <c r="D4362" s="118"/>
      <c r="E4362" s="118"/>
      <c r="F4362" s="118"/>
      <c r="G4362" s="118"/>
      <c r="H4362" s="118"/>
    </row>
    <row r="4363" spans="2:8">
      <c r="B4363" s="92" t="s">
        <v>37</v>
      </c>
      <c r="C4363" s="92"/>
      <c r="D4363" s="92"/>
      <c r="E4363" s="92"/>
      <c r="F4363" s="92"/>
      <c r="G4363" s="92"/>
    </row>
    <row r="4364" spans="2:8">
      <c r="C4364" s="82"/>
      <c r="G4364" s="7"/>
    </row>
    <row r="4365" spans="2:8" ht="25.5">
      <c r="C4365" s="14" t="s">
        <v>5</v>
      </c>
      <c r="D4365" s="6"/>
    </row>
    <row r="4366" spans="2:8" ht="20.25">
      <c r="B4366" s="10"/>
      <c r="C4366" s="93" t="s">
        <v>15</v>
      </c>
      <c r="D4366" s="96" t="s">
        <v>87</v>
      </c>
      <c r="E4366" s="96"/>
      <c r="F4366" s="96"/>
      <c r="G4366" s="96"/>
      <c r="H4366" s="40"/>
    </row>
    <row r="4367" spans="2:8" ht="20.25">
      <c r="B4367" s="10"/>
      <c r="C4367" s="94"/>
      <c r="D4367" s="96" t="s">
        <v>182</v>
      </c>
      <c r="E4367" s="96"/>
      <c r="F4367" s="96"/>
      <c r="G4367" s="96"/>
      <c r="H4367" s="40"/>
    </row>
    <row r="4368" spans="2:8" ht="20.25">
      <c r="B4368" s="10"/>
      <c r="C4368" s="95"/>
      <c r="D4368" s="96" t="s">
        <v>322</v>
      </c>
      <c r="E4368" s="96"/>
      <c r="F4368" s="96"/>
      <c r="G4368" s="96"/>
      <c r="H4368" s="40"/>
    </row>
    <row r="4369" spans="2:8">
      <c r="C4369" s="35" t="s">
        <v>12</v>
      </c>
      <c r="D4369" s="53">
        <v>3</v>
      </c>
      <c r="E4369" s="49"/>
      <c r="F4369" s="10"/>
    </row>
    <row r="4370" spans="2:8">
      <c r="C4370" s="1" t="s">
        <v>9</v>
      </c>
      <c r="D4370" s="54">
        <v>450</v>
      </c>
      <c r="E4370" s="97" t="s">
        <v>16</v>
      </c>
      <c r="F4370" s="98"/>
      <c r="G4370" s="101">
        <f>D4371/D4370</f>
        <v>13.833022222222221</v>
      </c>
    </row>
    <row r="4371" spans="2:8">
      <c r="C4371" s="1" t="s">
        <v>10</v>
      </c>
      <c r="D4371" s="54">
        <v>6224.86</v>
      </c>
      <c r="E4371" s="99"/>
      <c r="F4371" s="100"/>
      <c r="G4371" s="102"/>
    </row>
    <row r="4372" spans="2:8">
      <c r="C4372" s="37"/>
      <c r="D4372" s="38"/>
      <c r="E4372" s="50"/>
    </row>
    <row r="4373" spans="2:8">
      <c r="C4373" s="36" t="s">
        <v>7</v>
      </c>
      <c r="D4373" s="55" t="s">
        <v>90</v>
      </c>
    </row>
    <row r="4374" spans="2:8">
      <c r="C4374" s="36" t="s">
        <v>11</v>
      </c>
      <c r="D4374" s="55">
        <v>65</v>
      </c>
    </row>
    <row r="4375" spans="2:8">
      <c r="C4375" s="36" t="s">
        <v>13</v>
      </c>
      <c r="D4375" s="69" t="s">
        <v>34</v>
      </c>
      <c r="E4375" s="41"/>
    </row>
    <row r="4376" spans="2:8" ht="24" thickBot="1">
      <c r="C4376" s="42"/>
      <c r="D4376" s="42"/>
    </row>
    <row r="4377" spans="2:8" ht="48" thickBot="1">
      <c r="B4377" s="103" t="s">
        <v>17</v>
      </c>
      <c r="C4377" s="104"/>
      <c r="D4377" s="23" t="s">
        <v>20</v>
      </c>
      <c r="E4377" s="105" t="s">
        <v>22</v>
      </c>
      <c r="F4377" s="106"/>
      <c r="G4377" s="2" t="s">
        <v>21</v>
      </c>
    </row>
    <row r="4378" spans="2:8" ht="24" thickBot="1">
      <c r="B4378" s="107" t="s">
        <v>36</v>
      </c>
      <c r="C4378" s="108"/>
      <c r="D4378" s="70">
        <v>50.01</v>
      </c>
      <c r="E4378" s="56">
        <v>3</v>
      </c>
      <c r="F4378" s="18" t="s">
        <v>25</v>
      </c>
      <c r="G4378" s="26">
        <f t="shared" ref="G4378:G4385" si="94">D4378*E4378</f>
        <v>150.03</v>
      </c>
      <c r="H4378" s="109"/>
    </row>
    <row r="4379" spans="2:8">
      <c r="B4379" s="110" t="s">
        <v>18</v>
      </c>
      <c r="C4379" s="111"/>
      <c r="D4379" s="59">
        <v>97.44</v>
      </c>
      <c r="E4379" s="57">
        <v>0.9</v>
      </c>
      <c r="F4379" s="19" t="s">
        <v>26</v>
      </c>
      <c r="G4379" s="27">
        <f t="shared" si="94"/>
        <v>87.695999999999998</v>
      </c>
      <c r="H4379" s="109"/>
    </row>
    <row r="4380" spans="2:8" ht="24" thickBot="1">
      <c r="B4380" s="112" t="s">
        <v>19</v>
      </c>
      <c r="C4380" s="113"/>
      <c r="D4380" s="62">
        <v>151.63</v>
      </c>
      <c r="E4380" s="58">
        <v>0.9</v>
      </c>
      <c r="F4380" s="20" t="s">
        <v>26</v>
      </c>
      <c r="G4380" s="28">
        <f t="shared" si="94"/>
        <v>136.46700000000001</v>
      </c>
      <c r="H4380" s="109"/>
    </row>
    <row r="4381" spans="2:8" ht="24" thickBot="1">
      <c r="B4381" s="114" t="s">
        <v>28</v>
      </c>
      <c r="C4381" s="115"/>
      <c r="D4381" s="71">
        <v>731.97</v>
      </c>
      <c r="E4381" s="71">
        <v>3</v>
      </c>
      <c r="F4381" s="24" t="s">
        <v>25</v>
      </c>
      <c r="G4381" s="29">
        <f t="shared" si="94"/>
        <v>2195.91</v>
      </c>
      <c r="H4381" s="109"/>
    </row>
    <row r="4382" spans="2:8">
      <c r="B4382" s="110" t="s">
        <v>33</v>
      </c>
      <c r="C4382" s="111"/>
      <c r="D4382" s="59">
        <v>652.6</v>
      </c>
      <c r="E4382" s="59"/>
      <c r="F4382" s="19" t="s">
        <v>25</v>
      </c>
      <c r="G4382" s="27">
        <f t="shared" si="94"/>
        <v>0</v>
      </c>
      <c r="H4382" s="109"/>
    </row>
    <row r="4383" spans="2:8">
      <c r="B4383" s="116" t="s">
        <v>27</v>
      </c>
      <c r="C4383" s="117"/>
      <c r="D4383" s="72">
        <v>526.99</v>
      </c>
      <c r="E4383" s="60">
        <v>3</v>
      </c>
      <c r="F4383" s="21" t="s">
        <v>25</v>
      </c>
      <c r="G4383" s="30">
        <f t="shared" si="94"/>
        <v>1580.97</v>
      </c>
      <c r="H4383" s="109"/>
    </row>
    <row r="4384" spans="2:8">
      <c r="B4384" s="116" t="s">
        <v>29</v>
      </c>
      <c r="C4384" s="117"/>
      <c r="D4384" s="73">
        <v>5438.99</v>
      </c>
      <c r="E4384" s="61"/>
      <c r="F4384" s="21" t="s">
        <v>25</v>
      </c>
      <c r="G4384" s="30">
        <f t="shared" si="94"/>
        <v>0</v>
      </c>
      <c r="H4384" s="109"/>
    </row>
    <row r="4385" spans="2:8">
      <c r="B4385" s="116" t="s">
        <v>30</v>
      </c>
      <c r="C4385" s="117"/>
      <c r="D4385" s="73">
        <v>1672.77</v>
      </c>
      <c r="E4385" s="61"/>
      <c r="F4385" s="21" t="s">
        <v>25</v>
      </c>
      <c r="G4385" s="30">
        <f t="shared" si="94"/>
        <v>0</v>
      </c>
      <c r="H4385" s="109"/>
    </row>
    <row r="4386" spans="2:8">
      <c r="B4386" s="116" t="s">
        <v>32</v>
      </c>
      <c r="C4386" s="117"/>
      <c r="D4386" s="73">
        <v>548.24</v>
      </c>
      <c r="E4386" s="61"/>
      <c r="F4386" s="21" t="s">
        <v>25</v>
      </c>
      <c r="G4386" s="30">
        <f>D4386*E4386</f>
        <v>0</v>
      </c>
      <c r="H4386" s="109"/>
    </row>
    <row r="4387" spans="2:8" ht="24" thickBot="1">
      <c r="B4387" s="112" t="s">
        <v>31</v>
      </c>
      <c r="C4387" s="113"/>
      <c r="D4387" s="74">
        <v>340.74</v>
      </c>
      <c r="E4387" s="62"/>
      <c r="F4387" s="20" t="s">
        <v>25</v>
      </c>
      <c r="G4387" s="31">
        <f>D4387*E4387</f>
        <v>0</v>
      </c>
      <c r="H4387" s="109"/>
    </row>
    <row r="4388" spans="2:8">
      <c r="C4388" s="3"/>
      <c r="D4388" s="3"/>
      <c r="E4388" s="4"/>
      <c r="F4388" s="4"/>
      <c r="H4388" s="45"/>
    </row>
    <row r="4389" spans="2:8" ht="25.5">
      <c r="C4389" s="14" t="s">
        <v>14</v>
      </c>
      <c r="D4389" s="6"/>
    </row>
    <row r="4390" spans="2:8" ht="20.25">
      <c r="C4390" s="89" t="s">
        <v>6</v>
      </c>
      <c r="D4390" s="81" t="s">
        <v>0</v>
      </c>
      <c r="E4390" s="9">
        <f>IF(G4378&gt;0, ROUND((G4378+D4371)/D4371,2), 0)</f>
        <v>1.02</v>
      </c>
      <c r="F4390" s="9"/>
      <c r="G4390" s="10"/>
      <c r="H4390" s="7"/>
    </row>
    <row r="4391" spans="2:8">
      <c r="C4391" s="89"/>
      <c r="D4391" s="81" t="s">
        <v>1</v>
      </c>
      <c r="E4391" s="9">
        <f>IF(SUM(G4379:G4380)&gt;0,ROUND((G4379+G4380+D4371)/D4371,2),0)</f>
        <v>1.04</v>
      </c>
      <c r="F4391" s="9"/>
      <c r="G4391" s="11"/>
      <c r="H4391" s="47"/>
    </row>
    <row r="4392" spans="2:8">
      <c r="C4392" s="89"/>
      <c r="D4392" s="81" t="s">
        <v>2</v>
      </c>
      <c r="E4392" s="9">
        <f>IF(G4381&gt;0,ROUND((G4381+D4371)/D4371,2),0)</f>
        <v>1.35</v>
      </c>
      <c r="F4392" s="12"/>
      <c r="G4392" s="11"/>
    </row>
    <row r="4393" spans="2:8">
      <c r="C4393" s="89"/>
      <c r="D4393" s="13" t="s">
        <v>3</v>
      </c>
      <c r="E4393" s="32">
        <f>IF(SUM(G4382:G4387)&gt;0,ROUND((SUM(G4382:G4387)+D4371)/D4371,2),0)</f>
        <v>1.25</v>
      </c>
      <c r="F4393" s="10"/>
      <c r="G4393" s="11"/>
    </row>
    <row r="4394" spans="2:8" ht="25.5">
      <c r="D4394" s="33" t="s">
        <v>4</v>
      </c>
      <c r="E4394" s="34">
        <f>SUM(E4390:E4393)-IF(VALUE(COUNTIF(E4390:E4393,"&gt;0"))=4,3,0)-IF(VALUE(COUNTIF(E4390:E4393,"&gt;0"))=3,2,0)-IF(VALUE(COUNTIF(E4390:E4393,"&gt;0"))=2,1,0)</f>
        <v>1.6600000000000001</v>
      </c>
      <c r="F4394" s="25"/>
    </row>
    <row r="4395" spans="2:8">
      <c r="E4395" s="15"/>
    </row>
    <row r="4396" spans="2:8" ht="25.5">
      <c r="B4396" s="22"/>
      <c r="C4396" s="16" t="s">
        <v>23</v>
      </c>
      <c r="D4396" s="90">
        <f>E4394*D4371</f>
        <v>10333.267600000001</v>
      </c>
      <c r="E4396" s="90"/>
    </row>
    <row r="4397" spans="2:8" ht="20.25">
      <c r="C4397" s="17" t="s">
        <v>8</v>
      </c>
      <c r="D4397" s="91">
        <f>D4396/D4370</f>
        <v>22.962816888888891</v>
      </c>
      <c r="E4397" s="91"/>
      <c r="G4397" s="7"/>
      <c r="H4397" s="48"/>
    </row>
    <row r="4409" spans="2:8" ht="60.75">
      <c r="B4409" s="118" t="s">
        <v>240</v>
      </c>
      <c r="C4409" s="118"/>
      <c r="D4409" s="118"/>
      <c r="E4409" s="118"/>
      <c r="F4409" s="118"/>
      <c r="G4409" s="118"/>
      <c r="H4409" s="118"/>
    </row>
    <row r="4410" spans="2:8">
      <c r="B4410" s="92" t="s">
        <v>37</v>
      </c>
      <c r="C4410" s="92"/>
      <c r="D4410" s="92"/>
      <c r="E4410" s="92"/>
      <c r="F4410" s="92"/>
      <c r="G4410" s="92"/>
    </row>
    <row r="4411" spans="2:8">
      <c r="C4411" s="82"/>
      <c r="G4411" s="7"/>
    </row>
    <row r="4412" spans="2:8" ht="25.5">
      <c r="C4412" s="14" t="s">
        <v>5</v>
      </c>
      <c r="D4412" s="6"/>
    </row>
    <row r="4413" spans="2:8" ht="20.25">
      <c r="B4413" s="10"/>
      <c r="C4413" s="93" t="s">
        <v>15</v>
      </c>
      <c r="D4413" s="96" t="s">
        <v>87</v>
      </c>
      <c r="E4413" s="96"/>
      <c r="F4413" s="96"/>
      <c r="G4413" s="96"/>
      <c r="H4413" s="40"/>
    </row>
    <row r="4414" spans="2:8" ht="20.25">
      <c r="B4414" s="10"/>
      <c r="C4414" s="94"/>
      <c r="D4414" s="96" t="s">
        <v>182</v>
      </c>
      <c r="E4414" s="96"/>
      <c r="F4414" s="96"/>
      <c r="G4414" s="96"/>
      <c r="H4414" s="40"/>
    </row>
    <row r="4415" spans="2:8" ht="20.25">
      <c r="B4415" s="10"/>
      <c r="C4415" s="95"/>
      <c r="D4415" s="96" t="s">
        <v>323</v>
      </c>
      <c r="E4415" s="96"/>
      <c r="F4415" s="96"/>
      <c r="G4415" s="96"/>
      <c r="H4415" s="40"/>
    </row>
    <row r="4416" spans="2:8">
      <c r="C4416" s="35" t="s">
        <v>12</v>
      </c>
      <c r="D4416" s="53">
        <v>4</v>
      </c>
      <c r="E4416" s="49"/>
      <c r="F4416" s="10"/>
    </row>
    <row r="4417" spans="2:8">
      <c r="C4417" s="1" t="s">
        <v>9</v>
      </c>
      <c r="D4417" s="54">
        <v>600</v>
      </c>
      <c r="E4417" s="97" t="s">
        <v>16</v>
      </c>
      <c r="F4417" s="98"/>
      <c r="G4417" s="101">
        <f>D4418/D4417</f>
        <v>11.391416666666668</v>
      </c>
    </row>
    <row r="4418" spans="2:8">
      <c r="C4418" s="1" t="s">
        <v>10</v>
      </c>
      <c r="D4418" s="54">
        <v>6834.85</v>
      </c>
      <c r="E4418" s="99"/>
      <c r="F4418" s="100"/>
      <c r="G4418" s="102"/>
    </row>
    <row r="4419" spans="2:8">
      <c r="C4419" s="37"/>
      <c r="D4419" s="38"/>
      <c r="E4419" s="50"/>
    </row>
    <row r="4420" spans="2:8">
      <c r="C4420" s="36" t="s">
        <v>7</v>
      </c>
      <c r="D4420" s="55" t="s">
        <v>90</v>
      </c>
    </row>
    <row r="4421" spans="2:8">
      <c r="C4421" s="36" t="s">
        <v>11</v>
      </c>
      <c r="D4421" s="55">
        <v>65</v>
      </c>
    </row>
    <row r="4422" spans="2:8">
      <c r="C4422" s="36" t="s">
        <v>13</v>
      </c>
      <c r="D4422" s="69" t="s">
        <v>34</v>
      </c>
      <c r="E4422" s="41"/>
    </row>
    <row r="4423" spans="2:8" ht="24" thickBot="1">
      <c r="C4423" s="42"/>
      <c r="D4423" s="42"/>
    </row>
    <row r="4424" spans="2:8" ht="48" thickBot="1">
      <c r="B4424" s="103" t="s">
        <v>17</v>
      </c>
      <c r="C4424" s="104"/>
      <c r="D4424" s="23" t="s">
        <v>20</v>
      </c>
      <c r="E4424" s="105" t="s">
        <v>22</v>
      </c>
      <c r="F4424" s="106"/>
      <c r="G4424" s="2" t="s">
        <v>21</v>
      </c>
    </row>
    <row r="4425" spans="2:8" ht="24" thickBot="1">
      <c r="B4425" s="107" t="s">
        <v>36</v>
      </c>
      <c r="C4425" s="108"/>
      <c r="D4425" s="70">
        <v>50.01</v>
      </c>
      <c r="E4425" s="56">
        <v>4</v>
      </c>
      <c r="F4425" s="18" t="s">
        <v>25</v>
      </c>
      <c r="G4425" s="26">
        <f t="shared" ref="G4425:G4432" si="95">D4425*E4425</f>
        <v>200.04</v>
      </c>
      <c r="H4425" s="109"/>
    </row>
    <row r="4426" spans="2:8">
      <c r="B4426" s="110" t="s">
        <v>18</v>
      </c>
      <c r="C4426" s="111"/>
      <c r="D4426" s="59">
        <v>97.44</v>
      </c>
      <c r="E4426" s="57">
        <v>0.8</v>
      </c>
      <c r="F4426" s="19" t="s">
        <v>26</v>
      </c>
      <c r="G4426" s="27">
        <f t="shared" si="95"/>
        <v>77.951999999999998</v>
      </c>
      <c r="H4426" s="109"/>
    </row>
    <row r="4427" spans="2:8" ht="24" thickBot="1">
      <c r="B4427" s="112" t="s">
        <v>19</v>
      </c>
      <c r="C4427" s="113"/>
      <c r="D4427" s="62">
        <v>151.63</v>
      </c>
      <c r="E4427" s="58">
        <v>0.8</v>
      </c>
      <c r="F4427" s="20" t="s">
        <v>26</v>
      </c>
      <c r="G4427" s="28">
        <f t="shared" si="95"/>
        <v>121.304</v>
      </c>
      <c r="H4427" s="109"/>
    </row>
    <row r="4428" spans="2:8" ht="24" thickBot="1">
      <c r="B4428" s="114" t="s">
        <v>28</v>
      </c>
      <c r="C4428" s="115"/>
      <c r="D4428" s="71">
        <v>731.97</v>
      </c>
      <c r="E4428" s="71">
        <v>4</v>
      </c>
      <c r="F4428" s="24" t="s">
        <v>25</v>
      </c>
      <c r="G4428" s="29">
        <f t="shared" si="95"/>
        <v>2927.88</v>
      </c>
      <c r="H4428" s="109"/>
    </row>
    <row r="4429" spans="2:8">
      <c r="B4429" s="110" t="s">
        <v>33</v>
      </c>
      <c r="C4429" s="111"/>
      <c r="D4429" s="59">
        <v>652.6</v>
      </c>
      <c r="E4429" s="59"/>
      <c r="F4429" s="19" t="s">
        <v>25</v>
      </c>
      <c r="G4429" s="27">
        <f t="shared" si="95"/>
        <v>0</v>
      </c>
      <c r="H4429" s="109"/>
    </row>
    <row r="4430" spans="2:8">
      <c r="B4430" s="116" t="s">
        <v>27</v>
      </c>
      <c r="C4430" s="117"/>
      <c r="D4430" s="72">
        <v>526.99</v>
      </c>
      <c r="E4430" s="60">
        <v>4</v>
      </c>
      <c r="F4430" s="21" t="s">
        <v>25</v>
      </c>
      <c r="G4430" s="30">
        <f t="shared" si="95"/>
        <v>2107.96</v>
      </c>
      <c r="H4430" s="109"/>
    </row>
    <row r="4431" spans="2:8">
      <c r="B4431" s="116" t="s">
        <v>29</v>
      </c>
      <c r="C4431" s="117"/>
      <c r="D4431" s="73">
        <v>5438.99</v>
      </c>
      <c r="E4431" s="61"/>
      <c r="F4431" s="21" t="s">
        <v>25</v>
      </c>
      <c r="G4431" s="30">
        <f t="shared" si="95"/>
        <v>0</v>
      </c>
      <c r="H4431" s="109"/>
    </row>
    <row r="4432" spans="2:8">
      <c r="B4432" s="116" t="s">
        <v>30</v>
      </c>
      <c r="C4432" s="117"/>
      <c r="D4432" s="73">
        <v>1672.77</v>
      </c>
      <c r="E4432" s="61"/>
      <c r="F4432" s="21" t="s">
        <v>25</v>
      </c>
      <c r="G4432" s="30">
        <f t="shared" si="95"/>
        <v>0</v>
      </c>
      <c r="H4432" s="109"/>
    </row>
    <row r="4433" spans="2:8">
      <c r="B4433" s="116" t="s">
        <v>32</v>
      </c>
      <c r="C4433" s="117"/>
      <c r="D4433" s="73">
        <v>548.24</v>
      </c>
      <c r="E4433" s="61"/>
      <c r="F4433" s="21" t="s">
        <v>25</v>
      </c>
      <c r="G4433" s="30">
        <f>D4433*E4433</f>
        <v>0</v>
      </c>
      <c r="H4433" s="109"/>
    </row>
    <row r="4434" spans="2:8" ht="24" thickBot="1">
      <c r="B4434" s="112" t="s">
        <v>31</v>
      </c>
      <c r="C4434" s="113"/>
      <c r="D4434" s="74">
        <v>340.74</v>
      </c>
      <c r="E4434" s="62"/>
      <c r="F4434" s="20" t="s">
        <v>25</v>
      </c>
      <c r="G4434" s="31">
        <f>D4434*E4434</f>
        <v>0</v>
      </c>
      <c r="H4434" s="109"/>
    </row>
    <row r="4435" spans="2:8">
      <c r="C4435" s="3"/>
      <c r="D4435" s="3"/>
      <c r="E4435" s="4"/>
      <c r="F4435" s="4"/>
      <c r="H4435" s="45"/>
    </row>
    <row r="4436" spans="2:8" ht="25.5">
      <c r="C4436" s="14" t="s">
        <v>14</v>
      </c>
      <c r="D4436" s="6"/>
    </row>
    <row r="4437" spans="2:8" ht="20.25">
      <c r="C4437" s="89" t="s">
        <v>6</v>
      </c>
      <c r="D4437" s="81" t="s">
        <v>0</v>
      </c>
      <c r="E4437" s="9">
        <f>IF(G4425&gt;0, ROUND((G4425+D4418)/D4418,2), 0)</f>
        <v>1.03</v>
      </c>
      <c r="F4437" s="9"/>
      <c r="G4437" s="10"/>
      <c r="H4437" s="7"/>
    </row>
    <row r="4438" spans="2:8">
      <c r="C4438" s="89"/>
      <c r="D4438" s="81" t="s">
        <v>1</v>
      </c>
      <c r="E4438" s="9">
        <f>IF(SUM(G4426:G4427)&gt;0,ROUND((G4426+G4427+D4418)/D4418,2),0)</f>
        <v>1.03</v>
      </c>
      <c r="F4438" s="9"/>
      <c r="G4438" s="11"/>
      <c r="H4438" s="47"/>
    </row>
    <row r="4439" spans="2:8">
      <c r="C4439" s="89"/>
      <c r="D4439" s="81" t="s">
        <v>2</v>
      </c>
      <c r="E4439" s="9">
        <f>IF(G4428&gt;0,ROUND((G4428+D4418)/D4418,2),0)</f>
        <v>1.43</v>
      </c>
      <c r="F4439" s="12"/>
      <c r="G4439" s="11"/>
    </row>
    <row r="4440" spans="2:8">
      <c r="C4440" s="89"/>
      <c r="D4440" s="13" t="s">
        <v>3</v>
      </c>
      <c r="E4440" s="32">
        <f>IF(SUM(G4429:G4434)&gt;0,ROUND((SUM(G4429:G4434)+D4418)/D4418,2),0)</f>
        <v>1.31</v>
      </c>
      <c r="F4440" s="10"/>
      <c r="G4440" s="11"/>
    </row>
    <row r="4441" spans="2:8" ht="25.5">
      <c r="D4441" s="33" t="s">
        <v>4</v>
      </c>
      <c r="E4441" s="34">
        <f>SUM(E4437:E4440)-IF(VALUE(COUNTIF(E4437:E4440,"&gt;0"))=4,3,0)-IF(VALUE(COUNTIF(E4437:E4440,"&gt;0"))=3,2,0)-IF(VALUE(COUNTIF(E4437:E4440,"&gt;0"))=2,1,0)</f>
        <v>1.8000000000000007</v>
      </c>
      <c r="F4441" s="25"/>
    </row>
    <row r="4442" spans="2:8">
      <c r="E4442" s="15"/>
    </row>
    <row r="4443" spans="2:8" ht="25.5">
      <c r="B4443" s="22"/>
      <c r="C4443" s="16" t="s">
        <v>23</v>
      </c>
      <c r="D4443" s="90">
        <f>E4441*D4418</f>
        <v>12302.730000000005</v>
      </c>
      <c r="E4443" s="90"/>
    </row>
    <row r="4444" spans="2:8" ht="20.25">
      <c r="C4444" s="17" t="s">
        <v>8</v>
      </c>
      <c r="D4444" s="91">
        <f>D4443/D4417</f>
        <v>20.504550000000009</v>
      </c>
      <c r="E4444" s="91"/>
      <c r="G4444" s="7"/>
      <c r="H4444" s="48"/>
    </row>
    <row r="4457" spans="2:8" ht="60.75">
      <c r="B4457" s="118" t="s">
        <v>241</v>
      </c>
      <c r="C4457" s="118"/>
      <c r="D4457" s="118"/>
      <c r="E4457" s="118"/>
      <c r="F4457" s="118"/>
      <c r="G4457" s="118"/>
      <c r="H4457" s="118"/>
    </row>
    <row r="4458" spans="2:8">
      <c r="B4458" s="92" t="s">
        <v>37</v>
      </c>
      <c r="C4458" s="92"/>
      <c r="D4458" s="92"/>
      <c r="E4458" s="92"/>
      <c r="F4458" s="92"/>
      <c r="G4458" s="92"/>
    </row>
    <row r="4459" spans="2:8">
      <c r="C4459" s="78"/>
      <c r="G4459" s="7"/>
    </row>
    <row r="4460" spans="2:8" ht="25.5">
      <c r="C4460" s="14" t="s">
        <v>5</v>
      </c>
      <c r="D4460" s="6"/>
    </row>
    <row r="4461" spans="2:8" ht="20.25">
      <c r="B4461" s="10"/>
      <c r="C4461" s="93" t="s">
        <v>15</v>
      </c>
      <c r="D4461" s="96" t="s">
        <v>87</v>
      </c>
      <c r="E4461" s="96"/>
      <c r="F4461" s="96"/>
      <c r="G4461" s="96"/>
      <c r="H4461" s="40"/>
    </row>
    <row r="4462" spans="2:8" ht="20.25">
      <c r="B4462" s="10"/>
      <c r="C4462" s="94"/>
      <c r="D4462" s="96" t="s">
        <v>182</v>
      </c>
      <c r="E4462" s="96"/>
      <c r="F4462" s="96"/>
      <c r="G4462" s="96"/>
      <c r="H4462" s="40"/>
    </row>
    <row r="4463" spans="2:8" ht="20.25">
      <c r="B4463" s="10"/>
      <c r="C4463" s="95"/>
      <c r="D4463" s="96" t="s">
        <v>244</v>
      </c>
      <c r="E4463" s="96"/>
      <c r="F4463" s="96"/>
      <c r="G4463" s="96"/>
      <c r="H4463" s="40"/>
    </row>
    <row r="4464" spans="2:8">
      <c r="C4464" s="35" t="s">
        <v>12</v>
      </c>
      <c r="D4464" s="53">
        <v>3</v>
      </c>
      <c r="E4464" s="49"/>
      <c r="F4464" s="10"/>
    </row>
    <row r="4465" spans="2:8">
      <c r="C4465" s="1" t="s">
        <v>9</v>
      </c>
      <c r="D4465" s="54">
        <v>450</v>
      </c>
      <c r="E4465" s="97" t="s">
        <v>16</v>
      </c>
      <c r="F4465" s="98"/>
      <c r="G4465" s="101">
        <f>D4466/D4465</f>
        <v>13.833022222222221</v>
      </c>
    </row>
    <row r="4466" spans="2:8">
      <c r="C4466" s="1" t="s">
        <v>10</v>
      </c>
      <c r="D4466" s="54">
        <v>6224.86</v>
      </c>
      <c r="E4466" s="99"/>
      <c r="F4466" s="100"/>
      <c r="G4466" s="102"/>
    </row>
    <row r="4467" spans="2:8">
      <c r="C4467" s="37"/>
      <c r="D4467" s="38"/>
      <c r="E4467" s="50"/>
    </row>
    <row r="4468" spans="2:8">
      <c r="C4468" s="36" t="s">
        <v>7</v>
      </c>
      <c r="D4468" s="55" t="s">
        <v>90</v>
      </c>
    </row>
    <row r="4469" spans="2:8">
      <c r="C4469" s="36" t="s">
        <v>11</v>
      </c>
      <c r="D4469" s="55">
        <v>65</v>
      </c>
    </row>
    <row r="4470" spans="2:8">
      <c r="C4470" s="36" t="s">
        <v>13</v>
      </c>
      <c r="D4470" s="69" t="s">
        <v>34</v>
      </c>
      <c r="E4470" s="41"/>
    </row>
    <row r="4471" spans="2:8" ht="24" thickBot="1">
      <c r="C4471" s="42"/>
      <c r="D4471" s="42"/>
    </row>
    <row r="4472" spans="2:8" ht="48" thickBot="1">
      <c r="B4472" s="103" t="s">
        <v>17</v>
      </c>
      <c r="C4472" s="104"/>
      <c r="D4472" s="23" t="s">
        <v>20</v>
      </c>
      <c r="E4472" s="105" t="s">
        <v>22</v>
      </c>
      <c r="F4472" s="106"/>
      <c r="G4472" s="2" t="s">
        <v>21</v>
      </c>
    </row>
    <row r="4473" spans="2:8" ht="24" thickBot="1">
      <c r="B4473" s="107" t="s">
        <v>36</v>
      </c>
      <c r="C4473" s="108"/>
      <c r="D4473" s="70">
        <v>50.01</v>
      </c>
      <c r="E4473" s="56">
        <v>3</v>
      </c>
      <c r="F4473" s="18" t="s">
        <v>25</v>
      </c>
      <c r="G4473" s="26">
        <f t="shared" ref="G4473:G4480" si="96">D4473*E4473</f>
        <v>150.03</v>
      </c>
      <c r="H4473" s="109"/>
    </row>
    <row r="4474" spans="2:8">
      <c r="B4474" s="110" t="s">
        <v>18</v>
      </c>
      <c r="C4474" s="111"/>
      <c r="D4474" s="59">
        <v>97.44</v>
      </c>
      <c r="E4474" s="57">
        <v>0.7</v>
      </c>
      <c r="F4474" s="19" t="s">
        <v>26</v>
      </c>
      <c r="G4474" s="27">
        <f t="shared" si="96"/>
        <v>68.207999999999998</v>
      </c>
      <c r="H4474" s="109"/>
    </row>
    <row r="4475" spans="2:8" ht="24" thickBot="1">
      <c r="B4475" s="112" t="s">
        <v>19</v>
      </c>
      <c r="C4475" s="113"/>
      <c r="D4475" s="62">
        <v>151.63</v>
      </c>
      <c r="E4475" s="58">
        <v>0.7</v>
      </c>
      <c r="F4475" s="20" t="s">
        <v>26</v>
      </c>
      <c r="G4475" s="28">
        <f t="shared" si="96"/>
        <v>106.14099999999999</v>
      </c>
      <c r="H4475" s="109"/>
    </row>
    <row r="4476" spans="2:8" ht="24" thickBot="1">
      <c r="B4476" s="114" t="s">
        <v>28</v>
      </c>
      <c r="C4476" s="115"/>
      <c r="D4476" s="71">
        <v>731.97</v>
      </c>
      <c r="E4476" s="71">
        <v>3</v>
      </c>
      <c r="F4476" s="24" t="s">
        <v>25</v>
      </c>
      <c r="G4476" s="29">
        <f t="shared" si="96"/>
        <v>2195.91</v>
      </c>
      <c r="H4476" s="109"/>
    </row>
    <row r="4477" spans="2:8">
      <c r="B4477" s="110" t="s">
        <v>33</v>
      </c>
      <c r="C4477" s="111"/>
      <c r="D4477" s="59">
        <v>652.6</v>
      </c>
      <c r="E4477" s="59"/>
      <c r="F4477" s="19" t="s">
        <v>25</v>
      </c>
      <c r="G4477" s="27">
        <f t="shared" si="96"/>
        <v>0</v>
      </c>
      <c r="H4477" s="109"/>
    </row>
    <row r="4478" spans="2:8">
      <c r="B4478" s="116" t="s">
        <v>27</v>
      </c>
      <c r="C4478" s="117"/>
      <c r="D4478" s="72">
        <v>526.99</v>
      </c>
      <c r="E4478" s="60">
        <v>3</v>
      </c>
      <c r="F4478" s="21" t="s">
        <v>25</v>
      </c>
      <c r="G4478" s="30">
        <f t="shared" si="96"/>
        <v>1580.97</v>
      </c>
      <c r="H4478" s="109"/>
    </row>
    <row r="4479" spans="2:8">
      <c r="B4479" s="116" t="s">
        <v>29</v>
      </c>
      <c r="C4479" s="117"/>
      <c r="D4479" s="73">
        <v>5438.99</v>
      </c>
      <c r="E4479" s="61"/>
      <c r="F4479" s="21" t="s">
        <v>25</v>
      </c>
      <c r="G4479" s="30">
        <f t="shared" si="96"/>
        <v>0</v>
      </c>
      <c r="H4479" s="109"/>
    </row>
    <row r="4480" spans="2:8">
      <c r="B4480" s="116" t="s">
        <v>30</v>
      </c>
      <c r="C4480" s="117"/>
      <c r="D4480" s="73">
        <v>1672.77</v>
      </c>
      <c r="E4480" s="61"/>
      <c r="F4480" s="21" t="s">
        <v>25</v>
      </c>
      <c r="G4480" s="30">
        <f t="shared" si="96"/>
        <v>0</v>
      </c>
      <c r="H4480" s="109"/>
    </row>
    <row r="4481" spans="2:8">
      <c r="B4481" s="116" t="s">
        <v>32</v>
      </c>
      <c r="C4481" s="117"/>
      <c r="D4481" s="73">
        <v>548.24</v>
      </c>
      <c r="E4481" s="61"/>
      <c r="F4481" s="21" t="s">
        <v>25</v>
      </c>
      <c r="G4481" s="30">
        <f>D4481*E4481</f>
        <v>0</v>
      </c>
      <c r="H4481" s="109"/>
    </row>
    <row r="4482" spans="2:8" ht="24" thickBot="1">
      <c r="B4482" s="112" t="s">
        <v>31</v>
      </c>
      <c r="C4482" s="113"/>
      <c r="D4482" s="74">
        <v>340.74</v>
      </c>
      <c r="E4482" s="62"/>
      <c r="F4482" s="20" t="s">
        <v>25</v>
      </c>
      <c r="G4482" s="31">
        <f>D4482*E4482</f>
        <v>0</v>
      </c>
      <c r="H4482" s="109"/>
    </row>
    <row r="4483" spans="2:8">
      <c r="C4483" s="3"/>
      <c r="D4483" s="3"/>
      <c r="E4483" s="4"/>
      <c r="F4483" s="4"/>
      <c r="H4483" s="45"/>
    </row>
    <row r="4484" spans="2:8" ht="25.5">
      <c r="C4484" s="14" t="s">
        <v>14</v>
      </c>
      <c r="D4484" s="6"/>
    </row>
    <row r="4485" spans="2:8" ht="20.25">
      <c r="C4485" s="89" t="s">
        <v>6</v>
      </c>
      <c r="D4485" s="77" t="s">
        <v>0</v>
      </c>
      <c r="E4485" s="9">
        <f>IF(G4473&gt;0, ROUND((G4473+D4466)/D4466,2), 0)</f>
        <v>1.02</v>
      </c>
      <c r="F4485" s="9"/>
      <c r="G4485" s="10"/>
      <c r="H4485" s="7"/>
    </row>
    <row r="4486" spans="2:8">
      <c r="C4486" s="89"/>
      <c r="D4486" s="77" t="s">
        <v>1</v>
      </c>
      <c r="E4486" s="9">
        <f>IF(SUM(G4474:G4475)&gt;0,ROUND((G4474+G4475+D4466)/D4466,2),0)</f>
        <v>1.03</v>
      </c>
      <c r="F4486" s="9"/>
      <c r="G4486" s="11"/>
      <c r="H4486" s="47"/>
    </row>
    <row r="4487" spans="2:8">
      <c r="C4487" s="89"/>
      <c r="D4487" s="77" t="s">
        <v>2</v>
      </c>
      <c r="E4487" s="9">
        <f>IF(G4476&gt;0,ROUND((G4476+D4466)/D4466,2),0)</f>
        <v>1.35</v>
      </c>
      <c r="F4487" s="12"/>
      <c r="G4487" s="11"/>
    </row>
    <row r="4488" spans="2:8">
      <c r="C4488" s="89"/>
      <c r="D4488" s="13" t="s">
        <v>3</v>
      </c>
      <c r="E4488" s="32">
        <f>IF(SUM(G4477:G4482)&gt;0,ROUND((SUM(G4477:G4482)+D4466)/D4466,2),0)</f>
        <v>1.25</v>
      </c>
      <c r="F4488" s="10"/>
      <c r="G4488" s="11"/>
    </row>
    <row r="4489" spans="2:8" ht="25.5">
      <c r="D4489" s="33" t="s">
        <v>4</v>
      </c>
      <c r="E4489" s="34">
        <f>SUM(E4485:E4488)-IF(VALUE(COUNTIF(E4485:E4488,"&gt;0"))=4,3,0)-IF(VALUE(COUNTIF(E4485:E4488,"&gt;0"))=3,2,0)-IF(VALUE(COUNTIF(E4485:E4488,"&gt;0"))=2,1,0)</f>
        <v>1.6500000000000004</v>
      </c>
      <c r="F4489" s="25"/>
    </row>
    <row r="4490" spans="2:8">
      <c r="E4490" s="15"/>
    </row>
    <row r="4491" spans="2:8" ht="25.5">
      <c r="B4491" s="22"/>
      <c r="C4491" s="16" t="s">
        <v>23</v>
      </c>
      <c r="D4491" s="90">
        <f>E4489*D4466</f>
        <v>10271.019000000002</v>
      </c>
      <c r="E4491" s="90"/>
    </row>
    <row r="4492" spans="2:8" ht="20.25">
      <c r="C4492" s="17" t="s">
        <v>8</v>
      </c>
      <c r="D4492" s="91">
        <f>D4491/D4465</f>
        <v>22.824486666666672</v>
      </c>
      <c r="E4492" s="91"/>
      <c r="G4492" s="7"/>
      <c r="H4492" s="48"/>
    </row>
    <row r="4504" spans="2:8" ht="60.75">
      <c r="B4504" s="118" t="s">
        <v>242</v>
      </c>
      <c r="C4504" s="118"/>
      <c r="D4504" s="118"/>
      <c r="E4504" s="118"/>
      <c r="F4504" s="118"/>
      <c r="G4504" s="118"/>
      <c r="H4504" s="118"/>
    </row>
    <row r="4505" spans="2:8">
      <c r="B4505" s="92" t="s">
        <v>37</v>
      </c>
      <c r="C4505" s="92"/>
      <c r="D4505" s="92"/>
      <c r="E4505" s="92"/>
      <c r="F4505" s="92"/>
      <c r="G4505" s="92"/>
    </row>
    <row r="4506" spans="2:8">
      <c r="C4506" s="78"/>
      <c r="G4506" s="7"/>
    </row>
    <row r="4507" spans="2:8" ht="25.5">
      <c r="C4507" s="14" t="s">
        <v>5</v>
      </c>
      <c r="D4507" s="6"/>
    </row>
    <row r="4508" spans="2:8" ht="20.25">
      <c r="B4508" s="10"/>
      <c r="C4508" s="93" t="s">
        <v>15</v>
      </c>
      <c r="D4508" s="96" t="s">
        <v>87</v>
      </c>
      <c r="E4508" s="96"/>
      <c r="F4508" s="96"/>
      <c r="G4508" s="96"/>
      <c r="H4508" s="40"/>
    </row>
    <row r="4509" spans="2:8" ht="20.25">
      <c r="B4509" s="10"/>
      <c r="C4509" s="94"/>
      <c r="D4509" s="96" t="s">
        <v>182</v>
      </c>
      <c r="E4509" s="96"/>
      <c r="F4509" s="96"/>
      <c r="G4509" s="96"/>
      <c r="H4509" s="40"/>
    </row>
    <row r="4510" spans="2:8" ht="20.25">
      <c r="B4510" s="10"/>
      <c r="C4510" s="95"/>
      <c r="D4510" s="96" t="s">
        <v>246</v>
      </c>
      <c r="E4510" s="96"/>
      <c r="F4510" s="96"/>
      <c r="G4510" s="96"/>
      <c r="H4510" s="40"/>
    </row>
    <row r="4511" spans="2:8">
      <c r="C4511" s="35" t="s">
        <v>12</v>
      </c>
      <c r="D4511" s="53">
        <v>2.6</v>
      </c>
      <c r="E4511" s="49"/>
      <c r="F4511" s="10"/>
    </row>
    <row r="4512" spans="2:8">
      <c r="C4512" s="1" t="s">
        <v>9</v>
      </c>
      <c r="D4512" s="54">
        <v>390</v>
      </c>
      <c r="E4512" s="97" t="s">
        <v>16</v>
      </c>
      <c r="F4512" s="98"/>
      <c r="G4512" s="101">
        <f>D4513/D4512</f>
        <v>16.87925641025641</v>
      </c>
    </row>
    <row r="4513" spans="2:8">
      <c r="C4513" s="1" t="s">
        <v>10</v>
      </c>
      <c r="D4513" s="54">
        <v>6582.91</v>
      </c>
      <c r="E4513" s="99"/>
      <c r="F4513" s="100"/>
      <c r="G4513" s="102"/>
    </row>
    <row r="4514" spans="2:8">
      <c r="C4514" s="37"/>
      <c r="D4514" s="38"/>
      <c r="E4514" s="50"/>
    </row>
    <row r="4515" spans="2:8">
      <c r="C4515" s="36" t="s">
        <v>7</v>
      </c>
      <c r="D4515" s="55" t="s">
        <v>247</v>
      </c>
    </row>
    <row r="4516" spans="2:8">
      <c r="C4516" s="36" t="s">
        <v>11</v>
      </c>
      <c r="D4516" s="55">
        <v>65</v>
      </c>
    </row>
    <row r="4517" spans="2:8">
      <c r="C4517" s="36" t="s">
        <v>13</v>
      </c>
      <c r="D4517" s="69" t="s">
        <v>34</v>
      </c>
      <c r="E4517" s="41"/>
    </row>
    <row r="4518" spans="2:8" ht="24" thickBot="1">
      <c r="C4518" s="42"/>
      <c r="D4518" s="42"/>
    </row>
    <row r="4519" spans="2:8" ht="48" thickBot="1">
      <c r="B4519" s="103" t="s">
        <v>17</v>
      </c>
      <c r="C4519" s="104"/>
      <c r="D4519" s="23" t="s">
        <v>20</v>
      </c>
      <c r="E4519" s="105" t="s">
        <v>22</v>
      </c>
      <c r="F4519" s="106"/>
      <c r="G4519" s="2" t="s">
        <v>21</v>
      </c>
    </row>
    <row r="4520" spans="2:8" ht="24" thickBot="1">
      <c r="B4520" s="107" t="s">
        <v>36</v>
      </c>
      <c r="C4520" s="108"/>
      <c r="D4520" s="70">
        <v>50.01</v>
      </c>
      <c r="E4520" s="56">
        <v>2.6</v>
      </c>
      <c r="F4520" s="18" t="s">
        <v>25</v>
      </c>
      <c r="G4520" s="26">
        <f t="shared" ref="G4520:G4527" si="97">D4520*E4520</f>
        <v>130.02600000000001</v>
      </c>
      <c r="H4520" s="109"/>
    </row>
    <row r="4521" spans="2:8">
      <c r="B4521" s="110" t="s">
        <v>18</v>
      </c>
      <c r="C4521" s="111"/>
      <c r="D4521" s="59">
        <v>97.44</v>
      </c>
      <c r="E4521" s="57">
        <v>1.1000000000000001</v>
      </c>
      <c r="F4521" s="19" t="s">
        <v>26</v>
      </c>
      <c r="G4521" s="27">
        <f t="shared" si="97"/>
        <v>107.18400000000001</v>
      </c>
      <c r="H4521" s="109"/>
    </row>
    <row r="4522" spans="2:8" ht="24" thickBot="1">
      <c r="B4522" s="112" t="s">
        <v>19</v>
      </c>
      <c r="C4522" s="113"/>
      <c r="D4522" s="62">
        <v>151.63</v>
      </c>
      <c r="E4522" s="58">
        <v>1.1000000000000001</v>
      </c>
      <c r="F4522" s="20" t="s">
        <v>26</v>
      </c>
      <c r="G4522" s="28">
        <f t="shared" si="97"/>
        <v>166.79300000000001</v>
      </c>
      <c r="H4522" s="109"/>
    </row>
    <row r="4523" spans="2:8" ht="24" thickBot="1">
      <c r="B4523" s="114" t="s">
        <v>28</v>
      </c>
      <c r="C4523" s="115"/>
      <c r="D4523" s="71">
        <v>731.97</v>
      </c>
      <c r="E4523" s="71">
        <v>2.6</v>
      </c>
      <c r="F4523" s="24" t="s">
        <v>25</v>
      </c>
      <c r="G4523" s="29">
        <f t="shared" si="97"/>
        <v>1903.1220000000001</v>
      </c>
      <c r="H4523" s="109"/>
    </row>
    <row r="4524" spans="2:8">
      <c r="B4524" s="110" t="s">
        <v>33</v>
      </c>
      <c r="C4524" s="111"/>
      <c r="D4524" s="59">
        <v>652.6</v>
      </c>
      <c r="E4524" s="59">
        <v>5.2</v>
      </c>
      <c r="F4524" s="19" t="s">
        <v>25</v>
      </c>
      <c r="G4524" s="27">
        <f t="shared" si="97"/>
        <v>3393.5200000000004</v>
      </c>
      <c r="H4524" s="109"/>
    </row>
    <row r="4525" spans="2:8">
      <c r="B4525" s="116" t="s">
        <v>27</v>
      </c>
      <c r="C4525" s="117"/>
      <c r="D4525" s="72">
        <v>526.99</v>
      </c>
      <c r="E4525" s="60"/>
      <c r="F4525" s="21" t="s">
        <v>25</v>
      </c>
      <c r="G4525" s="30">
        <f t="shared" si="97"/>
        <v>0</v>
      </c>
      <c r="H4525" s="109"/>
    </row>
    <row r="4526" spans="2:8">
      <c r="B4526" s="116" t="s">
        <v>29</v>
      </c>
      <c r="C4526" s="117"/>
      <c r="D4526" s="73">
        <v>5438.99</v>
      </c>
      <c r="E4526" s="61">
        <v>2.6</v>
      </c>
      <c r="F4526" s="21" t="s">
        <v>25</v>
      </c>
      <c r="G4526" s="30">
        <f t="shared" si="97"/>
        <v>14141.374</v>
      </c>
      <c r="H4526" s="109"/>
    </row>
    <row r="4527" spans="2:8">
      <c r="B4527" s="116" t="s">
        <v>30</v>
      </c>
      <c r="C4527" s="117"/>
      <c r="D4527" s="73">
        <v>1672.77</v>
      </c>
      <c r="E4527" s="61">
        <v>2.6</v>
      </c>
      <c r="F4527" s="21" t="s">
        <v>25</v>
      </c>
      <c r="G4527" s="30">
        <f t="shared" si="97"/>
        <v>4349.2020000000002</v>
      </c>
      <c r="H4527" s="109"/>
    </row>
    <row r="4528" spans="2:8">
      <c r="B4528" s="116" t="s">
        <v>32</v>
      </c>
      <c r="C4528" s="117"/>
      <c r="D4528" s="73">
        <v>548.24</v>
      </c>
      <c r="E4528" s="61">
        <v>2.6</v>
      </c>
      <c r="F4528" s="21" t="s">
        <v>25</v>
      </c>
      <c r="G4528" s="30">
        <f>D4528*E4528</f>
        <v>1425.424</v>
      </c>
      <c r="H4528" s="109"/>
    </row>
    <row r="4529" spans="2:8" ht="24" thickBot="1">
      <c r="B4529" s="112" t="s">
        <v>31</v>
      </c>
      <c r="C4529" s="113"/>
      <c r="D4529" s="74">
        <v>340.74</v>
      </c>
      <c r="E4529" s="62">
        <v>26</v>
      </c>
      <c r="F4529" s="20" t="s">
        <v>25</v>
      </c>
      <c r="G4529" s="31">
        <f>D4529*E4529</f>
        <v>8859.24</v>
      </c>
      <c r="H4529" s="109"/>
    </row>
    <row r="4530" spans="2:8">
      <c r="C4530" s="3"/>
      <c r="D4530" s="3"/>
      <c r="E4530" s="4"/>
      <c r="F4530" s="4"/>
      <c r="H4530" s="45"/>
    </row>
    <row r="4531" spans="2:8" ht="25.5">
      <c r="C4531" s="14" t="s">
        <v>14</v>
      </c>
      <c r="D4531" s="6"/>
    </row>
    <row r="4532" spans="2:8" ht="20.25">
      <c r="C4532" s="89" t="s">
        <v>6</v>
      </c>
      <c r="D4532" s="77" t="s">
        <v>0</v>
      </c>
      <c r="E4532" s="9">
        <f>IF(G4520&gt;0, ROUND((G4520+D4513)/D4513,2), 0)</f>
        <v>1.02</v>
      </c>
      <c r="F4532" s="9"/>
      <c r="G4532" s="10"/>
      <c r="H4532" s="7"/>
    </row>
    <row r="4533" spans="2:8">
      <c r="C4533" s="89"/>
      <c r="D4533" s="77" t="s">
        <v>1</v>
      </c>
      <c r="E4533" s="9">
        <f>IF(SUM(G4521:G4522)&gt;0,ROUND((G4521+G4522+D4513)/D4513,2),0)</f>
        <v>1.04</v>
      </c>
      <c r="F4533" s="9"/>
      <c r="G4533" s="11"/>
      <c r="H4533" s="47"/>
    </row>
    <row r="4534" spans="2:8">
      <c r="C4534" s="89"/>
      <c r="D4534" s="77" t="s">
        <v>2</v>
      </c>
      <c r="E4534" s="9">
        <f>IF(G4523&gt;0,ROUND((G4523+D4513)/D4513,2),0)</f>
        <v>1.29</v>
      </c>
      <c r="F4534" s="12"/>
      <c r="G4534" s="11"/>
    </row>
    <row r="4535" spans="2:8">
      <c r="C4535" s="89"/>
      <c r="D4535" s="13" t="s">
        <v>3</v>
      </c>
      <c r="E4535" s="32">
        <f>IF(SUM(G4524:G4529)&gt;0,ROUND((SUM(G4524:G4529)+D4513)/D4513,2),0)</f>
        <v>5.89</v>
      </c>
      <c r="F4535" s="10"/>
      <c r="G4535" s="11"/>
    </row>
    <row r="4536" spans="2:8" ht="25.5">
      <c r="D4536" s="33" t="s">
        <v>4</v>
      </c>
      <c r="E4536" s="34">
        <f>SUM(E4532:E4535)-IF(VALUE(COUNTIF(E4532:E4535,"&gt;0"))=4,3,0)-IF(VALUE(COUNTIF(E4532:E4535,"&gt;0"))=3,2,0)-IF(VALUE(COUNTIF(E4532:E4535,"&gt;0"))=2,1,0)</f>
        <v>6.24</v>
      </c>
      <c r="F4536" s="25"/>
    </row>
    <row r="4537" spans="2:8">
      <c r="E4537" s="15"/>
    </row>
    <row r="4538" spans="2:8" ht="25.5">
      <c r="B4538" s="22"/>
      <c r="C4538" s="16" t="s">
        <v>23</v>
      </c>
      <c r="D4538" s="90">
        <f>E4536*D4513</f>
        <v>41077.358399999997</v>
      </c>
      <c r="E4538" s="90"/>
    </row>
    <row r="4539" spans="2:8" ht="20.25">
      <c r="C4539" s="17" t="s">
        <v>8</v>
      </c>
      <c r="D4539" s="91">
        <f>D4538/D4512</f>
        <v>105.32655999999999</v>
      </c>
      <c r="E4539" s="91"/>
      <c r="G4539" s="7"/>
      <c r="H4539" s="48"/>
    </row>
    <row r="4551" spans="2:8" ht="60.75">
      <c r="B4551" s="118" t="s">
        <v>243</v>
      </c>
      <c r="C4551" s="118"/>
      <c r="D4551" s="118"/>
      <c r="E4551" s="118"/>
      <c r="F4551" s="118"/>
      <c r="G4551" s="118"/>
      <c r="H4551" s="118"/>
    </row>
    <row r="4552" spans="2:8">
      <c r="B4552" s="92" t="s">
        <v>37</v>
      </c>
      <c r="C4552" s="92"/>
      <c r="D4552" s="92"/>
      <c r="E4552" s="92"/>
      <c r="F4552" s="92"/>
      <c r="G4552" s="92"/>
    </row>
    <row r="4553" spans="2:8">
      <c r="C4553" s="78"/>
      <c r="G4553" s="7"/>
    </row>
    <row r="4554" spans="2:8" ht="25.5">
      <c r="C4554" s="14" t="s">
        <v>5</v>
      </c>
      <c r="D4554" s="6"/>
    </row>
    <row r="4555" spans="2:8" ht="20.25">
      <c r="B4555" s="10"/>
      <c r="C4555" s="93" t="s">
        <v>15</v>
      </c>
      <c r="D4555" s="96" t="s">
        <v>87</v>
      </c>
      <c r="E4555" s="96"/>
      <c r="F4555" s="96"/>
      <c r="G4555" s="96"/>
      <c r="H4555" s="40"/>
    </row>
    <row r="4556" spans="2:8" ht="20.25">
      <c r="B4556" s="10"/>
      <c r="C4556" s="94"/>
      <c r="D4556" s="96" t="s">
        <v>182</v>
      </c>
      <c r="E4556" s="96"/>
      <c r="F4556" s="96"/>
      <c r="G4556" s="96"/>
      <c r="H4556" s="40"/>
    </row>
    <row r="4557" spans="2:8" ht="20.25">
      <c r="B4557" s="10"/>
      <c r="C4557" s="95"/>
      <c r="D4557" s="96" t="s">
        <v>249</v>
      </c>
      <c r="E4557" s="96"/>
      <c r="F4557" s="96"/>
      <c r="G4557" s="96"/>
      <c r="H4557" s="40"/>
    </row>
    <row r="4558" spans="2:8">
      <c r="C4558" s="35" t="s">
        <v>12</v>
      </c>
      <c r="D4558" s="53">
        <v>2.4</v>
      </c>
      <c r="E4558" s="49"/>
      <c r="F4558" s="10"/>
    </row>
    <row r="4559" spans="2:8">
      <c r="C4559" s="1" t="s">
        <v>9</v>
      </c>
      <c r="D4559" s="54">
        <v>360</v>
      </c>
      <c r="E4559" s="97" t="s">
        <v>16</v>
      </c>
      <c r="F4559" s="98"/>
      <c r="G4559" s="101">
        <f>D4560/D4559</f>
        <v>16.27138888888889</v>
      </c>
    </row>
    <row r="4560" spans="2:8">
      <c r="C4560" s="1" t="s">
        <v>10</v>
      </c>
      <c r="D4560" s="54">
        <v>5857.7</v>
      </c>
      <c r="E4560" s="99"/>
      <c r="F4560" s="100"/>
      <c r="G4560" s="102"/>
    </row>
    <row r="4561" spans="2:8">
      <c r="C4561" s="37"/>
      <c r="D4561" s="38"/>
      <c r="E4561" s="50"/>
    </row>
    <row r="4562" spans="2:8">
      <c r="C4562" s="36" t="s">
        <v>7</v>
      </c>
      <c r="D4562" s="55" t="s">
        <v>247</v>
      </c>
    </row>
    <row r="4563" spans="2:8">
      <c r="C4563" s="36" t="s">
        <v>11</v>
      </c>
      <c r="D4563" s="55">
        <v>65</v>
      </c>
    </row>
    <row r="4564" spans="2:8">
      <c r="C4564" s="36" t="s">
        <v>13</v>
      </c>
      <c r="D4564" s="69" t="s">
        <v>34</v>
      </c>
      <c r="E4564" s="41"/>
    </row>
    <row r="4565" spans="2:8" ht="24" thickBot="1">
      <c r="C4565" s="42"/>
      <c r="D4565" s="42"/>
    </row>
    <row r="4566" spans="2:8" ht="48" thickBot="1">
      <c r="B4566" s="103" t="s">
        <v>17</v>
      </c>
      <c r="C4566" s="104"/>
      <c r="D4566" s="23" t="s">
        <v>20</v>
      </c>
      <c r="E4566" s="105" t="s">
        <v>22</v>
      </c>
      <c r="F4566" s="106"/>
      <c r="G4566" s="2" t="s">
        <v>21</v>
      </c>
    </row>
    <row r="4567" spans="2:8" ht="24" thickBot="1">
      <c r="B4567" s="107" t="s">
        <v>36</v>
      </c>
      <c r="C4567" s="108"/>
      <c r="D4567" s="70">
        <v>50.01</v>
      </c>
      <c r="E4567" s="56">
        <v>2.4</v>
      </c>
      <c r="F4567" s="18" t="s">
        <v>25</v>
      </c>
      <c r="G4567" s="26">
        <f t="shared" ref="G4567:G4574" si="98">D4567*E4567</f>
        <v>120.02399999999999</v>
      </c>
      <c r="H4567" s="109"/>
    </row>
    <row r="4568" spans="2:8">
      <c r="B4568" s="110" t="s">
        <v>18</v>
      </c>
      <c r="C4568" s="111"/>
      <c r="D4568" s="59">
        <v>97.44</v>
      </c>
      <c r="E4568" s="57">
        <v>0.7</v>
      </c>
      <c r="F4568" s="19" t="s">
        <v>26</v>
      </c>
      <c r="G4568" s="27">
        <f t="shared" si="98"/>
        <v>68.207999999999998</v>
      </c>
      <c r="H4568" s="109"/>
    </row>
    <row r="4569" spans="2:8" ht="24" thickBot="1">
      <c r="B4569" s="112" t="s">
        <v>19</v>
      </c>
      <c r="C4569" s="113"/>
      <c r="D4569" s="62">
        <v>151.63</v>
      </c>
      <c r="E4569" s="58">
        <v>0.7</v>
      </c>
      <c r="F4569" s="20" t="s">
        <v>26</v>
      </c>
      <c r="G4569" s="28">
        <f t="shared" si="98"/>
        <v>106.14099999999999</v>
      </c>
      <c r="H4569" s="109"/>
    </row>
    <row r="4570" spans="2:8" ht="24" thickBot="1">
      <c r="B4570" s="114" t="s">
        <v>28</v>
      </c>
      <c r="C4570" s="115"/>
      <c r="D4570" s="71">
        <v>731.97</v>
      </c>
      <c r="E4570" s="71">
        <v>2.4</v>
      </c>
      <c r="F4570" s="24" t="s">
        <v>25</v>
      </c>
      <c r="G4570" s="29">
        <f t="shared" si="98"/>
        <v>1756.7280000000001</v>
      </c>
      <c r="H4570" s="109"/>
    </row>
    <row r="4571" spans="2:8">
      <c r="B4571" s="110" t="s">
        <v>33</v>
      </c>
      <c r="C4571" s="111"/>
      <c r="D4571" s="59">
        <v>652.6</v>
      </c>
      <c r="E4571" s="59">
        <v>4.8</v>
      </c>
      <c r="F4571" s="19" t="s">
        <v>25</v>
      </c>
      <c r="G4571" s="27">
        <f t="shared" si="98"/>
        <v>3132.48</v>
      </c>
      <c r="H4571" s="109"/>
    </row>
    <row r="4572" spans="2:8">
      <c r="B4572" s="116" t="s">
        <v>27</v>
      </c>
      <c r="C4572" s="117"/>
      <c r="D4572" s="72">
        <v>526.99</v>
      </c>
      <c r="E4572" s="60"/>
      <c r="F4572" s="21" t="s">
        <v>25</v>
      </c>
      <c r="G4572" s="30">
        <f t="shared" si="98"/>
        <v>0</v>
      </c>
      <c r="H4572" s="109"/>
    </row>
    <row r="4573" spans="2:8">
      <c r="B4573" s="116" t="s">
        <v>29</v>
      </c>
      <c r="C4573" s="117"/>
      <c r="D4573" s="73">
        <v>5438.99</v>
      </c>
      <c r="E4573" s="61">
        <v>2.4</v>
      </c>
      <c r="F4573" s="21" t="s">
        <v>25</v>
      </c>
      <c r="G4573" s="30">
        <f t="shared" si="98"/>
        <v>13053.575999999999</v>
      </c>
      <c r="H4573" s="109"/>
    </row>
    <row r="4574" spans="2:8">
      <c r="B4574" s="116" t="s">
        <v>30</v>
      </c>
      <c r="C4574" s="117"/>
      <c r="D4574" s="73">
        <v>1672.77</v>
      </c>
      <c r="E4574" s="61">
        <v>2.4</v>
      </c>
      <c r="F4574" s="21" t="s">
        <v>25</v>
      </c>
      <c r="G4574" s="30">
        <f t="shared" si="98"/>
        <v>4014.6479999999997</v>
      </c>
      <c r="H4574" s="109"/>
    </row>
    <row r="4575" spans="2:8">
      <c r="B4575" s="116" t="s">
        <v>32</v>
      </c>
      <c r="C4575" s="117"/>
      <c r="D4575" s="73">
        <v>548.24</v>
      </c>
      <c r="E4575" s="61">
        <v>2.4</v>
      </c>
      <c r="F4575" s="21" t="s">
        <v>25</v>
      </c>
      <c r="G4575" s="30">
        <f>D4575*E4575</f>
        <v>1315.7760000000001</v>
      </c>
      <c r="H4575" s="109"/>
    </row>
    <row r="4576" spans="2:8" ht="24" thickBot="1">
      <c r="B4576" s="112" t="s">
        <v>31</v>
      </c>
      <c r="C4576" s="113"/>
      <c r="D4576" s="74">
        <v>340.74</v>
      </c>
      <c r="E4576" s="62">
        <v>24</v>
      </c>
      <c r="F4576" s="20" t="s">
        <v>25</v>
      </c>
      <c r="G4576" s="31">
        <f>D4576*E4576</f>
        <v>8177.76</v>
      </c>
      <c r="H4576" s="109"/>
    </row>
    <row r="4577" spans="2:8">
      <c r="C4577" s="3"/>
      <c r="D4577" s="3"/>
      <c r="E4577" s="4"/>
      <c r="F4577" s="4"/>
      <c r="H4577" s="45"/>
    </row>
    <row r="4578" spans="2:8" ht="25.5">
      <c r="C4578" s="14" t="s">
        <v>14</v>
      </c>
      <c r="D4578" s="6"/>
    </row>
    <row r="4579" spans="2:8" ht="20.25">
      <c r="C4579" s="89" t="s">
        <v>6</v>
      </c>
      <c r="D4579" s="77" t="s">
        <v>0</v>
      </c>
      <c r="E4579" s="9">
        <f>IF(G4567&gt;0, ROUND((G4567+D4560)/D4560,2), 0)</f>
        <v>1.02</v>
      </c>
      <c r="F4579" s="9"/>
      <c r="G4579" s="10"/>
      <c r="H4579" s="7"/>
    </row>
    <row r="4580" spans="2:8">
      <c r="C4580" s="89"/>
      <c r="D4580" s="77" t="s">
        <v>1</v>
      </c>
      <c r="E4580" s="9">
        <f>IF(SUM(G4568:G4569)&gt;0,ROUND((G4568+G4569+D4560)/D4560,2),0)</f>
        <v>1.03</v>
      </c>
      <c r="F4580" s="9"/>
      <c r="G4580" s="11"/>
      <c r="H4580" s="47"/>
    </row>
    <row r="4581" spans="2:8">
      <c r="C4581" s="89"/>
      <c r="D4581" s="77" t="s">
        <v>2</v>
      </c>
      <c r="E4581" s="9">
        <f>IF(G4570&gt;0,ROUND((G4570+D4560)/D4560,2),0)</f>
        <v>1.3</v>
      </c>
      <c r="F4581" s="12"/>
      <c r="G4581" s="11"/>
    </row>
    <row r="4582" spans="2:8">
      <c r="C4582" s="89"/>
      <c r="D4582" s="13" t="s">
        <v>3</v>
      </c>
      <c r="E4582" s="32">
        <f>IF(SUM(G4571:G4576)&gt;0,ROUND((SUM(G4571:G4576)+D4560)/D4560,2),0)</f>
        <v>6.07</v>
      </c>
      <c r="F4582" s="10"/>
      <c r="G4582" s="11"/>
    </row>
    <row r="4583" spans="2:8" ht="25.5">
      <c r="D4583" s="33" t="s">
        <v>4</v>
      </c>
      <c r="E4583" s="34">
        <f>SUM(E4579:E4582)-IF(VALUE(COUNTIF(E4579:E4582,"&gt;0"))=4,3,0)-IF(VALUE(COUNTIF(E4579:E4582,"&gt;0"))=3,2,0)-IF(VALUE(COUNTIF(E4579:E4582,"&gt;0"))=2,1,0)</f>
        <v>6.42</v>
      </c>
      <c r="F4583" s="25"/>
    </row>
    <row r="4584" spans="2:8">
      <c r="E4584" s="15"/>
    </row>
    <row r="4585" spans="2:8" ht="25.5">
      <c r="B4585" s="22"/>
      <c r="C4585" s="16" t="s">
        <v>23</v>
      </c>
      <c r="D4585" s="90">
        <f>E4583*D4560</f>
        <v>37606.434000000001</v>
      </c>
      <c r="E4585" s="90"/>
    </row>
    <row r="4586" spans="2:8" ht="20.25">
      <c r="C4586" s="17" t="s">
        <v>8</v>
      </c>
      <c r="D4586" s="91">
        <f>D4585/D4559</f>
        <v>104.46231666666667</v>
      </c>
      <c r="E4586" s="91"/>
      <c r="G4586" s="7"/>
      <c r="H4586" s="48"/>
    </row>
    <row r="4598" spans="2:8" ht="60.75">
      <c r="B4598" s="118" t="s">
        <v>245</v>
      </c>
      <c r="C4598" s="118"/>
      <c r="D4598" s="118"/>
      <c r="E4598" s="118"/>
      <c r="F4598" s="118"/>
      <c r="G4598" s="118"/>
      <c r="H4598" s="118"/>
    </row>
    <row r="4599" spans="2:8">
      <c r="B4599" s="92" t="s">
        <v>37</v>
      </c>
      <c r="C4599" s="92"/>
      <c r="D4599" s="92"/>
      <c r="E4599" s="92"/>
      <c r="F4599" s="92"/>
      <c r="G4599" s="92"/>
    </row>
    <row r="4600" spans="2:8">
      <c r="C4600" s="78"/>
      <c r="G4600" s="7"/>
    </row>
    <row r="4601" spans="2:8" ht="25.5">
      <c r="C4601" s="14" t="s">
        <v>5</v>
      </c>
      <c r="D4601" s="6"/>
    </row>
    <row r="4602" spans="2:8" ht="20.25">
      <c r="B4602" s="10"/>
      <c r="C4602" s="93" t="s">
        <v>15</v>
      </c>
      <c r="D4602" s="96" t="s">
        <v>87</v>
      </c>
      <c r="E4602" s="96"/>
      <c r="F4602" s="96"/>
      <c r="G4602" s="96"/>
      <c r="H4602" s="40"/>
    </row>
    <row r="4603" spans="2:8" ht="20.25">
      <c r="B4603" s="10"/>
      <c r="C4603" s="94"/>
      <c r="D4603" s="96" t="s">
        <v>182</v>
      </c>
      <c r="E4603" s="96"/>
      <c r="F4603" s="96"/>
      <c r="G4603" s="96"/>
      <c r="H4603" s="40"/>
    </row>
    <row r="4604" spans="2:8" ht="20.25">
      <c r="B4604" s="10"/>
      <c r="C4604" s="95"/>
      <c r="D4604" s="96" t="s">
        <v>251</v>
      </c>
      <c r="E4604" s="96"/>
      <c r="F4604" s="96"/>
      <c r="G4604" s="96"/>
      <c r="H4604" s="40"/>
    </row>
    <row r="4605" spans="2:8">
      <c r="C4605" s="35" t="s">
        <v>12</v>
      </c>
      <c r="D4605" s="53">
        <v>2.6</v>
      </c>
      <c r="E4605" s="49"/>
      <c r="F4605" s="10"/>
    </row>
    <row r="4606" spans="2:8">
      <c r="C4606" s="1" t="s">
        <v>9</v>
      </c>
      <c r="D4606" s="54">
        <v>440</v>
      </c>
      <c r="E4606" s="97" t="s">
        <v>16</v>
      </c>
      <c r="F4606" s="98"/>
      <c r="G4606" s="101">
        <f>D4607/D4606</f>
        <v>20.92490909090909</v>
      </c>
    </row>
    <row r="4607" spans="2:8">
      <c r="C4607" s="1" t="s">
        <v>10</v>
      </c>
      <c r="D4607" s="54">
        <v>9206.9599999999991</v>
      </c>
      <c r="E4607" s="99"/>
      <c r="F4607" s="100"/>
      <c r="G4607" s="102"/>
    </row>
    <row r="4608" spans="2:8">
      <c r="C4608" s="37"/>
      <c r="D4608" s="38"/>
      <c r="E4608" s="50"/>
    </row>
    <row r="4609" spans="2:8">
      <c r="C4609" s="36" t="s">
        <v>7</v>
      </c>
      <c r="D4609" s="55" t="s">
        <v>252</v>
      </c>
    </row>
    <row r="4610" spans="2:8">
      <c r="C4610" s="36" t="s">
        <v>11</v>
      </c>
      <c r="D4610" s="55">
        <v>65</v>
      </c>
    </row>
    <row r="4611" spans="2:8">
      <c r="C4611" s="36" t="s">
        <v>13</v>
      </c>
      <c r="D4611" s="69" t="s">
        <v>34</v>
      </c>
      <c r="E4611" s="41"/>
    </row>
    <row r="4612" spans="2:8" ht="24" thickBot="1">
      <c r="C4612" s="42"/>
      <c r="D4612" s="42"/>
    </row>
    <row r="4613" spans="2:8" ht="48" thickBot="1">
      <c r="B4613" s="103" t="s">
        <v>17</v>
      </c>
      <c r="C4613" s="104"/>
      <c r="D4613" s="23" t="s">
        <v>20</v>
      </c>
      <c r="E4613" s="105" t="s">
        <v>22</v>
      </c>
      <c r="F4613" s="106"/>
      <c r="G4613" s="2" t="s">
        <v>21</v>
      </c>
    </row>
    <row r="4614" spans="2:8" ht="24" thickBot="1">
      <c r="B4614" s="107" t="s">
        <v>36</v>
      </c>
      <c r="C4614" s="108"/>
      <c r="D4614" s="70">
        <v>50.01</v>
      </c>
      <c r="E4614" s="56">
        <v>2.6</v>
      </c>
      <c r="F4614" s="18" t="s">
        <v>25</v>
      </c>
      <c r="G4614" s="26">
        <f t="shared" ref="G4614:G4621" si="99">D4614*E4614</f>
        <v>130.02600000000001</v>
      </c>
      <c r="H4614" s="109"/>
    </row>
    <row r="4615" spans="2:8">
      <c r="B4615" s="110" t="s">
        <v>18</v>
      </c>
      <c r="C4615" s="111"/>
      <c r="D4615" s="59">
        <v>97.44</v>
      </c>
      <c r="E4615" s="57">
        <v>0.87</v>
      </c>
      <c r="F4615" s="19" t="s">
        <v>26</v>
      </c>
      <c r="G4615" s="27">
        <f t="shared" si="99"/>
        <v>84.772800000000004</v>
      </c>
      <c r="H4615" s="109"/>
    </row>
    <row r="4616" spans="2:8" ht="24" thickBot="1">
      <c r="B4616" s="112" t="s">
        <v>19</v>
      </c>
      <c r="C4616" s="113"/>
      <c r="D4616" s="62">
        <v>151.63</v>
      </c>
      <c r="E4616" s="58">
        <v>0.87</v>
      </c>
      <c r="F4616" s="20" t="s">
        <v>26</v>
      </c>
      <c r="G4616" s="28">
        <f t="shared" si="99"/>
        <v>131.91809999999998</v>
      </c>
      <c r="H4616" s="109"/>
    </row>
    <row r="4617" spans="2:8" ht="24" thickBot="1">
      <c r="B4617" s="114" t="s">
        <v>28</v>
      </c>
      <c r="C4617" s="115"/>
      <c r="D4617" s="71">
        <v>731.97</v>
      </c>
      <c r="E4617" s="71">
        <v>2.6</v>
      </c>
      <c r="F4617" s="24" t="s">
        <v>25</v>
      </c>
      <c r="G4617" s="29">
        <f t="shared" si="99"/>
        <v>1903.1220000000001</v>
      </c>
      <c r="H4617" s="109"/>
    </row>
    <row r="4618" spans="2:8">
      <c r="B4618" s="110" t="s">
        <v>33</v>
      </c>
      <c r="C4618" s="111"/>
      <c r="D4618" s="59">
        <v>652.6</v>
      </c>
      <c r="E4618" s="59">
        <v>5.2</v>
      </c>
      <c r="F4618" s="19" t="s">
        <v>25</v>
      </c>
      <c r="G4618" s="27">
        <f t="shared" si="99"/>
        <v>3393.5200000000004</v>
      </c>
      <c r="H4618" s="109"/>
    </row>
    <row r="4619" spans="2:8">
      <c r="B4619" s="116" t="s">
        <v>27</v>
      </c>
      <c r="C4619" s="117"/>
      <c r="D4619" s="72">
        <v>526.99</v>
      </c>
      <c r="E4619" s="60"/>
      <c r="F4619" s="21" t="s">
        <v>25</v>
      </c>
      <c r="G4619" s="30">
        <f t="shared" si="99"/>
        <v>0</v>
      </c>
      <c r="H4619" s="109"/>
    </row>
    <row r="4620" spans="2:8">
      <c r="B4620" s="116" t="s">
        <v>29</v>
      </c>
      <c r="C4620" s="117"/>
      <c r="D4620" s="73">
        <v>5438.99</v>
      </c>
      <c r="E4620" s="61">
        <v>2.6</v>
      </c>
      <c r="F4620" s="21" t="s">
        <v>25</v>
      </c>
      <c r="G4620" s="30">
        <f t="shared" si="99"/>
        <v>14141.374</v>
      </c>
      <c r="H4620" s="109"/>
    </row>
    <row r="4621" spans="2:8">
      <c r="B4621" s="116" t="s">
        <v>30</v>
      </c>
      <c r="C4621" s="117"/>
      <c r="D4621" s="73">
        <v>1672.77</v>
      </c>
      <c r="E4621" s="61">
        <v>2.6</v>
      </c>
      <c r="F4621" s="21" t="s">
        <v>25</v>
      </c>
      <c r="G4621" s="30">
        <f t="shared" si="99"/>
        <v>4349.2020000000002</v>
      </c>
      <c r="H4621" s="109"/>
    </row>
    <row r="4622" spans="2:8">
      <c r="B4622" s="116" t="s">
        <v>32</v>
      </c>
      <c r="C4622" s="117"/>
      <c r="D4622" s="73">
        <v>548.24</v>
      </c>
      <c r="E4622" s="61">
        <v>2.6</v>
      </c>
      <c r="F4622" s="21" t="s">
        <v>25</v>
      </c>
      <c r="G4622" s="30">
        <f>D4622*E4622</f>
        <v>1425.424</v>
      </c>
      <c r="H4622" s="109"/>
    </row>
    <row r="4623" spans="2:8" ht="24" thickBot="1">
      <c r="B4623" s="112" t="s">
        <v>31</v>
      </c>
      <c r="C4623" s="113"/>
      <c r="D4623" s="74">
        <v>340.74</v>
      </c>
      <c r="E4623" s="62">
        <v>26</v>
      </c>
      <c r="F4623" s="20" t="s">
        <v>25</v>
      </c>
      <c r="G4623" s="31">
        <f>D4623*E4623</f>
        <v>8859.24</v>
      </c>
      <c r="H4623" s="109"/>
    </row>
    <row r="4624" spans="2:8">
      <c r="C4624" s="3"/>
      <c r="D4624" s="3"/>
      <c r="E4624" s="4"/>
      <c r="F4624" s="4"/>
      <c r="H4624" s="45"/>
    </row>
    <row r="4625" spans="2:8" ht="25.5">
      <c r="C4625" s="14" t="s">
        <v>14</v>
      </c>
      <c r="D4625" s="6"/>
    </row>
    <row r="4626" spans="2:8" ht="20.25">
      <c r="C4626" s="89" t="s">
        <v>6</v>
      </c>
      <c r="D4626" s="77" t="s">
        <v>0</v>
      </c>
      <c r="E4626" s="9">
        <f>IF(G4614&gt;0, ROUND((G4614+D4607)/D4607,2), 0)</f>
        <v>1.01</v>
      </c>
      <c r="F4626" s="9"/>
      <c r="G4626" s="10"/>
      <c r="H4626" s="7"/>
    </row>
    <row r="4627" spans="2:8">
      <c r="C4627" s="89"/>
      <c r="D4627" s="77" t="s">
        <v>1</v>
      </c>
      <c r="E4627" s="9">
        <f>IF(SUM(G4615:G4616)&gt;0,ROUND((G4615+G4616+D4607)/D4607,2),0)</f>
        <v>1.02</v>
      </c>
      <c r="F4627" s="9"/>
      <c r="G4627" s="11"/>
      <c r="H4627" s="47"/>
    </row>
    <row r="4628" spans="2:8">
      <c r="C4628" s="89"/>
      <c r="D4628" s="77" t="s">
        <v>2</v>
      </c>
      <c r="E4628" s="9">
        <f>IF(G4617&gt;0,ROUND((G4617+D4607)/D4607,2),0)</f>
        <v>1.21</v>
      </c>
      <c r="F4628" s="12"/>
      <c r="G4628" s="11"/>
    </row>
    <row r="4629" spans="2:8">
      <c r="C4629" s="89"/>
      <c r="D4629" s="13" t="s">
        <v>3</v>
      </c>
      <c r="E4629" s="32">
        <f>IF(SUM(G4618:G4623)&gt;0,ROUND((SUM(G4618:G4623)+D4607)/D4607,2),0)</f>
        <v>4.49</v>
      </c>
      <c r="F4629" s="10"/>
      <c r="G4629" s="11"/>
    </row>
    <row r="4630" spans="2:8" ht="25.5">
      <c r="D4630" s="33" t="s">
        <v>4</v>
      </c>
      <c r="E4630" s="34">
        <f>SUM(E4626:E4629)-IF(VALUE(COUNTIF(E4626:E4629,"&gt;0"))=4,3,0)-IF(VALUE(COUNTIF(E4626:E4629,"&gt;0"))=3,2,0)-IF(VALUE(COUNTIF(E4626:E4629,"&gt;0"))=2,1,0)</f>
        <v>4.7300000000000004</v>
      </c>
      <c r="F4630" s="25"/>
    </row>
    <row r="4631" spans="2:8">
      <c r="E4631" s="15"/>
    </row>
    <row r="4632" spans="2:8" ht="25.5">
      <c r="B4632" s="22"/>
      <c r="C4632" s="16" t="s">
        <v>23</v>
      </c>
      <c r="D4632" s="90">
        <f>E4630*D4607</f>
        <v>43548.9208</v>
      </c>
      <c r="E4632" s="90"/>
    </row>
    <row r="4633" spans="2:8" ht="20.25">
      <c r="C4633" s="17" t="s">
        <v>8</v>
      </c>
      <c r="D4633" s="91">
        <f>D4632/D4606</f>
        <v>98.974819999999994</v>
      </c>
      <c r="E4633" s="91"/>
      <c r="G4633" s="7"/>
      <c r="H4633" s="48"/>
    </row>
    <row r="4645" spans="2:8" ht="60.75">
      <c r="B4645" s="118" t="s">
        <v>248</v>
      </c>
      <c r="C4645" s="118"/>
      <c r="D4645" s="118"/>
      <c r="E4645" s="118"/>
      <c r="F4645" s="118"/>
      <c r="G4645" s="118"/>
      <c r="H4645" s="118"/>
    </row>
    <row r="4646" spans="2:8">
      <c r="B4646" s="92" t="s">
        <v>37</v>
      </c>
      <c r="C4646" s="92"/>
      <c r="D4646" s="92"/>
      <c r="E4646" s="92"/>
      <c r="F4646" s="92"/>
      <c r="G4646" s="92"/>
    </row>
    <row r="4647" spans="2:8">
      <c r="C4647" s="78"/>
      <c r="G4647" s="7"/>
    </row>
    <row r="4648" spans="2:8" ht="25.5">
      <c r="C4648" s="14" t="s">
        <v>5</v>
      </c>
      <c r="D4648" s="6"/>
    </row>
    <row r="4649" spans="2:8" ht="20.25">
      <c r="B4649" s="10"/>
      <c r="C4649" s="93" t="s">
        <v>15</v>
      </c>
      <c r="D4649" s="96" t="s">
        <v>87</v>
      </c>
      <c r="E4649" s="96"/>
      <c r="F4649" s="96"/>
      <c r="G4649" s="96"/>
      <c r="H4649" s="40"/>
    </row>
    <row r="4650" spans="2:8" ht="20.25">
      <c r="B4650" s="10"/>
      <c r="C4650" s="94"/>
      <c r="D4650" s="96" t="s">
        <v>182</v>
      </c>
      <c r="E4650" s="96"/>
      <c r="F4650" s="96"/>
      <c r="G4650" s="96"/>
      <c r="H4650" s="40"/>
    </row>
    <row r="4651" spans="2:8" ht="20.25">
      <c r="B4651" s="10"/>
      <c r="C4651" s="95"/>
      <c r="D4651" s="96" t="s">
        <v>254</v>
      </c>
      <c r="E4651" s="96"/>
      <c r="F4651" s="96"/>
      <c r="G4651" s="96"/>
      <c r="H4651" s="40"/>
    </row>
    <row r="4652" spans="2:8">
      <c r="C4652" s="35" t="s">
        <v>12</v>
      </c>
      <c r="D4652" s="53">
        <v>3.75</v>
      </c>
      <c r="E4652" s="49"/>
      <c r="F4652" s="10"/>
    </row>
    <row r="4653" spans="2:8">
      <c r="C4653" s="1" t="s">
        <v>9</v>
      </c>
      <c r="D4653" s="54">
        <v>712</v>
      </c>
      <c r="E4653" s="97" t="s">
        <v>16</v>
      </c>
      <c r="F4653" s="98"/>
      <c r="G4653" s="101">
        <f>D4654/D4653</f>
        <v>19.150926966292133</v>
      </c>
    </row>
    <row r="4654" spans="2:8">
      <c r="C4654" s="1" t="s">
        <v>10</v>
      </c>
      <c r="D4654" s="54">
        <v>13635.46</v>
      </c>
      <c r="E4654" s="99"/>
      <c r="F4654" s="100"/>
      <c r="G4654" s="102"/>
    </row>
    <row r="4655" spans="2:8">
      <c r="C4655" s="37"/>
      <c r="D4655" s="38"/>
      <c r="E4655" s="50"/>
    </row>
    <row r="4656" spans="2:8">
      <c r="C4656" s="36" t="s">
        <v>7</v>
      </c>
      <c r="D4656" s="55" t="s">
        <v>255</v>
      </c>
    </row>
    <row r="4657" spans="2:8">
      <c r="C4657" s="36" t="s">
        <v>11</v>
      </c>
      <c r="D4657" s="55">
        <v>65</v>
      </c>
    </row>
    <row r="4658" spans="2:8">
      <c r="C4658" s="36" t="s">
        <v>13</v>
      </c>
      <c r="D4658" s="69" t="s">
        <v>34</v>
      </c>
      <c r="E4658" s="41"/>
    </row>
    <row r="4659" spans="2:8" ht="24" thickBot="1">
      <c r="C4659" s="42"/>
      <c r="D4659" s="42"/>
    </row>
    <row r="4660" spans="2:8" ht="48" thickBot="1">
      <c r="B4660" s="103" t="s">
        <v>17</v>
      </c>
      <c r="C4660" s="104"/>
      <c r="D4660" s="23" t="s">
        <v>20</v>
      </c>
      <c r="E4660" s="105" t="s">
        <v>22</v>
      </c>
      <c r="F4660" s="106"/>
      <c r="G4660" s="2" t="s">
        <v>21</v>
      </c>
    </row>
    <row r="4661" spans="2:8" ht="24" thickBot="1">
      <c r="B4661" s="107" t="s">
        <v>36</v>
      </c>
      <c r="C4661" s="108"/>
      <c r="D4661" s="70">
        <v>50.01</v>
      </c>
      <c r="E4661" s="56">
        <v>3.75</v>
      </c>
      <c r="F4661" s="18" t="s">
        <v>25</v>
      </c>
      <c r="G4661" s="26">
        <f t="shared" ref="G4661:G4668" si="100">D4661*E4661</f>
        <v>187.53749999999999</v>
      </c>
      <c r="H4661" s="109"/>
    </row>
    <row r="4662" spans="2:8">
      <c r="B4662" s="110" t="s">
        <v>18</v>
      </c>
      <c r="C4662" s="111"/>
      <c r="D4662" s="59">
        <v>97.44</v>
      </c>
      <c r="E4662" s="57">
        <v>1</v>
      </c>
      <c r="F4662" s="19" t="s">
        <v>26</v>
      </c>
      <c r="G4662" s="27">
        <f t="shared" si="100"/>
        <v>97.44</v>
      </c>
      <c r="H4662" s="109"/>
    </row>
    <row r="4663" spans="2:8" ht="24" thickBot="1">
      <c r="B4663" s="112" t="s">
        <v>19</v>
      </c>
      <c r="C4663" s="113"/>
      <c r="D4663" s="62">
        <v>151.63</v>
      </c>
      <c r="E4663" s="58">
        <v>1</v>
      </c>
      <c r="F4663" s="20" t="s">
        <v>26</v>
      </c>
      <c r="G4663" s="28">
        <f t="shared" si="100"/>
        <v>151.63</v>
      </c>
      <c r="H4663" s="109"/>
    </row>
    <row r="4664" spans="2:8" ht="24" thickBot="1">
      <c r="B4664" s="114" t="s">
        <v>28</v>
      </c>
      <c r="C4664" s="115"/>
      <c r="D4664" s="71">
        <v>731.97</v>
      </c>
      <c r="E4664" s="71">
        <v>3.75</v>
      </c>
      <c r="F4664" s="24" t="s">
        <v>25</v>
      </c>
      <c r="G4664" s="29">
        <f t="shared" si="100"/>
        <v>2744.8875000000003</v>
      </c>
      <c r="H4664" s="109"/>
    </row>
    <row r="4665" spans="2:8">
      <c r="B4665" s="110" t="s">
        <v>33</v>
      </c>
      <c r="C4665" s="111"/>
      <c r="D4665" s="59">
        <v>652.6</v>
      </c>
      <c r="E4665" s="59"/>
      <c r="F4665" s="19" t="s">
        <v>25</v>
      </c>
      <c r="G4665" s="27">
        <f t="shared" si="100"/>
        <v>0</v>
      </c>
      <c r="H4665" s="109"/>
    </row>
    <row r="4666" spans="2:8">
      <c r="B4666" s="116" t="s">
        <v>27</v>
      </c>
      <c r="C4666" s="117"/>
      <c r="D4666" s="72">
        <v>526.99</v>
      </c>
      <c r="E4666" s="60">
        <v>3.75</v>
      </c>
      <c r="F4666" s="21" t="s">
        <v>25</v>
      </c>
      <c r="G4666" s="30">
        <f t="shared" si="100"/>
        <v>1976.2125000000001</v>
      </c>
      <c r="H4666" s="109"/>
    </row>
    <row r="4667" spans="2:8">
      <c r="B4667" s="116" t="s">
        <v>29</v>
      </c>
      <c r="C4667" s="117"/>
      <c r="D4667" s="73">
        <v>5438.99</v>
      </c>
      <c r="E4667" s="61"/>
      <c r="F4667" s="21" t="s">
        <v>25</v>
      </c>
      <c r="G4667" s="30">
        <f t="shared" si="100"/>
        <v>0</v>
      </c>
      <c r="H4667" s="109"/>
    </row>
    <row r="4668" spans="2:8">
      <c r="B4668" s="116" t="s">
        <v>30</v>
      </c>
      <c r="C4668" s="117"/>
      <c r="D4668" s="73">
        <v>1672.77</v>
      </c>
      <c r="E4668" s="61"/>
      <c r="F4668" s="21" t="s">
        <v>25</v>
      </c>
      <c r="G4668" s="30">
        <f t="shared" si="100"/>
        <v>0</v>
      </c>
      <c r="H4668" s="109"/>
    </row>
    <row r="4669" spans="2:8">
      <c r="B4669" s="116" t="s">
        <v>32</v>
      </c>
      <c r="C4669" s="117"/>
      <c r="D4669" s="73">
        <v>548.24</v>
      </c>
      <c r="E4669" s="61"/>
      <c r="F4669" s="21" t="s">
        <v>25</v>
      </c>
      <c r="G4669" s="30">
        <f>D4669*E4669</f>
        <v>0</v>
      </c>
      <c r="H4669" s="109"/>
    </row>
    <row r="4670" spans="2:8" ht="24" thickBot="1">
      <c r="B4670" s="112" t="s">
        <v>31</v>
      </c>
      <c r="C4670" s="113"/>
      <c r="D4670" s="74">
        <v>340.74</v>
      </c>
      <c r="E4670" s="62"/>
      <c r="F4670" s="20" t="s">
        <v>25</v>
      </c>
      <c r="G4670" s="31">
        <f>D4670*E4670</f>
        <v>0</v>
      </c>
      <c r="H4670" s="109"/>
    </row>
    <row r="4671" spans="2:8">
      <c r="C4671" s="3"/>
      <c r="D4671" s="3"/>
      <c r="E4671" s="4"/>
      <c r="F4671" s="4"/>
      <c r="H4671" s="45"/>
    </row>
    <row r="4672" spans="2:8" ht="25.5">
      <c r="C4672" s="14" t="s">
        <v>14</v>
      </c>
      <c r="D4672" s="6"/>
    </row>
    <row r="4673" spans="2:8" ht="20.25">
      <c r="C4673" s="89" t="s">
        <v>6</v>
      </c>
      <c r="D4673" s="77" t="s">
        <v>0</v>
      </c>
      <c r="E4673" s="9">
        <f>IF(G4661&gt;0, ROUND((G4661+D4654)/D4654,2), 0)</f>
        <v>1.01</v>
      </c>
      <c r="F4673" s="9"/>
      <c r="G4673" s="10"/>
      <c r="H4673" s="7"/>
    </row>
    <row r="4674" spans="2:8">
      <c r="C4674" s="89"/>
      <c r="D4674" s="77" t="s">
        <v>1</v>
      </c>
      <c r="E4674" s="9">
        <f>IF(SUM(G4662:G4663)&gt;0,ROUND((G4662+G4663+D4654)/D4654,2),0)</f>
        <v>1.02</v>
      </c>
      <c r="F4674" s="9"/>
      <c r="G4674" s="11"/>
      <c r="H4674" s="47"/>
    </row>
    <row r="4675" spans="2:8">
      <c r="C4675" s="89"/>
      <c r="D4675" s="77" t="s">
        <v>2</v>
      </c>
      <c r="E4675" s="9">
        <f>IF(G4664&gt;0,ROUND((G4664+D4654)/D4654,2),0)</f>
        <v>1.2</v>
      </c>
      <c r="F4675" s="12"/>
      <c r="G4675" s="11"/>
    </row>
    <row r="4676" spans="2:8">
      <c r="C4676" s="89"/>
      <c r="D4676" s="13" t="s">
        <v>3</v>
      </c>
      <c r="E4676" s="32">
        <f>IF(SUM(G4665:G4670)&gt;0,ROUND((SUM(G4665:G4670)+D4654)/D4654,2),0)</f>
        <v>1.1399999999999999</v>
      </c>
      <c r="F4676" s="10"/>
      <c r="G4676" s="11"/>
    </row>
    <row r="4677" spans="2:8" ht="25.5">
      <c r="D4677" s="33" t="s">
        <v>4</v>
      </c>
      <c r="E4677" s="34">
        <f>SUM(E4673:E4676)-IF(VALUE(COUNTIF(E4673:E4676,"&gt;0"))=4,3,0)-IF(VALUE(COUNTIF(E4673:E4676,"&gt;0"))=3,2,0)-IF(VALUE(COUNTIF(E4673:E4676,"&gt;0"))=2,1,0)</f>
        <v>1.37</v>
      </c>
      <c r="F4677" s="25"/>
    </row>
    <row r="4678" spans="2:8">
      <c r="E4678" s="15"/>
    </row>
    <row r="4679" spans="2:8" ht="25.5">
      <c r="B4679" s="22"/>
      <c r="C4679" s="16" t="s">
        <v>23</v>
      </c>
      <c r="D4679" s="90">
        <f>E4677*D4654</f>
        <v>18680.5802</v>
      </c>
      <c r="E4679" s="90"/>
    </row>
    <row r="4680" spans="2:8" ht="20.25">
      <c r="C4680" s="17" t="s">
        <v>8</v>
      </c>
      <c r="D4680" s="91">
        <f>D4679/D4653</f>
        <v>26.236769943820224</v>
      </c>
      <c r="E4680" s="91"/>
      <c r="G4680" s="7"/>
      <c r="H4680" s="48"/>
    </row>
    <row r="4693" spans="2:8" ht="60.75">
      <c r="B4693" s="118" t="s">
        <v>250</v>
      </c>
      <c r="C4693" s="118"/>
      <c r="D4693" s="118"/>
      <c r="E4693" s="118"/>
      <c r="F4693" s="118"/>
      <c r="G4693" s="118"/>
      <c r="H4693" s="118"/>
    </row>
    <row r="4694" spans="2:8">
      <c r="B4694" s="92" t="s">
        <v>37</v>
      </c>
      <c r="C4694" s="92"/>
      <c r="D4694" s="92"/>
      <c r="E4694" s="92"/>
      <c r="F4694" s="92"/>
      <c r="G4694" s="92"/>
    </row>
    <row r="4695" spans="2:8">
      <c r="C4695" s="82"/>
      <c r="G4695" s="7"/>
    </row>
    <row r="4696" spans="2:8" ht="25.5">
      <c r="C4696" s="14" t="s">
        <v>5</v>
      </c>
      <c r="D4696" s="6"/>
    </row>
    <row r="4697" spans="2:8" ht="20.25">
      <c r="B4697" s="10"/>
      <c r="C4697" s="93" t="s">
        <v>15</v>
      </c>
      <c r="D4697" s="96" t="s">
        <v>87</v>
      </c>
      <c r="E4697" s="96"/>
      <c r="F4697" s="96"/>
      <c r="G4697" s="96"/>
      <c r="H4697" s="40"/>
    </row>
    <row r="4698" spans="2:8" ht="20.25">
      <c r="B4698" s="10"/>
      <c r="C4698" s="94"/>
      <c r="D4698" s="96" t="s">
        <v>182</v>
      </c>
      <c r="E4698" s="96"/>
      <c r="F4698" s="96"/>
      <c r="G4698" s="96"/>
      <c r="H4698" s="40"/>
    </row>
    <row r="4699" spans="2:8" ht="20.25">
      <c r="B4699" s="10"/>
      <c r="C4699" s="95"/>
      <c r="D4699" s="96" t="s">
        <v>324</v>
      </c>
      <c r="E4699" s="96"/>
      <c r="F4699" s="96"/>
      <c r="G4699" s="96"/>
      <c r="H4699" s="40"/>
    </row>
    <row r="4700" spans="2:8">
      <c r="C4700" s="35" t="s">
        <v>12</v>
      </c>
      <c r="D4700" s="53">
        <v>4.8</v>
      </c>
      <c r="E4700" s="49"/>
      <c r="F4700" s="10"/>
    </row>
    <row r="4701" spans="2:8">
      <c r="C4701" s="1" t="s">
        <v>9</v>
      </c>
      <c r="D4701" s="54">
        <v>912</v>
      </c>
      <c r="E4701" s="97" t="s">
        <v>16</v>
      </c>
      <c r="F4701" s="98"/>
      <c r="G4701" s="101">
        <f>D4702/D4701</f>
        <v>20.067785087719297</v>
      </c>
    </row>
    <row r="4702" spans="2:8">
      <c r="C4702" s="1" t="s">
        <v>10</v>
      </c>
      <c r="D4702" s="54">
        <v>18301.82</v>
      </c>
      <c r="E4702" s="99"/>
      <c r="F4702" s="100"/>
      <c r="G4702" s="102"/>
    </row>
    <row r="4703" spans="2:8">
      <c r="C4703" s="37"/>
      <c r="D4703" s="38"/>
      <c r="E4703" s="50"/>
    </row>
    <row r="4704" spans="2:8">
      <c r="C4704" s="36" t="s">
        <v>7</v>
      </c>
      <c r="D4704" s="55" t="s">
        <v>255</v>
      </c>
    </row>
    <row r="4705" spans="2:8">
      <c r="C4705" s="36" t="s">
        <v>11</v>
      </c>
      <c r="D4705" s="55">
        <v>65</v>
      </c>
    </row>
    <row r="4706" spans="2:8">
      <c r="C4706" s="36" t="s">
        <v>13</v>
      </c>
      <c r="D4706" s="69" t="s">
        <v>34</v>
      </c>
      <c r="E4706" s="41"/>
    </row>
    <row r="4707" spans="2:8" ht="24" thickBot="1">
      <c r="C4707" s="42"/>
      <c r="D4707" s="42"/>
    </row>
    <row r="4708" spans="2:8" ht="48" thickBot="1">
      <c r="B4708" s="103" t="s">
        <v>17</v>
      </c>
      <c r="C4708" s="104"/>
      <c r="D4708" s="23" t="s">
        <v>20</v>
      </c>
      <c r="E4708" s="105" t="s">
        <v>22</v>
      </c>
      <c r="F4708" s="106"/>
      <c r="G4708" s="2" t="s">
        <v>21</v>
      </c>
    </row>
    <row r="4709" spans="2:8" ht="24" thickBot="1">
      <c r="B4709" s="107" t="s">
        <v>36</v>
      </c>
      <c r="C4709" s="108"/>
      <c r="D4709" s="70">
        <v>50.1</v>
      </c>
      <c r="E4709" s="56">
        <v>4.8</v>
      </c>
      <c r="F4709" s="18" t="s">
        <v>25</v>
      </c>
      <c r="G4709" s="26">
        <f t="shared" ref="G4709:G4716" si="101">D4709*E4709</f>
        <v>240.48</v>
      </c>
      <c r="H4709" s="109"/>
    </row>
    <row r="4710" spans="2:8">
      <c r="B4710" s="110" t="s">
        <v>18</v>
      </c>
      <c r="C4710" s="111"/>
      <c r="D4710" s="59">
        <v>97.44</v>
      </c>
      <c r="E4710" s="57">
        <v>0.9</v>
      </c>
      <c r="F4710" s="19" t="s">
        <v>26</v>
      </c>
      <c r="G4710" s="27">
        <f t="shared" si="101"/>
        <v>87.695999999999998</v>
      </c>
      <c r="H4710" s="109"/>
    </row>
    <row r="4711" spans="2:8" ht="24" thickBot="1">
      <c r="B4711" s="112" t="s">
        <v>19</v>
      </c>
      <c r="C4711" s="113"/>
      <c r="D4711" s="62">
        <v>151.63</v>
      </c>
      <c r="E4711" s="58">
        <v>0.9</v>
      </c>
      <c r="F4711" s="20" t="s">
        <v>26</v>
      </c>
      <c r="G4711" s="28">
        <f t="shared" si="101"/>
        <v>136.46700000000001</v>
      </c>
      <c r="H4711" s="109"/>
    </row>
    <row r="4712" spans="2:8" ht="24" thickBot="1">
      <c r="B4712" s="114" t="s">
        <v>28</v>
      </c>
      <c r="C4712" s="115"/>
      <c r="D4712" s="71">
        <v>731.97</v>
      </c>
      <c r="E4712" s="71">
        <v>4.8</v>
      </c>
      <c r="F4712" s="24" t="s">
        <v>25</v>
      </c>
      <c r="G4712" s="29">
        <f t="shared" si="101"/>
        <v>3513.4560000000001</v>
      </c>
      <c r="H4712" s="109"/>
    </row>
    <row r="4713" spans="2:8">
      <c r="B4713" s="110" t="s">
        <v>33</v>
      </c>
      <c r="C4713" s="111"/>
      <c r="D4713" s="59">
        <v>652.6</v>
      </c>
      <c r="E4713" s="59"/>
      <c r="F4713" s="19" t="s">
        <v>25</v>
      </c>
      <c r="G4713" s="27">
        <f t="shared" si="101"/>
        <v>0</v>
      </c>
      <c r="H4713" s="109"/>
    </row>
    <row r="4714" spans="2:8">
      <c r="B4714" s="116" t="s">
        <v>27</v>
      </c>
      <c r="C4714" s="117"/>
      <c r="D4714" s="72">
        <v>526.99</v>
      </c>
      <c r="E4714" s="60">
        <v>4.8</v>
      </c>
      <c r="F4714" s="21" t="s">
        <v>25</v>
      </c>
      <c r="G4714" s="30">
        <f t="shared" si="101"/>
        <v>2529.5520000000001</v>
      </c>
      <c r="H4714" s="109"/>
    </row>
    <row r="4715" spans="2:8">
      <c r="B4715" s="116" t="s">
        <v>29</v>
      </c>
      <c r="C4715" s="117"/>
      <c r="D4715" s="73">
        <v>5438.99</v>
      </c>
      <c r="E4715" s="61"/>
      <c r="F4715" s="21" t="s">
        <v>25</v>
      </c>
      <c r="G4715" s="30">
        <f t="shared" si="101"/>
        <v>0</v>
      </c>
      <c r="H4715" s="109"/>
    </row>
    <row r="4716" spans="2:8">
      <c r="B4716" s="116" t="s">
        <v>30</v>
      </c>
      <c r="C4716" s="117"/>
      <c r="D4716" s="73">
        <v>1672.77</v>
      </c>
      <c r="E4716" s="61"/>
      <c r="F4716" s="21" t="s">
        <v>25</v>
      </c>
      <c r="G4716" s="30">
        <f t="shared" si="101"/>
        <v>0</v>
      </c>
      <c r="H4716" s="109"/>
    </row>
    <row r="4717" spans="2:8">
      <c r="B4717" s="116" t="s">
        <v>32</v>
      </c>
      <c r="C4717" s="117"/>
      <c r="D4717" s="73">
        <v>548.24</v>
      </c>
      <c r="E4717" s="61"/>
      <c r="F4717" s="21" t="s">
        <v>25</v>
      </c>
      <c r="G4717" s="30">
        <f>D4717*E4717</f>
        <v>0</v>
      </c>
      <c r="H4717" s="109"/>
    </row>
    <row r="4718" spans="2:8" ht="24" thickBot="1">
      <c r="B4718" s="112" t="s">
        <v>31</v>
      </c>
      <c r="C4718" s="113"/>
      <c r="D4718" s="74">
        <v>340.74</v>
      </c>
      <c r="E4718" s="62"/>
      <c r="F4718" s="20" t="s">
        <v>25</v>
      </c>
      <c r="G4718" s="31">
        <f>D4718*E4718</f>
        <v>0</v>
      </c>
      <c r="H4718" s="109"/>
    </row>
    <row r="4719" spans="2:8">
      <c r="C4719" s="3"/>
      <c r="D4719" s="3"/>
      <c r="E4719" s="4"/>
      <c r="F4719" s="4"/>
      <c r="H4719" s="45"/>
    </row>
    <row r="4720" spans="2:8" ht="25.5">
      <c r="C4720" s="14" t="s">
        <v>14</v>
      </c>
      <c r="D4720" s="6"/>
    </row>
    <row r="4721" spans="2:8" ht="20.25">
      <c r="C4721" s="89" t="s">
        <v>6</v>
      </c>
      <c r="D4721" s="81" t="s">
        <v>0</v>
      </c>
      <c r="E4721" s="9">
        <f>IF(G4709&gt;0, ROUND((G4709+D4702)/D4702,2), 0)</f>
        <v>1.01</v>
      </c>
      <c r="F4721" s="9"/>
      <c r="G4721" s="10"/>
      <c r="H4721" s="7"/>
    </row>
    <row r="4722" spans="2:8">
      <c r="C4722" s="89"/>
      <c r="D4722" s="81" t="s">
        <v>1</v>
      </c>
      <c r="E4722" s="9">
        <f>IF(SUM(G4710:G4711)&gt;0,ROUND((G4710+G4711+D4702)/D4702,2),0)</f>
        <v>1.01</v>
      </c>
      <c r="F4722" s="9"/>
      <c r="G4722" s="11"/>
      <c r="H4722" s="47"/>
    </row>
    <row r="4723" spans="2:8">
      <c r="C4723" s="89"/>
      <c r="D4723" s="81" t="s">
        <v>2</v>
      </c>
      <c r="E4723" s="9">
        <f>IF(G4712&gt;0,ROUND((G4712+D4702)/D4702,2),0)</f>
        <v>1.19</v>
      </c>
      <c r="F4723" s="12"/>
      <c r="G4723" s="11"/>
    </row>
    <row r="4724" spans="2:8">
      <c r="C4724" s="89"/>
      <c r="D4724" s="13" t="s">
        <v>3</v>
      </c>
      <c r="E4724" s="32">
        <f>IF(SUM(G4713:G4718)&gt;0,ROUND((SUM(G4713:G4718)+D4702)/D4702,2),0)</f>
        <v>1.1399999999999999</v>
      </c>
      <c r="F4724" s="10"/>
      <c r="G4724" s="11"/>
    </row>
    <row r="4725" spans="2:8" ht="25.5">
      <c r="D4725" s="33" t="s">
        <v>4</v>
      </c>
      <c r="E4725" s="34">
        <f>SUM(E4721:E4724)-IF(VALUE(COUNTIF(E4721:E4724,"&gt;0"))=4,3,0)-IF(VALUE(COUNTIF(E4721:E4724,"&gt;0"))=3,2,0)-IF(VALUE(COUNTIF(E4721:E4724,"&gt;0"))=2,1,0)</f>
        <v>1.3499999999999996</v>
      </c>
      <c r="F4725" s="25"/>
    </row>
    <row r="4726" spans="2:8">
      <c r="E4726" s="15"/>
    </row>
    <row r="4727" spans="2:8" ht="25.5">
      <c r="B4727" s="22"/>
      <c r="C4727" s="16" t="s">
        <v>23</v>
      </c>
      <c r="D4727" s="90">
        <f>E4725*D4702</f>
        <v>24707.456999999995</v>
      </c>
      <c r="E4727" s="90"/>
    </row>
    <row r="4728" spans="2:8" ht="20.25">
      <c r="C4728" s="17" t="s">
        <v>8</v>
      </c>
      <c r="D4728" s="91">
        <f>D4727/D4701</f>
        <v>27.091509868421046</v>
      </c>
      <c r="E4728" s="91"/>
      <c r="G4728" s="7"/>
      <c r="H4728" s="48"/>
    </row>
    <row r="4740" spans="2:8" ht="60.75">
      <c r="B4740" s="118" t="s">
        <v>253</v>
      </c>
      <c r="C4740" s="118"/>
      <c r="D4740" s="118"/>
      <c r="E4740" s="118"/>
      <c r="F4740" s="118"/>
      <c r="G4740" s="118"/>
      <c r="H4740" s="118"/>
    </row>
    <row r="4741" spans="2:8">
      <c r="B4741" s="92" t="s">
        <v>37</v>
      </c>
      <c r="C4741" s="92"/>
      <c r="D4741" s="92"/>
      <c r="E4741" s="92"/>
      <c r="F4741" s="92"/>
      <c r="G4741" s="92"/>
    </row>
    <row r="4742" spans="2:8">
      <c r="C4742" s="82"/>
      <c r="G4742" s="7"/>
    </row>
    <row r="4743" spans="2:8" ht="25.5">
      <c r="C4743" s="14" t="s">
        <v>5</v>
      </c>
      <c r="D4743" s="6"/>
    </row>
    <row r="4744" spans="2:8" ht="20.25">
      <c r="B4744" s="10"/>
      <c r="C4744" s="93" t="s">
        <v>15</v>
      </c>
      <c r="D4744" s="96" t="s">
        <v>87</v>
      </c>
      <c r="E4744" s="96"/>
      <c r="F4744" s="96"/>
      <c r="G4744" s="96"/>
      <c r="H4744" s="40"/>
    </row>
    <row r="4745" spans="2:8" ht="20.25">
      <c r="B4745" s="10"/>
      <c r="C4745" s="94"/>
      <c r="D4745" s="96" t="s">
        <v>182</v>
      </c>
      <c r="E4745" s="96"/>
      <c r="F4745" s="96"/>
      <c r="G4745" s="96"/>
      <c r="H4745" s="40"/>
    </row>
    <row r="4746" spans="2:8" ht="20.25">
      <c r="B4746" s="10"/>
      <c r="C4746" s="95"/>
      <c r="D4746" s="96" t="s">
        <v>325</v>
      </c>
      <c r="E4746" s="96"/>
      <c r="F4746" s="96"/>
      <c r="G4746" s="96"/>
      <c r="H4746" s="40"/>
    </row>
    <row r="4747" spans="2:8">
      <c r="C4747" s="35" t="s">
        <v>12</v>
      </c>
      <c r="D4747" s="53">
        <v>3.95</v>
      </c>
      <c r="E4747" s="49"/>
      <c r="F4747" s="10"/>
    </row>
    <row r="4748" spans="2:8">
      <c r="C4748" s="1" t="s">
        <v>9</v>
      </c>
      <c r="D4748" s="54">
        <v>750</v>
      </c>
      <c r="E4748" s="97" t="s">
        <v>16</v>
      </c>
      <c r="F4748" s="98"/>
      <c r="G4748" s="101">
        <f>D4749/D4748</f>
        <v>20.010093333333334</v>
      </c>
    </row>
    <row r="4749" spans="2:8">
      <c r="C4749" s="1" t="s">
        <v>10</v>
      </c>
      <c r="D4749" s="54">
        <v>15007.57</v>
      </c>
      <c r="E4749" s="99"/>
      <c r="F4749" s="100"/>
      <c r="G4749" s="102"/>
    </row>
    <row r="4750" spans="2:8">
      <c r="C4750" s="37"/>
      <c r="D4750" s="38"/>
      <c r="E4750" s="50"/>
    </row>
    <row r="4751" spans="2:8">
      <c r="C4751" s="36" t="s">
        <v>7</v>
      </c>
      <c r="D4751" s="55" t="s">
        <v>255</v>
      </c>
    </row>
    <row r="4752" spans="2:8">
      <c r="C4752" s="36" t="s">
        <v>11</v>
      </c>
      <c r="D4752" s="55">
        <v>65</v>
      </c>
    </row>
    <row r="4753" spans="2:8">
      <c r="C4753" s="36" t="s">
        <v>13</v>
      </c>
      <c r="D4753" s="69" t="s">
        <v>34</v>
      </c>
      <c r="E4753" s="41"/>
    </row>
    <row r="4754" spans="2:8" ht="24" thickBot="1">
      <c r="C4754" s="42"/>
      <c r="D4754" s="42"/>
    </row>
    <row r="4755" spans="2:8" ht="48" thickBot="1">
      <c r="B4755" s="103" t="s">
        <v>17</v>
      </c>
      <c r="C4755" s="104"/>
      <c r="D4755" s="23" t="s">
        <v>20</v>
      </c>
      <c r="E4755" s="105" t="s">
        <v>22</v>
      </c>
      <c r="F4755" s="106"/>
      <c r="G4755" s="2" t="s">
        <v>21</v>
      </c>
    </row>
    <row r="4756" spans="2:8" ht="24" thickBot="1">
      <c r="B4756" s="107" t="s">
        <v>36</v>
      </c>
      <c r="C4756" s="108"/>
      <c r="D4756" s="70">
        <v>50.01</v>
      </c>
      <c r="E4756" s="56">
        <v>3.95</v>
      </c>
      <c r="F4756" s="18" t="s">
        <v>25</v>
      </c>
      <c r="G4756" s="26">
        <f t="shared" ref="G4756:G4763" si="102">D4756*E4756</f>
        <v>197.5395</v>
      </c>
      <c r="H4756" s="109"/>
    </row>
    <row r="4757" spans="2:8">
      <c r="B4757" s="110" t="s">
        <v>18</v>
      </c>
      <c r="C4757" s="111"/>
      <c r="D4757" s="59">
        <v>97.44</v>
      </c>
      <c r="E4757" s="57">
        <v>1.1000000000000001</v>
      </c>
      <c r="F4757" s="19" t="s">
        <v>26</v>
      </c>
      <c r="G4757" s="27">
        <f t="shared" si="102"/>
        <v>107.18400000000001</v>
      </c>
      <c r="H4757" s="109"/>
    </row>
    <row r="4758" spans="2:8" ht="24" thickBot="1">
      <c r="B4758" s="112" t="s">
        <v>19</v>
      </c>
      <c r="C4758" s="113"/>
      <c r="D4758" s="62">
        <v>151.63</v>
      </c>
      <c r="E4758" s="58">
        <v>1.1000000000000001</v>
      </c>
      <c r="F4758" s="20" t="s">
        <v>26</v>
      </c>
      <c r="G4758" s="28">
        <f t="shared" si="102"/>
        <v>166.79300000000001</v>
      </c>
      <c r="H4758" s="109"/>
    </row>
    <row r="4759" spans="2:8" ht="24" thickBot="1">
      <c r="B4759" s="114" t="s">
        <v>28</v>
      </c>
      <c r="C4759" s="115"/>
      <c r="D4759" s="71">
        <v>731.97</v>
      </c>
      <c r="E4759" s="71">
        <v>3.95</v>
      </c>
      <c r="F4759" s="24" t="s">
        <v>25</v>
      </c>
      <c r="G4759" s="29">
        <f t="shared" si="102"/>
        <v>2891.2815000000001</v>
      </c>
      <c r="H4759" s="109"/>
    </row>
    <row r="4760" spans="2:8">
      <c r="B4760" s="110" t="s">
        <v>33</v>
      </c>
      <c r="C4760" s="111"/>
      <c r="D4760" s="59">
        <v>652.6</v>
      </c>
      <c r="E4760" s="59"/>
      <c r="F4760" s="19" t="s">
        <v>25</v>
      </c>
      <c r="G4760" s="27">
        <f t="shared" si="102"/>
        <v>0</v>
      </c>
      <c r="H4760" s="109"/>
    </row>
    <row r="4761" spans="2:8">
      <c r="B4761" s="116" t="s">
        <v>27</v>
      </c>
      <c r="C4761" s="117"/>
      <c r="D4761" s="72">
        <v>526.99</v>
      </c>
      <c r="E4761" s="60">
        <v>3.95</v>
      </c>
      <c r="F4761" s="21" t="s">
        <v>25</v>
      </c>
      <c r="G4761" s="30">
        <f t="shared" si="102"/>
        <v>2081.6105000000002</v>
      </c>
      <c r="H4761" s="109"/>
    </row>
    <row r="4762" spans="2:8">
      <c r="B4762" s="116" t="s">
        <v>29</v>
      </c>
      <c r="C4762" s="117"/>
      <c r="D4762" s="73">
        <v>5438.99</v>
      </c>
      <c r="E4762" s="61"/>
      <c r="F4762" s="21" t="s">
        <v>25</v>
      </c>
      <c r="G4762" s="30">
        <f t="shared" si="102"/>
        <v>0</v>
      </c>
      <c r="H4762" s="109"/>
    </row>
    <row r="4763" spans="2:8">
      <c r="B4763" s="116" t="s">
        <v>30</v>
      </c>
      <c r="C4763" s="117"/>
      <c r="D4763" s="73">
        <v>1672.77</v>
      </c>
      <c r="E4763" s="61"/>
      <c r="F4763" s="21" t="s">
        <v>25</v>
      </c>
      <c r="G4763" s="30">
        <f t="shared" si="102"/>
        <v>0</v>
      </c>
      <c r="H4763" s="109"/>
    </row>
    <row r="4764" spans="2:8">
      <c r="B4764" s="116" t="s">
        <v>32</v>
      </c>
      <c r="C4764" s="117"/>
      <c r="D4764" s="73">
        <v>548.24</v>
      </c>
      <c r="E4764" s="61"/>
      <c r="F4764" s="21" t="s">
        <v>25</v>
      </c>
      <c r="G4764" s="30">
        <f>D4764*E4764</f>
        <v>0</v>
      </c>
      <c r="H4764" s="109"/>
    </row>
    <row r="4765" spans="2:8" ht="24" thickBot="1">
      <c r="B4765" s="112" t="s">
        <v>31</v>
      </c>
      <c r="C4765" s="113"/>
      <c r="D4765" s="74">
        <v>340.74</v>
      </c>
      <c r="E4765" s="62"/>
      <c r="F4765" s="20" t="s">
        <v>25</v>
      </c>
      <c r="G4765" s="31">
        <f>D4765*E4765</f>
        <v>0</v>
      </c>
      <c r="H4765" s="109"/>
    </row>
    <row r="4766" spans="2:8">
      <c r="C4766" s="3"/>
      <c r="D4766" s="3"/>
      <c r="E4766" s="4"/>
      <c r="F4766" s="4"/>
      <c r="H4766" s="45"/>
    </row>
    <row r="4767" spans="2:8" ht="25.5">
      <c r="C4767" s="14" t="s">
        <v>14</v>
      </c>
      <c r="D4767" s="6"/>
    </row>
    <row r="4768" spans="2:8" ht="20.25">
      <c r="C4768" s="89" t="s">
        <v>6</v>
      </c>
      <c r="D4768" s="81" t="s">
        <v>0</v>
      </c>
      <c r="E4768" s="9">
        <f>IF(G4756&gt;0, ROUND((G4756+D4749)/D4749,2), 0)</f>
        <v>1.01</v>
      </c>
      <c r="F4768" s="9"/>
      <c r="G4768" s="10"/>
      <c r="H4768" s="7"/>
    </row>
    <row r="4769" spans="2:8">
      <c r="C4769" s="89"/>
      <c r="D4769" s="81" t="s">
        <v>1</v>
      </c>
      <c r="E4769" s="9">
        <f>IF(SUM(G4757:G4758)&gt;0,ROUND((G4757+G4758+D4749)/D4749,2),0)</f>
        <v>1.02</v>
      </c>
      <c r="F4769" s="9"/>
      <c r="G4769" s="11"/>
      <c r="H4769" s="47"/>
    </row>
    <row r="4770" spans="2:8">
      <c r="C4770" s="89"/>
      <c r="D4770" s="81" t="s">
        <v>2</v>
      </c>
      <c r="E4770" s="9">
        <f>IF(G4759&gt;0,ROUND((G4759+D4749)/D4749,2),0)</f>
        <v>1.19</v>
      </c>
      <c r="F4770" s="12"/>
      <c r="G4770" s="11"/>
    </row>
    <row r="4771" spans="2:8">
      <c r="C4771" s="89"/>
      <c r="D4771" s="13" t="s">
        <v>3</v>
      </c>
      <c r="E4771" s="32">
        <f>IF(SUM(G4760:G4765)&gt;0,ROUND((SUM(G4760:G4765)+D4749)/D4749,2),0)</f>
        <v>1.1399999999999999</v>
      </c>
      <c r="F4771" s="10"/>
      <c r="G4771" s="11"/>
    </row>
    <row r="4772" spans="2:8" ht="25.5">
      <c r="D4772" s="33" t="s">
        <v>4</v>
      </c>
      <c r="E4772" s="34">
        <f>SUM(E4768:E4771)-IF(VALUE(COUNTIF(E4768:E4771,"&gt;0"))=4,3,0)-IF(VALUE(COUNTIF(E4768:E4771,"&gt;0"))=3,2,0)-IF(VALUE(COUNTIF(E4768:E4771,"&gt;0"))=2,1,0)</f>
        <v>1.3600000000000003</v>
      </c>
      <c r="F4772" s="25"/>
    </row>
    <row r="4773" spans="2:8">
      <c r="E4773" s="15"/>
    </row>
    <row r="4774" spans="2:8" ht="25.5">
      <c r="B4774" s="22"/>
      <c r="C4774" s="16" t="s">
        <v>23</v>
      </c>
      <c r="D4774" s="90">
        <f>E4772*D4749</f>
        <v>20410.295200000004</v>
      </c>
      <c r="E4774" s="90"/>
    </row>
    <row r="4775" spans="2:8" ht="20.25">
      <c r="C4775" s="17" t="s">
        <v>8</v>
      </c>
      <c r="D4775" s="91">
        <f>D4774/D4748</f>
        <v>27.213726933333337</v>
      </c>
      <c r="E4775" s="91"/>
      <c r="G4775" s="7"/>
      <c r="H4775" s="48"/>
    </row>
    <row r="4788" spans="2:8" ht="60.75">
      <c r="B4788" s="118" t="s">
        <v>256</v>
      </c>
      <c r="C4788" s="118"/>
      <c r="D4788" s="118"/>
      <c r="E4788" s="118"/>
      <c r="F4788" s="118"/>
      <c r="G4788" s="118"/>
      <c r="H4788" s="118"/>
    </row>
    <row r="4789" spans="2:8">
      <c r="B4789" s="92" t="s">
        <v>37</v>
      </c>
      <c r="C4789" s="92"/>
      <c r="D4789" s="92"/>
      <c r="E4789" s="92"/>
      <c r="F4789" s="92"/>
      <c r="G4789" s="92"/>
    </row>
    <row r="4790" spans="2:8">
      <c r="C4790" s="78"/>
      <c r="G4790" s="7"/>
    </row>
    <row r="4791" spans="2:8" ht="25.5">
      <c r="C4791" s="14" t="s">
        <v>5</v>
      </c>
      <c r="D4791" s="6"/>
    </row>
    <row r="4792" spans="2:8" ht="20.25">
      <c r="B4792" s="10"/>
      <c r="C4792" s="93" t="s">
        <v>15</v>
      </c>
      <c r="D4792" s="96" t="s">
        <v>87</v>
      </c>
      <c r="E4792" s="96"/>
      <c r="F4792" s="96"/>
      <c r="G4792" s="96"/>
      <c r="H4792" s="40"/>
    </row>
    <row r="4793" spans="2:8" ht="20.25">
      <c r="B4793" s="10"/>
      <c r="C4793" s="94"/>
      <c r="D4793" s="96" t="s">
        <v>182</v>
      </c>
      <c r="E4793" s="96"/>
      <c r="F4793" s="96"/>
      <c r="G4793" s="96"/>
      <c r="H4793" s="40"/>
    </row>
    <row r="4794" spans="2:8" ht="20.25">
      <c r="B4794" s="10"/>
      <c r="C4794" s="95"/>
      <c r="D4794" s="96" t="s">
        <v>259</v>
      </c>
      <c r="E4794" s="96"/>
      <c r="F4794" s="96"/>
      <c r="G4794" s="96"/>
      <c r="H4794" s="40"/>
    </row>
    <row r="4795" spans="2:8">
      <c r="C4795" s="35" t="s">
        <v>12</v>
      </c>
      <c r="D4795" s="53">
        <v>2.1</v>
      </c>
      <c r="E4795" s="49"/>
      <c r="F4795" s="10"/>
    </row>
    <row r="4796" spans="2:8">
      <c r="C4796" s="1" t="s">
        <v>9</v>
      </c>
      <c r="D4796" s="54">
        <v>399</v>
      </c>
      <c r="E4796" s="97" t="s">
        <v>16</v>
      </c>
      <c r="F4796" s="98"/>
      <c r="G4796" s="101">
        <f>D4797/D4796</f>
        <v>19.041754385964911</v>
      </c>
    </row>
    <row r="4797" spans="2:8">
      <c r="C4797" s="1" t="s">
        <v>10</v>
      </c>
      <c r="D4797" s="54">
        <v>7597.66</v>
      </c>
      <c r="E4797" s="99"/>
      <c r="F4797" s="100"/>
      <c r="G4797" s="102"/>
    </row>
    <row r="4798" spans="2:8">
      <c r="C4798" s="37"/>
      <c r="D4798" s="38"/>
      <c r="E4798" s="50"/>
    </row>
    <row r="4799" spans="2:8">
      <c r="C4799" s="36" t="s">
        <v>7</v>
      </c>
      <c r="D4799" s="55" t="s">
        <v>255</v>
      </c>
    </row>
    <row r="4800" spans="2:8">
      <c r="C4800" s="36" t="s">
        <v>11</v>
      </c>
      <c r="D4800" s="55">
        <v>65</v>
      </c>
    </row>
    <row r="4801" spans="2:8">
      <c r="C4801" s="36" t="s">
        <v>13</v>
      </c>
      <c r="D4801" s="69" t="s">
        <v>34</v>
      </c>
      <c r="E4801" s="41"/>
    </row>
    <row r="4802" spans="2:8" ht="24" thickBot="1">
      <c r="C4802" s="42"/>
      <c r="D4802" s="42"/>
    </row>
    <row r="4803" spans="2:8" ht="48" thickBot="1">
      <c r="B4803" s="103" t="s">
        <v>17</v>
      </c>
      <c r="C4803" s="104"/>
      <c r="D4803" s="23" t="s">
        <v>20</v>
      </c>
      <c r="E4803" s="105" t="s">
        <v>22</v>
      </c>
      <c r="F4803" s="106"/>
      <c r="G4803" s="2" t="s">
        <v>21</v>
      </c>
    </row>
    <row r="4804" spans="2:8" ht="24" thickBot="1">
      <c r="B4804" s="107" t="s">
        <v>36</v>
      </c>
      <c r="C4804" s="108"/>
      <c r="D4804" s="70">
        <v>50.01</v>
      </c>
      <c r="E4804" s="56">
        <v>2.1</v>
      </c>
      <c r="F4804" s="18" t="s">
        <v>25</v>
      </c>
      <c r="G4804" s="26">
        <f t="shared" ref="G4804:G4811" si="103">D4804*E4804</f>
        <v>105.021</v>
      </c>
      <c r="H4804" s="109"/>
    </row>
    <row r="4805" spans="2:8">
      <c r="B4805" s="110" t="s">
        <v>18</v>
      </c>
      <c r="C4805" s="111"/>
      <c r="D4805" s="59">
        <v>97.44</v>
      </c>
      <c r="E4805" s="57">
        <v>0.7</v>
      </c>
      <c r="F4805" s="19" t="s">
        <v>26</v>
      </c>
      <c r="G4805" s="27">
        <f t="shared" si="103"/>
        <v>68.207999999999998</v>
      </c>
      <c r="H4805" s="109"/>
    </row>
    <row r="4806" spans="2:8" ht="24" thickBot="1">
      <c r="B4806" s="112" t="s">
        <v>19</v>
      </c>
      <c r="C4806" s="113"/>
      <c r="D4806" s="62">
        <v>151.63</v>
      </c>
      <c r="E4806" s="58">
        <v>0.7</v>
      </c>
      <c r="F4806" s="20" t="s">
        <v>26</v>
      </c>
      <c r="G4806" s="28">
        <f t="shared" si="103"/>
        <v>106.14099999999999</v>
      </c>
      <c r="H4806" s="109"/>
    </row>
    <row r="4807" spans="2:8" ht="24" thickBot="1">
      <c r="B4807" s="114" t="s">
        <v>28</v>
      </c>
      <c r="C4807" s="115"/>
      <c r="D4807" s="71">
        <v>731.97</v>
      </c>
      <c r="E4807" s="71">
        <v>2.1</v>
      </c>
      <c r="F4807" s="24" t="s">
        <v>25</v>
      </c>
      <c r="G4807" s="29">
        <f t="shared" si="103"/>
        <v>1537.1370000000002</v>
      </c>
      <c r="H4807" s="109"/>
    </row>
    <row r="4808" spans="2:8">
      <c r="B4808" s="110" t="s">
        <v>33</v>
      </c>
      <c r="C4808" s="111"/>
      <c r="D4808" s="59">
        <v>652.6</v>
      </c>
      <c r="E4808" s="59"/>
      <c r="F4808" s="19" t="s">
        <v>25</v>
      </c>
      <c r="G4808" s="27">
        <f t="shared" si="103"/>
        <v>0</v>
      </c>
      <c r="H4808" s="109"/>
    </row>
    <row r="4809" spans="2:8">
      <c r="B4809" s="116" t="s">
        <v>27</v>
      </c>
      <c r="C4809" s="117"/>
      <c r="D4809" s="72">
        <v>526.99</v>
      </c>
      <c r="E4809" s="60">
        <v>2.1</v>
      </c>
      <c r="F4809" s="21" t="s">
        <v>25</v>
      </c>
      <c r="G4809" s="30">
        <f t="shared" si="103"/>
        <v>1106.6790000000001</v>
      </c>
      <c r="H4809" s="109"/>
    </row>
    <row r="4810" spans="2:8">
      <c r="B4810" s="116" t="s">
        <v>29</v>
      </c>
      <c r="C4810" s="117"/>
      <c r="D4810" s="73">
        <v>5438.99</v>
      </c>
      <c r="E4810" s="61"/>
      <c r="F4810" s="21" t="s">
        <v>25</v>
      </c>
      <c r="G4810" s="30">
        <f t="shared" si="103"/>
        <v>0</v>
      </c>
      <c r="H4810" s="109"/>
    </row>
    <row r="4811" spans="2:8">
      <c r="B4811" s="116" t="s">
        <v>30</v>
      </c>
      <c r="C4811" s="117"/>
      <c r="D4811" s="73">
        <v>1672.77</v>
      </c>
      <c r="E4811" s="61"/>
      <c r="F4811" s="21" t="s">
        <v>25</v>
      </c>
      <c r="G4811" s="30">
        <f t="shared" si="103"/>
        <v>0</v>
      </c>
      <c r="H4811" s="109"/>
    </row>
    <row r="4812" spans="2:8">
      <c r="B4812" s="116" t="s">
        <v>32</v>
      </c>
      <c r="C4812" s="117"/>
      <c r="D4812" s="73">
        <v>548.24</v>
      </c>
      <c r="E4812" s="61"/>
      <c r="F4812" s="21" t="s">
        <v>25</v>
      </c>
      <c r="G4812" s="30">
        <f>D4812*E4812</f>
        <v>0</v>
      </c>
      <c r="H4812" s="109"/>
    </row>
    <row r="4813" spans="2:8" ht="24" thickBot="1">
      <c r="B4813" s="112" t="s">
        <v>31</v>
      </c>
      <c r="C4813" s="113"/>
      <c r="D4813" s="74">
        <v>340.74</v>
      </c>
      <c r="E4813" s="62"/>
      <c r="F4813" s="20" t="s">
        <v>25</v>
      </c>
      <c r="G4813" s="31">
        <f>D4813*E4813</f>
        <v>0</v>
      </c>
      <c r="H4813" s="109"/>
    </row>
    <row r="4814" spans="2:8">
      <c r="C4814" s="3"/>
      <c r="D4814" s="3"/>
      <c r="E4814" s="4"/>
      <c r="F4814" s="4"/>
      <c r="H4814" s="45"/>
    </row>
    <row r="4815" spans="2:8" ht="25.5">
      <c r="C4815" s="14" t="s">
        <v>14</v>
      </c>
      <c r="D4815" s="6"/>
    </row>
    <row r="4816" spans="2:8" ht="20.25">
      <c r="C4816" s="89" t="s">
        <v>6</v>
      </c>
      <c r="D4816" s="77" t="s">
        <v>0</v>
      </c>
      <c r="E4816" s="9">
        <f>IF(G4804&gt;0, ROUND((G4804+D4797)/D4797,2), 0)</f>
        <v>1.01</v>
      </c>
      <c r="F4816" s="9"/>
      <c r="G4816" s="10"/>
      <c r="H4816" s="7"/>
    </row>
    <row r="4817" spans="2:8">
      <c r="C4817" s="89"/>
      <c r="D4817" s="77" t="s">
        <v>1</v>
      </c>
      <c r="E4817" s="9">
        <f>IF(SUM(G4805:G4806)&gt;0,ROUND((G4805+G4806+D4797)/D4797,2),0)</f>
        <v>1.02</v>
      </c>
      <c r="F4817" s="9"/>
      <c r="G4817" s="11"/>
      <c r="H4817" s="47"/>
    </row>
    <row r="4818" spans="2:8">
      <c r="C4818" s="89"/>
      <c r="D4818" s="77" t="s">
        <v>2</v>
      </c>
      <c r="E4818" s="9">
        <f>IF(G4807&gt;0,ROUND((G4807+D4797)/D4797,2),0)</f>
        <v>1.2</v>
      </c>
      <c r="F4818" s="12"/>
      <c r="G4818" s="11"/>
    </row>
    <row r="4819" spans="2:8">
      <c r="C4819" s="89"/>
      <c r="D4819" s="13" t="s">
        <v>3</v>
      </c>
      <c r="E4819" s="32">
        <f>IF(SUM(G4808:G4813)&gt;0,ROUND((SUM(G4808:G4813)+D4797)/D4797,2),0)</f>
        <v>1.1499999999999999</v>
      </c>
      <c r="F4819" s="10"/>
      <c r="G4819" s="11"/>
    </row>
    <row r="4820" spans="2:8" ht="25.5">
      <c r="D4820" s="33" t="s">
        <v>4</v>
      </c>
      <c r="E4820" s="34">
        <f>SUM(E4816:E4819)-IF(VALUE(COUNTIF(E4816:E4819,"&gt;0"))=4,3,0)-IF(VALUE(COUNTIF(E4816:E4819,"&gt;0"))=3,2,0)-IF(VALUE(COUNTIF(E4816:E4819,"&gt;0"))=2,1,0)</f>
        <v>1.3800000000000008</v>
      </c>
      <c r="F4820" s="25"/>
    </row>
    <row r="4821" spans="2:8">
      <c r="E4821" s="15"/>
    </row>
    <row r="4822" spans="2:8" ht="25.5">
      <c r="B4822" s="22"/>
      <c r="C4822" s="16" t="s">
        <v>23</v>
      </c>
      <c r="D4822" s="90">
        <f>E4820*D4797</f>
        <v>10484.770800000006</v>
      </c>
      <c r="E4822" s="90"/>
    </row>
    <row r="4823" spans="2:8" ht="20.25">
      <c r="C4823" s="17" t="s">
        <v>8</v>
      </c>
      <c r="D4823" s="91">
        <f>D4822/D4796</f>
        <v>26.277621052631595</v>
      </c>
      <c r="E4823" s="91"/>
      <c r="G4823" s="7"/>
      <c r="H4823" s="48"/>
    </row>
    <row r="4836" spans="2:8" ht="60.75">
      <c r="B4836" s="118" t="s">
        <v>257</v>
      </c>
      <c r="C4836" s="118"/>
      <c r="D4836" s="118"/>
      <c r="E4836" s="118"/>
      <c r="F4836" s="118"/>
      <c r="G4836" s="118"/>
      <c r="H4836" s="118"/>
    </row>
    <row r="4837" spans="2:8">
      <c r="B4837" s="92" t="s">
        <v>37</v>
      </c>
      <c r="C4837" s="92"/>
      <c r="D4837" s="92"/>
      <c r="E4837" s="92"/>
      <c r="F4837" s="92"/>
      <c r="G4837" s="92"/>
    </row>
    <row r="4838" spans="2:8">
      <c r="C4838" s="84"/>
      <c r="G4838" s="7"/>
    </row>
    <row r="4839" spans="2:8" ht="25.5">
      <c r="C4839" s="14" t="s">
        <v>5</v>
      </c>
      <c r="D4839" s="6"/>
    </row>
    <row r="4840" spans="2:8" ht="20.25">
      <c r="B4840" s="10"/>
      <c r="C4840" s="93" t="s">
        <v>15</v>
      </c>
      <c r="D4840" s="96" t="s">
        <v>87</v>
      </c>
      <c r="E4840" s="96"/>
      <c r="F4840" s="96"/>
      <c r="G4840" s="96"/>
      <c r="H4840" s="40"/>
    </row>
    <row r="4841" spans="2:8" ht="20.25">
      <c r="B4841" s="10"/>
      <c r="C4841" s="94"/>
      <c r="D4841" s="96" t="s">
        <v>182</v>
      </c>
      <c r="E4841" s="96"/>
      <c r="F4841" s="96"/>
      <c r="G4841" s="96"/>
      <c r="H4841" s="40"/>
    </row>
    <row r="4842" spans="2:8" ht="20.25">
      <c r="B4842" s="10"/>
      <c r="C4842" s="95"/>
      <c r="D4842" s="96" t="s">
        <v>326</v>
      </c>
      <c r="E4842" s="96"/>
      <c r="F4842" s="96"/>
      <c r="G4842" s="96"/>
      <c r="H4842" s="40"/>
    </row>
    <row r="4843" spans="2:8">
      <c r="C4843" s="35" t="s">
        <v>12</v>
      </c>
      <c r="D4843" s="53">
        <v>1.5</v>
      </c>
      <c r="E4843" s="49"/>
      <c r="F4843" s="10"/>
    </row>
    <row r="4844" spans="2:8">
      <c r="C4844" s="1" t="s">
        <v>9</v>
      </c>
      <c r="D4844" s="54">
        <v>285</v>
      </c>
      <c r="E4844" s="97" t="s">
        <v>16</v>
      </c>
      <c r="F4844" s="98"/>
      <c r="G4844" s="101">
        <f>D4845/D4844</f>
        <v>20.137929824561404</v>
      </c>
    </row>
    <row r="4845" spans="2:8">
      <c r="C4845" s="1" t="s">
        <v>10</v>
      </c>
      <c r="D4845" s="54">
        <v>5739.31</v>
      </c>
      <c r="E4845" s="99"/>
      <c r="F4845" s="100"/>
      <c r="G4845" s="102"/>
    </row>
    <row r="4846" spans="2:8">
      <c r="C4846" s="37"/>
      <c r="D4846" s="38"/>
      <c r="E4846" s="50"/>
    </row>
    <row r="4847" spans="2:8">
      <c r="C4847" s="36" t="s">
        <v>7</v>
      </c>
      <c r="D4847" s="55" t="s">
        <v>255</v>
      </c>
    </row>
    <row r="4848" spans="2:8">
      <c r="C4848" s="36" t="s">
        <v>11</v>
      </c>
      <c r="D4848" s="55">
        <v>65</v>
      </c>
    </row>
    <row r="4849" spans="2:8">
      <c r="C4849" s="36" t="s">
        <v>13</v>
      </c>
      <c r="D4849" s="69" t="s">
        <v>34</v>
      </c>
      <c r="E4849" s="41"/>
    </row>
    <row r="4850" spans="2:8" ht="24" thickBot="1">
      <c r="C4850" s="42"/>
      <c r="D4850" s="42"/>
    </row>
    <row r="4851" spans="2:8" ht="48" thickBot="1">
      <c r="B4851" s="103" t="s">
        <v>17</v>
      </c>
      <c r="C4851" s="104"/>
      <c r="D4851" s="23" t="s">
        <v>20</v>
      </c>
      <c r="E4851" s="105" t="s">
        <v>22</v>
      </c>
      <c r="F4851" s="106"/>
      <c r="G4851" s="2" t="s">
        <v>21</v>
      </c>
    </row>
    <row r="4852" spans="2:8" ht="24" thickBot="1">
      <c r="B4852" s="107" t="s">
        <v>36</v>
      </c>
      <c r="C4852" s="108"/>
      <c r="D4852" s="70">
        <v>50.01</v>
      </c>
      <c r="E4852" s="56">
        <v>1.5</v>
      </c>
      <c r="F4852" s="18" t="s">
        <v>25</v>
      </c>
      <c r="G4852" s="26">
        <f t="shared" ref="G4852:G4859" si="104">D4852*E4852</f>
        <v>75.015000000000001</v>
      </c>
      <c r="H4852" s="109"/>
    </row>
    <row r="4853" spans="2:8">
      <c r="B4853" s="110" t="s">
        <v>18</v>
      </c>
      <c r="C4853" s="111"/>
      <c r="D4853" s="59">
        <v>97.44</v>
      </c>
      <c r="E4853" s="57">
        <v>0.7</v>
      </c>
      <c r="F4853" s="19" t="s">
        <v>26</v>
      </c>
      <c r="G4853" s="27">
        <f t="shared" si="104"/>
        <v>68.207999999999998</v>
      </c>
      <c r="H4853" s="109"/>
    </row>
    <row r="4854" spans="2:8" ht="24" thickBot="1">
      <c r="B4854" s="112" t="s">
        <v>19</v>
      </c>
      <c r="C4854" s="113"/>
      <c r="D4854" s="62">
        <v>151.63</v>
      </c>
      <c r="E4854" s="58">
        <v>0.7</v>
      </c>
      <c r="F4854" s="20" t="s">
        <v>26</v>
      </c>
      <c r="G4854" s="28">
        <f t="shared" si="104"/>
        <v>106.14099999999999</v>
      </c>
      <c r="H4854" s="109"/>
    </row>
    <row r="4855" spans="2:8" ht="24" thickBot="1">
      <c r="B4855" s="114" t="s">
        <v>28</v>
      </c>
      <c r="C4855" s="115"/>
      <c r="D4855" s="71">
        <v>731.97</v>
      </c>
      <c r="E4855" s="71">
        <v>1.5</v>
      </c>
      <c r="F4855" s="24" t="s">
        <v>25</v>
      </c>
      <c r="G4855" s="29">
        <f t="shared" si="104"/>
        <v>1097.9549999999999</v>
      </c>
      <c r="H4855" s="109"/>
    </row>
    <row r="4856" spans="2:8">
      <c r="B4856" s="110" t="s">
        <v>33</v>
      </c>
      <c r="C4856" s="111"/>
      <c r="D4856" s="59">
        <v>652.6</v>
      </c>
      <c r="E4856" s="59"/>
      <c r="F4856" s="19" t="s">
        <v>25</v>
      </c>
      <c r="G4856" s="27">
        <f t="shared" si="104"/>
        <v>0</v>
      </c>
      <c r="H4856" s="109"/>
    </row>
    <row r="4857" spans="2:8">
      <c r="B4857" s="116" t="s">
        <v>27</v>
      </c>
      <c r="C4857" s="117"/>
      <c r="D4857" s="72">
        <v>526.99</v>
      </c>
      <c r="E4857" s="60">
        <v>1.5</v>
      </c>
      <c r="F4857" s="21" t="s">
        <v>25</v>
      </c>
      <c r="G4857" s="30">
        <f t="shared" si="104"/>
        <v>790.48500000000001</v>
      </c>
      <c r="H4857" s="109"/>
    </row>
    <row r="4858" spans="2:8">
      <c r="B4858" s="116" t="s">
        <v>29</v>
      </c>
      <c r="C4858" s="117"/>
      <c r="D4858" s="73">
        <v>5438.99</v>
      </c>
      <c r="E4858" s="61"/>
      <c r="F4858" s="21" t="s">
        <v>25</v>
      </c>
      <c r="G4858" s="30">
        <f t="shared" si="104"/>
        <v>0</v>
      </c>
      <c r="H4858" s="109"/>
    </row>
    <row r="4859" spans="2:8">
      <c r="B4859" s="116" t="s">
        <v>30</v>
      </c>
      <c r="C4859" s="117"/>
      <c r="D4859" s="73">
        <v>1672.77</v>
      </c>
      <c r="E4859" s="61"/>
      <c r="F4859" s="21" t="s">
        <v>25</v>
      </c>
      <c r="G4859" s="30">
        <f t="shared" si="104"/>
        <v>0</v>
      </c>
      <c r="H4859" s="109"/>
    </row>
    <row r="4860" spans="2:8">
      <c r="B4860" s="116" t="s">
        <v>32</v>
      </c>
      <c r="C4860" s="117"/>
      <c r="D4860" s="73">
        <v>548.24</v>
      </c>
      <c r="E4860" s="61"/>
      <c r="F4860" s="21" t="s">
        <v>25</v>
      </c>
      <c r="G4860" s="30">
        <f>D4860*E4860</f>
        <v>0</v>
      </c>
      <c r="H4860" s="109"/>
    </row>
    <row r="4861" spans="2:8" ht="24" thickBot="1">
      <c r="B4861" s="112" t="s">
        <v>31</v>
      </c>
      <c r="C4861" s="113"/>
      <c r="D4861" s="74">
        <v>340.74</v>
      </c>
      <c r="E4861" s="62"/>
      <c r="F4861" s="20" t="s">
        <v>25</v>
      </c>
      <c r="G4861" s="31">
        <f>D4861*E4861</f>
        <v>0</v>
      </c>
      <c r="H4861" s="109"/>
    </row>
    <row r="4862" spans="2:8">
      <c r="C4862" s="3"/>
      <c r="D4862" s="3"/>
      <c r="E4862" s="4"/>
      <c r="F4862" s="4"/>
      <c r="H4862" s="45"/>
    </row>
    <row r="4863" spans="2:8" ht="25.5">
      <c r="C4863" s="14" t="s">
        <v>14</v>
      </c>
      <c r="D4863" s="6"/>
    </row>
    <row r="4864" spans="2:8" ht="20.25">
      <c r="C4864" s="89" t="s">
        <v>6</v>
      </c>
      <c r="D4864" s="83" t="s">
        <v>0</v>
      </c>
      <c r="E4864" s="9">
        <f>IF(G4852&gt;0, ROUND((G4852+D4845)/D4845,2), 0)</f>
        <v>1.01</v>
      </c>
      <c r="F4864" s="9"/>
      <c r="G4864" s="10"/>
      <c r="H4864" s="7"/>
    </row>
    <row r="4865" spans="2:8">
      <c r="C4865" s="89"/>
      <c r="D4865" s="83" t="s">
        <v>1</v>
      </c>
      <c r="E4865" s="9">
        <f>IF(SUM(G4853:G4854)&gt;0,ROUND((G4853+G4854+D4845)/D4845,2),0)</f>
        <v>1.03</v>
      </c>
      <c r="F4865" s="9"/>
      <c r="G4865" s="11"/>
      <c r="H4865" s="47"/>
    </row>
    <row r="4866" spans="2:8">
      <c r="C4866" s="89"/>
      <c r="D4866" s="83" t="s">
        <v>2</v>
      </c>
      <c r="E4866" s="9">
        <f>IF(G4855&gt;0,ROUND((G4855+D4845)/D4845,2),0)</f>
        <v>1.19</v>
      </c>
      <c r="F4866" s="12"/>
      <c r="G4866" s="11"/>
    </row>
    <row r="4867" spans="2:8">
      <c r="C4867" s="89"/>
      <c r="D4867" s="13" t="s">
        <v>3</v>
      </c>
      <c r="E4867" s="32">
        <f>IF(SUM(G4856:G4861)&gt;0,ROUND((SUM(G4856:G4861)+D4845)/D4845,2),0)</f>
        <v>1.1399999999999999</v>
      </c>
      <c r="F4867" s="10"/>
      <c r="G4867" s="11"/>
    </row>
    <row r="4868" spans="2:8" ht="25.5">
      <c r="D4868" s="33" t="s">
        <v>4</v>
      </c>
      <c r="E4868" s="34">
        <f>SUM(E4864:E4867)-IF(VALUE(COUNTIF(E4864:E4867,"&gt;0"))=4,3,0)-IF(VALUE(COUNTIF(E4864:E4867,"&gt;0"))=3,2,0)-IF(VALUE(COUNTIF(E4864:E4867,"&gt;0"))=2,1,0)</f>
        <v>1.37</v>
      </c>
      <c r="F4868" s="25"/>
    </row>
    <row r="4869" spans="2:8">
      <c r="E4869" s="15"/>
    </row>
    <row r="4870" spans="2:8" ht="25.5">
      <c r="B4870" s="22"/>
      <c r="C4870" s="16" t="s">
        <v>23</v>
      </c>
      <c r="D4870" s="90">
        <f>E4868*D4845</f>
        <v>7862.8547000000008</v>
      </c>
      <c r="E4870" s="90"/>
    </row>
    <row r="4871" spans="2:8" ht="20.25">
      <c r="C4871" s="17" t="s">
        <v>8</v>
      </c>
      <c r="D4871" s="91">
        <f>D4870/D4844</f>
        <v>27.588963859649127</v>
      </c>
      <c r="E4871" s="91"/>
      <c r="G4871" s="7"/>
      <c r="H4871" s="48"/>
    </row>
    <row r="4886" spans="2:8" ht="60.75">
      <c r="B4886" s="118" t="s">
        <v>258</v>
      </c>
      <c r="C4886" s="118"/>
      <c r="D4886" s="118"/>
      <c r="E4886" s="118"/>
      <c r="F4886" s="118"/>
      <c r="G4886" s="118"/>
      <c r="H4886" s="118"/>
    </row>
    <row r="4887" spans="2:8">
      <c r="B4887" s="92" t="s">
        <v>37</v>
      </c>
      <c r="C4887" s="92"/>
      <c r="D4887" s="92"/>
      <c r="E4887" s="92"/>
      <c r="F4887" s="92"/>
      <c r="G4887" s="92"/>
    </row>
    <row r="4888" spans="2:8">
      <c r="C4888" s="78"/>
      <c r="G4888" s="7"/>
    </row>
    <row r="4889" spans="2:8" ht="25.5">
      <c r="C4889" s="14" t="s">
        <v>5</v>
      </c>
      <c r="D4889" s="6"/>
    </row>
    <row r="4890" spans="2:8" ht="20.25">
      <c r="B4890" s="10"/>
      <c r="C4890" s="93" t="s">
        <v>15</v>
      </c>
      <c r="D4890" s="96" t="s">
        <v>87</v>
      </c>
      <c r="E4890" s="96"/>
      <c r="F4890" s="96"/>
      <c r="G4890" s="96"/>
      <c r="H4890" s="40"/>
    </row>
    <row r="4891" spans="2:8" ht="20.25">
      <c r="B4891" s="10"/>
      <c r="C4891" s="94"/>
      <c r="D4891" s="96" t="s">
        <v>182</v>
      </c>
      <c r="E4891" s="96"/>
      <c r="F4891" s="96"/>
      <c r="G4891" s="96"/>
      <c r="H4891" s="40"/>
    </row>
    <row r="4892" spans="2:8" ht="20.25">
      <c r="B4892" s="10"/>
      <c r="C4892" s="95"/>
      <c r="D4892" s="96" t="s">
        <v>262</v>
      </c>
      <c r="E4892" s="96"/>
      <c r="F4892" s="96"/>
      <c r="G4892" s="96"/>
      <c r="H4892" s="40"/>
    </row>
    <row r="4893" spans="2:8">
      <c r="C4893" s="35" t="s">
        <v>12</v>
      </c>
      <c r="D4893" s="53">
        <v>2.8</v>
      </c>
      <c r="E4893" s="49"/>
      <c r="F4893" s="10"/>
    </row>
    <row r="4894" spans="2:8">
      <c r="C4894" s="1" t="s">
        <v>9</v>
      </c>
      <c r="D4894" s="54">
        <v>532</v>
      </c>
      <c r="E4894" s="97" t="s">
        <v>16</v>
      </c>
      <c r="F4894" s="98"/>
      <c r="G4894" s="101">
        <f>D4895/D4894</f>
        <v>16.693872180451127</v>
      </c>
    </row>
    <row r="4895" spans="2:8">
      <c r="C4895" s="1" t="s">
        <v>10</v>
      </c>
      <c r="D4895" s="54">
        <v>8881.14</v>
      </c>
      <c r="E4895" s="99"/>
      <c r="F4895" s="100"/>
      <c r="G4895" s="102"/>
    </row>
    <row r="4896" spans="2:8">
      <c r="C4896" s="37"/>
      <c r="D4896" s="38"/>
      <c r="E4896" s="50"/>
    </row>
    <row r="4897" spans="2:8">
      <c r="C4897" s="36" t="s">
        <v>7</v>
      </c>
      <c r="D4897" s="55" t="s">
        <v>255</v>
      </c>
    </row>
    <row r="4898" spans="2:8">
      <c r="C4898" s="36" t="s">
        <v>11</v>
      </c>
      <c r="D4898" s="55">
        <v>65</v>
      </c>
    </row>
    <row r="4899" spans="2:8">
      <c r="C4899" s="36" t="s">
        <v>13</v>
      </c>
      <c r="D4899" s="69" t="s">
        <v>34</v>
      </c>
      <c r="E4899" s="41"/>
    </row>
    <row r="4900" spans="2:8" ht="24" thickBot="1">
      <c r="C4900" s="42"/>
      <c r="D4900" s="42"/>
    </row>
    <row r="4901" spans="2:8" ht="48" thickBot="1">
      <c r="B4901" s="103" t="s">
        <v>17</v>
      </c>
      <c r="C4901" s="104"/>
      <c r="D4901" s="23" t="s">
        <v>20</v>
      </c>
      <c r="E4901" s="105" t="s">
        <v>22</v>
      </c>
      <c r="F4901" s="106"/>
      <c r="G4901" s="2" t="s">
        <v>21</v>
      </c>
    </row>
    <row r="4902" spans="2:8" ht="24" thickBot="1">
      <c r="B4902" s="107" t="s">
        <v>36</v>
      </c>
      <c r="C4902" s="108"/>
      <c r="D4902" s="70">
        <v>50.01</v>
      </c>
      <c r="E4902" s="56">
        <v>2.8</v>
      </c>
      <c r="F4902" s="18" t="s">
        <v>25</v>
      </c>
      <c r="G4902" s="26">
        <f t="shared" ref="G4902:G4909" si="105">D4902*E4902</f>
        <v>140.02799999999999</v>
      </c>
      <c r="H4902" s="109"/>
    </row>
    <row r="4903" spans="2:8">
      <c r="B4903" s="110" t="s">
        <v>18</v>
      </c>
      <c r="C4903" s="111"/>
      <c r="D4903" s="59">
        <v>97.44</v>
      </c>
      <c r="E4903" s="57">
        <v>0.7</v>
      </c>
      <c r="F4903" s="19" t="s">
        <v>26</v>
      </c>
      <c r="G4903" s="27">
        <f t="shared" si="105"/>
        <v>68.207999999999998</v>
      </c>
      <c r="H4903" s="109"/>
    </row>
    <row r="4904" spans="2:8" ht="24" thickBot="1">
      <c r="B4904" s="112" t="s">
        <v>19</v>
      </c>
      <c r="C4904" s="113"/>
      <c r="D4904" s="62">
        <v>151.63</v>
      </c>
      <c r="E4904" s="58">
        <v>0.7</v>
      </c>
      <c r="F4904" s="20" t="s">
        <v>26</v>
      </c>
      <c r="G4904" s="28">
        <f t="shared" si="105"/>
        <v>106.14099999999999</v>
      </c>
      <c r="H4904" s="109"/>
    </row>
    <row r="4905" spans="2:8" ht="24" thickBot="1">
      <c r="B4905" s="114" t="s">
        <v>28</v>
      </c>
      <c r="C4905" s="115"/>
      <c r="D4905" s="71">
        <v>731.97</v>
      </c>
      <c r="E4905" s="71">
        <v>2.8</v>
      </c>
      <c r="F4905" s="24" t="s">
        <v>25</v>
      </c>
      <c r="G4905" s="29">
        <f t="shared" si="105"/>
        <v>2049.5160000000001</v>
      </c>
      <c r="H4905" s="109"/>
    </row>
    <row r="4906" spans="2:8">
      <c r="B4906" s="110" t="s">
        <v>33</v>
      </c>
      <c r="C4906" s="111"/>
      <c r="D4906" s="59">
        <v>652.6</v>
      </c>
      <c r="E4906" s="59"/>
      <c r="F4906" s="19" t="s">
        <v>25</v>
      </c>
      <c r="G4906" s="27">
        <f t="shared" si="105"/>
        <v>0</v>
      </c>
      <c r="H4906" s="109"/>
    </row>
    <row r="4907" spans="2:8">
      <c r="B4907" s="116" t="s">
        <v>27</v>
      </c>
      <c r="C4907" s="117"/>
      <c r="D4907" s="72">
        <v>526.99</v>
      </c>
      <c r="E4907" s="60">
        <v>2.8</v>
      </c>
      <c r="F4907" s="21" t="s">
        <v>25</v>
      </c>
      <c r="G4907" s="30">
        <f t="shared" si="105"/>
        <v>1475.5719999999999</v>
      </c>
      <c r="H4907" s="109"/>
    </row>
    <row r="4908" spans="2:8">
      <c r="B4908" s="116" t="s">
        <v>29</v>
      </c>
      <c r="C4908" s="117"/>
      <c r="D4908" s="73">
        <v>5438.99</v>
      </c>
      <c r="E4908" s="61"/>
      <c r="F4908" s="21" t="s">
        <v>25</v>
      </c>
      <c r="G4908" s="30">
        <f t="shared" si="105"/>
        <v>0</v>
      </c>
      <c r="H4908" s="109"/>
    </row>
    <row r="4909" spans="2:8">
      <c r="B4909" s="116" t="s">
        <v>30</v>
      </c>
      <c r="C4909" s="117"/>
      <c r="D4909" s="73">
        <v>1672.77</v>
      </c>
      <c r="E4909" s="61"/>
      <c r="F4909" s="21" t="s">
        <v>25</v>
      </c>
      <c r="G4909" s="30">
        <f t="shared" si="105"/>
        <v>0</v>
      </c>
      <c r="H4909" s="109"/>
    </row>
    <row r="4910" spans="2:8">
      <c r="B4910" s="116" t="s">
        <v>32</v>
      </c>
      <c r="C4910" s="117"/>
      <c r="D4910" s="73">
        <v>548.24</v>
      </c>
      <c r="E4910" s="61"/>
      <c r="F4910" s="21" t="s">
        <v>25</v>
      </c>
      <c r="G4910" s="30">
        <f>D4910*E4910</f>
        <v>0</v>
      </c>
      <c r="H4910" s="109"/>
    </row>
    <row r="4911" spans="2:8" ht="24" thickBot="1">
      <c r="B4911" s="112" t="s">
        <v>31</v>
      </c>
      <c r="C4911" s="113"/>
      <c r="D4911" s="74">
        <v>340.74</v>
      </c>
      <c r="E4911" s="62"/>
      <c r="F4911" s="20" t="s">
        <v>25</v>
      </c>
      <c r="G4911" s="31">
        <f>D4911*E4911</f>
        <v>0</v>
      </c>
      <c r="H4911" s="109"/>
    </row>
    <row r="4912" spans="2:8">
      <c r="C4912" s="3"/>
      <c r="D4912" s="3"/>
      <c r="E4912" s="4"/>
      <c r="F4912" s="4"/>
      <c r="H4912" s="45"/>
    </row>
    <row r="4913" spans="2:8" ht="25.5">
      <c r="C4913" s="14" t="s">
        <v>14</v>
      </c>
      <c r="D4913" s="6"/>
    </row>
    <row r="4914" spans="2:8" ht="20.25">
      <c r="C4914" s="89" t="s">
        <v>6</v>
      </c>
      <c r="D4914" s="77" t="s">
        <v>0</v>
      </c>
      <c r="E4914" s="9">
        <f>IF(G4902&gt;0, ROUND((G4902+D4895)/D4895,2), 0)</f>
        <v>1.02</v>
      </c>
      <c r="F4914" s="9"/>
      <c r="G4914" s="10"/>
      <c r="H4914" s="7"/>
    </row>
    <row r="4915" spans="2:8">
      <c r="C4915" s="89"/>
      <c r="D4915" s="77" t="s">
        <v>1</v>
      </c>
      <c r="E4915" s="9">
        <f>IF(SUM(G4903:G4904)&gt;0,ROUND((G4903+G4904+D4895)/D4895,2),0)</f>
        <v>1.02</v>
      </c>
      <c r="F4915" s="9"/>
      <c r="G4915" s="11"/>
      <c r="H4915" s="47"/>
    </row>
    <row r="4916" spans="2:8">
      <c r="C4916" s="89"/>
      <c r="D4916" s="77" t="s">
        <v>2</v>
      </c>
      <c r="E4916" s="9">
        <f>IF(G4905&gt;0,ROUND((G4905+D4895)/D4895,2),0)</f>
        <v>1.23</v>
      </c>
      <c r="F4916" s="12"/>
      <c r="G4916" s="11"/>
    </row>
    <row r="4917" spans="2:8">
      <c r="C4917" s="89"/>
      <c r="D4917" s="13" t="s">
        <v>3</v>
      </c>
      <c r="E4917" s="32">
        <f>IF(SUM(G4906:G4911)&gt;0,ROUND((SUM(G4906:G4911)+D4895)/D4895,2),0)</f>
        <v>1.17</v>
      </c>
      <c r="F4917" s="10"/>
      <c r="G4917" s="11"/>
    </row>
    <row r="4918" spans="2:8" ht="25.5">
      <c r="D4918" s="33" t="s">
        <v>4</v>
      </c>
      <c r="E4918" s="34">
        <f>SUM(E4914:E4917)-IF(VALUE(COUNTIF(E4914:E4917,"&gt;0"))=4,3,0)-IF(VALUE(COUNTIF(E4914:E4917,"&gt;0"))=3,2,0)-IF(VALUE(COUNTIF(E4914:E4917,"&gt;0"))=2,1,0)</f>
        <v>1.4399999999999995</v>
      </c>
      <c r="F4918" s="25"/>
    </row>
    <row r="4919" spans="2:8">
      <c r="E4919" s="15"/>
    </row>
    <row r="4920" spans="2:8" ht="25.5">
      <c r="B4920" s="22"/>
      <c r="C4920" s="16" t="s">
        <v>23</v>
      </c>
      <c r="D4920" s="90">
        <f>E4918*D4895</f>
        <v>12788.841599999994</v>
      </c>
      <c r="E4920" s="90"/>
    </row>
    <row r="4921" spans="2:8" ht="20.25">
      <c r="C4921" s="17" t="s">
        <v>8</v>
      </c>
      <c r="D4921" s="91">
        <f>D4920/D4894</f>
        <v>24.039175939849613</v>
      </c>
      <c r="E4921" s="91"/>
      <c r="G4921" s="7"/>
      <c r="H4921" s="48"/>
    </row>
    <row r="4932" spans="2:8" ht="60.75">
      <c r="B4932" s="118" t="s">
        <v>260</v>
      </c>
      <c r="C4932" s="118"/>
      <c r="D4932" s="118"/>
      <c r="E4932" s="118"/>
      <c r="F4932" s="118"/>
      <c r="G4932" s="118"/>
      <c r="H4932" s="118"/>
    </row>
    <row r="4933" spans="2:8">
      <c r="B4933" s="92" t="s">
        <v>37</v>
      </c>
      <c r="C4933" s="92"/>
      <c r="D4933" s="92"/>
      <c r="E4933" s="92"/>
      <c r="F4933" s="92"/>
      <c r="G4933" s="92"/>
    </row>
    <row r="4934" spans="2:8">
      <c r="C4934" s="84"/>
      <c r="G4934" s="7"/>
    </row>
    <row r="4935" spans="2:8" ht="25.5">
      <c r="C4935" s="14" t="s">
        <v>5</v>
      </c>
      <c r="D4935" s="6"/>
    </row>
    <row r="4936" spans="2:8" ht="20.25">
      <c r="B4936" s="10"/>
      <c r="C4936" s="93" t="s">
        <v>15</v>
      </c>
      <c r="D4936" s="96" t="s">
        <v>87</v>
      </c>
      <c r="E4936" s="96"/>
      <c r="F4936" s="96"/>
      <c r="G4936" s="96"/>
      <c r="H4936" s="40"/>
    </row>
    <row r="4937" spans="2:8" ht="20.25">
      <c r="B4937" s="10"/>
      <c r="C4937" s="94"/>
      <c r="D4937" s="96" t="s">
        <v>182</v>
      </c>
      <c r="E4937" s="96"/>
      <c r="F4937" s="96"/>
      <c r="G4937" s="96"/>
      <c r="H4937" s="40"/>
    </row>
    <row r="4938" spans="2:8" ht="20.25">
      <c r="B4938" s="10"/>
      <c r="C4938" s="95"/>
      <c r="D4938" s="96" t="s">
        <v>327</v>
      </c>
      <c r="E4938" s="96"/>
      <c r="F4938" s="96"/>
      <c r="G4938" s="96"/>
      <c r="H4938" s="40"/>
    </row>
    <row r="4939" spans="2:8">
      <c r="C4939" s="35" t="s">
        <v>12</v>
      </c>
      <c r="D4939" s="53">
        <v>2.8</v>
      </c>
      <c r="E4939" s="49"/>
      <c r="F4939" s="10"/>
    </row>
    <row r="4940" spans="2:8">
      <c r="C4940" s="1" t="s">
        <v>9</v>
      </c>
      <c r="D4940" s="54">
        <v>530</v>
      </c>
      <c r="E4940" s="97" t="s">
        <v>16</v>
      </c>
      <c r="F4940" s="98"/>
      <c r="G4940" s="101">
        <f>D4941/D4940</f>
        <v>15.575905660377357</v>
      </c>
    </row>
    <row r="4941" spans="2:8">
      <c r="C4941" s="1" t="s">
        <v>10</v>
      </c>
      <c r="D4941" s="54">
        <v>8255.23</v>
      </c>
      <c r="E4941" s="99"/>
      <c r="F4941" s="100"/>
      <c r="G4941" s="102"/>
    </row>
    <row r="4942" spans="2:8">
      <c r="C4942" s="37"/>
      <c r="D4942" s="38"/>
      <c r="E4942" s="50"/>
    </row>
    <row r="4943" spans="2:8">
      <c r="C4943" s="36" t="s">
        <v>7</v>
      </c>
      <c r="D4943" s="55" t="s">
        <v>255</v>
      </c>
    </row>
    <row r="4944" spans="2:8">
      <c r="C4944" s="36" t="s">
        <v>11</v>
      </c>
      <c r="D4944" s="55">
        <v>65</v>
      </c>
    </row>
    <row r="4945" spans="2:8">
      <c r="C4945" s="36" t="s">
        <v>13</v>
      </c>
      <c r="D4945" s="69" t="s">
        <v>34</v>
      </c>
      <c r="E4945" s="41"/>
    </row>
    <row r="4946" spans="2:8" ht="24" thickBot="1">
      <c r="C4946" s="42"/>
      <c r="D4946" s="42"/>
    </row>
    <row r="4947" spans="2:8" ht="48" thickBot="1">
      <c r="B4947" s="103" t="s">
        <v>17</v>
      </c>
      <c r="C4947" s="104"/>
      <c r="D4947" s="23" t="s">
        <v>20</v>
      </c>
      <c r="E4947" s="105" t="s">
        <v>22</v>
      </c>
      <c r="F4947" s="106"/>
      <c r="G4947" s="2" t="s">
        <v>21</v>
      </c>
    </row>
    <row r="4948" spans="2:8" ht="24" thickBot="1">
      <c r="B4948" s="107" t="s">
        <v>36</v>
      </c>
      <c r="C4948" s="108"/>
      <c r="D4948" s="70">
        <v>50.01</v>
      </c>
      <c r="E4948" s="56">
        <v>2.8</v>
      </c>
      <c r="F4948" s="18" t="s">
        <v>25</v>
      </c>
      <c r="G4948" s="26">
        <f t="shared" ref="G4948:G4955" si="106">D4948*E4948</f>
        <v>140.02799999999999</v>
      </c>
      <c r="H4948" s="109"/>
    </row>
    <row r="4949" spans="2:8">
      <c r="B4949" s="110" t="s">
        <v>18</v>
      </c>
      <c r="C4949" s="111"/>
      <c r="D4949" s="59">
        <v>97.44</v>
      </c>
      <c r="E4949" s="57">
        <v>0.7</v>
      </c>
      <c r="F4949" s="19" t="s">
        <v>26</v>
      </c>
      <c r="G4949" s="27">
        <f t="shared" si="106"/>
        <v>68.207999999999998</v>
      </c>
      <c r="H4949" s="109"/>
    </row>
    <row r="4950" spans="2:8" ht="24" thickBot="1">
      <c r="B4950" s="112" t="s">
        <v>19</v>
      </c>
      <c r="C4950" s="113"/>
      <c r="D4950" s="62">
        <v>151.63</v>
      </c>
      <c r="E4950" s="58">
        <v>0.7</v>
      </c>
      <c r="F4950" s="20" t="s">
        <v>26</v>
      </c>
      <c r="G4950" s="28">
        <f t="shared" si="106"/>
        <v>106.14099999999999</v>
      </c>
      <c r="H4950" s="109"/>
    </row>
    <row r="4951" spans="2:8" ht="24" thickBot="1">
      <c r="B4951" s="114" t="s">
        <v>28</v>
      </c>
      <c r="C4951" s="115"/>
      <c r="D4951" s="71">
        <v>731.97</v>
      </c>
      <c r="E4951" s="71">
        <v>2.8</v>
      </c>
      <c r="F4951" s="24" t="s">
        <v>25</v>
      </c>
      <c r="G4951" s="29">
        <f t="shared" si="106"/>
        <v>2049.5160000000001</v>
      </c>
      <c r="H4951" s="109"/>
    </row>
    <row r="4952" spans="2:8">
      <c r="B4952" s="110" t="s">
        <v>33</v>
      </c>
      <c r="C4952" s="111"/>
      <c r="D4952" s="59">
        <v>652.6</v>
      </c>
      <c r="E4952" s="59"/>
      <c r="F4952" s="19" t="s">
        <v>25</v>
      </c>
      <c r="G4952" s="27">
        <f t="shared" si="106"/>
        <v>0</v>
      </c>
      <c r="H4952" s="109"/>
    </row>
    <row r="4953" spans="2:8">
      <c r="B4953" s="116" t="s">
        <v>27</v>
      </c>
      <c r="C4953" s="117"/>
      <c r="D4953" s="72">
        <v>526.99</v>
      </c>
      <c r="E4953" s="60">
        <v>2.8</v>
      </c>
      <c r="F4953" s="21" t="s">
        <v>25</v>
      </c>
      <c r="G4953" s="30">
        <f t="shared" si="106"/>
        <v>1475.5719999999999</v>
      </c>
      <c r="H4953" s="109"/>
    </row>
    <row r="4954" spans="2:8">
      <c r="B4954" s="116" t="s">
        <v>29</v>
      </c>
      <c r="C4954" s="117"/>
      <c r="D4954" s="73">
        <v>5438.99</v>
      </c>
      <c r="E4954" s="61"/>
      <c r="F4954" s="21" t="s">
        <v>25</v>
      </c>
      <c r="G4954" s="30">
        <f t="shared" si="106"/>
        <v>0</v>
      </c>
      <c r="H4954" s="109"/>
    </row>
    <row r="4955" spans="2:8">
      <c r="B4955" s="116" t="s">
        <v>30</v>
      </c>
      <c r="C4955" s="117"/>
      <c r="D4955" s="73">
        <v>1672.77</v>
      </c>
      <c r="E4955" s="61"/>
      <c r="F4955" s="21" t="s">
        <v>25</v>
      </c>
      <c r="G4955" s="30">
        <f t="shared" si="106"/>
        <v>0</v>
      </c>
      <c r="H4955" s="109"/>
    </row>
    <row r="4956" spans="2:8">
      <c r="B4956" s="116" t="s">
        <v>32</v>
      </c>
      <c r="C4956" s="117"/>
      <c r="D4956" s="73">
        <v>548.24</v>
      </c>
      <c r="E4956" s="61"/>
      <c r="F4956" s="21" t="s">
        <v>25</v>
      </c>
      <c r="G4956" s="30">
        <f>D4956*E4956</f>
        <v>0</v>
      </c>
      <c r="H4956" s="109"/>
    </row>
    <row r="4957" spans="2:8" ht="24" thickBot="1">
      <c r="B4957" s="112" t="s">
        <v>31</v>
      </c>
      <c r="C4957" s="113"/>
      <c r="D4957" s="74">
        <v>340.74</v>
      </c>
      <c r="E4957" s="62"/>
      <c r="F4957" s="20" t="s">
        <v>25</v>
      </c>
      <c r="G4957" s="31">
        <f>D4957*E4957</f>
        <v>0</v>
      </c>
      <c r="H4957" s="109"/>
    </row>
    <row r="4958" spans="2:8">
      <c r="C4958" s="3"/>
      <c r="D4958" s="3"/>
      <c r="E4958" s="4"/>
      <c r="F4958" s="4"/>
      <c r="H4958" s="45"/>
    </row>
    <row r="4959" spans="2:8" ht="25.5">
      <c r="C4959" s="14" t="s">
        <v>14</v>
      </c>
      <c r="D4959" s="6"/>
    </row>
    <row r="4960" spans="2:8" ht="20.25">
      <c r="C4960" s="89" t="s">
        <v>6</v>
      </c>
      <c r="D4960" s="83" t="s">
        <v>0</v>
      </c>
      <c r="E4960" s="9">
        <f>IF(G4948&gt;0, ROUND((G4948+D4941)/D4941,2), 0)</f>
        <v>1.02</v>
      </c>
      <c r="F4960" s="9"/>
      <c r="G4960" s="10"/>
      <c r="H4960" s="7"/>
    </row>
    <row r="4961" spans="2:8">
      <c r="C4961" s="89"/>
      <c r="D4961" s="83" t="s">
        <v>1</v>
      </c>
      <c r="E4961" s="9">
        <f>IF(SUM(G4949:G4950)&gt;0,ROUND((G4949+G4950+D4941)/D4941,2),0)</f>
        <v>1.02</v>
      </c>
      <c r="F4961" s="9"/>
      <c r="G4961" s="11"/>
      <c r="H4961" s="47"/>
    </row>
    <row r="4962" spans="2:8">
      <c r="C4962" s="89"/>
      <c r="D4962" s="83" t="s">
        <v>2</v>
      </c>
      <c r="E4962" s="9">
        <f>IF(G4951&gt;0,ROUND((G4951+D4941)/D4941,2),0)</f>
        <v>1.25</v>
      </c>
      <c r="F4962" s="12"/>
      <c r="G4962" s="11"/>
    </row>
    <row r="4963" spans="2:8">
      <c r="C4963" s="89"/>
      <c r="D4963" s="13" t="s">
        <v>3</v>
      </c>
      <c r="E4963" s="32">
        <f>IF(SUM(G4952:G4957)&gt;0,ROUND((SUM(G4952:G4957)+D4941)/D4941,2),0)</f>
        <v>1.18</v>
      </c>
      <c r="F4963" s="10"/>
      <c r="G4963" s="11"/>
    </row>
    <row r="4964" spans="2:8" ht="25.5">
      <c r="D4964" s="33" t="s">
        <v>4</v>
      </c>
      <c r="E4964" s="34">
        <f>SUM(E4960:E4963)-IF(VALUE(COUNTIF(E4960:E4963,"&gt;0"))=4,3,0)-IF(VALUE(COUNTIF(E4960:E4963,"&gt;0"))=3,2,0)-IF(VALUE(COUNTIF(E4960:E4963,"&gt;0"))=2,1,0)</f>
        <v>1.4699999999999998</v>
      </c>
      <c r="F4964" s="25"/>
    </row>
    <row r="4965" spans="2:8">
      <c r="E4965" s="15"/>
    </row>
    <row r="4966" spans="2:8" ht="25.5">
      <c r="B4966" s="22"/>
      <c r="C4966" s="16" t="s">
        <v>23</v>
      </c>
      <c r="D4966" s="90">
        <f>E4964*D4941</f>
        <v>12135.188099999998</v>
      </c>
      <c r="E4966" s="90"/>
    </row>
    <row r="4967" spans="2:8" ht="20.25">
      <c r="C4967" s="17" t="s">
        <v>8</v>
      </c>
      <c r="D4967" s="91">
        <f>D4966/D4940</f>
        <v>22.896581320754713</v>
      </c>
      <c r="E4967" s="91"/>
      <c r="G4967" s="7"/>
      <c r="H4967" s="48"/>
    </row>
    <row r="4981" spans="2:8" ht="60.75">
      <c r="B4981" s="118" t="s">
        <v>261</v>
      </c>
      <c r="C4981" s="118"/>
      <c r="D4981" s="118"/>
      <c r="E4981" s="118"/>
      <c r="F4981" s="118"/>
      <c r="G4981" s="118"/>
      <c r="H4981" s="118"/>
    </row>
    <row r="4982" spans="2:8">
      <c r="B4982" s="92" t="s">
        <v>37</v>
      </c>
      <c r="C4982" s="92"/>
      <c r="D4982" s="92"/>
      <c r="E4982" s="92"/>
      <c r="F4982" s="92"/>
      <c r="G4982" s="92"/>
    </row>
    <row r="4983" spans="2:8">
      <c r="C4983" s="78"/>
      <c r="G4983" s="7"/>
    </row>
    <row r="4984" spans="2:8" ht="25.5">
      <c r="C4984" s="14" t="s">
        <v>5</v>
      </c>
      <c r="D4984" s="6"/>
    </row>
    <row r="4985" spans="2:8" ht="20.25">
      <c r="B4985" s="10"/>
      <c r="C4985" s="93" t="s">
        <v>15</v>
      </c>
      <c r="D4985" s="96" t="s">
        <v>87</v>
      </c>
      <c r="E4985" s="96"/>
      <c r="F4985" s="96"/>
      <c r="G4985" s="96"/>
      <c r="H4985" s="40"/>
    </row>
    <row r="4986" spans="2:8" ht="20.25">
      <c r="B4986" s="10"/>
      <c r="C4986" s="94"/>
      <c r="D4986" s="96" t="s">
        <v>182</v>
      </c>
      <c r="E4986" s="96"/>
      <c r="F4986" s="96"/>
      <c r="G4986" s="96"/>
      <c r="H4986" s="40"/>
    </row>
    <row r="4987" spans="2:8" ht="20.25">
      <c r="B4987" s="10"/>
      <c r="C4987" s="95"/>
      <c r="D4987" s="96" t="s">
        <v>265</v>
      </c>
      <c r="E4987" s="96"/>
      <c r="F4987" s="96"/>
      <c r="G4987" s="96"/>
      <c r="H4987" s="40"/>
    </row>
    <row r="4988" spans="2:8">
      <c r="C4988" s="35" t="s">
        <v>12</v>
      </c>
      <c r="D4988" s="53">
        <v>3.1</v>
      </c>
      <c r="E4988" s="49"/>
      <c r="F4988" s="10"/>
    </row>
    <row r="4989" spans="2:8">
      <c r="C4989" s="1" t="s">
        <v>9</v>
      </c>
      <c r="D4989" s="54">
        <v>589</v>
      </c>
      <c r="E4989" s="97" t="s">
        <v>16</v>
      </c>
      <c r="F4989" s="98"/>
      <c r="G4989" s="101">
        <f>D4990/D4989</f>
        <v>18.513497453310698</v>
      </c>
    </row>
    <row r="4990" spans="2:8">
      <c r="C4990" s="1" t="s">
        <v>10</v>
      </c>
      <c r="D4990" s="54">
        <v>10904.45</v>
      </c>
      <c r="E4990" s="99"/>
      <c r="F4990" s="100"/>
      <c r="G4990" s="102"/>
    </row>
    <row r="4991" spans="2:8">
      <c r="C4991" s="37"/>
      <c r="D4991" s="38"/>
      <c r="E4991" s="50"/>
    </row>
    <row r="4992" spans="2:8">
      <c r="C4992" s="36" t="s">
        <v>7</v>
      </c>
      <c r="D4992" s="55" t="s">
        <v>255</v>
      </c>
    </row>
    <row r="4993" spans="2:8">
      <c r="C4993" s="36" t="s">
        <v>11</v>
      </c>
      <c r="D4993" s="55">
        <v>65</v>
      </c>
    </row>
    <row r="4994" spans="2:8">
      <c r="C4994" s="36" t="s">
        <v>13</v>
      </c>
      <c r="D4994" s="69" t="s">
        <v>34</v>
      </c>
      <c r="E4994" s="41"/>
    </row>
    <row r="4995" spans="2:8" ht="24" thickBot="1">
      <c r="C4995" s="42"/>
      <c r="D4995" s="42"/>
    </row>
    <row r="4996" spans="2:8" ht="48" thickBot="1">
      <c r="B4996" s="103" t="s">
        <v>17</v>
      </c>
      <c r="C4996" s="104"/>
      <c r="D4996" s="23" t="s">
        <v>20</v>
      </c>
      <c r="E4996" s="105" t="s">
        <v>22</v>
      </c>
      <c r="F4996" s="106"/>
      <c r="G4996" s="2" t="s">
        <v>21</v>
      </c>
    </row>
    <row r="4997" spans="2:8" ht="24" thickBot="1">
      <c r="B4997" s="107" t="s">
        <v>36</v>
      </c>
      <c r="C4997" s="108"/>
      <c r="D4997" s="70">
        <v>50.01</v>
      </c>
      <c r="E4997" s="56">
        <v>3.1</v>
      </c>
      <c r="F4997" s="18" t="s">
        <v>25</v>
      </c>
      <c r="G4997" s="26">
        <f t="shared" ref="G4997:G5004" si="107">D4997*E4997</f>
        <v>155.03100000000001</v>
      </c>
      <c r="H4997" s="109"/>
    </row>
    <row r="4998" spans="2:8">
      <c r="B4998" s="110" t="s">
        <v>18</v>
      </c>
      <c r="C4998" s="111"/>
      <c r="D4998" s="59">
        <v>97.44</v>
      </c>
      <c r="E4998" s="57">
        <v>0.7</v>
      </c>
      <c r="F4998" s="19" t="s">
        <v>26</v>
      </c>
      <c r="G4998" s="27">
        <f t="shared" si="107"/>
        <v>68.207999999999998</v>
      </c>
      <c r="H4998" s="109"/>
    </row>
    <row r="4999" spans="2:8" ht="24" thickBot="1">
      <c r="B4999" s="112" t="s">
        <v>19</v>
      </c>
      <c r="C4999" s="113"/>
      <c r="D4999" s="62">
        <v>151.63</v>
      </c>
      <c r="E4999" s="58">
        <v>0.7</v>
      </c>
      <c r="F4999" s="20" t="s">
        <v>26</v>
      </c>
      <c r="G4999" s="28">
        <f t="shared" si="107"/>
        <v>106.14099999999999</v>
      </c>
      <c r="H4999" s="109"/>
    </row>
    <row r="5000" spans="2:8" ht="24" thickBot="1">
      <c r="B5000" s="114" t="s">
        <v>28</v>
      </c>
      <c r="C5000" s="115"/>
      <c r="D5000" s="71">
        <v>731.97</v>
      </c>
      <c r="E5000" s="71">
        <v>3.1</v>
      </c>
      <c r="F5000" s="24" t="s">
        <v>25</v>
      </c>
      <c r="G5000" s="29">
        <f t="shared" si="107"/>
        <v>2269.107</v>
      </c>
      <c r="H5000" s="109"/>
    </row>
    <row r="5001" spans="2:8">
      <c r="B5001" s="110" t="s">
        <v>33</v>
      </c>
      <c r="C5001" s="111"/>
      <c r="D5001" s="59">
        <v>652.6</v>
      </c>
      <c r="E5001" s="59"/>
      <c r="F5001" s="19" t="s">
        <v>25</v>
      </c>
      <c r="G5001" s="27">
        <f t="shared" si="107"/>
        <v>0</v>
      </c>
      <c r="H5001" s="109"/>
    </row>
    <row r="5002" spans="2:8">
      <c r="B5002" s="116" t="s">
        <v>27</v>
      </c>
      <c r="C5002" s="117"/>
      <c r="D5002" s="72">
        <v>526.99</v>
      </c>
      <c r="E5002" s="60">
        <v>3.1</v>
      </c>
      <c r="F5002" s="21" t="s">
        <v>25</v>
      </c>
      <c r="G5002" s="30">
        <f t="shared" si="107"/>
        <v>1633.6690000000001</v>
      </c>
      <c r="H5002" s="109"/>
    </row>
    <row r="5003" spans="2:8">
      <c r="B5003" s="116" t="s">
        <v>29</v>
      </c>
      <c r="C5003" s="117"/>
      <c r="D5003" s="73">
        <v>5438.99</v>
      </c>
      <c r="E5003" s="61"/>
      <c r="F5003" s="21" t="s">
        <v>25</v>
      </c>
      <c r="G5003" s="30">
        <f t="shared" si="107"/>
        <v>0</v>
      </c>
      <c r="H5003" s="109"/>
    </row>
    <row r="5004" spans="2:8">
      <c r="B5004" s="116" t="s">
        <v>30</v>
      </c>
      <c r="C5004" s="117"/>
      <c r="D5004" s="73">
        <v>1672.77</v>
      </c>
      <c r="E5004" s="61"/>
      <c r="F5004" s="21" t="s">
        <v>25</v>
      </c>
      <c r="G5004" s="30">
        <f t="shared" si="107"/>
        <v>0</v>
      </c>
      <c r="H5004" s="109"/>
    </row>
    <row r="5005" spans="2:8">
      <c r="B5005" s="116" t="s">
        <v>32</v>
      </c>
      <c r="C5005" s="117"/>
      <c r="D5005" s="73">
        <v>548.24</v>
      </c>
      <c r="E5005" s="61"/>
      <c r="F5005" s="21" t="s">
        <v>25</v>
      </c>
      <c r="G5005" s="30">
        <f>D5005*E5005</f>
        <v>0</v>
      </c>
      <c r="H5005" s="109"/>
    </row>
    <row r="5006" spans="2:8" ht="24" thickBot="1">
      <c r="B5006" s="112" t="s">
        <v>31</v>
      </c>
      <c r="C5006" s="113"/>
      <c r="D5006" s="74">
        <v>340.74</v>
      </c>
      <c r="E5006" s="62"/>
      <c r="F5006" s="20" t="s">
        <v>25</v>
      </c>
      <c r="G5006" s="31">
        <f>D5006*E5006</f>
        <v>0</v>
      </c>
      <c r="H5006" s="109"/>
    </row>
    <row r="5007" spans="2:8">
      <c r="C5007" s="3"/>
      <c r="D5007" s="3"/>
      <c r="E5007" s="4"/>
      <c r="F5007" s="4"/>
      <c r="H5007" s="45"/>
    </row>
    <row r="5008" spans="2:8" ht="25.5">
      <c r="C5008" s="14" t="s">
        <v>14</v>
      </c>
      <c r="D5008" s="6"/>
    </row>
    <row r="5009" spans="2:8" ht="20.25">
      <c r="C5009" s="89" t="s">
        <v>6</v>
      </c>
      <c r="D5009" s="77" t="s">
        <v>0</v>
      </c>
      <c r="E5009" s="9">
        <f>IF(G4997&gt;0, ROUND((G4997+D4990)/D4990,2), 0)</f>
        <v>1.01</v>
      </c>
      <c r="F5009" s="9"/>
      <c r="G5009" s="10"/>
      <c r="H5009" s="7"/>
    </row>
    <row r="5010" spans="2:8">
      <c r="C5010" s="89"/>
      <c r="D5010" s="77" t="s">
        <v>1</v>
      </c>
      <c r="E5010" s="9">
        <f>IF(SUM(G4998:G4999)&gt;0,ROUND((G4998+G4999+D4990)/D4990,2),0)</f>
        <v>1.02</v>
      </c>
      <c r="F5010" s="9"/>
      <c r="G5010" s="11"/>
      <c r="H5010" s="47"/>
    </row>
    <row r="5011" spans="2:8">
      <c r="C5011" s="89"/>
      <c r="D5011" s="77" t="s">
        <v>2</v>
      </c>
      <c r="E5011" s="9">
        <f>IF(G5000&gt;0,ROUND((G5000+D4990)/D4990,2),0)</f>
        <v>1.21</v>
      </c>
      <c r="F5011" s="12"/>
      <c r="G5011" s="11"/>
    </row>
    <row r="5012" spans="2:8">
      <c r="C5012" s="89"/>
      <c r="D5012" s="13" t="s">
        <v>3</v>
      </c>
      <c r="E5012" s="32">
        <f>IF(SUM(G5001:G5006)&gt;0,ROUND((SUM(G5001:G5006)+D4990)/D4990,2),0)</f>
        <v>1.1499999999999999</v>
      </c>
      <c r="F5012" s="10"/>
      <c r="G5012" s="11"/>
    </row>
    <row r="5013" spans="2:8" ht="25.5">
      <c r="D5013" s="33" t="s">
        <v>4</v>
      </c>
      <c r="E5013" s="34">
        <f>SUM(E5009:E5012)-IF(VALUE(COUNTIF(E5009:E5012,"&gt;0"))=4,3,0)-IF(VALUE(COUNTIF(E5009:E5012,"&gt;0"))=3,2,0)-IF(VALUE(COUNTIF(E5009:E5012,"&gt;0"))=2,1,0)</f>
        <v>1.3900000000000006</v>
      </c>
      <c r="F5013" s="25"/>
    </row>
    <row r="5014" spans="2:8">
      <c r="E5014" s="15"/>
    </row>
    <row r="5015" spans="2:8" ht="25.5">
      <c r="B5015" s="22"/>
      <c r="C5015" s="16" t="s">
        <v>23</v>
      </c>
      <c r="D5015" s="90">
        <f>E5013*D4990</f>
        <v>15157.185500000007</v>
      </c>
      <c r="E5015" s="90"/>
    </row>
    <row r="5016" spans="2:8" ht="20.25">
      <c r="C5016" s="17" t="s">
        <v>8</v>
      </c>
      <c r="D5016" s="91">
        <f>D5015/D4989</f>
        <v>25.733761460101878</v>
      </c>
      <c r="E5016" s="91"/>
      <c r="G5016" s="7"/>
      <c r="H5016" s="48"/>
    </row>
    <row r="5028" spans="2:8" ht="60.75">
      <c r="B5028" s="118" t="s">
        <v>263</v>
      </c>
      <c r="C5028" s="118"/>
      <c r="D5028" s="118"/>
      <c r="E5028" s="118"/>
      <c r="F5028" s="118"/>
      <c r="G5028" s="118"/>
      <c r="H5028" s="118"/>
    </row>
    <row r="5029" spans="2:8">
      <c r="B5029" s="92" t="s">
        <v>37</v>
      </c>
      <c r="C5029" s="92"/>
      <c r="D5029" s="92"/>
      <c r="E5029" s="92"/>
      <c r="F5029" s="92"/>
      <c r="G5029" s="92"/>
    </row>
    <row r="5030" spans="2:8">
      <c r="C5030" s="78"/>
      <c r="G5030" s="7"/>
    </row>
    <row r="5031" spans="2:8" ht="25.5">
      <c r="C5031" s="14" t="s">
        <v>5</v>
      </c>
      <c r="D5031" s="6"/>
    </row>
    <row r="5032" spans="2:8" ht="20.25">
      <c r="B5032" s="10"/>
      <c r="C5032" s="93" t="s">
        <v>15</v>
      </c>
      <c r="D5032" s="96" t="s">
        <v>87</v>
      </c>
      <c r="E5032" s="96"/>
      <c r="F5032" s="96"/>
      <c r="G5032" s="96"/>
      <c r="H5032" s="40"/>
    </row>
    <row r="5033" spans="2:8" ht="20.25">
      <c r="B5033" s="10"/>
      <c r="C5033" s="94"/>
      <c r="D5033" s="96" t="s">
        <v>182</v>
      </c>
      <c r="E5033" s="96"/>
      <c r="F5033" s="96"/>
      <c r="G5033" s="96"/>
      <c r="H5033" s="40"/>
    </row>
    <row r="5034" spans="2:8" ht="20.25">
      <c r="B5034" s="10"/>
      <c r="C5034" s="95"/>
      <c r="D5034" s="96" t="s">
        <v>267</v>
      </c>
      <c r="E5034" s="96"/>
      <c r="F5034" s="96"/>
      <c r="G5034" s="96"/>
      <c r="H5034" s="40"/>
    </row>
    <row r="5035" spans="2:8">
      <c r="C5035" s="35" t="s">
        <v>12</v>
      </c>
      <c r="D5035" s="53">
        <v>2.6</v>
      </c>
      <c r="E5035" s="49"/>
      <c r="F5035" s="10"/>
    </row>
    <row r="5036" spans="2:8">
      <c r="C5036" s="1" t="s">
        <v>9</v>
      </c>
      <c r="D5036" s="54">
        <v>494</v>
      </c>
      <c r="E5036" s="97" t="s">
        <v>16</v>
      </c>
      <c r="F5036" s="98"/>
      <c r="G5036" s="101">
        <f>D5037/D5036</f>
        <v>13.533542510121457</v>
      </c>
    </row>
    <row r="5037" spans="2:8">
      <c r="C5037" s="1" t="s">
        <v>10</v>
      </c>
      <c r="D5037" s="54">
        <v>6685.57</v>
      </c>
      <c r="E5037" s="99"/>
      <c r="F5037" s="100"/>
      <c r="G5037" s="102"/>
    </row>
    <row r="5038" spans="2:8">
      <c r="C5038" s="37"/>
      <c r="D5038" s="38"/>
      <c r="E5038" s="50"/>
    </row>
    <row r="5039" spans="2:8">
      <c r="C5039" s="36" t="s">
        <v>7</v>
      </c>
      <c r="D5039" s="55" t="s">
        <v>255</v>
      </c>
    </row>
    <row r="5040" spans="2:8">
      <c r="C5040" s="36" t="s">
        <v>11</v>
      </c>
      <c r="D5040" s="55">
        <v>65</v>
      </c>
    </row>
    <row r="5041" spans="2:8">
      <c r="C5041" s="36" t="s">
        <v>13</v>
      </c>
      <c r="D5041" s="69" t="s">
        <v>34</v>
      </c>
      <c r="E5041" s="41"/>
    </row>
    <row r="5042" spans="2:8" ht="24" thickBot="1">
      <c r="C5042" s="42"/>
      <c r="D5042" s="42"/>
    </row>
    <row r="5043" spans="2:8" ht="48" thickBot="1">
      <c r="B5043" s="103" t="s">
        <v>17</v>
      </c>
      <c r="C5043" s="104"/>
      <c r="D5043" s="23" t="s">
        <v>20</v>
      </c>
      <c r="E5043" s="105" t="s">
        <v>22</v>
      </c>
      <c r="F5043" s="106"/>
      <c r="G5043" s="2" t="s">
        <v>21</v>
      </c>
    </row>
    <row r="5044" spans="2:8" ht="24" thickBot="1">
      <c r="B5044" s="107" t="s">
        <v>36</v>
      </c>
      <c r="C5044" s="108"/>
      <c r="D5044" s="70">
        <v>50.01</v>
      </c>
      <c r="E5044" s="56">
        <v>2.6</v>
      </c>
      <c r="F5044" s="18" t="s">
        <v>25</v>
      </c>
      <c r="G5044" s="26">
        <f t="shared" ref="G5044:G5051" si="108">D5044*E5044</f>
        <v>130.02600000000001</v>
      </c>
      <c r="H5044" s="109"/>
    </row>
    <row r="5045" spans="2:8">
      <c r="B5045" s="110" t="s">
        <v>18</v>
      </c>
      <c r="C5045" s="111"/>
      <c r="D5045" s="59">
        <v>97.44</v>
      </c>
      <c r="E5045" s="57">
        <v>0.7</v>
      </c>
      <c r="F5045" s="19" t="s">
        <v>26</v>
      </c>
      <c r="G5045" s="27">
        <f t="shared" si="108"/>
        <v>68.207999999999998</v>
      </c>
      <c r="H5045" s="109"/>
    </row>
    <row r="5046" spans="2:8" ht="24" thickBot="1">
      <c r="B5046" s="112" t="s">
        <v>19</v>
      </c>
      <c r="C5046" s="113"/>
      <c r="D5046" s="62">
        <v>151.63</v>
      </c>
      <c r="E5046" s="58">
        <v>0.7</v>
      </c>
      <c r="F5046" s="20" t="s">
        <v>26</v>
      </c>
      <c r="G5046" s="28">
        <f t="shared" si="108"/>
        <v>106.14099999999999</v>
      </c>
      <c r="H5046" s="109"/>
    </row>
    <row r="5047" spans="2:8" ht="24" thickBot="1">
      <c r="B5047" s="114" t="s">
        <v>28</v>
      </c>
      <c r="C5047" s="115"/>
      <c r="D5047" s="71">
        <v>731.97</v>
      </c>
      <c r="E5047" s="71">
        <v>2.6</v>
      </c>
      <c r="F5047" s="24" t="s">
        <v>25</v>
      </c>
      <c r="G5047" s="29">
        <f t="shared" si="108"/>
        <v>1903.1220000000001</v>
      </c>
      <c r="H5047" s="109"/>
    </row>
    <row r="5048" spans="2:8">
      <c r="B5048" s="110" t="s">
        <v>33</v>
      </c>
      <c r="C5048" s="111"/>
      <c r="D5048" s="59">
        <v>652.6</v>
      </c>
      <c r="E5048" s="59"/>
      <c r="F5048" s="19" t="s">
        <v>25</v>
      </c>
      <c r="G5048" s="27">
        <f t="shared" si="108"/>
        <v>0</v>
      </c>
      <c r="H5048" s="109"/>
    </row>
    <row r="5049" spans="2:8">
      <c r="B5049" s="116" t="s">
        <v>27</v>
      </c>
      <c r="C5049" s="117"/>
      <c r="D5049" s="72">
        <v>526.99</v>
      </c>
      <c r="E5049" s="60">
        <v>2.6</v>
      </c>
      <c r="F5049" s="21" t="s">
        <v>25</v>
      </c>
      <c r="G5049" s="30">
        <f t="shared" si="108"/>
        <v>1370.174</v>
      </c>
      <c r="H5049" s="109"/>
    </row>
    <row r="5050" spans="2:8">
      <c r="B5050" s="116" t="s">
        <v>29</v>
      </c>
      <c r="C5050" s="117"/>
      <c r="D5050" s="73">
        <v>5438.99</v>
      </c>
      <c r="E5050" s="61"/>
      <c r="F5050" s="21" t="s">
        <v>25</v>
      </c>
      <c r="G5050" s="30">
        <f t="shared" si="108"/>
        <v>0</v>
      </c>
      <c r="H5050" s="109"/>
    </row>
    <row r="5051" spans="2:8">
      <c r="B5051" s="116" t="s">
        <v>30</v>
      </c>
      <c r="C5051" s="117"/>
      <c r="D5051" s="73">
        <v>1672.77</v>
      </c>
      <c r="E5051" s="61"/>
      <c r="F5051" s="21" t="s">
        <v>25</v>
      </c>
      <c r="G5051" s="30">
        <f t="shared" si="108"/>
        <v>0</v>
      </c>
      <c r="H5051" s="109"/>
    </row>
    <row r="5052" spans="2:8">
      <c r="B5052" s="116" t="s">
        <v>32</v>
      </c>
      <c r="C5052" s="117"/>
      <c r="D5052" s="73">
        <v>548.24</v>
      </c>
      <c r="E5052" s="61"/>
      <c r="F5052" s="21" t="s">
        <v>25</v>
      </c>
      <c r="G5052" s="30">
        <f>D5052*E5052</f>
        <v>0</v>
      </c>
      <c r="H5052" s="109"/>
    </row>
    <row r="5053" spans="2:8" ht="24" thickBot="1">
      <c r="B5053" s="112" t="s">
        <v>31</v>
      </c>
      <c r="C5053" s="113"/>
      <c r="D5053" s="74">
        <v>340.74</v>
      </c>
      <c r="E5053" s="62"/>
      <c r="F5053" s="20" t="s">
        <v>25</v>
      </c>
      <c r="G5053" s="31">
        <f>D5053*E5053</f>
        <v>0</v>
      </c>
      <c r="H5053" s="109"/>
    </row>
    <row r="5054" spans="2:8">
      <c r="C5054" s="3"/>
      <c r="D5054" s="3"/>
      <c r="E5054" s="4"/>
      <c r="F5054" s="4"/>
      <c r="H5054" s="45"/>
    </row>
    <row r="5055" spans="2:8" ht="25.5">
      <c r="C5055" s="14" t="s">
        <v>14</v>
      </c>
      <c r="D5055" s="6"/>
    </row>
    <row r="5056" spans="2:8" ht="20.25">
      <c r="C5056" s="89" t="s">
        <v>6</v>
      </c>
      <c r="D5056" s="77" t="s">
        <v>0</v>
      </c>
      <c r="E5056" s="9">
        <f>IF(G5044&gt;0, ROUND((G5044+D5037)/D5037,2), 0)</f>
        <v>1.02</v>
      </c>
      <c r="F5056" s="9"/>
      <c r="G5056" s="10"/>
      <c r="H5056" s="7"/>
    </row>
    <row r="5057" spans="2:8">
      <c r="C5057" s="89"/>
      <c r="D5057" s="77" t="s">
        <v>1</v>
      </c>
      <c r="E5057" s="9">
        <f>IF(SUM(G5045:G5046)&gt;0,ROUND((G5045+G5046+D5037)/D5037,2),0)</f>
        <v>1.03</v>
      </c>
      <c r="F5057" s="9"/>
      <c r="G5057" s="11"/>
      <c r="H5057" s="47"/>
    </row>
    <row r="5058" spans="2:8">
      <c r="C5058" s="89"/>
      <c r="D5058" s="77" t="s">
        <v>2</v>
      </c>
      <c r="E5058" s="9">
        <f>IF(G5047&gt;0,ROUND((G5047+D5037)/D5037,2),0)</f>
        <v>1.28</v>
      </c>
      <c r="F5058" s="12"/>
      <c r="G5058" s="11"/>
    </row>
    <row r="5059" spans="2:8">
      <c r="C5059" s="89"/>
      <c r="D5059" s="13" t="s">
        <v>3</v>
      </c>
      <c r="E5059" s="32">
        <f>IF(SUM(G5048:G5053)&gt;0,ROUND((SUM(G5048:G5053)+D5037)/D5037,2),0)</f>
        <v>1.2</v>
      </c>
      <c r="F5059" s="10"/>
      <c r="G5059" s="11"/>
    </row>
    <row r="5060" spans="2:8" ht="25.5">
      <c r="D5060" s="33" t="s">
        <v>4</v>
      </c>
      <c r="E5060" s="34">
        <f>SUM(E5056:E5059)-IF(VALUE(COUNTIF(E5056:E5059,"&gt;0"))=4,3,0)-IF(VALUE(COUNTIF(E5056:E5059,"&gt;0"))=3,2,0)-IF(VALUE(COUNTIF(E5056:E5059,"&gt;0"))=2,1,0)</f>
        <v>1.5300000000000002</v>
      </c>
      <c r="F5060" s="25"/>
    </row>
    <row r="5061" spans="2:8">
      <c r="E5061" s="15"/>
    </row>
    <row r="5062" spans="2:8" ht="25.5">
      <c r="B5062" s="22"/>
      <c r="C5062" s="16" t="s">
        <v>23</v>
      </c>
      <c r="D5062" s="90">
        <f>E5060*D5037</f>
        <v>10228.922100000002</v>
      </c>
      <c r="E5062" s="90"/>
    </row>
    <row r="5063" spans="2:8" ht="20.25">
      <c r="C5063" s="17" t="s">
        <v>8</v>
      </c>
      <c r="D5063" s="91">
        <f>D5062/D5036</f>
        <v>20.706320040485831</v>
      </c>
      <c r="E5063" s="91"/>
      <c r="G5063" s="7"/>
      <c r="H5063" s="48"/>
    </row>
    <row r="5076" spans="2:8" ht="60.75">
      <c r="B5076" s="118" t="s">
        <v>264</v>
      </c>
      <c r="C5076" s="118"/>
      <c r="D5076" s="118"/>
      <c r="E5076" s="118"/>
      <c r="F5076" s="118"/>
      <c r="G5076" s="118"/>
      <c r="H5076" s="118"/>
    </row>
    <row r="5077" spans="2:8">
      <c r="B5077" s="92" t="s">
        <v>37</v>
      </c>
      <c r="C5077" s="92"/>
      <c r="D5077" s="92"/>
      <c r="E5077" s="92"/>
      <c r="F5077" s="92"/>
      <c r="G5077" s="92"/>
    </row>
    <row r="5078" spans="2:8">
      <c r="C5078" s="84"/>
      <c r="G5078" s="7"/>
    </row>
    <row r="5079" spans="2:8" ht="25.5">
      <c r="C5079" s="14" t="s">
        <v>5</v>
      </c>
      <c r="D5079" s="6"/>
    </row>
    <row r="5080" spans="2:8" ht="20.25">
      <c r="B5080" s="10"/>
      <c r="C5080" s="93" t="s">
        <v>15</v>
      </c>
      <c r="D5080" s="96" t="s">
        <v>87</v>
      </c>
      <c r="E5080" s="96"/>
      <c r="F5080" s="96"/>
      <c r="G5080" s="96"/>
      <c r="H5080" s="40"/>
    </row>
    <row r="5081" spans="2:8" ht="20.25">
      <c r="B5081" s="10"/>
      <c r="C5081" s="94"/>
      <c r="D5081" s="96" t="s">
        <v>182</v>
      </c>
      <c r="E5081" s="96"/>
      <c r="F5081" s="96"/>
      <c r="G5081" s="96"/>
      <c r="H5081" s="40"/>
    </row>
    <row r="5082" spans="2:8" ht="20.25">
      <c r="B5082" s="10"/>
      <c r="C5082" s="95"/>
      <c r="D5082" s="96" t="s">
        <v>328</v>
      </c>
      <c r="E5082" s="96"/>
      <c r="F5082" s="96"/>
      <c r="G5082" s="96"/>
      <c r="H5082" s="40"/>
    </row>
    <row r="5083" spans="2:8">
      <c r="C5083" s="35" t="s">
        <v>12</v>
      </c>
      <c r="D5083" s="53">
        <v>2.5</v>
      </c>
      <c r="E5083" s="49"/>
      <c r="F5083" s="10"/>
    </row>
    <row r="5084" spans="2:8">
      <c r="C5084" s="1" t="s">
        <v>9</v>
      </c>
      <c r="D5084" s="54">
        <v>475</v>
      </c>
      <c r="E5084" s="97" t="s">
        <v>16</v>
      </c>
      <c r="F5084" s="98"/>
      <c r="G5084" s="101">
        <f>D5085/D5084</f>
        <v>16.207094736842105</v>
      </c>
    </row>
    <row r="5085" spans="2:8">
      <c r="C5085" s="1" t="s">
        <v>10</v>
      </c>
      <c r="D5085" s="54">
        <v>7698.37</v>
      </c>
      <c r="E5085" s="99"/>
      <c r="F5085" s="100"/>
      <c r="G5085" s="102"/>
    </row>
    <row r="5086" spans="2:8">
      <c r="C5086" s="37"/>
      <c r="D5086" s="38"/>
      <c r="E5086" s="50"/>
    </row>
    <row r="5087" spans="2:8">
      <c r="C5087" s="36" t="s">
        <v>7</v>
      </c>
      <c r="D5087" s="55" t="s">
        <v>255</v>
      </c>
    </row>
    <row r="5088" spans="2:8">
      <c r="C5088" s="36" t="s">
        <v>11</v>
      </c>
      <c r="D5088" s="55">
        <v>65</v>
      </c>
    </row>
    <row r="5089" spans="2:8">
      <c r="C5089" s="36" t="s">
        <v>13</v>
      </c>
      <c r="D5089" s="69" t="s">
        <v>34</v>
      </c>
      <c r="E5089" s="41"/>
    </row>
    <row r="5090" spans="2:8" ht="24" thickBot="1">
      <c r="C5090" s="42"/>
      <c r="D5090" s="42"/>
    </row>
    <row r="5091" spans="2:8" ht="48" thickBot="1">
      <c r="B5091" s="103" t="s">
        <v>17</v>
      </c>
      <c r="C5091" s="104"/>
      <c r="D5091" s="23" t="s">
        <v>20</v>
      </c>
      <c r="E5091" s="105" t="s">
        <v>22</v>
      </c>
      <c r="F5091" s="106"/>
      <c r="G5091" s="2" t="s">
        <v>21</v>
      </c>
    </row>
    <row r="5092" spans="2:8" ht="24" thickBot="1">
      <c r="B5092" s="107" t="s">
        <v>36</v>
      </c>
      <c r="C5092" s="108"/>
      <c r="D5092" s="70">
        <v>50.01</v>
      </c>
      <c r="E5092" s="56">
        <v>2.5</v>
      </c>
      <c r="F5092" s="18" t="s">
        <v>25</v>
      </c>
      <c r="G5092" s="26">
        <f t="shared" ref="G5092:G5099" si="109">D5092*E5092</f>
        <v>125.02499999999999</v>
      </c>
      <c r="H5092" s="109"/>
    </row>
    <row r="5093" spans="2:8">
      <c r="B5093" s="110" t="s">
        <v>18</v>
      </c>
      <c r="C5093" s="111"/>
      <c r="D5093" s="59">
        <v>97.44</v>
      </c>
      <c r="E5093" s="57">
        <v>0.8</v>
      </c>
      <c r="F5093" s="19" t="s">
        <v>26</v>
      </c>
      <c r="G5093" s="27">
        <f t="shared" si="109"/>
        <v>77.951999999999998</v>
      </c>
      <c r="H5093" s="109"/>
    </row>
    <row r="5094" spans="2:8" ht="24" thickBot="1">
      <c r="B5094" s="112" t="s">
        <v>19</v>
      </c>
      <c r="C5094" s="113"/>
      <c r="D5094" s="62">
        <v>151.63</v>
      </c>
      <c r="E5094" s="58">
        <v>0.8</v>
      </c>
      <c r="F5094" s="20" t="s">
        <v>26</v>
      </c>
      <c r="G5094" s="28">
        <f t="shared" si="109"/>
        <v>121.304</v>
      </c>
      <c r="H5094" s="109"/>
    </row>
    <row r="5095" spans="2:8" ht="24" thickBot="1">
      <c r="B5095" s="114" t="s">
        <v>28</v>
      </c>
      <c r="C5095" s="115"/>
      <c r="D5095" s="71">
        <v>731.97</v>
      </c>
      <c r="E5095" s="71">
        <v>2.5</v>
      </c>
      <c r="F5095" s="24" t="s">
        <v>25</v>
      </c>
      <c r="G5095" s="29">
        <f t="shared" si="109"/>
        <v>1829.9250000000002</v>
      </c>
      <c r="H5095" s="109"/>
    </row>
    <row r="5096" spans="2:8">
      <c r="B5096" s="110" t="s">
        <v>33</v>
      </c>
      <c r="C5096" s="111"/>
      <c r="D5096" s="59">
        <v>652.6</v>
      </c>
      <c r="E5096" s="59"/>
      <c r="F5096" s="19" t="s">
        <v>25</v>
      </c>
      <c r="G5096" s="27">
        <f t="shared" si="109"/>
        <v>0</v>
      </c>
      <c r="H5096" s="109"/>
    </row>
    <row r="5097" spans="2:8">
      <c r="B5097" s="116" t="s">
        <v>27</v>
      </c>
      <c r="C5097" s="117"/>
      <c r="D5097" s="72">
        <v>526.99</v>
      </c>
      <c r="E5097" s="60">
        <v>2.5</v>
      </c>
      <c r="F5097" s="21" t="s">
        <v>25</v>
      </c>
      <c r="G5097" s="30">
        <f t="shared" si="109"/>
        <v>1317.4749999999999</v>
      </c>
      <c r="H5097" s="109"/>
    </row>
    <row r="5098" spans="2:8">
      <c r="B5098" s="116" t="s">
        <v>29</v>
      </c>
      <c r="C5098" s="117"/>
      <c r="D5098" s="73">
        <v>5438.99</v>
      </c>
      <c r="E5098" s="61"/>
      <c r="F5098" s="21" t="s">
        <v>25</v>
      </c>
      <c r="G5098" s="30">
        <f t="shared" si="109"/>
        <v>0</v>
      </c>
      <c r="H5098" s="109"/>
    </row>
    <row r="5099" spans="2:8">
      <c r="B5099" s="116" t="s">
        <v>30</v>
      </c>
      <c r="C5099" s="117"/>
      <c r="D5099" s="73">
        <v>1672.77</v>
      </c>
      <c r="E5099" s="61"/>
      <c r="F5099" s="21" t="s">
        <v>25</v>
      </c>
      <c r="G5099" s="30">
        <f t="shared" si="109"/>
        <v>0</v>
      </c>
      <c r="H5099" s="109"/>
    </row>
    <row r="5100" spans="2:8">
      <c r="B5100" s="116" t="s">
        <v>32</v>
      </c>
      <c r="C5100" s="117"/>
      <c r="D5100" s="73">
        <v>548.24</v>
      </c>
      <c r="E5100" s="61"/>
      <c r="F5100" s="21" t="s">
        <v>25</v>
      </c>
      <c r="G5100" s="30">
        <f>D5100*E5100</f>
        <v>0</v>
      </c>
      <c r="H5100" s="109"/>
    </row>
    <row r="5101" spans="2:8" ht="24" thickBot="1">
      <c r="B5101" s="112" t="s">
        <v>31</v>
      </c>
      <c r="C5101" s="113"/>
      <c r="D5101" s="74">
        <v>340.74</v>
      </c>
      <c r="E5101" s="62"/>
      <c r="F5101" s="20" t="s">
        <v>25</v>
      </c>
      <c r="G5101" s="31">
        <f>D5101*E5101</f>
        <v>0</v>
      </c>
      <c r="H5101" s="109"/>
    </row>
    <row r="5102" spans="2:8">
      <c r="C5102" s="3"/>
      <c r="D5102" s="3"/>
      <c r="E5102" s="4"/>
      <c r="F5102" s="4"/>
      <c r="H5102" s="45"/>
    </row>
    <row r="5103" spans="2:8" ht="25.5">
      <c r="C5103" s="14" t="s">
        <v>14</v>
      </c>
      <c r="D5103" s="6"/>
    </row>
    <row r="5104" spans="2:8" ht="20.25">
      <c r="C5104" s="89" t="s">
        <v>6</v>
      </c>
      <c r="D5104" s="83" t="s">
        <v>0</v>
      </c>
      <c r="E5104" s="9">
        <f>IF(G5092&gt;0, ROUND((G5092+D5085)/D5085,2), 0)</f>
        <v>1.02</v>
      </c>
      <c r="F5104" s="9"/>
      <c r="G5104" s="10"/>
      <c r="H5104" s="7"/>
    </row>
    <row r="5105" spans="2:8">
      <c r="C5105" s="89"/>
      <c r="D5105" s="83" t="s">
        <v>1</v>
      </c>
      <c r="E5105" s="9">
        <f>IF(SUM(G5093:G5094)&gt;0,ROUND((G5093+G5094+D5085)/D5085,2),0)</f>
        <v>1.03</v>
      </c>
      <c r="F5105" s="9"/>
      <c r="G5105" s="11"/>
      <c r="H5105" s="47"/>
    </row>
    <row r="5106" spans="2:8">
      <c r="C5106" s="89"/>
      <c r="D5106" s="83" t="s">
        <v>2</v>
      </c>
      <c r="E5106" s="9">
        <f>IF(G5095&gt;0,ROUND((G5095+D5085)/D5085,2),0)</f>
        <v>1.24</v>
      </c>
      <c r="F5106" s="12"/>
      <c r="G5106" s="11"/>
    </row>
    <row r="5107" spans="2:8">
      <c r="C5107" s="89"/>
      <c r="D5107" s="13" t="s">
        <v>3</v>
      </c>
      <c r="E5107" s="32">
        <f>IF(SUM(G5096:G5101)&gt;0,ROUND((SUM(G5096:G5101)+D5085)/D5085,2),0)</f>
        <v>1.17</v>
      </c>
      <c r="F5107" s="10"/>
      <c r="G5107" s="11"/>
    </row>
    <row r="5108" spans="2:8" ht="25.5">
      <c r="D5108" s="33" t="s">
        <v>4</v>
      </c>
      <c r="E5108" s="34">
        <f>SUM(E5104:E5107)-IF(VALUE(COUNTIF(E5104:E5107,"&gt;0"))=4,3,0)-IF(VALUE(COUNTIF(E5104:E5107,"&gt;0"))=3,2,0)-IF(VALUE(COUNTIF(E5104:E5107,"&gt;0"))=2,1,0)</f>
        <v>1.46</v>
      </c>
      <c r="F5108" s="25"/>
    </row>
    <row r="5109" spans="2:8">
      <c r="E5109" s="15"/>
    </row>
    <row r="5110" spans="2:8" ht="25.5">
      <c r="B5110" s="22"/>
      <c r="C5110" s="16" t="s">
        <v>23</v>
      </c>
      <c r="D5110" s="90">
        <f>E5108*D5085</f>
        <v>11239.620199999999</v>
      </c>
      <c r="E5110" s="90"/>
    </row>
    <row r="5111" spans="2:8" ht="20.25">
      <c r="C5111" s="17" t="s">
        <v>8</v>
      </c>
      <c r="D5111" s="91">
        <f>D5110/D5084</f>
        <v>23.662358315789472</v>
      </c>
      <c r="E5111" s="91"/>
      <c r="G5111" s="7"/>
      <c r="H5111" s="48"/>
    </row>
    <row r="5125" spans="2:8" ht="60.75">
      <c r="B5125" s="118" t="s">
        <v>266</v>
      </c>
      <c r="C5125" s="118"/>
      <c r="D5125" s="118"/>
      <c r="E5125" s="118"/>
      <c r="F5125" s="118"/>
      <c r="G5125" s="118"/>
      <c r="H5125" s="118"/>
    </row>
    <row r="5126" spans="2:8">
      <c r="B5126" s="92" t="s">
        <v>37</v>
      </c>
      <c r="C5126" s="92"/>
      <c r="D5126" s="92"/>
      <c r="E5126" s="92"/>
      <c r="F5126" s="92"/>
      <c r="G5126" s="92"/>
    </row>
    <row r="5127" spans="2:8">
      <c r="C5127" s="78"/>
      <c r="G5127" s="7"/>
    </row>
    <row r="5128" spans="2:8" ht="25.5">
      <c r="C5128" s="14" t="s">
        <v>5</v>
      </c>
      <c r="D5128" s="6"/>
    </row>
    <row r="5129" spans="2:8" ht="20.25">
      <c r="B5129" s="10"/>
      <c r="C5129" s="93" t="s">
        <v>15</v>
      </c>
      <c r="D5129" s="96" t="s">
        <v>87</v>
      </c>
      <c r="E5129" s="96"/>
      <c r="F5129" s="96"/>
      <c r="G5129" s="96"/>
      <c r="H5129" s="40"/>
    </row>
    <row r="5130" spans="2:8" ht="20.25">
      <c r="B5130" s="10"/>
      <c r="C5130" s="94"/>
      <c r="D5130" s="96" t="s">
        <v>182</v>
      </c>
      <c r="E5130" s="96"/>
      <c r="F5130" s="96"/>
      <c r="G5130" s="96"/>
      <c r="H5130" s="40"/>
    </row>
    <row r="5131" spans="2:8" ht="20.25">
      <c r="B5131" s="10"/>
      <c r="C5131" s="95"/>
      <c r="D5131" s="96" t="s">
        <v>270</v>
      </c>
      <c r="E5131" s="96"/>
      <c r="F5131" s="96"/>
      <c r="G5131" s="96"/>
      <c r="H5131" s="40"/>
    </row>
    <row r="5132" spans="2:8">
      <c r="C5132" s="35" t="s">
        <v>12</v>
      </c>
      <c r="D5132" s="53">
        <v>1.7</v>
      </c>
      <c r="E5132" s="49"/>
      <c r="F5132" s="10"/>
    </row>
    <row r="5133" spans="2:8">
      <c r="C5133" s="1" t="s">
        <v>9</v>
      </c>
      <c r="D5133" s="54">
        <v>402</v>
      </c>
      <c r="E5133" s="97" t="s">
        <v>16</v>
      </c>
      <c r="F5133" s="98"/>
      <c r="G5133" s="101">
        <f>D5134/D5133</f>
        <v>16.770771144278608</v>
      </c>
    </row>
    <row r="5134" spans="2:8">
      <c r="C5134" s="1" t="s">
        <v>10</v>
      </c>
      <c r="D5134" s="54">
        <v>6741.85</v>
      </c>
      <c r="E5134" s="99"/>
      <c r="F5134" s="100"/>
      <c r="G5134" s="102"/>
    </row>
    <row r="5135" spans="2:8">
      <c r="C5135" s="37"/>
      <c r="D5135" s="38"/>
      <c r="E5135" s="50"/>
    </row>
    <row r="5136" spans="2:8">
      <c r="C5136" s="36" t="s">
        <v>7</v>
      </c>
      <c r="D5136" s="55" t="s">
        <v>255</v>
      </c>
    </row>
    <row r="5137" spans="2:8">
      <c r="C5137" s="36" t="s">
        <v>11</v>
      </c>
      <c r="D5137" s="55">
        <v>65</v>
      </c>
    </row>
    <row r="5138" spans="2:8">
      <c r="C5138" s="36" t="s">
        <v>13</v>
      </c>
      <c r="D5138" s="69" t="s">
        <v>34</v>
      </c>
      <c r="E5138" s="41"/>
    </row>
    <row r="5139" spans="2:8" ht="24" thickBot="1">
      <c r="C5139" s="42"/>
      <c r="D5139" s="42"/>
    </row>
    <row r="5140" spans="2:8" ht="48" thickBot="1">
      <c r="B5140" s="103" t="s">
        <v>17</v>
      </c>
      <c r="C5140" s="104"/>
      <c r="D5140" s="23" t="s">
        <v>20</v>
      </c>
      <c r="E5140" s="105" t="s">
        <v>22</v>
      </c>
      <c r="F5140" s="106"/>
      <c r="G5140" s="2" t="s">
        <v>21</v>
      </c>
    </row>
    <row r="5141" spans="2:8" ht="24" thickBot="1">
      <c r="B5141" s="107" t="s">
        <v>36</v>
      </c>
      <c r="C5141" s="108"/>
      <c r="D5141" s="70">
        <v>50.01</v>
      </c>
      <c r="E5141" s="56">
        <v>1.7</v>
      </c>
      <c r="F5141" s="18" t="s">
        <v>25</v>
      </c>
      <c r="G5141" s="26">
        <f t="shared" ref="G5141:G5148" si="110">D5141*E5141</f>
        <v>85.016999999999996</v>
      </c>
      <c r="H5141" s="109"/>
    </row>
    <row r="5142" spans="2:8">
      <c r="B5142" s="110" t="s">
        <v>18</v>
      </c>
      <c r="C5142" s="111"/>
      <c r="D5142" s="59">
        <v>97.44</v>
      </c>
      <c r="E5142" s="57">
        <v>0.6</v>
      </c>
      <c r="F5142" s="19" t="s">
        <v>26</v>
      </c>
      <c r="G5142" s="27">
        <f t="shared" si="110"/>
        <v>58.463999999999999</v>
      </c>
      <c r="H5142" s="109"/>
    </row>
    <row r="5143" spans="2:8" ht="24" thickBot="1">
      <c r="B5143" s="112" t="s">
        <v>19</v>
      </c>
      <c r="C5143" s="113"/>
      <c r="D5143" s="62">
        <v>151.63</v>
      </c>
      <c r="E5143" s="58">
        <v>0.6</v>
      </c>
      <c r="F5143" s="20" t="s">
        <v>26</v>
      </c>
      <c r="G5143" s="28">
        <f t="shared" si="110"/>
        <v>90.977999999999994</v>
      </c>
      <c r="H5143" s="109"/>
    </row>
    <row r="5144" spans="2:8" ht="24" thickBot="1">
      <c r="B5144" s="114" t="s">
        <v>28</v>
      </c>
      <c r="C5144" s="115"/>
      <c r="D5144" s="71">
        <v>731.97</v>
      </c>
      <c r="E5144" s="71">
        <v>1.7</v>
      </c>
      <c r="F5144" s="24" t="s">
        <v>25</v>
      </c>
      <c r="G5144" s="29">
        <f t="shared" si="110"/>
        <v>1244.3489999999999</v>
      </c>
      <c r="H5144" s="109"/>
    </row>
    <row r="5145" spans="2:8">
      <c r="B5145" s="110" t="s">
        <v>33</v>
      </c>
      <c r="C5145" s="111"/>
      <c r="D5145" s="59">
        <v>652.6</v>
      </c>
      <c r="E5145" s="59"/>
      <c r="F5145" s="19" t="s">
        <v>25</v>
      </c>
      <c r="G5145" s="27">
        <f t="shared" si="110"/>
        <v>0</v>
      </c>
      <c r="H5145" s="109"/>
    </row>
    <row r="5146" spans="2:8">
      <c r="B5146" s="116" t="s">
        <v>27</v>
      </c>
      <c r="C5146" s="117"/>
      <c r="D5146" s="72">
        <v>526.99</v>
      </c>
      <c r="E5146" s="60">
        <v>1.7</v>
      </c>
      <c r="F5146" s="21" t="s">
        <v>25</v>
      </c>
      <c r="G5146" s="30">
        <f t="shared" si="110"/>
        <v>895.88300000000004</v>
      </c>
      <c r="H5146" s="109"/>
    </row>
    <row r="5147" spans="2:8">
      <c r="B5147" s="116" t="s">
        <v>29</v>
      </c>
      <c r="C5147" s="117"/>
      <c r="D5147" s="73">
        <v>5438.99</v>
      </c>
      <c r="E5147" s="61"/>
      <c r="F5147" s="21" t="s">
        <v>25</v>
      </c>
      <c r="G5147" s="30">
        <f t="shared" si="110"/>
        <v>0</v>
      </c>
      <c r="H5147" s="109"/>
    </row>
    <row r="5148" spans="2:8">
      <c r="B5148" s="116" t="s">
        <v>30</v>
      </c>
      <c r="C5148" s="117"/>
      <c r="D5148" s="73">
        <v>1672.77</v>
      </c>
      <c r="E5148" s="61"/>
      <c r="F5148" s="21" t="s">
        <v>25</v>
      </c>
      <c r="G5148" s="30">
        <f t="shared" si="110"/>
        <v>0</v>
      </c>
      <c r="H5148" s="109"/>
    </row>
    <row r="5149" spans="2:8">
      <c r="B5149" s="116" t="s">
        <v>32</v>
      </c>
      <c r="C5149" s="117"/>
      <c r="D5149" s="73">
        <v>548.24</v>
      </c>
      <c r="E5149" s="61"/>
      <c r="F5149" s="21" t="s">
        <v>25</v>
      </c>
      <c r="G5149" s="30">
        <f>D5149*E5149</f>
        <v>0</v>
      </c>
      <c r="H5149" s="109"/>
    </row>
    <row r="5150" spans="2:8" ht="24" thickBot="1">
      <c r="B5150" s="112" t="s">
        <v>31</v>
      </c>
      <c r="C5150" s="113"/>
      <c r="D5150" s="74">
        <v>340.74</v>
      </c>
      <c r="E5150" s="62"/>
      <c r="F5150" s="20" t="s">
        <v>25</v>
      </c>
      <c r="G5150" s="31">
        <f>D5150*E5150</f>
        <v>0</v>
      </c>
      <c r="H5150" s="109"/>
    </row>
    <row r="5151" spans="2:8">
      <c r="C5151" s="3"/>
      <c r="D5151" s="3"/>
      <c r="E5151" s="4"/>
      <c r="F5151" s="4"/>
      <c r="H5151" s="45"/>
    </row>
    <row r="5152" spans="2:8" ht="25.5">
      <c r="C5152" s="14" t="s">
        <v>14</v>
      </c>
      <c r="D5152" s="6"/>
    </row>
    <row r="5153" spans="2:8" ht="20.25">
      <c r="C5153" s="89" t="s">
        <v>6</v>
      </c>
      <c r="D5153" s="77" t="s">
        <v>0</v>
      </c>
      <c r="E5153" s="9">
        <f>IF(G5141&gt;0, ROUND((G5141+D5134)/D5134,2), 0)</f>
        <v>1.01</v>
      </c>
      <c r="F5153" s="9"/>
      <c r="G5153" s="10"/>
      <c r="H5153" s="7"/>
    </row>
    <row r="5154" spans="2:8">
      <c r="C5154" s="89"/>
      <c r="D5154" s="77" t="s">
        <v>1</v>
      </c>
      <c r="E5154" s="9">
        <f>IF(SUM(G5142:G5143)&gt;0,ROUND((G5142+G5143+D5134)/D5134,2),0)</f>
        <v>1.02</v>
      </c>
      <c r="F5154" s="9"/>
      <c r="G5154" s="11"/>
      <c r="H5154" s="47"/>
    </row>
    <row r="5155" spans="2:8">
      <c r="C5155" s="89"/>
      <c r="D5155" s="77" t="s">
        <v>2</v>
      </c>
      <c r="E5155" s="9">
        <f>IF(G5144&gt;0,ROUND((G5144+D5134)/D5134,2),0)</f>
        <v>1.18</v>
      </c>
      <c r="F5155" s="12"/>
      <c r="G5155" s="11"/>
    </row>
    <row r="5156" spans="2:8">
      <c r="C5156" s="89"/>
      <c r="D5156" s="13" t="s">
        <v>3</v>
      </c>
      <c r="E5156" s="32">
        <f>IF(SUM(G5145:G5150)&gt;0,ROUND((SUM(G5145:G5150)+D5134)/D5134,2),0)</f>
        <v>1.1299999999999999</v>
      </c>
      <c r="F5156" s="10"/>
      <c r="G5156" s="11"/>
    </row>
    <row r="5157" spans="2:8" ht="25.5">
      <c r="D5157" s="33" t="s">
        <v>4</v>
      </c>
      <c r="E5157" s="34">
        <f>SUM(E5153:E5156)-IF(VALUE(COUNTIF(E5153:E5156,"&gt;0"))=4,3,0)-IF(VALUE(COUNTIF(E5153:E5156,"&gt;0"))=3,2,0)-IF(VALUE(COUNTIF(E5153:E5156,"&gt;0"))=2,1,0)</f>
        <v>1.3399999999999999</v>
      </c>
      <c r="F5157" s="25"/>
    </row>
    <row r="5158" spans="2:8">
      <c r="E5158" s="15"/>
    </row>
    <row r="5159" spans="2:8" ht="25.5">
      <c r="B5159" s="22"/>
      <c r="C5159" s="16" t="s">
        <v>23</v>
      </c>
      <c r="D5159" s="90">
        <f>E5157*D5134</f>
        <v>9034.0789999999997</v>
      </c>
      <c r="E5159" s="90"/>
    </row>
    <row r="5160" spans="2:8" ht="20.25">
      <c r="C5160" s="17" t="s">
        <v>8</v>
      </c>
      <c r="D5160" s="91">
        <f>D5159/D5133</f>
        <v>22.472833333333334</v>
      </c>
      <c r="E5160" s="91"/>
      <c r="G5160" s="7"/>
      <c r="H5160" s="48"/>
    </row>
    <row r="5172" spans="2:8" ht="60.75">
      <c r="B5172" s="118" t="s">
        <v>268</v>
      </c>
      <c r="C5172" s="118"/>
      <c r="D5172" s="118"/>
      <c r="E5172" s="118"/>
      <c r="F5172" s="118"/>
      <c r="G5172" s="118"/>
      <c r="H5172" s="118"/>
    </row>
    <row r="5173" spans="2:8">
      <c r="B5173" s="92" t="s">
        <v>37</v>
      </c>
      <c r="C5173" s="92"/>
      <c r="D5173" s="92"/>
      <c r="E5173" s="92"/>
      <c r="F5173" s="92"/>
      <c r="G5173" s="92"/>
    </row>
    <row r="5174" spans="2:8">
      <c r="C5174" s="78"/>
      <c r="G5174" s="7"/>
    </row>
    <row r="5175" spans="2:8" ht="25.5">
      <c r="C5175" s="14" t="s">
        <v>5</v>
      </c>
      <c r="D5175" s="6"/>
    </row>
    <row r="5176" spans="2:8" ht="20.25">
      <c r="B5176" s="10"/>
      <c r="C5176" s="93" t="s">
        <v>15</v>
      </c>
      <c r="D5176" s="119" t="s">
        <v>87</v>
      </c>
      <c r="E5176" s="120"/>
      <c r="F5176" s="120"/>
      <c r="G5176" s="121"/>
      <c r="H5176" s="40"/>
    </row>
    <row r="5177" spans="2:8" ht="20.25">
      <c r="B5177" s="10"/>
      <c r="C5177" s="94"/>
      <c r="D5177" s="119" t="s">
        <v>182</v>
      </c>
      <c r="E5177" s="120"/>
      <c r="F5177" s="120"/>
      <c r="G5177" s="121"/>
      <c r="H5177" s="40"/>
    </row>
    <row r="5178" spans="2:8" ht="20.25">
      <c r="B5178" s="10"/>
      <c r="C5178" s="95"/>
      <c r="D5178" s="119" t="s">
        <v>271</v>
      </c>
      <c r="E5178" s="120"/>
      <c r="F5178" s="120"/>
      <c r="G5178" s="121"/>
      <c r="H5178" s="40"/>
    </row>
    <row r="5179" spans="2:8">
      <c r="C5179" s="35" t="s">
        <v>12</v>
      </c>
      <c r="D5179" s="53">
        <v>2.1</v>
      </c>
      <c r="E5179" s="49"/>
      <c r="F5179" s="10"/>
    </row>
    <row r="5180" spans="2:8">
      <c r="C5180" s="1" t="s">
        <v>9</v>
      </c>
      <c r="D5180" s="54">
        <v>210</v>
      </c>
      <c r="E5180" s="122" t="s">
        <v>16</v>
      </c>
      <c r="F5180" s="98"/>
      <c r="G5180" s="101">
        <f>D5181/D5180</f>
        <v>157.76890476190476</v>
      </c>
    </row>
    <row r="5181" spans="2:8">
      <c r="C5181" s="1" t="s">
        <v>10</v>
      </c>
      <c r="D5181" s="54">
        <v>33131.47</v>
      </c>
      <c r="E5181" s="123"/>
      <c r="F5181" s="100"/>
      <c r="G5181" s="102"/>
    </row>
    <row r="5182" spans="2:8">
      <c r="C5182" s="37"/>
      <c r="D5182" s="38"/>
      <c r="E5182" s="50"/>
    </row>
    <row r="5183" spans="2:8">
      <c r="C5183" s="36" t="s">
        <v>7</v>
      </c>
      <c r="D5183" s="55" t="s">
        <v>272</v>
      </c>
    </row>
    <row r="5184" spans="2:8">
      <c r="C5184" s="36" t="s">
        <v>11</v>
      </c>
      <c r="D5184" s="55">
        <v>70</v>
      </c>
    </row>
    <row r="5185" spans="2:8">
      <c r="C5185" s="36" t="s">
        <v>13</v>
      </c>
      <c r="D5185" s="69" t="s">
        <v>34</v>
      </c>
      <c r="E5185" s="41"/>
    </row>
    <row r="5186" spans="2:8" ht="24" thickBot="1">
      <c r="C5186" s="42"/>
      <c r="D5186" s="42"/>
    </row>
    <row r="5187" spans="2:8" ht="48" thickBot="1">
      <c r="B5187" s="124" t="s">
        <v>17</v>
      </c>
      <c r="C5187" s="125"/>
      <c r="D5187" s="23" t="s">
        <v>20</v>
      </c>
      <c r="E5187" s="126" t="s">
        <v>22</v>
      </c>
      <c r="F5187" s="127"/>
      <c r="G5187" s="2" t="s">
        <v>21</v>
      </c>
    </row>
    <row r="5188" spans="2:8" ht="24" thickBot="1">
      <c r="B5188" s="128" t="s">
        <v>36</v>
      </c>
      <c r="C5188" s="129"/>
      <c r="D5188" s="70">
        <v>50.01</v>
      </c>
      <c r="E5188" s="56">
        <v>2.1</v>
      </c>
      <c r="F5188" s="18" t="s">
        <v>25</v>
      </c>
      <c r="G5188" s="26">
        <f t="shared" ref="G5188:G5195" si="111">D5188*E5188</f>
        <v>105.021</v>
      </c>
      <c r="H5188" s="130"/>
    </row>
    <row r="5189" spans="2:8">
      <c r="B5189" s="131" t="s">
        <v>18</v>
      </c>
      <c r="C5189" s="132"/>
      <c r="D5189" s="59">
        <v>97.44</v>
      </c>
      <c r="E5189" s="57">
        <v>0.68</v>
      </c>
      <c r="F5189" s="19" t="s">
        <v>26</v>
      </c>
      <c r="G5189" s="27">
        <f t="shared" si="111"/>
        <v>66.259200000000007</v>
      </c>
      <c r="H5189" s="130"/>
    </row>
    <row r="5190" spans="2:8" ht="24" thickBot="1">
      <c r="B5190" s="133" t="s">
        <v>19</v>
      </c>
      <c r="C5190" s="134"/>
      <c r="D5190" s="62">
        <v>151.63</v>
      </c>
      <c r="E5190" s="58">
        <v>0.68</v>
      </c>
      <c r="F5190" s="20" t="s">
        <v>26</v>
      </c>
      <c r="G5190" s="28">
        <f t="shared" si="111"/>
        <v>103.1084</v>
      </c>
      <c r="H5190" s="130"/>
    </row>
    <row r="5191" spans="2:8" ht="24" thickBot="1">
      <c r="B5191" s="128" t="s">
        <v>28</v>
      </c>
      <c r="C5191" s="129"/>
      <c r="D5191" s="71">
        <v>731.97</v>
      </c>
      <c r="E5191" s="71">
        <v>2.1</v>
      </c>
      <c r="F5191" s="24" t="s">
        <v>25</v>
      </c>
      <c r="G5191" s="29">
        <f t="shared" si="111"/>
        <v>1537.1370000000002</v>
      </c>
      <c r="H5191" s="130"/>
    </row>
    <row r="5192" spans="2:8">
      <c r="B5192" s="131" t="s">
        <v>33</v>
      </c>
      <c r="C5192" s="132"/>
      <c r="D5192" s="59">
        <v>652.6</v>
      </c>
      <c r="E5192" s="59">
        <v>4.2</v>
      </c>
      <c r="F5192" s="19" t="s">
        <v>25</v>
      </c>
      <c r="G5192" s="27">
        <f t="shared" si="111"/>
        <v>2740.92</v>
      </c>
      <c r="H5192" s="130"/>
    </row>
    <row r="5193" spans="2:8">
      <c r="B5193" s="135" t="s">
        <v>27</v>
      </c>
      <c r="C5193" s="136"/>
      <c r="D5193" s="72">
        <v>526.99</v>
      </c>
      <c r="E5193" s="60"/>
      <c r="F5193" s="21" t="s">
        <v>25</v>
      </c>
      <c r="G5193" s="30">
        <f t="shared" si="111"/>
        <v>0</v>
      </c>
      <c r="H5193" s="130"/>
    </row>
    <row r="5194" spans="2:8">
      <c r="B5194" s="135" t="s">
        <v>29</v>
      </c>
      <c r="C5194" s="136"/>
      <c r="D5194" s="73">
        <v>5438.99</v>
      </c>
      <c r="E5194" s="61">
        <v>2.1</v>
      </c>
      <c r="F5194" s="21" t="s">
        <v>25</v>
      </c>
      <c r="G5194" s="30">
        <f t="shared" si="111"/>
        <v>11421.879000000001</v>
      </c>
      <c r="H5194" s="130"/>
    </row>
    <row r="5195" spans="2:8">
      <c r="B5195" s="135" t="s">
        <v>30</v>
      </c>
      <c r="C5195" s="136"/>
      <c r="D5195" s="73">
        <v>1672.77</v>
      </c>
      <c r="E5195" s="61">
        <v>2.1</v>
      </c>
      <c r="F5195" s="21" t="s">
        <v>25</v>
      </c>
      <c r="G5195" s="30">
        <f t="shared" si="111"/>
        <v>3512.817</v>
      </c>
      <c r="H5195" s="130"/>
    </row>
    <row r="5196" spans="2:8">
      <c r="B5196" s="135" t="s">
        <v>32</v>
      </c>
      <c r="C5196" s="136"/>
      <c r="D5196" s="73">
        <v>548.24</v>
      </c>
      <c r="E5196" s="61">
        <v>2.1</v>
      </c>
      <c r="F5196" s="21" t="s">
        <v>25</v>
      </c>
      <c r="G5196" s="30">
        <f>D5196*E5196</f>
        <v>1151.3040000000001</v>
      </c>
      <c r="H5196" s="130"/>
    </row>
    <row r="5197" spans="2:8" ht="24" thickBot="1">
      <c r="B5197" s="133" t="s">
        <v>31</v>
      </c>
      <c r="C5197" s="134"/>
      <c r="D5197" s="74">
        <v>340.74</v>
      </c>
      <c r="E5197" s="62">
        <v>21</v>
      </c>
      <c r="F5197" s="20" t="s">
        <v>25</v>
      </c>
      <c r="G5197" s="31">
        <f>D5197*E5197</f>
        <v>7155.54</v>
      </c>
      <c r="H5197" s="130"/>
    </row>
    <row r="5198" spans="2:8">
      <c r="C5198" s="3"/>
      <c r="D5198" s="3"/>
      <c r="E5198" s="4"/>
      <c r="F5198" s="4"/>
      <c r="H5198" s="45"/>
    </row>
    <row r="5199" spans="2:8" ht="25.5">
      <c r="C5199" s="14" t="s">
        <v>14</v>
      </c>
      <c r="D5199" s="6"/>
    </row>
    <row r="5200" spans="2:8" ht="20.25">
      <c r="C5200" s="89" t="s">
        <v>6</v>
      </c>
      <c r="D5200" s="77" t="s">
        <v>0</v>
      </c>
      <c r="E5200" s="9">
        <f>IF(G5188&gt;0, ROUND((G5188+D5181)/D5181,2), 0)</f>
        <v>1</v>
      </c>
      <c r="F5200" s="9"/>
      <c r="G5200" s="10"/>
      <c r="H5200" s="7"/>
    </row>
    <row r="5201" spans="2:8">
      <c r="C5201" s="89"/>
      <c r="D5201" s="77" t="s">
        <v>1</v>
      </c>
      <c r="E5201" s="9">
        <f>IF(SUM(G5189:G5190)&gt;0,ROUND((G5189+G5190+D5181)/D5181,2),0)</f>
        <v>1.01</v>
      </c>
      <c r="F5201" s="9"/>
      <c r="G5201" s="11"/>
      <c r="H5201" s="47"/>
    </row>
    <row r="5202" spans="2:8">
      <c r="C5202" s="89"/>
      <c r="D5202" s="77" t="s">
        <v>2</v>
      </c>
      <c r="E5202" s="9">
        <f>IF(G5191&gt;0,ROUND((G5191+D5181)/D5181,2),0)</f>
        <v>1.05</v>
      </c>
      <c r="F5202" s="12"/>
      <c r="G5202" s="11"/>
    </row>
    <row r="5203" spans="2:8">
      <c r="C5203" s="89"/>
      <c r="D5203" s="13" t="s">
        <v>3</v>
      </c>
      <c r="E5203" s="32">
        <f>IF(SUM(G5192:G5197)&gt;0,ROUND((SUM(G5192:G5197)+D5181)/D5181,2),0)</f>
        <v>1.78</v>
      </c>
      <c r="F5203" s="10"/>
      <c r="G5203" s="11"/>
    </row>
    <row r="5204" spans="2:8" ht="25.5">
      <c r="D5204" s="33" t="s">
        <v>4</v>
      </c>
      <c r="E5204" s="34">
        <f>SUM(E5200:E5203)-IF(VALUE(COUNTIF(E5200:E5203,"&gt;0"))=4,3,0)-IF(VALUE(COUNTIF(E5200:E5203,"&gt;0"))=3,2,0)-IF(VALUE(COUNTIF(E5200:E5203,"&gt;0"))=2,1,0)</f>
        <v>1.8399999999999999</v>
      </c>
      <c r="F5204" s="25"/>
    </row>
    <row r="5205" spans="2:8">
      <c r="E5205" s="15"/>
    </row>
    <row r="5206" spans="2:8" ht="25.5">
      <c r="B5206" s="22"/>
      <c r="C5206" s="16" t="s">
        <v>23</v>
      </c>
      <c r="D5206" s="90">
        <f>E5204*D5181</f>
        <v>60961.904799999997</v>
      </c>
      <c r="E5206" s="90"/>
    </row>
    <row r="5207" spans="2:8" ht="20.25">
      <c r="C5207" s="17" t="s">
        <v>8</v>
      </c>
      <c r="D5207" s="91">
        <f>D5206/D5180</f>
        <v>290.29478476190474</v>
      </c>
      <c r="E5207" s="91"/>
      <c r="G5207" s="7"/>
      <c r="H5207" s="48"/>
    </row>
    <row r="5219" spans="2:8" ht="60.75">
      <c r="B5219" s="118" t="s">
        <v>269</v>
      </c>
      <c r="C5219" s="118"/>
      <c r="D5219" s="118"/>
      <c r="E5219" s="118"/>
      <c r="F5219" s="118"/>
      <c r="G5219" s="118"/>
      <c r="H5219" s="118"/>
    </row>
    <row r="5220" spans="2:8">
      <c r="B5220" s="92" t="s">
        <v>37</v>
      </c>
      <c r="C5220" s="92"/>
      <c r="D5220" s="92"/>
      <c r="E5220" s="92"/>
      <c r="F5220" s="92"/>
      <c r="G5220" s="92"/>
    </row>
    <row r="5221" spans="2:8">
      <c r="C5221" s="78"/>
      <c r="G5221" s="7"/>
    </row>
    <row r="5222" spans="2:8" ht="25.5">
      <c r="C5222" s="14" t="s">
        <v>5</v>
      </c>
      <c r="D5222" s="6"/>
    </row>
    <row r="5223" spans="2:8" ht="20.25">
      <c r="B5223" s="10"/>
      <c r="C5223" s="93" t="s">
        <v>15</v>
      </c>
      <c r="D5223" s="119" t="s">
        <v>87</v>
      </c>
      <c r="E5223" s="120"/>
      <c r="F5223" s="120"/>
      <c r="G5223" s="121"/>
      <c r="H5223" s="40"/>
    </row>
    <row r="5224" spans="2:8" ht="20.25">
      <c r="B5224" s="10"/>
      <c r="C5224" s="94"/>
      <c r="D5224" s="119" t="s">
        <v>182</v>
      </c>
      <c r="E5224" s="120"/>
      <c r="F5224" s="120"/>
      <c r="G5224" s="121"/>
      <c r="H5224" s="40"/>
    </row>
    <row r="5225" spans="2:8" ht="20.25">
      <c r="B5225" s="10"/>
      <c r="C5225" s="95"/>
      <c r="D5225" s="119" t="s">
        <v>273</v>
      </c>
      <c r="E5225" s="120"/>
      <c r="F5225" s="120"/>
      <c r="G5225" s="121"/>
      <c r="H5225" s="40"/>
    </row>
    <row r="5226" spans="2:8">
      <c r="C5226" s="35" t="s">
        <v>12</v>
      </c>
      <c r="D5226" s="53">
        <v>2.5</v>
      </c>
      <c r="E5226" s="49"/>
      <c r="F5226" s="10"/>
    </row>
    <row r="5227" spans="2:8">
      <c r="C5227" s="1" t="s">
        <v>9</v>
      </c>
      <c r="D5227" s="54">
        <v>200</v>
      </c>
      <c r="E5227" s="122" t="s">
        <v>16</v>
      </c>
      <c r="F5227" s="98"/>
      <c r="G5227" s="101">
        <f>D5228/D5227</f>
        <v>137.62694999999999</v>
      </c>
    </row>
    <row r="5228" spans="2:8">
      <c r="C5228" s="1" t="s">
        <v>10</v>
      </c>
      <c r="D5228" s="54">
        <v>27525.39</v>
      </c>
      <c r="E5228" s="123"/>
      <c r="F5228" s="100"/>
      <c r="G5228" s="102"/>
    </row>
    <row r="5229" spans="2:8">
      <c r="C5229" s="37"/>
      <c r="D5229" s="38"/>
      <c r="E5229" s="50"/>
    </row>
    <row r="5230" spans="2:8">
      <c r="C5230" s="36" t="s">
        <v>7</v>
      </c>
      <c r="D5230" s="55" t="s">
        <v>146</v>
      </c>
    </row>
    <row r="5231" spans="2:8">
      <c r="C5231" s="36" t="s">
        <v>11</v>
      </c>
      <c r="D5231" s="55">
        <v>65</v>
      </c>
    </row>
    <row r="5232" spans="2:8">
      <c r="C5232" s="36" t="s">
        <v>13</v>
      </c>
      <c r="D5232" s="69" t="s">
        <v>34</v>
      </c>
      <c r="E5232" s="41"/>
    </row>
    <row r="5233" spans="2:8" ht="24" thickBot="1">
      <c r="C5233" s="42"/>
      <c r="D5233" s="42"/>
    </row>
    <row r="5234" spans="2:8" ht="48" thickBot="1">
      <c r="B5234" s="124" t="s">
        <v>17</v>
      </c>
      <c r="C5234" s="125"/>
      <c r="D5234" s="23" t="s">
        <v>20</v>
      </c>
      <c r="E5234" s="126" t="s">
        <v>22</v>
      </c>
      <c r="F5234" s="127"/>
      <c r="G5234" s="2" t="s">
        <v>21</v>
      </c>
    </row>
    <row r="5235" spans="2:8" ht="24" thickBot="1">
      <c r="B5235" s="128" t="s">
        <v>36</v>
      </c>
      <c r="C5235" s="129"/>
      <c r="D5235" s="70">
        <v>50.01</v>
      </c>
      <c r="E5235" s="56">
        <v>2.5</v>
      </c>
      <c r="F5235" s="18" t="s">
        <v>25</v>
      </c>
      <c r="G5235" s="26">
        <f t="shared" ref="G5235:G5242" si="112">D5235*E5235</f>
        <v>125.02499999999999</v>
      </c>
      <c r="H5235" s="130"/>
    </row>
    <row r="5236" spans="2:8">
      <c r="B5236" s="131" t="s">
        <v>18</v>
      </c>
      <c r="C5236" s="132"/>
      <c r="D5236" s="59">
        <v>97.44</v>
      </c>
      <c r="E5236" s="57">
        <v>0.6</v>
      </c>
      <c r="F5236" s="19" t="s">
        <v>26</v>
      </c>
      <c r="G5236" s="27">
        <f t="shared" si="112"/>
        <v>58.463999999999999</v>
      </c>
      <c r="H5236" s="130"/>
    </row>
    <row r="5237" spans="2:8" ht="24" thickBot="1">
      <c r="B5237" s="133" t="s">
        <v>19</v>
      </c>
      <c r="C5237" s="134"/>
      <c r="D5237" s="62">
        <v>151.63</v>
      </c>
      <c r="E5237" s="58">
        <v>0.6</v>
      </c>
      <c r="F5237" s="20" t="s">
        <v>26</v>
      </c>
      <c r="G5237" s="28">
        <f t="shared" si="112"/>
        <v>90.977999999999994</v>
      </c>
      <c r="H5237" s="130"/>
    </row>
    <row r="5238" spans="2:8" ht="24" thickBot="1">
      <c r="B5238" s="128" t="s">
        <v>28</v>
      </c>
      <c r="C5238" s="129"/>
      <c r="D5238" s="71">
        <v>731.97</v>
      </c>
      <c r="E5238" s="71">
        <v>2.5</v>
      </c>
      <c r="F5238" s="24" t="s">
        <v>25</v>
      </c>
      <c r="G5238" s="29">
        <f t="shared" si="112"/>
        <v>1829.9250000000002</v>
      </c>
      <c r="H5238" s="130"/>
    </row>
    <row r="5239" spans="2:8">
      <c r="B5239" s="131" t="s">
        <v>33</v>
      </c>
      <c r="C5239" s="132"/>
      <c r="D5239" s="59">
        <v>652.6</v>
      </c>
      <c r="E5239" s="59">
        <v>5</v>
      </c>
      <c r="F5239" s="19" t="s">
        <v>25</v>
      </c>
      <c r="G5239" s="27">
        <f t="shared" si="112"/>
        <v>3263</v>
      </c>
      <c r="H5239" s="130"/>
    </row>
    <row r="5240" spans="2:8">
      <c r="B5240" s="135" t="s">
        <v>27</v>
      </c>
      <c r="C5240" s="136"/>
      <c r="D5240" s="72">
        <v>526.99</v>
      </c>
      <c r="E5240" s="60"/>
      <c r="F5240" s="21" t="s">
        <v>25</v>
      </c>
      <c r="G5240" s="30">
        <f t="shared" si="112"/>
        <v>0</v>
      </c>
      <c r="H5240" s="130"/>
    </row>
    <row r="5241" spans="2:8">
      <c r="B5241" s="135" t="s">
        <v>29</v>
      </c>
      <c r="C5241" s="136"/>
      <c r="D5241" s="73">
        <v>5438.99</v>
      </c>
      <c r="E5241" s="61">
        <v>2.5</v>
      </c>
      <c r="F5241" s="21" t="s">
        <v>25</v>
      </c>
      <c r="G5241" s="30">
        <f t="shared" si="112"/>
        <v>13597.474999999999</v>
      </c>
      <c r="H5241" s="130"/>
    </row>
    <row r="5242" spans="2:8">
      <c r="B5242" s="135" t="s">
        <v>30</v>
      </c>
      <c r="C5242" s="136"/>
      <c r="D5242" s="73">
        <v>1672.77</v>
      </c>
      <c r="E5242" s="61">
        <v>2.5</v>
      </c>
      <c r="F5242" s="21" t="s">
        <v>25</v>
      </c>
      <c r="G5242" s="30">
        <f t="shared" si="112"/>
        <v>4181.9250000000002</v>
      </c>
      <c r="H5242" s="130"/>
    </row>
    <row r="5243" spans="2:8">
      <c r="B5243" s="135" t="s">
        <v>32</v>
      </c>
      <c r="C5243" s="136"/>
      <c r="D5243" s="73">
        <v>548.24</v>
      </c>
      <c r="E5243" s="61">
        <v>2.5</v>
      </c>
      <c r="F5243" s="21" t="s">
        <v>25</v>
      </c>
      <c r="G5243" s="30">
        <f>D5243*E5243</f>
        <v>1370.6</v>
      </c>
      <c r="H5243" s="130"/>
    </row>
    <row r="5244" spans="2:8" ht="24" thickBot="1">
      <c r="B5244" s="133" t="s">
        <v>31</v>
      </c>
      <c r="C5244" s="134"/>
      <c r="D5244" s="74">
        <v>340.74</v>
      </c>
      <c r="E5244" s="62">
        <v>25</v>
      </c>
      <c r="F5244" s="20" t="s">
        <v>25</v>
      </c>
      <c r="G5244" s="31">
        <f>D5244*E5244</f>
        <v>8518.5</v>
      </c>
      <c r="H5244" s="130"/>
    </row>
    <row r="5245" spans="2:8">
      <c r="C5245" s="3"/>
      <c r="D5245" s="3"/>
      <c r="E5245" s="4"/>
      <c r="F5245" s="4"/>
      <c r="H5245" s="45"/>
    </row>
    <row r="5246" spans="2:8" ht="25.5">
      <c r="C5246" s="14" t="s">
        <v>14</v>
      </c>
      <c r="D5246" s="6"/>
    </row>
    <row r="5247" spans="2:8" ht="20.25">
      <c r="C5247" s="89" t="s">
        <v>6</v>
      </c>
      <c r="D5247" s="77" t="s">
        <v>0</v>
      </c>
      <c r="E5247" s="9">
        <f>IF(G5235&gt;0, ROUND((G5235+D5228)/D5228,2), 0)</f>
        <v>1</v>
      </c>
      <c r="F5247" s="9"/>
      <c r="G5247" s="10"/>
      <c r="H5247" s="7"/>
    </row>
    <row r="5248" spans="2:8">
      <c r="C5248" s="89"/>
      <c r="D5248" s="77" t="s">
        <v>1</v>
      </c>
      <c r="E5248" s="9">
        <f>IF(SUM(G5236:G5237)&gt;0,ROUND((G5236+G5237+D5228)/D5228,2),0)</f>
        <v>1.01</v>
      </c>
      <c r="F5248" s="9"/>
      <c r="G5248" s="11"/>
      <c r="H5248" s="47"/>
    </row>
    <row r="5249" spans="2:8">
      <c r="C5249" s="89"/>
      <c r="D5249" s="77" t="s">
        <v>2</v>
      </c>
      <c r="E5249" s="9">
        <f>IF(G5238&gt;0,ROUND((G5238+D5228)/D5228,2),0)</f>
        <v>1.07</v>
      </c>
      <c r="F5249" s="12"/>
      <c r="G5249" s="11"/>
    </row>
    <row r="5250" spans="2:8">
      <c r="C5250" s="89"/>
      <c r="D5250" s="13" t="s">
        <v>3</v>
      </c>
      <c r="E5250" s="32">
        <f>IF(SUM(G5239:G5244)&gt;0,ROUND((SUM(G5239:G5244)+D5228)/D5228,2),0)</f>
        <v>2.12</v>
      </c>
      <c r="F5250" s="10"/>
      <c r="G5250" s="11"/>
    </row>
    <row r="5251" spans="2:8" ht="25.5">
      <c r="D5251" s="33" t="s">
        <v>4</v>
      </c>
      <c r="E5251" s="34">
        <f>SUM(E5247:E5250)-IF(VALUE(COUNTIF(E5247:E5250,"&gt;0"))=4,3,0)-IF(VALUE(COUNTIF(E5247:E5250,"&gt;0"))=3,2,0)-IF(VALUE(COUNTIF(E5247:E5250,"&gt;0"))=2,1,0)</f>
        <v>2.2000000000000002</v>
      </c>
      <c r="F5251" s="25"/>
    </row>
    <row r="5252" spans="2:8">
      <c r="E5252" s="15"/>
    </row>
    <row r="5253" spans="2:8" ht="25.5">
      <c r="B5253" s="22"/>
      <c r="C5253" s="16" t="s">
        <v>23</v>
      </c>
      <c r="D5253" s="90">
        <f>E5251*D5228</f>
        <v>60555.858</v>
      </c>
      <c r="E5253" s="90"/>
    </row>
    <row r="5254" spans="2:8" ht="20.25">
      <c r="C5254" s="17" t="s">
        <v>8</v>
      </c>
      <c r="D5254" s="91">
        <f>D5253/D5227</f>
        <v>302.77929</v>
      </c>
      <c r="E5254" s="91"/>
      <c r="G5254" s="7"/>
      <c r="H5254" s="48"/>
    </row>
    <row r="5266" spans="2:8" ht="60.75">
      <c r="B5266" s="118" t="s">
        <v>329</v>
      </c>
      <c r="C5266" s="118"/>
      <c r="D5266" s="118"/>
      <c r="E5266" s="118"/>
      <c r="F5266" s="118"/>
      <c r="G5266" s="118"/>
      <c r="H5266" s="118"/>
    </row>
    <row r="5267" spans="2:8">
      <c r="B5267" s="92" t="s">
        <v>37</v>
      </c>
      <c r="C5267" s="92"/>
      <c r="D5267" s="92"/>
      <c r="E5267" s="92"/>
      <c r="F5267" s="92"/>
      <c r="G5267" s="92"/>
    </row>
    <row r="5268" spans="2:8">
      <c r="C5268" s="78"/>
      <c r="G5268" s="7"/>
    </row>
    <row r="5269" spans="2:8" ht="25.5">
      <c r="C5269" s="14" t="s">
        <v>5</v>
      </c>
      <c r="D5269" s="6"/>
    </row>
    <row r="5270" spans="2:8" ht="20.25">
      <c r="B5270" s="10"/>
      <c r="C5270" s="93" t="s">
        <v>15</v>
      </c>
      <c r="D5270" s="119" t="s">
        <v>87</v>
      </c>
      <c r="E5270" s="120"/>
      <c r="F5270" s="120"/>
      <c r="G5270" s="121"/>
      <c r="H5270" s="40"/>
    </row>
    <row r="5271" spans="2:8" ht="20.25">
      <c r="B5271" s="10"/>
      <c r="C5271" s="94"/>
      <c r="D5271" s="119" t="s">
        <v>182</v>
      </c>
      <c r="E5271" s="120"/>
      <c r="F5271" s="120"/>
      <c r="G5271" s="121"/>
      <c r="H5271" s="40"/>
    </row>
    <row r="5272" spans="2:8" ht="20.25">
      <c r="B5272" s="10"/>
      <c r="C5272" s="95"/>
      <c r="D5272" s="119" t="s">
        <v>274</v>
      </c>
      <c r="E5272" s="120"/>
      <c r="F5272" s="120"/>
      <c r="G5272" s="121"/>
      <c r="H5272" s="40"/>
    </row>
    <row r="5273" spans="2:8">
      <c r="C5273" s="35" t="s">
        <v>12</v>
      </c>
      <c r="D5273" s="53">
        <v>1.8</v>
      </c>
      <c r="E5273" s="49"/>
      <c r="F5273" s="10"/>
    </row>
    <row r="5274" spans="2:8">
      <c r="C5274" s="1" t="s">
        <v>9</v>
      </c>
      <c r="D5274" s="54">
        <v>144</v>
      </c>
      <c r="E5274" s="122" t="s">
        <v>16</v>
      </c>
      <c r="F5274" s="98"/>
      <c r="G5274" s="101">
        <f>D5275/D5274</f>
        <v>128.08291666666665</v>
      </c>
    </row>
    <row r="5275" spans="2:8">
      <c r="C5275" s="1" t="s">
        <v>10</v>
      </c>
      <c r="D5275" s="54">
        <v>18443.939999999999</v>
      </c>
      <c r="E5275" s="123"/>
      <c r="F5275" s="100"/>
      <c r="G5275" s="102"/>
    </row>
    <row r="5276" spans="2:8">
      <c r="C5276" s="37"/>
      <c r="D5276" s="38"/>
      <c r="E5276" s="50"/>
    </row>
    <row r="5277" spans="2:8">
      <c r="C5277" s="36" t="s">
        <v>7</v>
      </c>
      <c r="D5277" s="55" t="s">
        <v>146</v>
      </c>
    </row>
    <row r="5278" spans="2:8">
      <c r="C5278" s="36" t="s">
        <v>11</v>
      </c>
      <c r="D5278" s="55">
        <v>65</v>
      </c>
    </row>
    <row r="5279" spans="2:8">
      <c r="C5279" s="36" t="s">
        <v>13</v>
      </c>
      <c r="D5279" s="69" t="s">
        <v>34</v>
      </c>
      <c r="E5279" s="41"/>
    </row>
    <row r="5280" spans="2:8" ht="24" thickBot="1">
      <c r="C5280" s="42"/>
      <c r="D5280" s="42"/>
    </row>
    <row r="5281" spans="2:8" ht="48" thickBot="1">
      <c r="B5281" s="124" t="s">
        <v>17</v>
      </c>
      <c r="C5281" s="125"/>
      <c r="D5281" s="23" t="s">
        <v>20</v>
      </c>
      <c r="E5281" s="126" t="s">
        <v>22</v>
      </c>
      <c r="F5281" s="127"/>
      <c r="G5281" s="2" t="s">
        <v>21</v>
      </c>
    </row>
    <row r="5282" spans="2:8" ht="24" thickBot="1">
      <c r="B5282" s="128" t="s">
        <v>36</v>
      </c>
      <c r="C5282" s="129"/>
      <c r="D5282" s="70">
        <v>50.01</v>
      </c>
      <c r="E5282" s="56">
        <v>1.8</v>
      </c>
      <c r="F5282" s="18" t="s">
        <v>25</v>
      </c>
      <c r="G5282" s="26">
        <f t="shared" ref="G5282:G5289" si="113">D5282*E5282</f>
        <v>90.018000000000001</v>
      </c>
      <c r="H5282" s="130"/>
    </row>
    <row r="5283" spans="2:8">
      <c r="B5283" s="131" t="s">
        <v>18</v>
      </c>
      <c r="C5283" s="132"/>
      <c r="D5283" s="59">
        <v>97.44</v>
      </c>
      <c r="E5283" s="57">
        <v>0.6</v>
      </c>
      <c r="F5283" s="19" t="s">
        <v>26</v>
      </c>
      <c r="G5283" s="27">
        <f t="shared" si="113"/>
        <v>58.463999999999999</v>
      </c>
      <c r="H5283" s="130"/>
    </row>
    <row r="5284" spans="2:8" ht="24" thickBot="1">
      <c r="B5284" s="133" t="s">
        <v>19</v>
      </c>
      <c r="C5284" s="134"/>
      <c r="D5284" s="62">
        <v>151.63</v>
      </c>
      <c r="E5284" s="58">
        <v>0.6</v>
      </c>
      <c r="F5284" s="20" t="s">
        <v>26</v>
      </c>
      <c r="G5284" s="28">
        <f t="shared" si="113"/>
        <v>90.977999999999994</v>
      </c>
      <c r="H5284" s="130"/>
    </row>
    <row r="5285" spans="2:8" ht="24" thickBot="1">
      <c r="B5285" s="128" t="s">
        <v>28</v>
      </c>
      <c r="C5285" s="129"/>
      <c r="D5285" s="71">
        <v>731.97</v>
      </c>
      <c r="E5285" s="71">
        <v>1.8</v>
      </c>
      <c r="F5285" s="24" t="s">
        <v>25</v>
      </c>
      <c r="G5285" s="29">
        <f t="shared" si="113"/>
        <v>1317.546</v>
      </c>
      <c r="H5285" s="130"/>
    </row>
    <row r="5286" spans="2:8">
      <c r="B5286" s="131" t="s">
        <v>33</v>
      </c>
      <c r="C5286" s="132"/>
      <c r="D5286" s="59">
        <v>652.6</v>
      </c>
      <c r="E5286" s="59">
        <v>3.6</v>
      </c>
      <c r="F5286" s="19" t="s">
        <v>25</v>
      </c>
      <c r="G5286" s="27">
        <f t="shared" si="113"/>
        <v>2349.36</v>
      </c>
      <c r="H5286" s="130"/>
    </row>
    <row r="5287" spans="2:8">
      <c r="B5287" s="135" t="s">
        <v>27</v>
      </c>
      <c r="C5287" s="136"/>
      <c r="D5287" s="72">
        <v>526.99</v>
      </c>
      <c r="E5287" s="60"/>
      <c r="F5287" s="21" t="s">
        <v>25</v>
      </c>
      <c r="G5287" s="30">
        <f t="shared" si="113"/>
        <v>0</v>
      </c>
      <c r="H5287" s="130"/>
    </row>
    <row r="5288" spans="2:8">
      <c r="B5288" s="135" t="s">
        <v>29</v>
      </c>
      <c r="C5288" s="136"/>
      <c r="D5288" s="73">
        <v>5438.99</v>
      </c>
      <c r="E5288" s="61">
        <v>1.8</v>
      </c>
      <c r="F5288" s="21" t="s">
        <v>25</v>
      </c>
      <c r="G5288" s="30">
        <f t="shared" si="113"/>
        <v>9790.1820000000007</v>
      </c>
      <c r="H5288" s="130"/>
    </row>
    <row r="5289" spans="2:8">
      <c r="B5289" s="135" t="s">
        <v>30</v>
      </c>
      <c r="C5289" s="136"/>
      <c r="D5289" s="73">
        <v>1672.77</v>
      </c>
      <c r="E5289" s="61">
        <v>1.8</v>
      </c>
      <c r="F5289" s="21" t="s">
        <v>25</v>
      </c>
      <c r="G5289" s="30">
        <f t="shared" si="113"/>
        <v>3010.9859999999999</v>
      </c>
      <c r="H5289" s="130"/>
    </row>
    <row r="5290" spans="2:8">
      <c r="B5290" s="135" t="s">
        <v>32</v>
      </c>
      <c r="C5290" s="136"/>
      <c r="D5290" s="73">
        <v>548.24</v>
      </c>
      <c r="E5290" s="61">
        <v>1.8</v>
      </c>
      <c r="F5290" s="21" t="s">
        <v>25</v>
      </c>
      <c r="G5290" s="30">
        <f>D5290*E5290</f>
        <v>986.83199999999999</v>
      </c>
      <c r="H5290" s="130"/>
    </row>
    <row r="5291" spans="2:8" ht="24" thickBot="1">
      <c r="B5291" s="133" t="s">
        <v>31</v>
      </c>
      <c r="C5291" s="134"/>
      <c r="D5291" s="74">
        <v>340.74</v>
      </c>
      <c r="E5291" s="62">
        <v>18</v>
      </c>
      <c r="F5291" s="20" t="s">
        <v>25</v>
      </c>
      <c r="G5291" s="31">
        <f>D5291*E5291</f>
        <v>6133.32</v>
      </c>
      <c r="H5291" s="130"/>
    </row>
    <row r="5292" spans="2:8">
      <c r="C5292" s="3"/>
      <c r="D5292" s="3"/>
      <c r="E5292" s="4"/>
      <c r="F5292" s="4"/>
      <c r="H5292" s="45"/>
    </row>
    <row r="5293" spans="2:8" ht="25.5">
      <c r="C5293" s="14" t="s">
        <v>14</v>
      </c>
      <c r="D5293" s="6"/>
    </row>
    <row r="5294" spans="2:8" ht="20.25">
      <c r="C5294" s="89" t="s">
        <v>6</v>
      </c>
      <c r="D5294" s="77" t="s">
        <v>0</v>
      </c>
      <c r="E5294" s="9">
        <f>IF(G5282&gt;0, ROUND((G5282+D5275)/D5275,2), 0)</f>
        <v>1</v>
      </c>
      <c r="F5294" s="9"/>
      <c r="G5294" s="10"/>
      <c r="H5294" s="7"/>
    </row>
    <row r="5295" spans="2:8">
      <c r="C5295" s="89"/>
      <c r="D5295" s="77" t="s">
        <v>1</v>
      </c>
      <c r="E5295" s="9">
        <f>IF(SUM(G5283:G5284)&gt;0,ROUND((G5283+G5284+D5275)/D5275,2),0)</f>
        <v>1.01</v>
      </c>
      <c r="F5295" s="9"/>
      <c r="G5295" s="11"/>
      <c r="H5295" s="47"/>
    </row>
    <row r="5296" spans="2:8">
      <c r="C5296" s="89"/>
      <c r="D5296" s="77" t="s">
        <v>2</v>
      </c>
      <c r="E5296" s="9">
        <f>IF(G5285&gt;0,ROUND((G5285+D5275)/D5275,2),0)</f>
        <v>1.07</v>
      </c>
      <c r="F5296" s="12"/>
      <c r="G5296" s="11"/>
    </row>
    <row r="5297" spans="2:8">
      <c r="C5297" s="89"/>
      <c r="D5297" s="13" t="s">
        <v>3</v>
      </c>
      <c r="E5297" s="32">
        <f>IF(SUM(G5286:G5291)&gt;0,ROUND((SUM(G5286:G5291)+D5275)/D5275,2),0)</f>
        <v>2.21</v>
      </c>
      <c r="F5297" s="10"/>
      <c r="G5297" s="11"/>
    </row>
    <row r="5298" spans="2:8" ht="25.5">
      <c r="D5298" s="33" t="s">
        <v>4</v>
      </c>
      <c r="E5298" s="34">
        <f>SUM(E5294:E5297)-IF(VALUE(COUNTIF(E5294:E5297,"&gt;0"))=4,3,0)-IF(VALUE(COUNTIF(E5294:E5297,"&gt;0"))=3,2,0)-IF(VALUE(COUNTIF(E5294:E5297,"&gt;0"))=2,1,0)</f>
        <v>2.29</v>
      </c>
      <c r="F5298" s="25"/>
    </row>
    <row r="5299" spans="2:8">
      <c r="E5299" s="15"/>
    </row>
    <row r="5300" spans="2:8" ht="25.5">
      <c r="B5300" s="22"/>
      <c r="C5300" s="16" t="s">
        <v>23</v>
      </c>
      <c r="D5300" s="90">
        <f>E5298*D5275</f>
        <v>42236.622599999995</v>
      </c>
      <c r="E5300" s="90"/>
    </row>
    <row r="5301" spans="2:8" ht="20.25">
      <c r="C5301" s="17" t="s">
        <v>8</v>
      </c>
      <c r="D5301" s="91">
        <f>D5300/D5274</f>
        <v>293.30987916666663</v>
      </c>
      <c r="E5301" s="91"/>
      <c r="G5301" s="7"/>
      <c r="H5301" s="48"/>
    </row>
    <row r="5313" spans="2:8" ht="60.75">
      <c r="B5313" s="118" t="s">
        <v>330</v>
      </c>
      <c r="C5313" s="118"/>
      <c r="D5313" s="118"/>
      <c r="E5313" s="118"/>
      <c r="F5313" s="118"/>
      <c r="G5313" s="118"/>
      <c r="H5313" s="118"/>
    </row>
    <row r="5314" spans="2:8">
      <c r="B5314" s="92" t="s">
        <v>37</v>
      </c>
      <c r="C5314" s="92"/>
      <c r="D5314" s="92"/>
      <c r="E5314" s="92"/>
      <c r="F5314" s="92"/>
      <c r="G5314" s="92"/>
    </row>
    <row r="5315" spans="2:8">
      <c r="C5315" s="78"/>
      <c r="G5315" s="7"/>
    </row>
    <row r="5316" spans="2:8" ht="25.5">
      <c r="C5316" s="14" t="s">
        <v>5</v>
      </c>
      <c r="D5316" s="6"/>
    </row>
    <row r="5317" spans="2:8" ht="20.25">
      <c r="B5317" s="10"/>
      <c r="C5317" s="93" t="s">
        <v>15</v>
      </c>
      <c r="D5317" s="119" t="s">
        <v>87</v>
      </c>
      <c r="E5317" s="120"/>
      <c r="F5317" s="120"/>
      <c r="G5317" s="121"/>
      <c r="H5317" s="40"/>
    </row>
    <row r="5318" spans="2:8" ht="20.25">
      <c r="B5318" s="10"/>
      <c r="C5318" s="94"/>
      <c r="D5318" s="119" t="s">
        <v>182</v>
      </c>
      <c r="E5318" s="120"/>
      <c r="F5318" s="120"/>
      <c r="G5318" s="121"/>
      <c r="H5318" s="40"/>
    </row>
    <row r="5319" spans="2:8" ht="20.25">
      <c r="B5319" s="10"/>
      <c r="C5319" s="95"/>
      <c r="D5319" s="119" t="s">
        <v>275</v>
      </c>
      <c r="E5319" s="120"/>
      <c r="F5319" s="120"/>
      <c r="G5319" s="121"/>
      <c r="H5319" s="40"/>
    </row>
    <row r="5320" spans="2:8">
      <c r="C5320" s="35" t="s">
        <v>12</v>
      </c>
      <c r="D5320" s="53">
        <v>2.9</v>
      </c>
      <c r="E5320" s="49"/>
      <c r="F5320" s="10"/>
    </row>
    <row r="5321" spans="2:8">
      <c r="C5321" s="1" t="s">
        <v>9</v>
      </c>
      <c r="D5321" s="54">
        <v>233</v>
      </c>
      <c r="E5321" s="122" t="s">
        <v>16</v>
      </c>
      <c r="F5321" s="98"/>
      <c r="G5321" s="101">
        <f>D5322/D5321</f>
        <v>119.24532188841202</v>
      </c>
    </row>
    <row r="5322" spans="2:8">
      <c r="C5322" s="1" t="s">
        <v>10</v>
      </c>
      <c r="D5322" s="54">
        <v>27784.16</v>
      </c>
      <c r="E5322" s="123"/>
      <c r="F5322" s="100"/>
      <c r="G5322" s="102"/>
    </row>
    <row r="5323" spans="2:8">
      <c r="C5323" s="37"/>
      <c r="D5323" s="38"/>
      <c r="E5323" s="50"/>
    </row>
    <row r="5324" spans="2:8">
      <c r="C5324" s="36" t="s">
        <v>7</v>
      </c>
      <c r="D5324" s="55" t="s">
        <v>146</v>
      </c>
    </row>
    <row r="5325" spans="2:8">
      <c r="C5325" s="36" t="s">
        <v>11</v>
      </c>
      <c r="D5325" s="55">
        <v>65</v>
      </c>
    </row>
    <row r="5326" spans="2:8">
      <c r="C5326" s="36" t="s">
        <v>13</v>
      </c>
      <c r="D5326" s="69" t="s">
        <v>34</v>
      </c>
      <c r="E5326" s="41"/>
    </row>
    <row r="5327" spans="2:8" ht="24" thickBot="1">
      <c r="C5327" s="42"/>
      <c r="D5327" s="42"/>
    </row>
    <row r="5328" spans="2:8" ht="48" thickBot="1">
      <c r="B5328" s="124" t="s">
        <v>17</v>
      </c>
      <c r="C5328" s="125"/>
      <c r="D5328" s="23" t="s">
        <v>20</v>
      </c>
      <c r="E5328" s="126" t="s">
        <v>22</v>
      </c>
      <c r="F5328" s="127"/>
      <c r="G5328" s="2" t="s">
        <v>21</v>
      </c>
    </row>
    <row r="5329" spans="2:8" ht="24" thickBot="1">
      <c r="B5329" s="128" t="s">
        <v>36</v>
      </c>
      <c r="C5329" s="129"/>
      <c r="D5329" s="70">
        <v>50.01</v>
      </c>
      <c r="E5329" s="56">
        <v>2.9</v>
      </c>
      <c r="F5329" s="18" t="s">
        <v>25</v>
      </c>
      <c r="G5329" s="26">
        <f t="shared" ref="G5329:G5336" si="114">D5329*E5329</f>
        <v>145.029</v>
      </c>
      <c r="H5329" s="130"/>
    </row>
    <row r="5330" spans="2:8">
      <c r="B5330" s="131" t="s">
        <v>18</v>
      </c>
      <c r="C5330" s="132"/>
      <c r="D5330" s="59">
        <v>97.44</v>
      </c>
      <c r="E5330" s="57">
        <v>0.7</v>
      </c>
      <c r="F5330" s="19" t="s">
        <v>26</v>
      </c>
      <c r="G5330" s="27">
        <f t="shared" si="114"/>
        <v>68.207999999999998</v>
      </c>
      <c r="H5330" s="130"/>
    </row>
    <row r="5331" spans="2:8" ht="24" thickBot="1">
      <c r="B5331" s="133" t="s">
        <v>19</v>
      </c>
      <c r="C5331" s="134"/>
      <c r="D5331" s="62">
        <v>151.63</v>
      </c>
      <c r="E5331" s="58">
        <v>0.7</v>
      </c>
      <c r="F5331" s="20" t="s">
        <v>26</v>
      </c>
      <c r="G5331" s="28">
        <f t="shared" si="114"/>
        <v>106.14099999999999</v>
      </c>
      <c r="H5331" s="130"/>
    </row>
    <row r="5332" spans="2:8" ht="24" thickBot="1">
      <c r="B5332" s="128" t="s">
        <v>28</v>
      </c>
      <c r="C5332" s="129"/>
      <c r="D5332" s="71">
        <v>731.97</v>
      </c>
      <c r="E5332" s="71">
        <v>2.9</v>
      </c>
      <c r="F5332" s="24" t="s">
        <v>25</v>
      </c>
      <c r="G5332" s="29">
        <f t="shared" si="114"/>
        <v>2122.7130000000002</v>
      </c>
      <c r="H5332" s="130"/>
    </row>
    <row r="5333" spans="2:8">
      <c r="B5333" s="131" t="s">
        <v>33</v>
      </c>
      <c r="C5333" s="132"/>
      <c r="D5333" s="59">
        <v>652.6</v>
      </c>
      <c r="E5333" s="59">
        <v>5.8</v>
      </c>
      <c r="F5333" s="19" t="s">
        <v>25</v>
      </c>
      <c r="G5333" s="27">
        <f t="shared" si="114"/>
        <v>3785.08</v>
      </c>
      <c r="H5333" s="130"/>
    </row>
    <row r="5334" spans="2:8">
      <c r="B5334" s="135" t="s">
        <v>27</v>
      </c>
      <c r="C5334" s="136"/>
      <c r="D5334" s="72">
        <v>526.99</v>
      </c>
      <c r="E5334" s="60"/>
      <c r="F5334" s="21" t="s">
        <v>25</v>
      </c>
      <c r="G5334" s="30">
        <f t="shared" si="114"/>
        <v>0</v>
      </c>
      <c r="H5334" s="130"/>
    </row>
    <row r="5335" spans="2:8">
      <c r="B5335" s="135" t="s">
        <v>29</v>
      </c>
      <c r="C5335" s="136"/>
      <c r="D5335" s="73">
        <v>5438.99</v>
      </c>
      <c r="E5335" s="61">
        <v>2.9</v>
      </c>
      <c r="F5335" s="21" t="s">
        <v>25</v>
      </c>
      <c r="G5335" s="30">
        <f t="shared" si="114"/>
        <v>15773.070999999998</v>
      </c>
      <c r="H5335" s="130"/>
    </row>
    <row r="5336" spans="2:8">
      <c r="B5336" s="135" t="s">
        <v>30</v>
      </c>
      <c r="C5336" s="136"/>
      <c r="D5336" s="73">
        <v>1672.77</v>
      </c>
      <c r="E5336" s="61">
        <v>2.9</v>
      </c>
      <c r="F5336" s="21" t="s">
        <v>25</v>
      </c>
      <c r="G5336" s="30">
        <f t="shared" si="114"/>
        <v>4851.0329999999994</v>
      </c>
      <c r="H5336" s="130"/>
    </row>
    <row r="5337" spans="2:8">
      <c r="B5337" s="135" t="s">
        <v>32</v>
      </c>
      <c r="C5337" s="136"/>
      <c r="D5337" s="73">
        <v>548.24</v>
      </c>
      <c r="E5337" s="61">
        <v>2.9</v>
      </c>
      <c r="F5337" s="21" t="s">
        <v>25</v>
      </c>
      <c r="G5337" s="30">
        <f>D5337*E5337</f>
        <v>1589.896</v>
      </c>
      <c r="H5337" s="130"/>
    </row>
    <row r="5338" spans="2:8" ht="24" thickBot="1">
      <c r="B5338" s="133" t="s">
        <v>31</v>
      </c>
      <c r="C5338" s="134"/>
      <c r="D5338" s="74">
        <v>340.74</v>
      </c>
      <c r="E5338" s="62">
        <v>29</v>
      </c>
      <c r="F5338" s="20" t="s">
        <v>25</v>
      </c>
      <c r="G5338" s="31">
        <f>D5338*E5338</f>
        <v>9881.4600000000009</v>
      </c>
      <c r="H5338" s="130"/>
    </row>
    <row r="5339" spans="2:8">
      <c r="C5339" s="3"/>
      <c r="D5339" s="3"/>
      <c r="E5339" s="4"/>
      <c r="F5339" s="4"/>
      <c r="H5339" s="45"/>
    </row>
    <row r="5340" spans="2:8" ht="25.5">
      <c r="C5340" s="14" t="s">
        <v>14</v>
      </c>
      <c r="D5340" s="6"/>
    </row>
    <row r="5341" spans="2:8" ht="20.25">
      <c r="C5341" s="89" t="s">
        <v>6</v>
      </c>
      <c r="D5341" s="77" t="s">
        <v>0</v>
      </c>
      <c r="E5341" s="9">
        <f>IF(G5329&gt;0, ROUND((G5329+D5322)/D5322,2), 0)</f>
        <v>1.01</v>
      </c>
      <c r="F5341" s="9"/>
      <c r="G5341" s="10"/>
      <c r="H5341" s="7"/>
    </row>
    <row r="5342" spans="2:8">
      <c r="C5342" s="89"/>
      <c r="D5342" s="77" t="s">
        <v>1</v>
      </c>
      <c r="E5342" s="9">
        <f>IF(SUM(G5330:G5331)&gt;0,ROUND((G5330+G5331+D5322)/D5322,2),0)</f>
        <v>1.01</v>
      </c>
      <c r="F5342" s="9"/>
      <c r="G5342" s="11"/>
      <c r="H5342" s="47"/>
    </row>
    <row r="5343" spans="2:8">
      <c r="C5343" s="89"/>
      <c r="D5343" s="77" t="s">
        <v>2</v>
      </c>
      <c r="E5343" s="9">
        <f>IF(G5332&gt;0,ROUND((G5332+D5322)/D5322,2),0)</f>
        <v>1.08</v>
      </c>
      <c r="F5343" s="12"/>
      <c r="G5343" s="11"/>
    </row>
    <row r="5344" spans="2:8">
      <c r="C5344" s="89"/>
      <c r="D5344" s="13" t="s">
        <v>3</v>
      </c>
      <c r="E5344" s="32">
        <f>IF(SUM(G5333:G5338)&gt;0,ROUND((SUM(G5333:G5338)+D5322)/D5322,2),0)</f>
        <v>2.29</v>
      </c>
      <c r="F5344" s="10"/>
      <c r="G5344" s="11"/>
    </row>
    <row r="5345" spans="2:8" ht="25.5">
      <c r="D5345" s="33" t="s">
        <v>4</v>
      </c>
      <c r="E5345" s="34">
        <f>SUM(E5341:E5344)-IF(VALUE(COUNTIF(E5341:E5344,"&gt;0"))=4,3,0)-IF(VALUE(COUNTIF(E5341:E5344,"&gt;0"))=3,2,0)-IF(VALUE(COUNTIF(E5341:E5344,"&gt;0"))=2,1,0)</f>
        <v>2.3900000000000006</v>
      </c>
      <c r="F5345" s="25"/>
    </row>
    <row r="5346" spans="2:8">
      <c r="E5346" s="15"/>
    </row>
    <row r="5347" spans="2:8" ht="25.5">
      <c r="B5347" s="22"/>
      <c r="C5347" s="16" t="s">
        <v>23</v>
      </c>
      <c r="D5347" s="90">
        <f>E5345*D5322</f>
        <v>66404.142400000012</v>
      </c>
      <c r="E5347" s="90"/>
    </row>
    <row r="5348" spans="2:8" ht="20.25">
      <c r="C5348" s="17" t="s">
        <v>8</v>
      </c>
      <c r="D5348" s="91">
        <f>D5347/D5321</f>
        <v>284.99631931330475</v>
      </c>
      <c r="E5348" s="91"/>
      <c r="G5348" s="7"/>
      <c r="H5348" s="48"/>
    </row>
    <row r="5361" spans="2:8" ht="60.75" customHeight="1">
      <c r="B5361" s="118" t="s">
        <v>331</v>
      </c>
      <c r="C5361" s="118"/>
      <c r="D5361" s="118"/>
      <c r="E5361" s="118"/>
      <c r="F5361" s="118"/>
      <c r="G5361" s="118"/>
      <c r="H5361" s="118"/>
    </row>
    <row r="5362" spans="2:8" ht="23.25" customHeight="1">
      <c r="B5362" s="92" t="s">
        <v>37</v>
      </c>
      <c r="C5362" s="92"/>
      <c r="D5362" s="92"/>
      <c r="E5362" s="92"/>
      <c r="F5362" s="92"/>
      <c r="G5362" s="92"/>
    </row>
    <row r="5363" spans="2:8">
      <c r="C5363" s="86"/>
      <c r="G5363" s="7"/>
    </row>
    <row r="5364" spans="2:8" ht="25.5">
      <c r="C5364" s="14" t="s">
        <v>5</v>
      </c>
      <c r="D5364" s="6"/>
    </row>
    <row r="5365" spans="2:8" ht="20.25" customHeight="1">
      <c r="B5365" s="10"/>
      <c r="C5365" s="93" t="s">
        <v>15</v>
      </c>
      <c r="D5365" s="96" t="s">
        <v>87</v>
      </c>
      <c r="E5365" s="96"/>
      <c r="F5365" s="96"/>
      <c r="G5365" s="96"/>
      <c r="H5365" s="40"/>
    </row>
    <row r="5366" spans="2:8" ht="20.25" customHeight="1">
      <c r="B5366" s="10"/>
      <c r="C5366" s="94"/>
      <c r="D5366" s="96" t="s">
        <v>278</v>
      </c>
      <c r="E5366" s="96"/>
      <c r="F5366" s="96"/>
      <c r="G5366" s="96"/>
      <c r="H5366" s="40"/>
    </row>
    <row r="5367" spans="2:8" ht="20.25" customHeight="1">
      <c r="B5367" s="10"/>
      <c r="C5367" s="95"/>
      <c r="D5367" s="96" t="s">
        <v>280</v>
      </c>
      <c r="E5367" s="96"/>
      <c r="F5367" s="96"/>
      <c r="G5367" s="96"/>
      <c r="H5367" s="40"/>
    </row>
    <row r="5368" spans="2:8">
      <c r="C5368" s="35" t="s">
        <v>12</v>
      </c>
      <c r="D5368" s="53">
        <v>2.65</v>
      </c>
      <c r="E5368" s="49"/>
      <c r="F5368" s="10"/>
    </row>
    <row r="5369" spans="2:8" ht="23.25" customHeight="1">
      <c r="C5369" s="1" t="s">
        <v>9</v>
      </c>
      <c r="D5369" s="54">
        <v>241</v>
      </c>
      <c r="E5369" s="97" t="s">
        <v>16</v>
      </c>
      <c r="F5369" s="98"/>
      <c r="G5369" s="101">
        <f>D5370/D5369</f>
        <v>36.974107883817432</v>
      </c>
    </row>
    <row r="5370" spans="2:8">
      <c r="C5370" s="1" t="s">
        <v>10</v>
      </c>
      <c r="D5370" s="54">
        <v>8910.76</v>
      </c>
      <c r="E5370" s="99"/>
      <c r="F5370" s="100"/>
      <c r="G5370" s="102"/>
    </row>
    <row r="5371" spans="2:8">
      <c r="C5371" s="37"/>
      <c r="D5371" s="38"/>
      <c r="E5371" s="50"/>
    </row>
    <row r="5372" spans="2:8">
      <c r="C5372" s="36" t="s">
        <v>7</v>
      </c>
      <c r="D5372" s="55" t="s">
        <v>279</v>
      </c>
    </row>
    <row r="5373" spans="2:8">
      <c r="C5373" s="36" t="s">
        <v>11</v>
      </c>
      <c r="D5373" s="55">
        <v>75</v>
      </c>
    </row>
    <row r="5374" spans="2:8">
      <c r="C5374" s="36" t="s">
        <v>13</v>
      </c>
      <c r="D5374" s="69" t="s">
        <v>34</v>
      </c>
      <c r="E5374" s="41"/>
    </row>
    <row r="5375" spans="2:8" ht="24" thickBot="1">
      <c r="C5375" s="42"/>
      <c r="D5375" s="42"/>
    </row>
    <row r="5376" spans="2:8" ht="48" customHeight="1" thickBot="1">
      <c r="B5376" s="103" t="s">
        <v>17</v>
      </c>
      <c r="C5376" s="104"/>
      <c r="D5376" s="23" t="s">
        <v>20</v>
      </c>
      <c r="E5376" s="105" t="s">
        <v>22</v>
      </c>
      <c r="F5376" s="106"/>
      <c r="G5376" s="2" t="s">
        <v>21</v>
      </c>
    </row>
    <row r="5377" spans="2:8" ht="24" customHeight="1" thickBot="1">
      <c r="B5377" s="107" t="s">
        <v>36</v>
      </c>
      <c r="C5377" s="108"/>
      <c r="D5377" s="70">
        <v>50.01</v>
      </c>
      <c r="E5377" s="56">
        <v>2.65</v>
      </c>
      <c r="F5377" s="18" t="s">
        <v>25</v>
      </c>
      <c r="G5377" s="26">
        <f t="shared" ref="G5377:G5384" si="115">D5377*E5377</f>
        <v>132.5265</v>
      </c>
      <c r="H5377" s="109"/>
    </row>
    <row r="5378" spans="2:8" ht="23.25" customHeight="1">
      <c r="B5378" s="110" t="s">
        <v>18</v>
      </c>
      <c r="C5378" s="111"/>
      <c r="D5378" s="59">
        <v>97.44</v>
      </c>
      <c r="E5378" s="57">
        <v>0.8</v>
      </c>
      <c r="F5378" s="19" t="s">
        <v>26</v>
      </c>
      <c r="G5378" s="27">
        <f t="shared" si="115"/>
        <v>77.951999999999998</v>
      </c>
      <c r="H5378" s="109"/>
    </row>
    <row r="5379" spans="2:8" ht="24" customHeight="1" thickBot="1">
      <c r="B5379" s="112" t="s">
        <v>19</v>
      </c>
      <c r="C5379" s="113"/>
      <c r="D5379" s="62">
        <v>151.63</v>
      </c>
      <c r="E5379" s="58">
        <v>0.8</v>
      </c>
      <c r="F5379" s="20" t="s">
        <v>26</v>
      </c>
      <c r="G5379" s="28">
        <f t="shared" si="115"/>
        <v>121.304</v>
      </c>
      <c r="H5379" s="109"/>
    </row>
    <row r="5380" spans="2:8" ht="24" customHeight="1" thickBot="1">
      <c r="B5380" s="114" t="s">
        <v>28</v>
      </c>
      <c r="C5380" s="115"/>
      <c r="D5380" s="71">
        <v>731.97</v>
      </c>
      <c r="E5380" s="71">
        <v>2.65</v>
      </c>
      <c r="F5380" s="24" t="s">
        <v>25</v>
      </c>
      <c r="G5380" s="29">
        <f t="shared" si="115"/>
        <v>1939.7204999999999</v>
      </c>
      <c r="H5380" s="109"/>
    </row>
    <row r="5381" spans="2:8" ht="23.25" customHeight="1">
      <c r="B5381" s="110" t="s">
        <v>33</v>
      </c>
      <c r="C5381" s="111"/>
      <c r="D5381" s="59">
        <v>652.6</v>
      </c>
      <c r="E5381" s="59">
        <v>5.3</v>
      </c>
      <c r="F5381" s="19" t="s">
        <v>25</v>
      </c>
      <c r="G5381" s="27">
        <f t="shared" si="115"/>
        <v>3458.78</v>
      </c>
      <c r="H5381" s="109"/>
    </row>
    <row r="5382" spans="2:8" ht="23.25" customHeight="1">
      <c r="B5382" s="116" t="s">
        <v>27</v>
      </c>
      <c r="C5382" s="117"/>
      <c r="D5382" s="72">
        <v>526.99</v>
      </c>
      <c r="E5382" s="60"/>
      <c r="F5382" s="21" t="s">
        <v>25</v>
      </c>
      <c r="G5382" s="30">
        <f t="shared" si="115"/>
        <v>0</v>
      </c>
      <c r="H5382" s="109"/>
    </row>
    <row r="5383" spans="2:8" ht="23.25" customHeight="1">
      <c r="B5383" s="116" t="s">
        <v>29</v>
      </c>
      <c r="C5383" s="117"/>
      <c r="D5383" s="73">
        <v>5438.99</v>
      </c>
      <c r="E5383" s="61">
        <v>2.65</v>
      </c>
      <c r="F5383" s="21" t="s">
        <v>25</v>
      </c>
      <c r="G5383" s="30">
        <f t="shared" si="115"/>
        <v>14413.323499999999</v>
      </c>
      <c r="H5383" s="109"/>
    </row>
    <row r="5384" spans="2:8" ht="23.25" customHeight="1">
      <c r="B5384" s="116" t="s">
        <v>30</v>
      </c>
      <c r="C5384" s="117"/>
      <c r="D5384" s="73">
        <v>1672.77</v>
      </c>
      <c r="E5384" s="61">
        <v>2.65</v>
      </c>
      <c r="F5384" s="21" t="s">
        <v>25</v>
      </c>
      <c r="G5384" s="30">
        <f t="shared" si="115"/>
        <v>4432.8405000000002</v>
      </c>
      <c r="H5384" s="109"/>
    </row>
    <row r="5385" spans="2:8" ht="23.25" customHeight="1">
      <c r="B5385" s="116" t="s">
        <v>32</v>
      </c>
      <c r="C5385" s="117"/>
      <c r="D5385" s="73">
        <v>548.24</v>
      </c>
      <c r="E5385" s="61">
        <v>2.65</v>
      </c>
      <c r="F5385" s="21" t="s">
        <v>25</v>
      </c>
      <c r="G5385" s="30">
        <f>D5385*E5385</f>
        <v>1452.836</v>
      </c>
      <c r="H5385" s="109"/>
    </row>
    <row r="5386" spans="2:8" ht="24" thickBot="1">
      <c r="B5386" s="112" t="s">
        <v>31</v>
      </c>
      <c r="C5386" s="113"/>
      <c r="D5386" s="74">
        <v>340.74</v>
      </c>
      <c r="E5386" s="62">
        <v>26.5</v>
      </c>
      <c r="F5386" s="20" t="s">
        <v>25</v>
      </c>
      <c r="G5386" s="31">
        <f>D5386*E5386</f>
        <v>9029.61</v>
      </c>
      <c r="H5386" s="109"/>
    </row>
    <row r="5387" spans="2:8">
      <c r="C5387" s="3"/>
      <c r="D5387" s="3"/>
      <c r="E5387" s="4"/>
      <c r="F5387" s="4"/>
      <c r="H5387" s="45"/>
    </row>
    <row r="5388" spans="2:8" ht="25.5">
      <c r="C5388" s="14" t="s">
        <v>14</v>
      </c>
      <c r="D5388" s="6"/>
    </row>
    <row r="5389" spans="2:8" ht="20.25">
      <c r="C5389" s="89" t="s">
        <v>6</v>
      </c>
      <c r="D5389" s="85" t="s">
        <v>0</v>
      </c>
      <c r="E5389" s="9">
        <f>IF(G5377&gt;0, ROUND((G5377+D5370)/D5370,2), 0)</f>
        <v>1.01</v>
      </c>
      <c r="F5389" s="9"/>
      <c r="G5389" s="10"/>
      <c r="H5389" s="7"/>
    </row>
    <row r="5390" spans="2:8">
      <c r="C5390" s="89"/>
      <c r="D5390" s="85" t="s">
        <v>1</v>
      </c>
      <c r="E5390" s="9">
        <f>IF(SUM(G5378:G5379)&gt;0,ROUND((G5378+G5379+D5370)/D5370,2),0)</f>
        <v>1.02</v>
      </c>
      <c r="F5390" s="9"/>
      <c r="G5390" s="11"/>
      <c r="H5390" s="47"/>
    </row>
    <row r="5391" spans="2:8">
      <c r="C5391" s="89"/>
      <c r="D5391" s="85" t="s">
        <v>2</v>
      </c>
      <c r="E5391" s="9">
        <f>IF(G5380&gt;0,ROUND((G5380+D5370)/D5370,2),0)</f>
        <v>1.22</v>
      </c>
      <c r="F5391" s="12"/>
      <c r="G5391" s="11"/>
    </row>
    <row r="5392" spans="2:8">
      <c r="C5392" s="89"/>
      <c r="D5392" s="13" t="s">
        <v>3</v>
      </c>
      <c r="E5392" s="32">
        <f>IF(SUM(G5381:G5386)&gt;0,ROUND((SUM(G5381:G5386)+D5370)/D5370,2),0)</f>
        <v>4.68</v>
      </c>
      <c r="F5392" s="10"/>
      <c r="G5392" s="11"/>
    </row>
    <row r="5393" spans="2:8" ht="25.5">
      <c r="D5393" s="33" t="s">
        <v>4</v>
      </c>
      <c r="E5393" s="34">
        <f>SUM(E5389:E5392)-IF(VALUE(COUNTIF(E5389:E5392,"&gt;0"))=4,3,0)-IF(VALUE(COUNTIF(E5389:E5392,"&gt;0"))=3,2,0)-IF(VALUE(COUNTIF(E5389:E5392,"&gt;0"))=2,1,0)</f>
        <v>4.93</v>
      </c>
      <c r="F5393" s="25"/>
    </row>
    <row r="5394" spans="2:8">
      <c r="E5394" s="15"/>
    </row>
    <row r="5395" spans="2:8" ht="25.5">
      <c r="B5395" s="22"/>
      <c r="C5395" s="16" t="s">
        <v>23</v>
      </c>
      <c r="D5395" s="90">
        <f>E5393*D5370</f>
        <v>43930.046799999996</v>
      </c>
      <c r="E5395" s="90"/>
    </row>
    <row r="5396" spans="2:8" ht="20.25">
      <c r="C5396" s="17" t="s">
        <v>8</v>
      </c>
      <c r="D5396" s="91">
        <f>D5395/D5369</f>
        <v>182.28235186721992</v>
      </c>
      <c r="E5396" s="91"/>
      <c r="G5396" s="7"/>
      <c r="H5396" s="48"/>
    </row>
    <row r="5407" spans="2:8" ht="60.75" customHeight="1">
      <c r="B5407" s="118" t="s">
        <v>332</v>
      </c>
      <c r="C5407" s="118"/>
      <c r="D5407" s="118"/>
      <c r="E5407" s="118"/>
      <c r="F5407" s="118"/>
      <c r="G5407" s="118"/>
      <c r="H5407" s="118"/>
    </row>
    <row r="5408" spans="2:8" ht="23.25" customHeight="1">
      <c r="B5408" s="92" t="s">
        <v>37</v>
      </c>
      <c r="C5408" s="92"/>
      <c r="D5408" s="92"/>
      <c r="E5408" s="92"/>
      <c r="F5408" s="92"/>
      <c r="G5408" s="92"/>
    </row>
    <row r="5409" spans="2:8">
      <c r="C5409" s="86"/>
      <c r="G5409" s="7"/>
    </row>
    <row r="5410" spans="2:8" ht="25.5">
      <c r="C5410" s="14" t="s">
        <v>5</v>
      </c>
      <c r="D5410" s="6"/>
    </row>
    <row r="5411" spans="2:8" ht="20.25" customHeight="1">
      <c r="B5411" s="10"/>
      <c r="C5411" s="93" t="s">
        <v>15</v>
      </c>
      <c r="D5411" s="96" t="s">
        <v>87</v>
      </c>
      <c r="E5411" s="96"/>
      <c r="F5411" s="96"/>
      <c r="G5411" s="96"/>
      <c r="H5411" s="40"/>
    </row>
    <row r="5412" spans="2:8" ht="20.25" customHeight="1">
      <c r="B5412" s="10"/>
      <c r="C5412" s="94"/>
      <c r="D5412" s="96" t="s">
        <v>278</v>
      </c>
      <c r="E5412" s="96"/>
      <c r="F5412" s="96"/>
      <c r="G5412" s="96"/>
      <c r="H5412" s="40"/>
    </row>
    <row r="5413" spans="2:8" ht="20.25" customHeight="1">
      <c r="B5413" s="10"/>
      <c r="C5413" s="95"/>
      <c r="D5413" s="96" t="s">
        <v>281</v>
      </c>
      <c r="E5413" s="96"/>
      <c r="F5413" s="96"/>
      <c r="G5413" s="96"/>
      <c r="H5413" s="40"/>
    </row>
    <row r="5414" spans="2:8">
      <c r="C5414" s="35" t="s">
        <v>12</v>
      </c>
      <c r="D5414" s="53">
        <v>1.25</v>
      </c>
      <c r="E5414" s="49"/>
      <c r="F5414" s="10"/>
    </row>
    <row r="5415" spans="2:8" ht="23.25" customHeight="1">
      <c r="C5415" s="1" t="s">
        <v>9</v>
      </c>
      <c r="D5415" s="54">
        <v>131</v>
      </c>
      <c r="E5415" s="97" t="s">
        <v>16</v>
      </c>
      <c r="F5415" s="98"/>
      <c r="G5415" s="101">
        <f>D5416/D5415</f>
        <v>31.541221374045797</v>
      </c>
    </row>
    <row r="5416" spans="2:8">
      <c r="C5416" s="1" t="s">
        <v>10</v>
      </c>
      <c r="D5416" s="54">
        <v>4131.8999999999996</v>
      </c>
      <c r="E5416" s="99"/>
      <c r="F5416" s="100"/>
      <c r="G5416" s="102"/>
    </row>
    <row r="5417" spans="2:8">
      <c r="C5417" s="37"/>
      <c r="D5417" s="38"/>
      <c r="E5417" s="50"/>
    </row>
    <row r="5418" spans="2:8">
      <c r="C5418" s="36" t="s">
        <v>7</v>
      </c>
      <c r="D5418" s="55" t="s">
        <v>279</v>
      </c>
    </row>
    <row r="5419" spans="2:8">
      <c r="C5419" s="36" t="s">
        <v>11</v>
      </c>
      <c r="D5419" s="55">
        <v>75</v>
      </c>
    </row>
    <row r="5420" spans="2:8">
      <c r="C5420" s="36" t="s">
        <v>13</v>
      </c>
      <c r="D5420" s="69" t="s">
        <v>34</v>
      </c>
      <c r="E5420" s="41"/>
    </row>
    <row r="5421" spans="2:8" ht="24" thickBot="1">
      <c r="C5421" s="42"/>
      <c r="D5421" s="42"/>
    </row>
    <row r="5422" spans="2:8" ht="48" customHeight="1" thickBot="1">
      <c r="B5422" s="103" t="s">
        <v>17</v>
      </c>
      <c r="C5422" s="104"/>
      <c r="D5422" s="23" t="s">
        <v>20</v>
      </c>
      <c r="E5422" s="105" t="s">
        <v>22</v>
      </c>
      <c r="F5422" s="106"/>
      <c r="G5422" s="2" t="s">
        <v>21</v>
      </c>
    </row>
    <row r="5423" spans="2:8" ht="24" customHeight="1" thickBot="1">
      <c r="B5423" s="107" t="s">
        <v>36</v>
      </c>
      <c r="C5423" s="108"/>
      <c r="D5423" s="70">
        <v>50.01</v>
      </c>
      <c r="E5423" s="56">
        <v>1.25</v>
      </c>
      <c r="F5423" s="18" t="s">
        <v>25</v>
      </c>
      <c r="G5423" s="26">
        <f t="shared" ref="G5423:G5430" si="116">D5423*E5423</f>
        <v>62.512499999999996</v>
      </c>
      <c r="H5423" s="109"/>
    </row>
    <row r="5424" spans="2:8" ht="23.25" customHeight="1">
      <c r="B5424" s="110" t="s">
        <v>18</v>
      </c>
      <c r="C5424" s="111"/>
      <c r="D5424" s="59">
        <v>97.44</v>
      </c>
      <c r="E5424" s="57">
        <v>0.8</v>
      </c>
      <c r="F5424" s="19" t="s">
        <v>26</v>
      </c>
      <c r="G5424" s="27">
        <f t="shared" si="116"/>
        <v>77.951999999999998</v>
      </c>
      <c r="H5424" s="109"/>
    </row>
    <row r="5425" spans="2:8" ht="24" customHeight="1" thickBot="1">
      <c r="B5425" s="112" t="s">
        <v>19</v>
      </c>
      <c r="C5425" s="113"/>
      <c r="D5425" s="62">
        <v>151.63</v>
      </c>
      <c r="E5425" s="58">
        <v>0.8</v>
      </c>
      <c r="F5425" s="20" t="s">
        <v>26</v>
      </c>
      <c r="G5425" s="28">
        <f t="shared" si="116"/>
        <v>121.304</v>
      </c>
      <c r="H5425" s="109"/>
    </row>
    <row r="5426" spans="2:8" ht="24" customHeight="1" thickBot="1">
      <c r="B5426" s="114" t="s">
        <v>28</v>
      </c>
      <c r="C5426" s="115"/>
      <c r="D5426" s="71">
        <v>731.97</v>
      </c>
      <c r="E5426" s="71">
        <v>1.25</v>
      </c>
      <c r="F5426" s="24" t="s">
        <v>25</v>
      </c>
      <c r="G5426" s="29">
        <f t="shared" si="116"/>
        <v>914.96250000000009</v>
      </c>
      <c r="H5426" s="109"/>
    </row>
    <row r="5427" spans="2:8" ht="23.25" customHeight="1">
      <c r="B5427" s="110" t="s">
        <v>33</v>
      </c>
      <c r="C5427" s="111"/>
      <c r="D5427" s="59">
        <v>652.6</v>
      </c>
      <c r="E5427" s="59">
        <v>2.5</v>
      </c>
      <c r="F5427" s="19" t="s">
        <v>25</v>
      </c>
      <c r="G5427" s="27">
        <f t="shared" si="116"/>
        <v>1631.5</v>
      </c>
      <c r="H5427" s="109"/>
    </row>
    <row r="5428" spans="2:8" ht="23.25" customHeight="1">
      <c r="B5428" s="116" t="s">
        <v>27</v>
      </c>
      <c r="C5428" s="117"/>
      <c r="D5428" s="72">
        <v>526.99</v>
      </c>
      <c r="E5428" s="60"/>
      <c r="F5428" s="21" t="s">
        <v>25</v>
      </c>
      <c r="G5428" s="30">
        <f t="shared" si="116"/>
        <v>0</v>
      </c>
      <c r="H5428" s="109"/>
    </row>
    <row r="5429" spans="2:8" ht="23.25" customHeight="1">
      <c r="B5429" s="116" t="s">
        <v>29</v>
      </c>
      <c r="C5429" s="117"/>
      <c r="D5429" s="73">
        <v>5438.99</v>
      </c>
      <c r="E5429" s="61">
        <v>1.25</v>
      </c>
      <c r="F5429" s="21" t="s">
        <v>25</v>
      </c>
      <c r="G5429" s="30">
        <f t="shared" si="116"/>
        <v>6798.7374999999993</v>
      </c>
      <c r="H5429" s="109"/>
    </row>
    <row r="5430" spans="2:8" ht="23.25" customHeight="1">
      <c r="B5430" s="116" t="s">
        <v>30</v>
      </c>
      <c r="C5430" s="117"/>
      <c r="D5430" s="73">
        <v>1672.77</v>
      </c>
      <c r="E5430" s="61">
        <v>1.25</v>
      </c>
      <c r="F5430" s="21" t="s">
        <v>25</v>
      </c>
      <c r="G5430" s="30">
        <f t="shared" si="116"/>
        <v>2090.9625000000001</v>
      </c>
      <c r="H5430" s="109"/>
    </row>
    <row r="5431" spans="2:8" ht="23.25" customHeight="1">
      <c r="B5431" s="116" t="s">
        <v>32</v>
      </c>
      <c r="C5431" s="117"/>
      <c r="D5431" s="73">
        <v>548.24</v>
      </c>
      <c r="E5431" s="61">
        <v>1.25</v>
      </c>
      <c r="F5431" s="21" t="s">
        <v>25</v>
      </c>
      <c r="G5431" s="30">
        <f>D5431*E5431</f>
        <v>685.3</v>
      </c>
      <c r="H5431" s="109"/>
    </row>
    <row r="5432" spans="2:8" ht="24" thickBot="1">
      <c r="B5432" s="112" t="s">
        <v>31</v>
      </c>
      <c r="C5432" s="113"/>
      <c r="D5432" s="74">
        <v>340.74</v>
      </c>
      <c r="E5432" s="62">
        <v>12.5</v>
      </c>
      <c r="F5432" s="20" t="s">
        <v>25</v>
      </c>
      <c r="G5432" s="31">
        <f>D5432*E5432</f>
        <v>4259.25</v>
      </c>
      <c r="H5432" s="109"/>
    </row>
    <row r="5433" spans="2:8">
      <c r="C5433" s="3"/>
      <c r="D5433" s="3"/>
      <c r="E5433" s="4"/>
      <c r="F5433" s="4"/>
      <c r="H5433" s="45"/>
    </row>
    <row r="5434" spans="2:8" ht="25.5">
      <c r="C5434" s="14" t="s">
        <v>14</v>
      </c>
      <c r="D5434" s="6"/>
    </row>
    <row r="5435" spans="2:8" ht="20.25">
      <c r="C5435" s="89" t="s">
        <v>6</v>
      </c>
      <c r="D5435" s="85" t="s">
        <v>0</v>
      </c>
      <c r="E5435" s="9">
        <f>IF(G5423&gt;0, ROUND((G5423+D5416)/D5416,2), 0)</f>
        <v>1.02</v>
      </c>
      <c r="F5435" s="9"/>
      <c r="G5435" s="10"/>
      <c r="H5435" s="7"/>
    </row>
    <row r="5436" spans="2:8">
      <c r="C5436" s="89"/>
      <c r="D5436" s="85" t="s">
        <v>1</v>
      </c>
      <c r="E5436" s="9">
        <f>IF(SUM(G5424:G5425)&gt;0,ROUND((G5424+G5425+D5416)/D5416,2),0)</f>
        <v>1.05</v>
      </c>
      <c r="F5436" s="9"/>
      <c r="G5436" s="11"/>
      <c r="H5436" s="47"/>
    </row>
    <row r="5437" spans="2:8">
      <c r="C5437" s="89"/>
      <c r="D5437" s="85" t="s">
        <v>2</v>
      </c>
      <c r="E5437" s="9">
        <f>IF(G5426&gt;0,ROUND((G5426+D5416)/D5416,2),0)</f>
        <v>1.22</v>
      </c>
      <c r="F5437" s="12"/>
      <c r="G5437" s="11"/>
    </row>
    <row r="5438" spans="2:8">
      <c r="C5438" s="89"/>
      <c r="D5438" s="13" t="s">
        <v>3</v>
      </c>
      <c r="E5438" s="32">
        <f>IF(SUM(G5427:G5432)&gt;0,ROUND((SUM(G5427:G5432)+D5416)/D5416,2),0)</f>
        <v>4.74</v>
      </c>
      <c r="F5438" s="10"/>
      <c r="G5438" s="11"/>
    </row>
    <row r="5439" spans="2:8" ht="25.5">
      <c r="D5439" s="33" t="s">
        <v>4</v>
      </c>
      <c r="E5439" s="34">
        <f>SUM(E5435:E5438)-IF(VALUE(COUNTIF(E5435:E5438,"&gt;0"))=4,3,0)-IF(VALUE(COUNTIF(E5435:E5438,"&gt;0"))=3,2,0)-IF(VALUE(COUNTIF(E5435:E5438,"&gt;0"))=2,1,0)</f>
        <v>5.0300000000000011</v>
      </c>
      <c r="F5439" s="25"/>
    </row>
    <row r="5440" spans="2:8">
      <c r="E5440" s="15"/>
    </row>
    <row r="5441" spans="2:8" ht="25.5">
      <c r="B5441" s="22"/>
      <c r="C5441" s="16" t="s">
        <v>23</v>
      </c>
      <c r="D5441" s="90">
        <f>E5439*D5416</f>
        <v>20783.457000000002</v>
      </c>
      <c r="E5441" s="90"/>
    </row>
    <row r="5442" spans="2:8" ht="20.25">
      <c r="C5442" s="17" t="s">
        <v>8</v>
      </c>
      <c r="D5442" s="91">
        <f>D5441/D5415</f>
        <v>158.6523435114504</v>
      </c>
      <c r="E5442" s="91"/>
      <c r="G5442" s="7"/>
      <c r="H5442" s="48"/>
    </row>
    <row r="5453" spans="2:8" ht="60.75" customHeight="1">
      <c r="B5453" s="118" t="s">
        <v>333</v>
      </c>
      <c r="C5453" s="118"/>
      <c r="D5453" s="118"/>
      <c r="E5453" s="118"/>
      <c r="F5453" s="118"/>
      <c r="G5453" s="118"/>
      <c r="H5453" s="118"/>
    </row>
    <row r="5454" spans="2:8" ht="23.25" customHeight="1">
      <c r="B5454" s="92" t="s">
        <v>37</v>
      </c>
      <c r="C5454" s="92"/>
      <c r="D5454" s="92"/>
      <c r="E5454" s="92"/>
      <c r="F5454" s="92"/>
      <c r="G5454" s="92"/>
    </row>
    <row r="5455" spans="2:8">
      <c r="C5455" s="86"/>
      <c r="G5455" s="7"/>
    </row>
    <row r="5456" spans="2:8" ht="25.5">
      <c r="C5456" s="14" t="s">
        <v>5</v>
      </c>
      <c r="D5456" s="6"/>
    </row>
    <row r="5457" spans="2:8" ht="20.25" customHeight="1">
      <c r="B5457" s="10"/>
      <c r="C5457" s="93" t="s">
        <v>15</v>
      </c>
      <c r="D5457" s="96" t="s">
        <v>87</v>
      </c>
      <c r="E5457" s="96"/>
      <c r="F5457" s="96"/>
      <c r="G5457" s="96"/>
      <c r="H5457" s="40"/>
    </row>
    <row r="5458" spans="2:8" ht="20.25" customHeight="1">
      <c r="B5458" s="10"/>
      <c r="C5458" s="94"/>
      <c r="D5458" s="96" t="s">
        <v>278</v>
      </c>
      <c r="E5458" s="96"/>
      <c r="F5458" s="96"/>
      <c r="G5458" s="96"/>
      <c r="H5458" s="40"/>
    </row>
    <row r="5459" spans="2:8" ht="20.25" customHeight="1">
      <c r="B5459" s="10"/>
      <c r="C5459" s="95"/>
      <c r="D5459" s="96" t="s">
        <v>283</v>
      </c>
      <c r="E5459" s="96"/>
      <c r="F5459" s="96"/>
      <c r="G5459" s="96"/>
      <c r="H5459" s="40"/>
    </row>
    <row r="5460" spans="2:8">
      <c r="C5460" s="35" t="s">
        <v>12</v>
      </c>
      <c r="D5460" s="53">
        <v>2</v>
      </c>
      <c r="E5460" s="49"/>
      <c r="F5460" s="10"/>
    </row>
    <row r="5461" spans="2:8" ht="23.25" customHeight="1">
      <c r="C5461" s="1" t="s">
        <v>9</v>
      </c>
      <c r="D5461" s="54">
        <v>253</v>
      </c>
      <c r="E5461" s="97" t="s">
        <v>16</v>
      </c>
      <c r="F5461" s="98"/>
      <c r="G5461" s="101">
        <f>D5462/D5461</f>
        <v>37.918379446640316</v>
      </c>
    </row>
    <row r="5462" spans="2:8">
      <c r="C5462" s="1" t="s">
        <v>10</v>
      </c>
      <c r="D5462" s="54">
        <v>9593.35</v>
      </c>
      <c r="E5462" s="99"/>
      <c r="F5462" s="100"/>
      <c r="G5462" s="102"/>
    </row>
    <row r="5463" spans="2:8">
      <c r="C5463" s="37"/>
      <c r="D5463" s="38"/>
      <c r="E5463" s="50"/>
    </row>
    <row r="5464" spans="2:8">
      <c r="C5464" s="36" t="s">
        <v>7</v>
      </c>
      <c r="D5464" s="55" t="s">
        <v>282</v>
      </c>
    </row>
    <row r="5465" spans="2:8">
      <c r="C5465" s="36" t="s">
        <v>11</v>
      </c>
      <c r="D5465" s="55">
        <v>70</v>
      </c>
    </row>
    <row r="5466" spans="2:8">
      <c r="C5466" s="36" t="s">
        <v>13</v>
      </c>
      <c r="D5466" s="69" t="s">
        <v>34</v>
      </c>
      <c r="E5466" s="41"/>
    </row>
    <row r="5467" spans="2:8" ht="24" thickBot="1">
      <c r="C5467" s="42"/>
      <c r="D5467" s="42"/>
    </row>
    <row r="5468" spans="2:8" ht="48" customHeight="1" thickBot="1">
      <c r="B5468" s="103" t="s">
        <v>17</v>
      </c>
      <c r="C5468" s="104"/>
      <c r="D5468" s="23" t="s">
        <v>20</v>
      </c>
      <c r="E5468" s="105" t="s">
        <v>22</v>
      </c>
      <c r="F5468" s="106"/>
      <c r="G5468" s="2" t="s">
        <v>21</v>
      </c>
    </row>
    <row r="5469" spans="2:8" ht="24" customHeight="1" thickBot="1">
      <c r="B5469" s="107" t="s">
        <v>36</v>
      </c>
      <c r="C5469" s="108"/>
      <c r="D5469" s="70">
        <v>50.01</v>
      </c>
      <c r="E5469" s="56">
        <v>2</v>
      </c>
      <c r="F5469" s="18" t="s">
        <v>25</v>
      </c>
      <c r="G5469" s="26">
        <f t="shared" ref="G5469:G5476" si="117">D5469*E5469</f>
        <v>100.02</v>
      </c>
      <c r="H5469" s="109"/>
    </row>
    <row r="5470" spans="2:8" ht="23.25" customHeight="1">
      <c r="B5470" s="110" t="s">
        <v>18</v>
      </c>
      <c r="C5470" s="111"/>
      <c r="D5470" s="59">
        <v>97.44</v>
      </c>
      <c r="E5470" s="57">
        <v>0.86</v>
      </c>
      <c r="F5470" s="19" t="s">
        <v>26</v>
      </c>
      <c r="G5470" s="27">
        <f t="shared" si="117"/>
        <v>83.798400000000001</v>
      </c>
      <c r="H5470" s="109"/>
    </row>
    <row r="5471" spans="2:8" ht="24" customHeight="1" thickBot="1">
      <c r="B5471" s="112" t="s">
        <v>19</v>
      </c>
      <c r="C5471" s="113"/>
      <c r="D5471" s="62">
        <v>151.63</v>
      </c>
      <c r="E5471" s="58">
        <v>0.86</v>
      </c>
      <c r="F5471" s="20" t="s">
        <v>26</v>
      </c>
      <c r="G5471" s="28">
        <f t="shared" si="117"/>
        <v>130.40179999999998</v>
      </c>
      <c r="H5471" s="109"/>
    </row>
    <row r="5472" spans="2:8" ht="24" customHeight="1" thickBot="1">
      <c r="B5472" s="114" t="s">
        <v>28</v>
      </c>
      <c r="C5472" s="115"/>
      <c r="D5472" s="71">
        <v>731.97</v>
      </c>
      <c r="E5472" s="71">
        <v>2</v>
      </c>
      <c r="F5472" s="24" t="s">
        <v>25</v>
      </c>
      <c r="G5472" s="29">
        <f t="shared" si="117"/>
        <v>1463.94</v>
      </c>
      <c r="H5472" s="109"/>
    </row>
    <row r="5473" spans="2:8" ht="23.25" customHeight="1">
      <c r="B5473" s="110" t="s">
        <v>33</v>
      </c>
      <c r="C5473" s="111"/>
      <c r="D5473" s="59">
        <v>652.6</v>
      </c>
      <c r="E5473" s="59">
        <v>4</v>
      </c>
      <c r="F5473" s="19" t="s">
        <v>25</v>
      </c>
      <c r="G5473" s="27">
        <f t="shared" si="117"/>
        <v>2610.4</v>
      </c>
      <c r="H5473" s="109"/>
    </row>
    <row r="5474" spans="2:8" ht="23.25" customHeight="1">
      <c r="B5474" s="116" t="s">
        <v>27</v>
      </c>
      <c r="C5474" s="117"/>
      <c r="D5474" s="72">
        <v>526.99</v>
      </c>
      <c r="E5474" s="60"/>
      <c r="F5474" s="21" t="s">
        <v>25</v>
      </c>
      <c r="G5474" s="30">
        <f t="shared" si="117"/>
        <v>0</v>
      </c>
      <c r="H5474" s="109"/>
    </row>
    <row r="5475" spans="2:8" ht="23.25" customHeight="1">
      <c r="B5475" s="116" t="s">
        <v>29</v>
      </c>
      <c r="C5475" s="117"/>
      <c r="D5475" s="73">
        <v>5438.99</v>
      </c>
      <c r="E5475" s="61">
        <v>2</v>
      </c>
      <c r="F5475" s="21" t="s">
        <v>25</v>
      </c>
      <c r="G5475" s="30">
        <f t="shared" si="117"/>
        <v>10877.98</v>
      </c>
      <c r="H5475" s="109"/>
    </row>
    <row r="5476" spans="2:8" ht="23.25" customHeight="1">
      <c r="B5476" s="116" t="s">
        <v>30</v>
      </c>
      <c r="C5476" s="117"/>
      <c r="D5476" s="73">
        <v>1672.77</v>
      </c>
      <c r="E5476" s="61">
        <v>2</v>
      </c>
      <c r="F5476" s="21" t="s">
        <v>25</v>
      </c>
      <c r="G5476" s="30">
        <f t="shared" si="117"/>
        <v>3345.54</v>
      </c>
      <c r="H5476" s="109"/>
    </row>
    <row r="5477" spans="2:8" ht="23.25" customHeight="1">
      <c r="B5477" s="116" t="s">
        <v>32</v>
      </c>
      <c r="C5477" s="117"/>
      <c r="D5477" s="73">
        <v>548.24</v>
      </c>
      <c r="E5477" s="61">
        <v>2</v>
      </c>
      <c r="F5477" s="21" t="s">
        <v>25</v>
      </c>
      <c r="G5477" s="30">
        <f>D5477*E5477</f>
        <v>1096.48</v>
      </c>
      <c r="H5477" s="109"/>
    </row>
    <row r="5478" spans="2:8" ht="24" thickBot="1">
      <c r="B5478" s="112" t="s">
        <v>31</v>
      </c>
      <c r="C5478" s="113"/>
      <c r="D5478" s="74">
        <v>340.74</v>
      </c>
      <c r="E5478" s="62">
        <v>20</v>
      </c>
      <c r="F5478" s="20" t="s">
        <v>25</v>
      </c>
      <c r="G5478" s="31">
        <f>D5478*E5478</f>
        <v>6814.8</v>
      </c>
      <c r="H5478" s="109"/>
    </row>
    <row r="5479" spans="2:8">
      <c r="C5479" s="3"/>
      <c r="D5479" s="3"/>
      <c r="E5479" s="4"/>
      <c r="F5479" s="4"/>
      <c r="H5479" s="45"/>
    </row>
    <row r="5480" spans="2:8" ht="25.5">
      <c r="C5480" s="14" t="s">
        <v>14</v>
      </c>
      <c r="D5480" s="6"/>
    </row>
    <row r="5481" spans="2:8" ht="20.25">
      <c r="C5481" s="89" t="s">
        <v>6</v>
      </c>
      <c r="D5481" s="85" t="s">
        <v>0</v>
      </c>
      <c r="E5481" s="9">
        <f>IF(G5469&gt;0, ROUND((G5469+D5462)/D5462,2), 0)</f>
        <v>1.01</v>
      </c>
      <c r="F5481" s="9"/>
      <c r="G5481" s="10"/>
      <c r="H5481" s="7"/>
    </row>
    <row r="5482" spans="2:8">
      <c r="C5482" s="89"/>
      <c r="D5482" s="85" t="s">
        <v>1</v>
      </c>
      <c r="E5482" s="9">
        <f>IF(SUM(G5470:G5471)&gt;0,ROUND((G5470+G5471+D5462)/D5462,2),0)</f>
        <v>1.02</v>
      </c>
      <c r="F5482" s="9"/>
      <c r="G5482" s="11"/>
      <c r="H5482" s="47"/>
    </row>
    <row r="5483" spans="2:8">
      <c r="C5483" s="89"/>
      <c r="D5483" s="85" t="s">
        <v>2</v>
      </c>
      <c r="E5483" s="9">
        <f>IF(G5472&gt;0,ROUND((G5472+D5462)/D5462,2),0)</f>
        <v>1.1499999999999999</v>
      </c>
      <c r="F5483" s="12"/>
      <c r="G5483" s="11"/>
    </row>
    <row r="5484" spans="2:8">
      <c r="C5484" s="89"/>
      <c r="D5484" s="13" t="s">
        <v>3</v>
      </c>
      <c r="E5484" s="32">
        <f>IF(SUM(G5473:G5478)&gt;0,ROUND((SUM(G5473:G5478)+D5462)/D5462,2),0)</f>
        <v>3.58</v>
      </c>
      <c r="F5484" s="10"/>
      <c r="G5484" s="11"/>
    </row>
    <row r="5485" spans="2:8" ht="25.5">
      <c r="D5485" s="33" t="s">
        <v>4</v>
      </c>
      <c r="E5485" s="34">
        <f>SUM(E5481:E5484)-IF(VALUE(COUNTIF(E5481:E5484,"&gt;0"))=4,3,0)-IF(VALUE(COUNTIF(E5481:E5484,"&gt;0"))=3,2,0)-IF(VALUE(COUNTIF(E5481:E5484,"&gt;0"))=2,1,0)</f>
        <v>3.76</v>
      </c>
      <c r="F5485" s="25"/>
    </row>
    <row r="5486" spans="2:8">
      <c r="E5486" s="15"/>
    </row>
    <row r="5487" spans="2:8" ht="25.5">
      <c r="B5487" s="22"/>
      <c r="C5487" s="16" t="s">
        <v>23</v>
      </c>
      <c r="D5487" s="90">
        <f>E5485*D5462</f>
        <v>36070.995999999999</v>
      </c>
      <c r="E5487" s="90"/>
    </row>
    <row r="5488" spans="2:8" ht="20.25">
      <c r="C5488" s="17" t="s">
        <v>8</v>
      </c>
      <c r="D5488" s="91">
        <f>D5487/D5461</f>
        <v>142.57310671936759</v>
      </c>
      <c r="E5488" s="91"/>
      <c r="G5488" s="7"/>
      <c r="H5488" s="48"/>
    </row>
    <row r="5499" spans="2:8" ht="60.75" customHeight="1">
      <c r="B5499" s="118" t="s">
        <v>334</v>
      </c>
      <c r="C5499" s="118"/>
      <c r="D5499" s="118"/>
      <c r="E5499" s="118"/>
      <c r="F5499" s="118"/>
      <c r="G5499" s="118"/>
      <c r="H5499" s="118"/>
    </row>
    <row r="5500" spans="2:8" ht="23.25" customHeight="1">
      <c r="B5500" s="92" t="s">
        <v>37</v>
      </c>
      <c r="C5500" s="92"/>
      <c r="D5500" s="92"/>
      <c r="E5500" s="92"/>
      <c r="F5500" s="92"/>
      <c r="G5500" s="92"/>
    </row>
    <row r="5501" spans="2:8">
      <c r="C5501" s="86"/>
      <c r="G5501" s="7"/>
    </row>
    <row r="5502" spans="2:8" ht="25.5">
      <c r="C5502" s="14" t="s">
        <v>5</v>
      </c>
      <c r="D5502" s="6"/>
    </row>
    <row r="5503" spans="2:8" ht="20.25" customHeight="1">
      <c r="B5503" s="10"/>
      <c r="C5503" s="93" t="s">
        <v>15</v>
      </c>
      <c r="D5503" s="96" t="s">
        <v>87</v>
      </c>
      <c r="E5503" s="96"/>
      <c r="F5503" s="96"/>
      <c r="G5503" s="96"/>
      <c r="H5503" s="40"/>
    </row>
    <row r="5504" spans="2:8" ht="20.25" customHeight="1">
      <c r="B5504" s="10"/>
      <c r="C5504" s="94"/>
      <c r="D5504" s="96" t="s">
        <v>278</v>
      </c>
      <c r="E5504" s="96"/>
      <c r="F5504" s="96"/>
      <c r="G5504" s="96"/>
      <c r="H5504" s="40"/>
    </row>
    <row r="5505" spans="2:8" ht="20.25" customHeight="1">
      <c r="B5505" s="10"/>
      <c r="C5505" s="95"/>
      <c r="D5505" s="96" t="s">
        <v>284</v>
      </c>
      <c r="E5505" s="96"/>
      <c r="F5505" s="96"/>
      <c r="G5505" s="96"/>
      <c r="H5505" s="40"/>
    </row>
    <row r="5506" spans="2:8">
      <c r="C5506" s="35" t="s">
        <v>12</v>
      </c>
      <c r="D5506" s="53">
        <v>1.3</v>
      </c>
      <c r="E5506" s="49"/>
      <c r="F5506" s="10"/>
    </row>
    <row r="5507" spans="2:8" ht="23.25" customHeight="1">
      <c r="C5507" s="1" t="s">
        <v>9</v>
      </c>
      <c r="D5507" s="54">
        <v>134</v>
      </c>
      <c r="E5507" s="97" t="s">
        <v>16</v>
      </c>
      <c r="F5507" s="98"/>
      <c r="G5507" s="101">
        <f>D5508/D5507</f>
        <v>35.97507462686567</v>
      </c>
    </row>
    <row r="5508" spans="2:8">
      <c r="C5508" s="1" t="s">
        <v>10</v>
      </c>
      <c r="D5508" s="54">
        <v>4820.66</v>
      </c>
      <c r="E5508" s="99"/>
      <c r="F5508" s="100"/>
      <c r="G5508" s="102"/>
    </row>
    <row r="5509" spans="2:8">
      <c r="C5509" s="37"/>
      <c r="D5509" s="38"/>
      <c r="E5509" s="50"/>
    </row>
    <row r="5510" spans="2:8">
      <c r="C5510" s="36" t="s">
        <v>7</v>
      </c>
      <c r="D5510" s="55" t="s">
        <v>285</v>
      </c>
    </row>
    <row r="5511" spans="2:8">
      <c r="C5511" s="36" t="s">
        <v>11</v>
      </c>
      <c r="D5511" s="55">
        <v>65</v>
      </c>
    </row>
    <row r="5512" spans="2:8">
      <c r="C5512" s="36" t="s">
        <v>13</v>
      </c>
      <c r="D5512" s="69" t="s">
        <v>34</v>
      </c>
      <c r="E5512" s="41"/>
    </row>
    <row r="5513" spans="2:8" ht="24" thickBot="1">
      <c r="C5513" s="42"/>
      <c r="D5513" s="42"/>
    </row>
    <row r="5514" spans="2:8" ht="48" customHeight="1" thickBot="1">
      <c r="B5514" s="103" t="s">
        <v>17</v>
      </c>
      <c r="C5514" s="104"/>
      <c r="D5514" s="23" t="s">
        <v>20</v>
      </c>
      <c r="E5514" s="105" t="s">
        <v>22</v>
      </c>
      <c r="F5514" s="106"/>
      <c r="G5514" s="2" t="s">
        <v>21</v>
      </c>
    </row>
    <row r="5515" spans="2:8" ht="24" customHeight="1" thickBot="1">
      <c r="B5515" s="107" t="s">
        <v>36</v>
      </c>
      <c r="C5515" s="108"/>
      <c r="D5515" s="70">
        <v>50.01</v>
      </c>
      <c r="E5515" s="56">
        <v>1.3</v>
      </c>
      <c r="F5515" s="18" t="s">
        <v>25</v>
      </c>
      <c r="G5515" s="26">
        <f t="shared" ref="G5515:G5522" si="118">D5515*E5515</f>
        <v>65.013000000000005</v>
      </c>
      <c r="H5515" s="109"/>
    </row>
    <row r="5516" spans="2:8" ht="23.25" customHeight="1">
      <c r="B5516" s="110" t="s">
        <v>18</v>
      </c>
      <c r="C5516" s="111"/>
      <c r="D5516" s="59">
        <v>97.44</v>
      </c>
      <c r="E5516" s="57">
        <v>0.5</v>
      </c>
      <c r="F5516" s="19" t="s">
        <v>26</v>
      </c>
      <c r="G5516" s="27">
        <f t="shared" si="118"/>
        <v>48.72</v>
      </c>
      <c r="H5516" s="109"/>
    </row>
    <row r="5517" spans="2:8" ht="24" customHeight="1" thickBot="1">
      <c r="B5517" s="112" t="s">
        <v>19</v>
      </c>
      <c r="C5517" s="113"/>
      <c r="D5517" s="62">
        <v>151.63</v>
      </c>
      <c r="E5517" s="58">
        <v>0.5</v>
      </c>
      <c r="F5517" s="20" t="s">
        <v>26</v>
      </c>
      <c r="G5517" s="28">
        <f t="shared" si="118"/>
        <v>75.814999999999998</v>
      </c>
      <c r="H5517" s="109"/>
    </row>
    <row r="5518" spans="2:8" ht="24" customHeight="1" thickBot="1">
      <c r="B5518" s="114" t="s">
        <v>28</v>
      </c>
      <c r="C5518" s="115"/>
      <c r="D5518" s="71">
        <v>731.97</v>
      </c>
      <c r="E5518" s="71">
        <v>1.3</v>
      </c>
      <c r="F5518" s="24" t="s">
        <v>25</v>
      </c>
      <c r="G5518" s="29">
        <f t="shared" si="118"/>
        <v>951.56100000000004</v>
      </c>
      <c r="H5518" s="109"/>
    </row>
    <row r="5519" spans="2:8" ht="23.25" customHeight="1">
      <c r="B5519" s="110" t="s">
        <v>33</v>
      </c>
      <c r="C5519" s="111"/>
      <c r="D5519" s="59">
        <v>652.6</v>
      </c>
      <c r="E5519" s="59">
        <v>2.6</v>
      </c>
      <c r="F5519" s="19" t="s">
        <v>25</v>
      </c>
      <c r="G5519" s="27">
        <f t="shared" si="118"/>
        <v>1696.7600000000002</v>
      </c>
      <c r="H5519" s="109"/>
    </row>
    <row r="5520" spans="2:8" ht="23.25" customHeight="1">
      <c r="B5520" s="116" t="s">
        <v>27</v>
      </c>
      <c r="C5520" s="117"/>
      <c r="D5520" s="72">
        <v>526.99</v>
      </c>
      <c r="E5520" s="60"/>
      <c r="F5520" s="21" t="s">
        <v>25</v>
      </c>
      <c r="G5520" s="30">
        <f t="shared" si="118"/>
        <v>0</v>
      </c>
      <c r="H5520" s="109"/>
    </row>
    <row r="5521" spans="2:8" ht="23.25" customHeight="1">
      <c r="B5521" s="116" t="s">
        <v>29</v>
      </c>
      <c r="C5521" s="117"/>
      <c r="D5521" s="73">
        <v>5438.99</v>
      </c>
      <c r="E5521" s="61">
        <v>1.3</v>
      </c>
      <c r="F5521" s="21" t="s">
        <v>25</v>
      </c>
      <c r="G5521" s="30">
        <f t="shared" si="118"/>
        <v>7070.6869999999999</v>
      </c>
      <c r="H5521" s="109"/>
    </row>
    <row r="5522" spans="2:8" ht="23.25" customHeight="1">
      <c r="B5522" s="116" t="s">
        <v>30</v>
      </c>
      <c r="C5522" s="117"/>
      <c r="D5522" s="73">
        <v>1672.77</v>
      </c>
      <c r="E5522" s="61">
        <v>1.3</v>
      </c>
      <c r="F5522" s="21" t="s">
        <v>25</v>
      </c>
      <c r="G5522" s="30">
        <f t="shared" si="118"/>
        <v>2174.6010000000001</v>
      </c>
      <c r="H5522" s="109"/>
    </row>
    <row r="5523" spans="2:8" ht="23.25" customHeight="1">
      <c r="B5523" s="116" t="s">
        <v>32</v>
      </c>
      <c r="C5523" s="117"/>
      <c r="D5523" s="73">
        <v>548.24</v>
      </c>
      <c r="E5523" s="61">
        <v>1.3</v>
      </c>
      <c r="F5523" s="21" t="s">
        <v>25</v>
      </c>
      <c r="G5523" s="30">
        <f>D5523*E5523</f>
        <v>712.71199999999999</v>
      </c>
      <c r="H5523" s="109"/>
    </row>
    <row r="5524" spans="2:8" ht="24" thickBot="1">
      <c r="B5524" s="112" t="s">
        <v>31</v>
      </c>
      <c r="C5524" s="113"/>
      <c r="D5524" s="74">
        <v>340.74</v>
      </c>
      <c r="E5524" s="62">
        <v>13</v>
      </c>
      <c r="F5524" s="20" t="s">
        <v>25</v>
      </c>
      <c r="G5524" s="31">
        <f>D5524*E5524</f>
        <v>4429.62</v>
      </c>
      <c r="H5524" s="109"/>
    </row>
    <row r="5525" spans="2:8">
      <c r="C5525" s="3"/>
      <c r="D5525" s="3"/>
      <c r="E5525" s="4"/>
      <c r="F5525" s="4"/>
      <c r="H5525" s="45"/>
    </row>
    <row r="5526" spans="2:8" ht="25.5">
      <c r="C5526" s="14" t="s">
        <v>14</v>
      </c>
      <c r="D5526" s="6"/>
    </row>
    <row r="5527" spans="2:8" ht="20.25">
      <c r="C5527" s="89" t="s">
        <v>6</v>
      </c>
      <c r="D5527" s="85" t="s">
        <v>0</v>
      </c>
      <c r="E5527" s="9">
        <f>IF(G5515&gt;0, ROUND((G5515+D5508)/D5508,2), 0)</f>
        <v>1.01</v>
      </c>
      <c r="F5527" s="9"/>
      <c r="G5527" s="10"/>
      <c r="H5527" s="7"/>
    </row>
    <row r="5528" spans="2:8">
      <c r="C5528" s="89"/>
      <c r="D5528" s="85" t="s">
        <v>1</v>
      </c>
      <c r="E5528" s="9">
        <f>IF(SUM(G5516:G5517)&gt;0,ROUND((G5516+G5517+D5508)/D5508,2),0)</f>
        <v>1.03</v>
      </c>
      <c r="F5528" s="9"/>
      <c r="G5528" s="11"/>
      <c r="H5528" s="47"/>
    </row>
    <row r="5529" spans="2:8">
      <c r="C5529" s="89"/>
      <c r="D5529" s="85" t="s">
        <v>2</v>
      </c>
      <c r="E5529" s="9">
        <f>IF(G5518&gt;0,ROUND((G5518+D5508)/D5508,2),0)</f>
        <v>1.2</v>
      </c>
      <c r="F5529" s="12"/>
      <c r="G5529" s="11"/>
    </row>
    <row r="5530" spans="2:8">
      <c r="C5530" s="89"/>
      <c r="D5530" s="13" t="s">
        <v>3</v>
      </c>
      <c r="E5530" s="32">
        <f>IF(SUM(G5519:G5524)&gt;0,ROUND((SUM(G5519:G5524)+D5508)/D5508,2),0)</f>
        <v>4.34</v>
      </c>
      <c r="F5530" s="10"/>
      <c r="G5530" s="11"/>
    </row>
    <row r="5531" spans="2:8" ht="25.5">
      <c r="D5531" s="33" t="s">
        <v>4</v>
      </c>
      <c r="E5531" s="34">
        <f>SUM(E5527:E5530)-IF(VALUE(COUNTIF(E5527:E5530,"&gt;0"))=4,3,0)-IF(VALUE(COUNTIF(E5527:E5530,"&gt;0"))=3,2,0)-IF(VALUE(COUNTIF(E5527:E5530,"&gt;0"))=2,1,0)</f>
        <v>4.58</v>
      </c>
      <c r="F5531" s="25"/>
    </row>
    <row r="5532" spans="2:8">
      <c r="E5532" s="15"/>
    </row>
    <row r="5533" spans="2:8" ht="25.5">
      <c r="B5533" s="22"/>
      <c r="C5533" s="16" t="s">
        <v>23</v>
      </c>
      <c r="D5533" s="90">
        <f>E5531*D5508</f>
        <v>22078.622800000001</v>
      </c>
      <c r="E5533" s="90"/>
    </row>
    <row r="5534" spans="2:8" ht="20.25">
      <c r="C5534" s="17" t="s">
        <v>8</v>
      </c>
      <c r="D5534" s="91">
        <f>D5533/D5507</f>
        <v>164.76584179104478</v>
      </c>
      <c r="E5534" s="91"/>
      <c r="G5534" s="7"/>
      <c r="H5534" s="48"/>
    </row>
    <row r="5545" spans="2:8" ht="60.75" customHeight="1">
      <c r="B5545" s="118" t="s">
        <v>335</v>
      </c>
      <c r="C5545" s="118"/>
      <c r="D5545" s="118"/>
      <c r="E5545" s="118"/>
      <c r="F5545" s="118"/>
      <c r="G5545" s="118"/>
      <c r="H5545" s="118"/>
    </row>
    <row r="5546" spans="2:8" ht="23.25" customHeight="1">
      <c r="B5546" s="92" t="s">
        <v>37</v>
      </c>
      <c r="C5546" s="92"/>
      <c r="D5546" s="92"/>
      <c r="E5546" s="92"/>
      <c r="F5546" s="92"/>
      <c r="G5546" s="92"/>
    </row>
    <row r="5547" spans="2:8">
      <c r="C5547" s="86"/>
      <c r="G5547" s="7"/>
    </row>
    <row r="5548" spans="2:8" ht="25.5">
      <c r="C5548" s="14" t="s">
        <v>5</v>
      </c>
      <c r="D5548" s="6"/>
    </row>
    <row r="5549" spans="2:8" ht="20.25" customHeight="1">
      <c r="B5549" s="10"/>
      <c r="C5549" s="93" t="s">
        <v>15</v>
      </c>
      <c r="D5549" s="96" t="s">
        <v>87</v>
      </c>
      <c r="E5549" s="96"/>
      <c r="F5549" s="96"/>
      <c r="G5549" s="96"/>
      <c r="H5549" s="40"/>
    </row>
    <row r="5550" spans="2:8" ht="20.25" customHeight="1">
      <c r="B5550" s="10"/>
      <c r="C5550" s="94"/>
      <c r="D5550" s="96" t="s">
        <v>278</v>
      </c>
      <c r="E5550" s="96"/>
      <c r="F5550" s="96"/>
      <c r="G5550" s="96"/>
      <c r="H5550" s="40"/>
    </row>
    <row r="5551" spans="2:8" ht="20.25" customHeight="1">
      <c r="B5551" s="10"/>
      <c r="C5551" s="95"/>
      <c r="D5551" s="96" t="s">
        <v>286</v>
      </c>
      <c r="E5551" s="96"/>
      <c r="F5551" s="96"/>
      <c r="G5551" s="96"/>
      <c r="H5551" s="40"/>
    </row>
    <row r="5552" spans="2:8">
      <c r="C5552" s="35" t="s">
        <v>12</v>
      </c>
      <c r="D5552" s="53">
        <v>2.9</v>
      </c>
      <c r="E5552" s="49"/>
      <c r="F5552" s="10"/>
    </row>
    <row r="5553" spans="2:8" ht="23.25" customHeight="1">
      <c r="C5553" s="1" t="s">
        <v>9</v>
      </c>
      <c r="D5553" s="54">
        <v>287</v>
      </c>
      <c r="E5553" s="97" t="s">
        <v>16</v>
      </c>
      <c r="F5553" s="98"/>
      <c r="G5553" s="101">
        <f>D5554/D5553</f>
        <v>37.667038327526136</v>
      </c>
    </row>
    <row r="5554" spans="2:8">
      <c r="C5554" s="1" t="s">
        <v>10</v>
      </c>
      <c r="D5554" s="54">
        <v>10810.44</v>
      </c>
      <c r="E5554" s="99"/>
      <c r="F5554" s="100"/>
      <c r="G5554" s="102"/>
    </row>
    <row r="5555" spans="2:8">
      <c r="C5555" s="37"/>
      <c r="D5555" s="38"/>
      <c r="E5555" s="50"/>
    </row>
    <row r="5556" spans="2:8">
      <c r="C5556" s="36" t="s">
        <v>7</v>
      </c>
      <c r="D5556" s="55" t="s">
        <v>287</v>
      </c>
    </row>
    <row r="5557" spans="2:8">
      <c r="C5557" s="36" t="s">
        <v>11</v>
      </c>
      <c r="D5557" s="55">
        <v>70</v>
      </c>
    </row>
    <row r="5558" spans="2:8">
      <c r="C5558" s="36" t="s">
        <v>13</v>
      </c>
      <c r="D5558" s="69" t="s">
        <v>34</v>
      </c>
      <c r="E5558" s="41"/>
    </row>
    <row r="5559" spans="2:8" ht="24" thickBot="1">
      <c r="C5559" s="42"/>
      <c r="D5559" s="42"/>
    </row>
    <row r="5560" spans="2:8" ht="48" customHeight="1" thickBot="1">
      <c r="B5560" s="103" t="s">
        <v>17</v>
      </c>
      <c r="C5560" s="104"/>
      <c r="D5560" s="23" t="s">
        <v>20</v>
      </c>
      <c r="E5560" s="105" t="s">
        <v>22</v>
      </c>
      <c r="F5560" s="106"/>
      <c r="G5560" s="2" t="s">
        <v>21</v>
      </c>
    </row>
    <row r="5561" spans="2:8" ht="24" customHeight="1" thickBot="1">
      <c r="B5561" s="107" t="s">
        <v>36</v>
      </c>
      <c r="C5561" s="108"/>
      <c r="D5561" s="70">
        <v>50.01</v>
      </c>
      <c r="E5561" s="56">
        <v>2.9</v>
      </c>
      <c r="F5561" s="18" t="s">
        <v>25</v>
      </c>
      <c r="G5561" s="26">
        <f t="shared" ref="G5561:G5568" si="119">D5561*E5561</f>
        <v>145.029</v>
      </c>
      <c r="H5561" s="109"/>
    </row>
    <row r="5562" spans="2:8" ht="23.25" customHeight="1">
      <c r="B5562" s="110" t="s">
        <v>18</v>
      </c>
      <c r="C5562" s="111"/>
      <c r="D5562" s="59">
        <v>97.44</v>
      </c>
      <c r="E5562" s="57">
        <v>0.6</v>
      </c>
      <c r="F5562" s="19" t="s">
        <v>26</v>
      </c>
      <c r="G5562" s="27">
        <f t="shared" si="119"/>
        <v>58.463999999999999</v>
      </c>
      <c r="H5562" s="109"/>
    </row>
    <row r="5563" spans="2:8" ht="24" customHeight="1" thickBot="1">
      <c r="B5563" s="112" t="s">
        <v>19</v>
      </c>
      <c r="C5563" s="113"/>
      <c r="D5563" s="62">
        <v>151.63</v>
      </c>
      <c r="E5563" s="58">
        <v>0.6</v>
      </c>
      <c r="F5563" s="20" t="s">
        <v>26</v>
      </c>
      <c r="G5563" s="28">
        <f t="shared" si="119"/>
        <v>90.977999999999994</v>
      </c>
      <c r="H5563" s="109"/>
    </row>
    <row r="5564" spans="2:8" ht="24" customHeight="1" thickBot="1">
      <c r="B5564" s="114" t="s">
        <v>28</v>
      </c>
      <c r="C5564" s="115"/>
      <c r="D5564" s="71">
        <v>731.97</v>
      </c>
      <c r="E5564" s="71">
        <v>2.9</v>
      </c>
      <c r="F5564" s="24" t="s">
        <v>25</v>
      </c>
      <c r="G5564" s="29">
        <f t="shared" si="119"/>
        <v>2122.7130000000002</v>
      </c>
      <c r="H5564" s="109"/>
    </row>
    <row r="5565" spans="2:8" ht="23.25" customHeight="1">
      <c r="B5565" s="110" t="s">
        <v>33</v>
      </c>
      <c r="C5565" s="111"/>
      <c r="D5565" s="59">
        <v>652.6</v>
      </c>
      <c r="E5565" s="59">
        <v>5.8</v>
      </c>
      <c r="F5565" s="19" t="s">
        <v>25</v>
      </c>
      <c r="G5565" s="27">
        <f t="shared" si="119"/>
        <v>3785.08</v>
      </c>
      <c r="H5565" s="109"/>
    </row>
    <row r="5566" spans="2:8" ht="23.25" customHeight="1">
      <c r="B5566" s="116" t="s">
        <v>27</v>
      </c>
      <c r="C5566" s="117"/>
      <c r="D5566" s="72">
        <v>526.99</v>
      </c>
      <c r="E5566" s="60"/>
      <c r="F5566" s="21" t="s">
        <v>25</v>
      </c>
      <c r="G5566" s="30">
        <f t="shared" si="119"/>
        <v>0</v>
      </c>
      <c r="H5566" s="109"/>
    </row>
    <row r="5567" spans="2:8" ht="23.25" customHeight="1">
      <c r="B5567" s="116" t="s">
        <v>29</v>
      </c>
      <c r="C5567" s="117"/>
      <c r="D5567" s="73">
        <v>5438.99</v>
      </c>
      <c r="E5567" s="61">
        <v>2.9</v>
      </c>
      <c r="F5567" s="21" t="s">
        <v>25</v>
      </c>
      <c r="G5567" s="30">
        <f t="shared" si="119"/>
        <v>15773.070999999998</v>
      </c>
      <c r="H5567" s="109"/>
    </row>
    <row r="5568" spans="2:8" ht="23.25" customHeight="1">
      <c r="B5568" s="116" t="s">
        <v>30</v>
      </c>
      <c r="C5568" s="117"/>
      <c r="D5568" s="73">
        <v>1672.77</v>
      </c>
      <c r="E5568" s="61">
        <v>2.9</v>
      </c>
      <c r="F5568" s="21" t="s">
        <v>25</v>
      </c>
      <c r="G5568" s="30">
        <f t="shared" si="119"/>
        <v>4851.0329999999994</v>
      </c>
      <c r="H5568" s="109"/>
    </row>
    <row r="5569" spans="2:8" ht="23.25" customHeight="1">
      <c r="B5569" s="116" t="s">
        <v>32</v>
      </c>
      <c r="C5569" s="117"/>
      <c r="D5569" s="73">
        <v>548.24</v>
      </c>
      <c r="E5569" s="61">
        <v>2.9</v>
      </c>
      <c r="F5569" s="21" t="s">
        <v>25</v>
      </c>
      <c r="G5569" s="30">
        <f>D5569*E5569</f>
        <v>1589.896</v>
      </c>
      <c r="H5569" s="109"/>
    </row>
    <row r="5570" spans="2:8" ht="24" thickBot="1">
      <c r="B5570" s="112" t="s">
        <v>31</v>
      </c>
      <c r="C5570" s="113"/>
      <c r="D5570" s="74">
        <v>340.74</v>
      </c>
      <c r="E5570" s="62">
        <v>29</v>
      </c>
      <c r="F5570" s="20" t="s">
        <v>25</v>
      </c>
      <c r="G5570" s="31">
        <f>D5570*E5570</f>
        <v>9881.4600000000009</v>
      </c>
      <c r="H5570" s="109"/>
    </row>
    <row r="5571" spans="2:8">
      <c r="C5571" s="3"/>
      <c r="D5571" s="3"/>
      <c r="E5571" s="4"/>
      <c r="F5571" s="4"/>
      <c r="H5571" s="45"/>
    </row>
    <row r="5572" spans="2:8" ht="25.5">
      <c r="C5572" s="14" t="s">
        <v>14</v>
      </c>
      <c r="D5572" s="6"/>
    </row>
    <row r="5573" spans="2:8" ht="20.25">
      <c r="C5573" s="89" t="s">
        <v>6</v>
      </c>
      <c r="D5573" s="85" t="s">
        <v>0</v>
      </c>
      <c r="E5573" s="9">
        <f>IF(G5561&gt;0, ROUND((G5561+D5554)/D5554,2), 0)</f>
        <v>1.01</v>
      </c>
      <c r="F5573" s="9"/>
      <c r="G5573" s="10"/>
      <c r="H5573" s="7"/>
    </row>
    <row r="5574" spans="2:8">
      <c r="C5574" s="89"/>
      <c r="D5574" s="85" t="s">
        <v>1</v>
      </c>
      <c r="E5574" s="9">
        <f>IF(SUM(G5562:G5563)&gt;0,ROUND((G5562+G5563+D5554)/D5554,2),0)</f>
        <v>1.01</v>
      </c>
      <c r="F5574" s="9"/>
      <c r="G5574" s="11"/>
      <c r="H5574" s="47"/>
    </row>
    <row r="5575" spans="2:8">
      <c r="C5575" s="89"/>
      <c r="D5575" s="85" t="s">
        <v>2</v>
      </c>
      <c r="E5575" s="9">
        <f>IF(G5564&gt;0,ROUND((G5564+D5554)/D5554,2),0)</f>
        <v>1.2</v>
      </c>
      <c r="F5575" s="12"/>
      <c r="G5575" s="11"/>
    </row>
    <row r="5576" spans="2:8">
      <c r="C5576" s="89"/>
      <c r="D5576" s="13" t="s">
        <v>3</v>
      </c>
      <c r="E5576" s="32">
        <f>IF(SUM(G5565:G5570)&gt;0,ROUND((SUM(G5565:G5570)+D5554)/D5554,2),0)</f>
        <v>4.32</v>
      </c>
      <c r="F5576" s="10"/>
      <c r="G5576" s="11"/>
    </row>
    <row r="5577" spans="2:8" ht="25.5">
      <c r="D5577" s="33" t="s">
        <v>4</v>
      </c>
      <c r="E5577" s="34">
        <f>SUM(E5573:E5576)-IF(VALUE(COUNTIF(E5573:E5576,"&gt;0"))=4,3,0)-IF(VALUE(COUNTIF(E5573:E5576,"&gt;0"))=3,2,0)-IF(VALUE(COUNTIF(E5573:E5576,"&gt;0"))=2,1,0)</f>
        <v>4.54</v>
      </c>
      <c r="F5577" s="25"/>
    </row>
    <row r="5578" spans="2:8">
      <c r="E5578" s="15"/>
    </row>
    <row r="5579" spans="2:8" ht="25.5">
      <c r="B5579" s="22"/>
      <c r="C5579" s="16" t="s">
        <v>23</v>
      </c>
      <c r="D5579" s="90">
        <f>E5577*D5554</f>
        <v>49079.397600000004</v>
      </c>
      <c r="E5579" s="90"/>
    </row>
    <row r="5580" spans="2:8" ht="20.25">
      <c r="C5580" s="17" t="s">
        <v>8</v>
      </c>
      <c r="D5580" s="91">
        <f>D5579/D5553</f>
        <v>171.00835400696866</v>
      </c>
      <c r="E5580" s="91"/>
      <c r="G5580" s="7"/>
      <c r="H5580" s="48"/>
    </row>
    <row r="5591" spans="2:8" ht="60.75" customHeight="1">
      <c r="B5591" s="118" t="s">
        <v>336</v>
      </c>
      <c r="C5591" s="118"/>
      <c r="D5591" s="118"/>
      <c r="E5591" s="118"/>
      <c r="F5591" s="118"/>
      <c r="G5591" s="118"/>
      <c r="H5591" s="118"/>
    </row>
    <row r="5592" spans="2:8" ht="23.25" customHeight="1">
      <c r="B5592" s="92" t="s">
        <v>37</v>
      </c>
      <c r="C5592" s="92"/>
      <c r="D5592" s="92"/>
      <c r="E5592" s="92"/>
      <c r="F5592" s="92"/>
      <c r="G5592" s="92"/>
    </row>
    <row r="5593" spans="2:8">
      <c r="C5593" s="86"/>
      <c r="G5593" s="7"/>
    </row>
    <row r="5594" spans="2:8" ht="25.5">
      <c r="C5594" s="14" t="s">
        <v>5</v>
      </c>
      <c r="D5594" s="6"/>
    </row>
    <row r="5595" spans="2:8" ht="20.25" customHeight="1">
      <c r="B5595" s="10"/>
      <c r="C5595" s="93" t="s">
        <v>15</v>
      </c>
      <c r="D5595" s="96" t="s">
        <v>87</v>
      </c>
      <c r="E5595" s="96"/>
      <c r="F5595" s="96"/>
      <c r="G5595" s="96"/>
      <c r="H5595" s="40"/>
    </row>
    <row r="5596" spans="2:8" ht="20.25" customHeight="1">
      <c r="B5596" s="10"/>
      <c r="C5596" s="94"/>
      <c r="D5596" s="96" t="s">
        <v>278</v>
      </c>
      <c r="E5596" s="96"/>
      <c r="F5596" s="96"/>
      <c r="G5596" s="96"/>
      <c r="H5596" s="40"/>
    </row>
    <row r="5597" spans="2:8" ht="20.25" customHeight="1">
      <c r="B5597" s="10"/>
      <c r="C5597" s="95"/>
      <c r="D5597" s="96" t="s">
        <v>288</v>
      </c>
      <c r="E5597" s="96"/>
      <c r="F5597" s="96"/>
      <c r="G5597" s="96"/>
      <c r="H5597" s="40"/>
    </row>
    <row r="5598" spans="2:8">
      <c r="C5598" s="35" t="s">
        <v>12</v>
      </c>
      <c r="D5598" s="53">
        <v>2.6</v>
      </c>
      <c r="E5598" s="49"/>
      <c r="F5598" s="10"/>
    </row>
    <row r="5599" spans="2:8" ht="23.25" customHeight="1">
      <c r="C5599" s="1" t="s">
        <v>9</v>
      </c>
      <c r="D5599" s="54">
        <v>447</v>
      </c>
      <c r="E5599" s="97" t="s">
        <v>16</v>
      </c>
      <c r="F5599" s="98"/>
      <c r="G5599" s="101">
        <f>D5600/D5599</f>
        <v>47.061991051454136</v>
      </c>
    </row>
    <row r="5600" spans="2:8">
      <c r="C5600" s="1" t="s">
        <v>10</v>
      </c>
      <c r="D5600" s="54">
        <v>21036.71</v>
      </c>
      <c r="E5600" s="99"/>
      <c r="F5600" s="100"/>
      <c r="G5600" s="102"/>
    </row>
    <row r="5601" spans="2:8">
      <c r="C5601" s="37"/>
      <c r="D5601" s="38"/>
      <c r="E5601" s="50"/>
    </row>
    <row r="5602" spans="2:8">
      <c r="C5602" s="36" t="s">
        <v>7</v>
      </c>
      <c r="D5602" s="55" t="s">
        <v>116</v>
      </c>
    </row>
    <row r="5603" spans="2:8">
      <c r="C5603" s="36" t="s">
        <v>11</v>
      </c>
      <c r="D5603" s="55">
        <v>75</v>
      </c>
    </row>
    <row r="5604" spans="2:8">
      <c r="C5604" s="36" t="s">
        <v>13</v>
      </c>
      <c r="D5604" s="69" t="s">
        <v>34</v>
      </c>
      <c r="E5604" s="41"/>
    </row>
    <row r="5605" spans="2:8" ht="24" thickBot="1">
      <c r="C5605" s="42"/>
      <c r="D5605" s="42"/>
    </row>
    <row r="5606" spans="2:8" ht="48" customHeight="1" thickBot="1">
      <c r="B5606" s="103" t="s">
        <v>17</v>
      </c>
      <c r="C5606" s="104"/>
      <c r="D5606" s="23" t="s">
        <v>20</v>
      </c>
      <c r="E5606" s="105" t="s">
        <v>22</v>
      </c>
      <c r="F5606" s="106"/>
      <c r="G5606" s="2" t="s">
        <v>21</v>
      </c>
    </row>
    <row r="5607" spans="2:8" ht="24" customHeight="1" thickBot="1">
      <c r="B5607" s="107" t="s">
        <v>36</v>
      </c>
      <c r="C5607" s="108"/>
      <c r="D5607" s="70">
        <v>50.01</v>
      </c>
      <c r="E5607" s="56">
        <v>2.6</v>
      </c>
      <c r="F5607" s="18" t="s">
        <v>25</v>
      </c>
      <c r="G5607" s="26">
        <f t="shared" ref="G5607:G5614" si="120">D5607*E5607</f>
        <v>130.02600000000001</v>
      </c>
      <c r="H5607" s="109"/>
    </row>
    <row r="5608" spans="2:8" ht="23.25" customHeight="1">
      <c r="B5608" s="110" t="s">
        <v>18</v>
      </c>
      <c r="C5608" s="111"/>
      <c r="D5608" s="59">
        <v>97.44</v>
      </c>
      <c r="E5608" s="57">
        <v>1</v>
      </c>
      <c r="F5608" s="19" t="s">
        <v>26</v>
      </c>
      <c r="G5608" s="27">
        <f t="shared" si="120"/>
        <v>97.44</v>
      </c>
      <c r="H5608" s="109"/>
    </row>
    <row r="5609" spans="2:8" ht="24" customHeight="1" thickBot="1">
      <c r="B5609" s="112" t="s">
        <v>19</v>
      </c>
      <c r="C5609" s="113"/>
      <c r="D5609" s="62">
        <v>151.63</v>
      </c>
      <c r="E5609" s="58">
        <v>1</v>
      </c>
      <c r="F5609" s="20" t="s">
        <v>26</v>
      </c>
      <c r="G5609" s="28">
        <f t="shared" si="120"/>
        <v>151.63</v>
      </c>
      <c r="H5609" s="109"/>
    </row>
    <row r="5610" spans="2:8" ht="24" customHeight="1" thickBot="1">
      <c r="B5610" s="114" t="s">
        <v>28</v>
      </c>
      <c r="C5610" s="115"/>
      <c r="D5610" s="71">
        <v>731.97</v>
      </c>
      <c r="E5610" s="71">
        <v>2.6</v>
      </c>
      <c r="F5610" s="24" t="s">
        <v>25</v>
      </c>
      <c r="G5610" s="29">
        <f t="shared" si="120"/>
        <v>1903.1220000000001</v>
      </c>
      <c r="H5610" s="109"/>
    </row>
    <row r="5611" spans="2:8" ht="23.25" customHeight="1">
      <c r="B5611" s="110" t="s">
        <v>33</v>
      </c>
      <c r="C5611" s="111"/>
      <c r="D5611" s="59">
        <v>652.6</v>
      </c>
      <c r="E5611" s="59">
        <v>5.2</v>
      </c>
      <c r="F5611" s="19" t="s">
        <v>25</v>
      </c>
      <c r="G5611" s="27">
        <f t="shared" si="120"/>
        <v>3393.5200000000004</v>
      </c>
      <c r="H5611" s="109"/>
    </row>
    <row r="5612" spans="2:8" ht="23.25" customHeight="1">
      <c r="B5612" s="116" t="s">
        <v>27</v>
      </c>
      <c r="C5612" s="117"/>
      <c r="D5612" s="72">
        <v>526.99</v>
      </c>
      <c r="E5612" s="60"/>
      <c r="F5612" s="21" t="s">
        <v>25</v>
      </c>
      <c r="G5612" s="30">
        <f t="shared" si="120"/>
        <v>0</v>
      </c>
      <c r="H5612" s="109"/>
    </row>
    <row r="5613" spans="2:8" ht="23.25" customHeight="1">
      <c r="B5613" s="116" t="s">
        <v>29</v>
      </c>
      <c r="C5613" s="117"/>
      <c r="D5613" s="73">
        <v>5438.99</v>
      </c>
      <c r="E5613" s="61">
        <v>2.6</v>
      </c>
      <c r="F5613" s="21" t="s">
        <v>25</v>
      </c>
      <c r="G5613" s="30">
        <f t="shared" si="120"/>
        <v>14141.374</v>
      </c>
      <c r="H5613" s="109"/>
    </row>
    <row r="5614" spans="2:8" ht="23.25" customHeight="1">
      <c r="B5614" s="116" t="s">
        <v>30</v>
      </c>
      <c r="C5614" s="117"/>
      <c r="D5614" s="73">
        <v>1672.77</v>
      </c>
      <c r="E5614" s="61">
        <v>2.6</v>
      </c>
      <c r="F5614" s="21" t="s">
        <v>25</v>
      </c>
      <c r="G5614" s="30">
        <f t="shared" si="120"/>
        <v>4349.2020000000002</v>
      </c>
      <c r="H5614" s="109"/>
    </row>
    <row r="5615" spans="2:8" ht="23.25" customHeight="1">
      <c r="B5615" s="116" t="s">
        <v>32</v>
      </c>
      <c r="C5615" s="117"/>
      <c r="D5615" s="73">
        <v>548.24</v>
      </c>
      <c r="E5615" s="61">
        <v>2.6</v>
      </c>
      <c r="F5615" s="21" t="s">
        <v>25</v>
      </c>
      <c r="G5615" s="30">
        <f>D5615*E5615</f>
        <v>1425.424</v>
      </c>
      <c r="H5615" s="109"/>
    </row>
    <row r="5616" spans="2:8" ht="24" thickBot="1">
      <c r="B5616" s="112" t="s">
        <v>31</v>
      </c>
      <c r="C5616" s="113"/>
      <c r="D5616" s="74">
        <v>340.74</v>
      </c>
      <c r="E5616" s="62">
        <v>26</v>
      </c>
      <c r="F5616" s="20" t="s">
        <v>25</v>
      </c>
      <c r="G5616" s="31">
        <f>D5616*E5616</f>
        <v>8859.24</v>
      </c>
      <c r="H5616" s="109"/>
    </row>
    <row r="5617" spans="2:8">
      <c r="C5617" s="3"/>
      <c r="D5617" s="3"/>
      <c r="E5617" s="4"/>
      <c r="F5617" s="4"/>
      <c r="H5617" s="45"/>
    </row>
    <row r="5618" spans="2:8" ht="25.5">
      <c r="C5618" s="14" t="s">
        <v>14</v>
      </c>
      <c r="D5618" s="6"/>
    </row>
    <row r="5619" spans="2:8" ht="20.25">
      <c r="C5619" s="89" t="s">
        <v>6</v>
      </c>
      <c r="D5619" s="85" t="s">
        <v>0</v>
      </c>
      <c r="E5619" s="9">
        <f>IF(G5607&gt;0, ROUND((G5607+D5600)/D5600,2), 0)</f>
        <v>1.01</v>
      </c>
      <c r="F5619" s="9"/>
      <c r="G5619" s="10"/>
      <c r="H5619" s="7"/>
    </row>
    <row r="5620" spans="2:8">
      <c r="C5620" s="89"/>
      <c r="D5620" s="85" t="s">
        <v>1</v>
      </c>
      <c r="E5620" s="9">
        <f>IF(SUM(G5608:G5609)&gt;0,ROUND((G5608+G5609+D5600)/D5600,2),0)</f>
        <v>1.01</v>
      </c>
      <c r="F5620" s="9"/>
      <c r="G5620" s="11"/>
      <c r="H5620" s="47"/>
    </row>
    <row r="5621" spans="2:8">
      <c r="C5621" s="89"/>
      <c r="D5621" s="85" t="s">
        <v>2</v>
      </c>
      <c r="E5621" s="9">
        <f>IF(G5610&gt;0,ROUND((G5610+D5600)/D5600,2),0)</f>
        <v>1.0900000000000001</v>
      </c>
      <c r="F5621" s="12"/>
      <c r="G5621" s="11"/>
    </row>
    <row r="5622" spans="2:8">
      <c r="C5622" s="89"/>
      <c r="D5622" s="13" t="s">
        <v>3</v>
      </c>
      <c r="E5622" s="32">
        <f>IF(SUM(G5611:G5616)&gt;0,ROUND((SUM(G5611:G5616)+D5600)/D5600,2),0)</f>
        <v>2.5299999999999998</v>
      </c>
      <c r="F5622" s="10"/>
      <c r="G5622" s="11"/>
    </row>
    <row r="5623" spans="2:8" ht="25.5">
      <c r="D5623" s="33" t="s">
        <v>4</v>
      </c>
      <c r="E5623" s="34">
        <f>SUM(E5619:E5622)-IF(VALUE(COUNTIF(E5619:E5622,"&gt;0"))=4,3,0)-IF(VALUE(COUNTIF(E5619:E5622,"&gt;0"))=3,2,0)-IF(VALUE(COUNTIF(E5619:E5622,"&gt;0"))=2,1,0)</f>
        <v>2.6400000000000006</v>
      </c>
      <c r="F5623" s="25"/>
    </row>
    <row r="5624" spans="2:8">
      <c r="E5624" s="15"/>
    </row>
    <row r="5625" spans="2:8" ht="25.5">
      <c r="B5625" s="22"/>
      <c r="C5625" s="16" t="s">
        <v>23</v>
      </c>
      <c r="D5625" s="90">
        <f>E5623*D5600</f>
        <v>55536.914400000009</v>
      </c>
      <c r="E5625" s="90"/>
    </row>
    <row r="5626" spans="2:8" ht="20.25">
      <c r="C5626" s="17" t="s">
        <v>8</v>
      </c>
      <c r="D5626" s="91">
        <f>D5625/D5599</f>
        <v>124.24365637583895</v>
      </c>
      <c r="E5626" s="91"/>
      <c r="G5626" s="7"/>
      <c r="H5626" s="48"/>
    </row>
    <row r="5637" spans="2:8" ht="60.75" customHeight="1">
      <c r="B5637" s="118" t="s">
        <v>337</v>
      </c>
      <c r="C5637" s="118"/>
      <c r="D5637" s="118"/>
      <c r="E5637" s="118"/>
      <c r="F5637" s="118"/>
      <c r="G5637" s="118"/>
      <c r="H5637" s="118"/>
    </row>
    <row r="5638" spans="2:8" ht="23.25" customHeight="1">
      <c r="B5638" s="92" t="s">
        <v>37</v>
      </c>
      <c r="C5638" s="92"/>
      <c r="D5638" s="92"/>
      <c r="E5638" s="92"/>
      <c r="F5638" s="92"/>
      <c r="G5638" s="92"/>
    </row>
    <row r="5639" spans="2:8">
      <c r="C5639" s="86"/>
      <c r="G5639" s="7"/>
    </row>
    <row r="5640" spans="2:8" ht="25.5">
      <c r="C5640" s="14" t="s">
        <v>5</v>
      </c>
      <c r="D5640" s="6"/>
    </row>
    <row r="5641" spans="2:8" ht="20.25" customHeight="1">
      <c r="B5641" s="10"/>
      <c r="C5641" s="93" t="s">
        <v>15</v>
      </c>
      <c r="D5641" s="96" t="s">
        <v>87</v>
      </c>
      <c r="E5641" s="96"/>
      <c r="F5641" s="96"/>
      <c r="G5641" s="96"/>
      <c r="H5641" s="40"/>
    </row>
    <row r="5642" spans="2:8" ht="20.25" customHeight="1">
      <c r="B5642" s="10"/>
      <c r="C5642" s="94"/>
      <c r="D5642" s="96" t="s">
        <v>278</v>
      </c>
      <c r="E5642" s="96"/>
      <c r="F5642" s="96"/>
      <c r="G5642" s="96"/>
      <c r="H5642" s="40"/>
    </row>
    <row r="5643" spans="2:8" ht="20.25" customHeight="1">
      <c r="B5643" s="10"/>
      <c r="C5643" s="95"/>
      <c r="D5643" s="96" t="s">
        <v>289</v>
      </c>
      <c r="E5643" s="96"/>
      <c r="F5643" s="96"/>
      <c r="G5643" s="96"/>
      <c r="H5643" s="40"/>
    </row>
    <row r="5644" spans="2:8">
      <c r="C5644" s="35" t="s">
        <v>12</v>
      </c>
      <c r="D5644" s="53">
        <v>1.2</v>
      </c>
      <c r="E5644" s="49"/>
      <c r="F5644" s="10"/>
    </row>
    <row r="5645" spans="2:8" ht="23.25" customHeight="1">
      <c r="C5645" s="1" t="s">
        <v>9</v>
      </c>
      <c r="D5645" s="54">
        <v>134</v>
      </c>
      <c r="E5645" s="97" t="s">
        <v>16</v>
      </c>
      <c r="F5645" s="98"/>
      <c r="G5645" s="101">
        <f>D5646/D5645</f>
        <v>49.122985074626861</v>
      </c>
    </row>
    <row r="5646" spans="2:8">
      <c r="C5646" s="1" t="s">
        <v>10</v>
      </c>
      <c r="D5646" s="54">
        <v>6582.48</v>
      </c>
      <c r="E5646" s="99"/>
      <c r="F5646" s="100"/>
      <c r="G5646" s="102"/>
    </row>
    <row r="5647" spans="2:8">
      <c r="C5647" s="37"/>
      <c r="D5647" s="38"/>
      <c r="E5647" s="50"/>
    </row>
    <row r="5648" spans="2:8">
      <c r="C5648" s="36" t="s">
        <v>7</v>
      </c>
      <c r="D5648" s="55" t="s">
        <v>101</v>
      </c>
    </row>
    <row r="5649" spans="2:8">
      <c r="C5649" s="36" t="s">
        <v>11</v>
      </c>
      <c r="D5649" s="55">
        <v>80</v>
      </c>
    </row>
    <row r="5650" spans="2:8">
      <c r="C5650" s="36" t="s">
        <v>13</v>
      </c>
      <c r="D5650" s="69" t="s">
        <v>34</v>
      </c>
      <c r="E5650" s="41"/>
    </row>
    <row r="5651" spans="2:8" ht="24" thickBot="1">
      <c r="C5651" s="42"/>
      <c r="D5651" s="42"/>
    </row>
    <row r="5652" spans="2:8" ht="48" customHeight="1" thickBot="1">
      <c r="B5652" s="103" t="s">
        <v>17</v>
      </c>
      <c r="C5652" s="104"/>
      <c r="D5652" s="23" t="s">
        <v>20</v>
      </c>
      <c r="E5652" s="105" t="s">
        <v>22</v>
      </c>
      <c r="F5652" s="106"/>
      <c r="G5652" s="2" t="s">
        <v>21</v>
      </c>
    </row>
    <row r="5653" spans="2:8" ht="24" customHeight="1" thickBot="1">
      <c r="B5653" s="107" t="s">
        <v>36</v>
      </c>
      <c r="C5653" s="108"/>
      <c r="D5653" s="70">
        <v>50.01</v>
      </c>
      <c r="E5653" s="56">
        <v>1.2</v>
      </c>
      <c r="F5653" s="18" t="s">
        <v>25</v>
      </c>
      <c r="G5653" s="26">
        <f t="shared" ref="G5653:G5660" si="121">D5653*E5653</f>
        <v>60.011999999999993</v>
      </c>
      <c r="H5653" s="109"/>
    </row>
    <row r="5654" spans="2:8" ht="23.25" customHeight="1">
      <c r="B5654" s="110" t="s">
        <v>18</v>
      </c>
      <c r="C5654" s="111"/>
      <c r="D5654" s="59">
        <v>97.44</v>
      </c>
      <c r="E5654" s="57">
        <v>0.6</v>
      </c>
      <c r="F5654" s="19" t="s">
        <v>26</v>
      </c>
      <c r="G5654" s="27">
        <f t="shared" si="121"/>
        <v>58.463999999999999</v>
      </c>
      <c r="H5654" s="109"/>
    </row>
    <row r="5655" spans="2:8" ht="24" customHeight="1" thickBot="1">
      <c r="B5655" s="112" t="s">
        <v>19</v>
      </c>
      <c r="C5655" s="113"/>
      <c r="D5655" s="62">
        <v>151.63</v>
      </c>
      <c r="E5655" s="58">
        <v>0.6</v>
      </c>
      <c r="F5655" s="20" t="s">
        <v>26</v>
      </c>
      <c r="G5655" s="28">
        <f t="shared" si="121"/>
        <v>90.977999999999994</v>
      </c>
      <c r="H5655" s="109"/>
    </row>
    <row r="5656" spans="2:8" ht="24" customHeight="1" thickBot="1">
      <c r="B5656" s="114" t="s">
        <v>28</v>
      </c>
      <c r="C5656" s="115"/>
      <c r="D5656" s="71">
        <v>731.97</v>
      </c>
      <c r="E5656" s="71">
        <v>1.2</v>
      </c>
      <c r="F5656" s="24" t="s">
        <v>25</v>
      </c>
      <c r="G5656" s="29">
        <f t="shared" si="121"/>
        <v>878.36400000000003</v>
      </c>
      <c r="H5656" s="109"/>
    </row>
    <row r="5657" spans="2:8" ht="23.25" customHeight="1">
      <c r="B5657" s="110" t="s">
        <v>33</v>
      </c>
      <c r="C5657" s="111"/>
      <c r="D5657" s="59">
        <v>652.6</v>
      </c>
      <c r="E5657" s="59">
        <v>2.4</v>
      </c>
      <c r="F5657" s="19" t="s">
        <v>25</v>
      </c>
      <c r="G5657" s="27">
        <f t="shared" si="121"/>
        <v>1566.24</v>
      </c>
      <c r="H5657" s="109"/>
    </row>
    <row r="5658" spans="2:8" ht="23.25" customHeight="1">
      <c r="B5658" s="116" t="s">
        <v>27</v>
      </c>
      <c r="C5658" s="117"/>
      <c r="D5658" s="72">
        <v>526.99</v>
      </c>
      <c r="E5658" s="60"/>
      <c r="F5658" s="21" t="s">
        <v>25</v>
      </c>
      <c r="G5658" s="30">
        <f t="shared" si="121"/>
        <v>0</v>
      </c>
      <c r="H5658" s="109"/>
    </row>
    <row r="5659" spans="2:8" ht="23.25" customHeight="1">
      <c r="B5659" s="116" t="s">
        <v>29</v>
      </c>
      <c r="C5659" s="117"/>
      <c r="D5659" s="73">
        <v>5438.99</v>
      </c>
      <c r="E5659" s="61">
        <v>1.2</v>
      </c>
      <c r="F5659" s="21" t="s">
        <v>25</v>
      </c>
      <c r="G5659" s="30">
        <f t="shared" si="121"/>
        <v>6526.7879999999996</v>
      </c>
      <c r="H5659" s="109"/>
    </row>
    <row r="5660" spans="2:8" ht="23.25" customHeight="1">
      <c r="B5660" s="116" t="s">
        <v>30</v>
      </c>
      <c r="C5660" s="117"/>
      <c r="D5660" s="73">
        <v>1672.77</v>
      </c>
      <c r="E5660" s="61">
        <v>1.2</v>
      </c>
      <c r="F5660" s="21" t="s">
        <v>25</v>
      </c>
      <c r="G5660" s="30">
        <f t="shared" si="121"/>
        <v>2007.3239999999998</v>
      </c>
      <c r="H5660" s="109"/>
    </row>
    <row r="5661" spans="2:8" ht="23.25" customHeight="1">
      <c r="B5661" s="116" t="s">
        <v>32</v>
      </c>
      <c r="C5661" s="117"/>
      <c r="D5661" s="73">
        <v>548.24</v>
      </c>
      <c r="E5661" s="61">
        <v>1.2</v>
      </c>
      <c r="F5661" s="21" t="s">
        <v>25</v>
      </c>
      <c r="G5661" s="30">
        <f>D5661*E5661</f>
        <v>657.88800000000003</v>
      </c>
      <c r="H5661" s="109"/>
    </row>
    <row r="5662" spans="2:8" ht="24" thickBot="1">
      <c r="B5662" s="112" t="s">
        <v>31</v>
      </c>
      <c r="C5662" s="113"/>
      <c r="D5662" s="74">
        <v>340.74</v>
      </c>
      <c r="E5662" s="62">
        <v>12</v>
      </c>
      <c r="F5662" s="20" t="s">
        <v>25</v>
      </c>
      <c r="G5662" s="31">
        <f>D5662*E5662</f>
        <v>4088.88</v>
      </c>
      <c r="H5662" s="109"/>
    </row>
    <row r="5663" spans="2:8">
      <c r="C5663" s="3"/>
      <c r="D5663" s="3"/>
      <c r="E5663" s="4"/>
      <c r="F5663" s="4"/>
      <c r="H5663" s="45"/>
    </row>
    <row r="5664" spans="2:8" ht="25.5">
      <c r="C5664" s="14" t="s">
        <v>14</v>
      </c>
      <c r="D5664" s="6"/>
    </row>
    <row r="5665" spans="2:8" ht="20.25">
      <c r="C5665" s="89" t="s">
        <v>6</v>
      </c>
      <c r="D5665" s="85" t="s">
        <v>0</v>
      </c>
      <c r="E5665" s="9">
        <f>IF(G5653&gt;0, ROUND((G5653+D5646)/D5646,2), 0)</f>
        <v>1.01</v>
      </c>
      <c r="F5665" s="9"/>
      <c r="G5665" s="10"/>
      <c r="H5665" s="7"/>
    </row>
    <row r="5666" spans="2:8">
      <c r="C5666" s="89"/>
      <c r="D5666" s="85" t="s">
        <v>1</v>
      </c>
      <c r="E5666" s="9">
        <f>IF(SUM(G5654:G5655)&gt;0,ROUND((G5654+G5655+D5646)/D5646,2),0)</f>
        <v>1.02</v>
      </c>
      <c r="F5666" s="9"/>
      <c r="G5666" s="11"/>
      <c r="H5666" s="47"/>
    </row>
    <row r="5667" spans="2:8">
      <c r="C5667" s="89"/>
      <c r="D5667" s="85" t="s">
        <v>2</v>
      </c>
      <c r="E5667" s="9">
        <f>IF(G5656&gt;0,ROUND((G5656+D5646)/D5646,2),0)</f>
        <v>1.1299999999999999</v>
      </c>
      <c r="F5667" s="12"/>
      <c r="G5667" s="11"/>
    </row>
    <row r="5668" spans="2:8">
      <c r="C5668" s="89"/>
      <c r="D5668" s="13" t="s">
        <v>3</v>
      </c>
      <c r="E5668" s="32">
        <f>IF(SUM(G5657:G5662)&gt;0,ROUND((SUM(G5657:G5662)+D5646)/D5646,2),0)</f>
        <v>3.26</v>
      </c>
      <c r="F5668" s="10"/>
      <c r="G5668" s="11"/>
    </row>
    <row r="5669" spans="2:8" ht="25.5">
      <c r="D5669" s="33" t="s">
        <v>4</v>
      </c>
      <c r="E5669" s="34">
        <f>SUM(E5665:E5668)-IF(VALUE(COUNTIF(E5665:E5668,"&gt;0"))=4,3,0)-IF(VALUE(COUNTIF(E5665:E5668,"&gt;0"))=3,2,0)-IF(VALUE(COUNTIF(E5665:E5668,"&gt;0"))=2,1,0)</f>
        <v>3.42</v>
      </c>
      <c r="F5669" s="25"/>
    </row>
    <row r="5670" spans="2:8">
      <c r="E5670" s="15"/>
    </row>
    <row r="5671" spans="2:8" ht="25.5">
      <c r="B5671" s="22"/>
      <c r="C5671" s="16" t="s">
        <v>23</v>
      </c>
      <c r="D5671" s="90">
        <f>E5669*D5646</f>
        <v>22512.081599999998</v>
      </c>
      <c r="E5671" s="90"/>
    </row>
    <row r="5672" spans="2:8" ht="20.25">
      <c r="C5672" s="17" t="s">
        <v>8</v>
      </c>
      <c r="D5672" s="91">
        <f>D5671/D5645</f>
        <v>168.00060895522387</v>
      </c>
      <c r="E5672" s="91"/>
      <c r="G5672" s="7"/>
      <c r="H5672" s="48"/>
    </row>
    <row r="5683" spans="2:8" ht="60.75" customHeight="1">
      <c r="B5683" s="118" t="s">
        <v>338</v>
      </c>
      <c r="C5683" s="118"/>
      <c r="D5683" s="118"/>
      <c r="E5683" s="118"/>
      <c r="F5683" s="118"/>
      <c r="G5683" s="118"/>
      <c r="H5683" s="118"/>
    </row>
    <row r="5684" spans="2:8" ht="23.25" customHeight="1">
      <c r="B5684" s="92" t="s">
        <v>37</v>
      </c>
      <c r="C5684" s="92"/>
      <c r="D5684" s="92"/>
      <c r="E5684" s="92"/>
      <c r="F5684" s="92"/>
      <c r="G5684" s="92"/>
    </row>
    <row r="5685" spans="2:8">
      <c r="C5685" s="86"/>
      <c r="G5685" s="7"/>
    </row>
    <row r="5686" spans="2:8" ht="25.5">
      <c r="C5686" s="14" t="s">
        <v>5</v>
      </c>
      <c r="D5686" s="6"/>
    </row>
    <row r="5687" spans="2:8" ht="20.25" customHeight="1">
      <c r="B5687" s="10"/>
      <c r="C5687" s="93" t="s">
        <v>15</v>
      </c>
      <c r="D5687" s="96" t="s">
        <v>87</v>
      </c>
      <c r="E5687" s="96"/>
      <c r="F5687" s="96"/>
      <c r="G5687" s="96"/>
      <c r="H5687" s="40"/>
    </row>
    <row r="5688" spans="2:8" ht="20.25" customHeight="1">
      <c r="B5688" s="10"/>
      <c r="C5688" s="94"/>
      <c r="D5688" s="96" t="s">
        <v>278</v>
      </c>
      <c r="E5688" s="96"/>
      <c r="F5688" s="96"/>
      <c r="G5688" s="96"/>
      <c r="H5688" s="40"/>
    </row>
    <row r="5689" spans="2:8" ht="20.25" customHeight="1">
      <c r="B5689" s="10"/>
      <c r="C5689" s="95"/>
      <c r="D5689" s="96" t="s">
        <v>290</v>
      </c>
      <c r="E5689" s="96"/>
      <c r="F5689" s="96"/>
      <c r="G5689" s="96"/>
      <c r="H5689" s="40"/>
    </row>
    <row r="5690" spans="2:8">
      <c r="C5690" s="35" t="s">
        <v>12</v>
      </c>
      <c r="D5690" s="53">
        <v>1.4</v>
      </c>
      <c r="E5690" s="49"/>
      <c r="F5690" s="10"/>
    </row>
    <row r="5691" spans="2:8" ht="23.25" customHeight="1">
      <c r="C5691" s="1" t="s">
        <v>9</v>
      </c>
      <c r="D5691" s="54">
        <v>218</v>
      </c>
      <c r="E5691" s="97" t="s">
        <v>16</v>
      </c>
      <c r="F5691" s="98"/>
      <c r="G5691" s="101">
        <f>D5692/D5691</f>
        <v>42.972706422018348</v>
      </c>
    </row>
    <row r="5692" spans="2:8">
      <c r="C5692" s="1" t="s">
        <v>10</v>
      </c>
      <c r="D5692" s="54">
        <v>9368.0499999999993</v>
      </c>
      <c r="E5692" s="99"/>
      <c r="F5692" s="100"/>
      <c r="G5692" s="102"/>
    </row>
    <row r="5693" spans="2:8">
      <c r="C5693" s="37"/>
      <c r="D5693" s="38"/>
      <c r="E5693" s="50"/>
    </row>
    <row r="5694" spans="2:8">
      <c r="C5694" s="36" t="s">
        <v>7</v>
      </c>
      <c r="D5694" s="55" t="s">
        <v>291</v>
      </c>
    </row>
    <row r="5695" spans="2:8">
      <c r="C5695" s="36" t="s">
        <v>11</v>
      </c>
      <c r="D5695" s="55">
        <v>70</v>
      </c>
    </row>
    <row r="5696" spans="2:8">
      <c r="C5696" s="36" t="s">
        <v>13</v>
      </c>
      <c r="D5696" s="69" t="s">
        <v>34</v>
      </c>
      <c r="E5696" s="41"/>
    </row>
    <row r="5697" spans="2:8" ht="24" thickBot="1">
      <c r="C5697" s="42"/>
      <c r="D5697" s="42"/>
    </row>
    <row r="5698" spans="2:8" ht="48" customHeight="1" thickBot="1">
      <c r="B5698" s="103" t="s">
        <v>17</v>
      </c>
      <c r="C5698" s="104"/>
      <c r="D5698" s="23" t="s">
        <v>20</v>
      </c>
      <c r="E5698" s="105" t="s">
        <v>22</v>
      </c>
      <c r="F5698" s="106"/>
      <c r="G5698" s="2" t="s">
        <v>21</v>
      </c>
    </row>
    <row r="5699" spans="2:8" ht="24" customHeight="1" thickBot="1">
      <c r="B5699" s="107" t="s">
        <v>36</v>
      </c>
      <c r="C5699" s="108"/>
      <c r="D5699" s="70">
        <v>50.01</v>
      </c>
      <c r="E5699" s="56">
        <v>1.4</v>
      </c>
      <c r="F5699" s="18" t="s">
        <v>25</v>
      </c>
      <c r="G5699" s="26">
        <f t="shared" ref="G5699:G5706" si="122">D5699*E5699</f>
        <v>70.013999999999996</v>
      </c>
      <c r="H5699" s="109"/>
    </row>
    <row r="5700" spans="2:8" ht="23.25" customHeight="1">
      <c r="B5700" s="110" t="s">
        <v>18</v>
      </c>
      <c r="C5700" s="111"/>
      <c r="D5700" s="59">
        <v>97.44</v>
      </c>
      <c r="E5700" s="57">
        <v>0.5</v>
      </c>
      <c r="F5700" s="19" t="s">
        <v>26</v>
      </c>
      <c r="G5700" s="27">
        <f t="shared" si="122"/>
        <v>48.72</v>
      </c>
      <c r="H5700" s="109"/>
    </row>
    <row r="5701" spans="2:8" ht="24" customHeight="1" thickBot="1">
      <c r="B5701" s="112" t="s">
        <v>19</v>
      </c>
      <c r="C5701" s="113"/>
      <c r="D5701" s="62">
        <v>151.63</v>
      </c>
      <c r="E5701" s="58">
        <v>0.5</v>
      </c>
      <c r="F5701" s="20" t="s">
        <v>26</v>
      </c>
      <c r="G5701" s="28">
        <f t="shared" si="122"/>
        <v>75.814999999999998</v>
      </c>
      <c r="H5701" s="109"/>
    </row>
    <row r="5702" spans="2:8" ht="24" customHeight="1" thickBot="1">
      <c r="B5702" s="114" t="s">
        <v>28</v>
      </c>
      <c r="C5702" s="115"/>
      <c r="D5702" s="71">
        <v>731.97</v>
      </c>
      <c r="E5702" s="71">
        <v>1.4</v>
      </c>
      <c r="F5702" s="24" t="s">
        <v>25</v>
      </c>
      <c r="G5702" s="29">
        <f t="shared" si="122"/>
        <v>1024.758</v>
      </c>
      <c r="H5702" s="109"/>
    </row>
    <row r="5703" spans="2:8" ht="23.25" customHeight="1">
      <c r="B5703" s="110" t="s">
        <v>33</v>
      </c>
      <c r="C5703" s="111"/>
      <c r="D5703" s="59">
        <v>652.6</v>
      </c>
      <c r="E5703" s="59">
        <v>2.8</v>
      </c>
      <c r="F5703" s="19" t="s">
        <v>25</v>
      </c>
      <c r="G5703" s="27">
        <f t="shared" si="122"/>
        <v>1827.28</v>
      </c>
      <c r="H5703" s="109"/>
    </row>
    <row r="5704" spans="2:8" ht="23.25" customHeight="1">
      <c r="B5704" s="116" t="s">
        <v>27</v>
      </c>
      <c r="C5704" s="117"/>
      <c r="D5704" s="72">
        <v>526.99</v>
      </c>
      <c r="E5704" s="60"/>
      <c r="F5704" s="21" t="s">
        <v>25</v>
      </c>
      <c r="G5704" s="30">
        <f t="shared" si="122"/>
        <v>0</v>
      </c>
      <c r="H5704" s="109"/>
    </row>
    <row r="5705" spans="2:8" ht="23.25" customHeight="1">
      <c r="B5705" s="116" t="s">
        <v>29</v>
      </c>
      <c r="C5705" s="117"/>
      <c r="D5705" s="73">
        <v>5438.99</v>
      </c>
      <c r="E5705" s="61">
        <v>1.4</v>
      </c>
      <c r="F5705" s="21" t="s">
        <v>25</v>
      </c>
      <c r="G5705" s="30">
        <f t="shared" si="122"/>
        <v>7614.5859999999993</v>
      </c>
      <c r="H5705" s="109"/>
    </row>
    <row r="5706" spans="2:8" ht="23.25" customHeight="1">
      <c r="B5706" s="116" t="s">
        <v>30</v>
      </c>
      <c r="C5706" s="117"/>
      <c r="D5706" s="73">
        <v>1672.77</v>
      </c>
      <c r="E5706" s="61">
        <v>1.4</v>
      </c>
      <c r="F5706" s="21" t="s">
        <v>25</v>
      </c>
      <c r="G5706" s="30">
        <f t="shared" si="122"/>
        <v>2341.8779999999997</v>
      </c>
      <c r="H5706" s="109"/>
    </row>
    <row r="5707" spans="2:8" ht="23.25" customHeight="1">
      <c r="B5707" s="116" t="s">
        <v>32</v>
      </c>
      <c r="C5707" s="117"/>
      <c r="D5707" s="73">
        <v>548.24</v>
      </c>
      <c r="E5707" s="61">
        <v>1.4</v>
      </c>
      <c r="F5707" s="21" t="s">
        <v>25</v>
      </c>
      <c r="G5707" s="30">
        <f>D5707*E5707</f>
        <v>767.53599999999994</v>
      </c>
      <c r="H5707" s="109"/>
    </row>
    <row r="5708" spans="2:8" ht="24" thickBot="1">
      <c r="B5708" s="112" t="s">
        <v>31</v>
      </c>
      <c r="C5708" s="113"/>
      <c r="D5708" s="74">
        <v>340.74</v>
      </c>
      <c r="E5708" s="62">
        <v>14</v>
      </c>
      <c r="F5708" s="20" t="s">
        <v>25</v>
      </c>
      <c r="G5708" s="31">
        <f>D5708*E5708</f>
        <v>4770.3600000000006</v>
      </c>
      <c r="H5708" s="109"/>
    </row>
    <row r="5709" spans="2:8">
      <c r="C5709" s="3"/>
      <c r="D5709" s="3"/>
      <c r="E5709" s="4"/>
      <c r="F5709" s="4"/>
      <c r="H5709" s="45"/>
    </row>
    <row r="5710" spans="2:8" ht="25.5">
      <c r="C5710" s="14" t="s">
        <v>14</v>
      </c>
      <c r="D5710" s="6"/>
    </row>
    <row r="5711" spans="2:8" ht="20.25">
      <c r="C5711" s="89" t="s">
        <v>6</v>
      </c>
      <c r="D5711" s="85" t="s">
        <v>0</v>
      </c>
      <c r="E5711" s="9">
        <f>IF(G5699&gt;0, ROUND((G5699+D5692)/D5692,2), 0)</f>
        <v>1.01</v>
      </c>
      <c r="F5711" s="9"/>
      <c r="G5711" s="10"/>
      <c r="H5711" s="7"/>
    </row>
    <row r="5712" spans="2:8">
      <c r="C5712" s="89"/>
      <c r="D5712" s="85" t="s">
        <v>1</v>
      </c>
      <c r="E5712" s="9">
        <f>IF(SUM(G5700:G5701)&gt;0,ROUND((G5700+G5701+D5692)/D5692,2),0)</f>
        <v>1.01</v>
      </c>
      <c r="F5712" s="9"/>
      <c r="G5712" s="11"/>
      <c r="H5712" s="47"/>
    </row>
    <row r="5713" spans="2:8">
      <c r="C5713" s="89"/>
      <c r="D5713" s="85" t="s">
        <v>2</v>
      </c>
      <c r="E5713" s="9">
        <f>IF(G5702&gt;0,ROUND((G5702+D5692)/D5692,2),0)</f>
        <v>1.1100000000000001</v>
      </c>
      <c r="F5713" s="12"/>
      <c r="G5713" s="11"/>
    </row>
    <row r="5714" spans="2:8">
      <c r="C5714" s="89"/>
      <c r="D5714" s="13" t="s">
        <v>3</v>
      </c>
      <c r="E5714" s="32">
        <f>IF(SUM(G5703:G5708)&gt;0,ROUND((SUM(G5703:G5708)+D5692)/D5692,2),0)</f>
        <v>2.85</v>
      </c>
      <c r="F5714" s="10"/>
      <c r="G5714" s="11"/>
    </row>
    <row r="5715" spans="2:8" ht="25.5">
      <c r="D5715" s="33" t="s">
        <v>4</v>
      </c>
      <c r="E5715" s="34">
        <f>SUM(E5711:E5714)-IF(VALUE(COUNTIF(E5711:E5714,"&gt;0"))=4,3,0)-IF(VALUE(COUNTIF(E5711:E5714,"&gt;0"))=3,2,0)-IF(VALUE(COUNTIF(E5711:E5714,"&gt;0"))=2,1,0)</f>
        <v>2.9800000000000004</v>
      </c>
      <c r="F5715" s="25"/>
    </row>
    <row r="5716" spans="2:8">
      <c r="E5716" s="15"/>
    </row>
    <row r="5717" spans="2:8" ht="25.5">
      <c r="B5717" s="22"/>
      <c r="C5717" s="16" t="s">
        <v>23</v>
      </c>
      <c r="D5717" s="90">
        <f>E5715*D5692</f>
        <v>27916.789000000001</v>
      </c>
      <c r="E5717" s="90"/>
    </row>
    <row r="5718" spans="2:8" ht="20.25">
      <c r="C5718" s="17" t="s">
        <v>8</v>
      </c>
      <c r="D5718" s="91">
        <f>D5717/D5691</f>
        <v>128.0586651376147</v>
      </c>
      <c r="E5718" s="91"/>
      <c r="G5718" s="7"/>
      <c r="H5718" s="48"/>
    </row>
    <row r="5729" spans="2:8" ht="60.75" customHeight="1">
      <c r="B5729" s="118" t="s">
        <v>339</v>
      </c>
      <c r="C5729" s="118"/>
      <c r="D5729" s="118"/>
      <c r="E5729" s="118"/>
      <c r="F5729" s="118"/>
      <c r="G5729" s="118"/>
      <c r="H5729" s="118"/>
    </row>
    <row r="5730" spans="2:8" ht="23.25" customHeight="1">
      <c r="B5730" s="92" t="s">
        <v>37</v>
      </c>
      <c r="C5730" s="92"/>
      <c r="D5730" s="92"/>
      <c r="E5730" s="92"/>
      <c r="F5730" s="92"/>
      <c r="G5730" s="92"/>
    </row>
    <row r="5731" spans="2:8">
      <c r="C5731" s="86"/>
      <c r="G5731" s="7"/>
    </row>
    <row r="5732" spans="2:8" ht="25.5">
      <c r="C5732" s="14" t="s">
        <v>5</v>
      </c>
      <c r="D5732" s="6"/>
    </row>
    <row r="5733" spans="2:8" ht="20.25" customHeight="1">
      <c r="B5733" s="10"/>
      <c r="C5733" s="93" t="s">
        <v>15</v>
      </c>
      <c r="D5733" s="96" t="s">
        <v>87</v>
      </c>
      <c r="E5733" s="96"/>
      <c r="F5733" s="96"/>
      <c r="G5733" s="96"/>
      <c r="H5733" s="40"/>
    </row>
    <row r="5734" spans="2:8" ht="20.25" customHeight="1">
      <c r="B5734" s="10"/>
      <c r="C5734" s="94"/>
      <c r="D5734" s="96" t="s">
        <v>278</v>
      </c>
      <c r="E5734" s="96"/>
      <c r="F5734" s="96"/>
      <c r="G5734" s="96"/>
      <c r="H5734" s="40"/>
    </row>
    <row r="5735" spans="2:8" ht="20.25" customHeight="1">
      <c r="B5735" s="10"/>
      <c r="C5735" s="95"/>
      <c r="D5735" s="96" t="s">
        <v>292</v>
      </c>
      <c r="E5735" s="96"/>
      <c r="F5735" s="96"/>
      <c r="G5735" s="96"/>
      <c r="H5735" s="40"/>
    </row>
    <row r="5736" spans="2:8">
      <c r="C5736" s="35" t="s">
        <v>12</v>
      </c>
      <c r="D5736" s="53">
        <v>1.1000000000000001</v>
      </c>
      <c r="E5736" s="49"/>
      <c r="F5736" s="10"/>
    </row>
    <row r="5737" spans="2:8" ht="23.25" customHeight="1">
      <c r="C5737" s="1" t="s">
        <v>9</v>
      </c>
      <c r="D5737" s="54">
        <v>180</v>
      </c>
      <c r="E5737" s="97" t="s">
        <v>16</v>
      </c>
      <c r="F5737" s="98"/>
      <c r="G5737" s="101">
        <f>D5738/D5737</f>
        <v>52.920666666666662</v>
      </c>
    </row>
    <row r="5738" spans="2:8">
      <c r="C5738" s="1" t="s">
        <v>10</v>
      </c>
      <c r="D5738" s="54">
        <v>9525.7199999999993</v>
      </c>
      <c r="E5738" s="99"/>
      <c r="F5738" s="100"/>
      <c r="G5738" s="102"/>
    </row>
    <row r="5739" spans="2:8">
      <c r="C5739" s="37"/>
      <c r="D5739" s="38"/>
      <c r="E5739" s="50"/>
    </row>
    <row r="5740" spans="2:8">
      <c r="C5740" s="36" t="s">
        <v>7</v>
      </c>
      <c r="D5740" s="55" t="s">
        <v>152</v>
      </c>
    </row>
    <row r="5741" spans="2:8">
      <c r="C5741" s="36" t="s">
        <v>11</v>
      </c>
      <c r="D5741" s="55">
        <v>70</v>
      </c>
    </row>
    <row r="5742" spans="2:8">
      <c r="C5742" s="36" t="s">
        <v>13</v>
      </c>
      <c r="D5742" s="69" t="s">
        <v>34</v>
      </c>
      <c r="E5742" s="41"/>
    </row>
    <row r="5743" spans="2:8" ht="24" thickBot="1">
      <c r="C5743" s="42"/>
      <c r="D5743" s="42"/>
    </row>
    <row r="5744" spans="2:8" ht="48" customHeight="1" thickBot="1">
      <c r="B5744" s="103" t="s">
        <v>17</v>
      </c>
      <c r="C5744" s="104"/>
      <c r="D5744" s="23" t="s">
        <v>20</v>
      </c>
      <c r="E5744" s="105" t="s">
        <v>22</v>
      </c>
      <c r="F5744" s="106"/>
      <c r="G5744" s="2" t="s">
        <v>21</v>
      </c>
    </row>
    <row r="5745" spans="2:8" ht="24" customHeight="1" thickBot="1">
      <c r="B5745" s="107" t="s">
        <v>36</v>
      </c>
      <c r="C5745" s="108"/>
      <c r="D5745" s="70">
        <v>50.01</v>
      </c>
      <c r="E5745" s="56">
        <v>1.1000000000000001</v>
      </c>
      <c r="F5745" s="18" t="s">
        <v>25</v>
      </c>
      <c r="G5745" s="26">
        <f t="shared" ref="G5745:G5752" si="123">D5745*E5745</f>
        <v>55.011000000000003</v>
      </c>
      <c r="H5745" s="109"/>
    </row>
    <row r="5746" spans="2:8" ht="23.25" customHeight="1">
      <c r="B5746" s="110" t="s">
        <v>18</v>
      </c>
      <c r="C5746" s="111"/>
      <c r="D5746" s="59">
        <v>97.44</v>
      </c>
      <c r="E5746" s="57">
        <v>0.4</v>
      </c>
      <c r="F5746" s="19" t="s">
        <v>26</v>
      </c>
      <c r="G5746" s="27">
        <f t="shared" si="123"/>
        <v>38.975999999999999</v>
      </c>
      <c r="H5746" s="109"/>
    </row>
    <row r="5747" spans="2:8" ht="24" customHeight="1" thickBot="1">
      <c r="B5747" s="112" t="s">
        <v>19</v>
      </c>
      <c r="C5747" s="113"/>
      <c r="D5747" s="62">
        <v>151.63</v>
      </c>
      <c r="E5747" s="58">
        <v>0.4</v>
      </c>
      <c r="F5747" s="20" t="s">
        <v>26</v>
      </c>
      <c r="G5747" s="28">
        <f t="shared" si="123"/>
        <v>60.652000000000001</v>
      </c>
      <c r="H5747" s="109"/>
    </row>
    <row r="5748" spans="2:8" ht="24" customHeight="1" thickBot="1">
      <c r="B5748" s="114" t="s">
        <v>28</v>
      </c>
      <c r="C5748" s="115"/>
      <c r="D5748" s="71">
        <v>731.97</v>
      </c>
      <c r="E5748" s="71">
        <v>1.1000000000000001</v>
      </c>
      <c r="F5748" s="24" t="s">
        <v>25</v>
      </c>
      <c r="G5748" s="29">
        <f t="shared" si="123"/>
        <v>805.16700000000014</v>
      </c>
      <c r="H5748" s="109"/>
    </row>
    <row r="5749" spans="2:8" ht="23.25" customHeight="1">
      <c r="B5749" s="110" t="s">
        <v>33</v>
      </c>
      <c r="C5749" s="111"/>
      <c r="D5749" s="59">
        <v>652.6</v>
      </c>
      <c r="E5749" s="59">
        <v>2.2000000000000002</v>
      </c>
      <c r="F5749" s="19" t="s">
        <v>25</v>
      </c>
      <c r="G5749" s="27">
        <f t="shared" si="123"/>
        <v>1435.7200000000003</v>
      </c>
      <c r="H5749" s="109"/>
    </row>
    <row r="5750" spans="2:8" ht="23.25" customHeight="1">
      <c r="B5750" s="116" t="s">
        <v>27</v>
      </c>
      <c r="C5750" s="117"/>
      <c r="D5750" s="72">
        <v>526.99</v>
      </c>
      <c r="E5750" s="60"/>
      <c r="F5750" s="21" t="s">
        <v>25</v>
      </c>
      <c r="G5750" s="30">
        <f t="shared" si="123"/>
        <v>0</v>
      </c>
      <c r="H5750" s="109"/>
    </row>
    <row r="5751" spans="2:8" ht="23.25" customHeight="1">
      <c r="B5751" s="116" t="s">
        <v>29</v>
      </c>
      <c r="C5751" s="117"/>
      <c r="D5751" s="73">
        <v>5438.99</v>
      </c>
      <c r="E5751" s="61">
        <v>1.1000000000000001</v>
      </c>
      <c r="F5751" s="21" t="s">
        <v>25</v>
      </c>
      <c r="G5751" s="30">
        <f t="shared" si="123"/>
        <v>5982.8890000000001</v>
      </c>
      <c r="H5751" s="109"/>
    </row>
    <row r="5752" spans="2:8" ht="23.25" customHeight="1">
      <c r="B5752" s="116" t="s">
        <v>30</v>
      </c>
      <c r="C5752" s="117"/>
      <c r="D5752" s="73">
        <v>1672.77</v>
      </c>
      <c r="E5752" s="61">
        <v>1.1000000000000001</v>
      </c>
      <c r="F5752" s="21" t="s">
        <v>25</v>
      </c>
      <c r="G5752" s="30">
        <f t="shared" si="123"/>
        <v>1840.047</v>
      </c>
      <c r="H5752" s="109"/>
    </row>
    <row r="5753" spans="2:8" ht="23.25" customHeight="1">
      <c r="B5753" s="116" t="s">
        <v>32</v>
      </c>
      <c r="C5753" s="117"/>
      <c r="D5753" s="73">
        <v>548.24</v>
      </c>
      <c r="E5753" s="61">
        <v>1.1000000000000001</v>
      </c>
      <c r="F5753" s="21" t="s">
        <v>25</v>
      </c>
      <c r="G5753" s="30">
        <f>D5753*E5753</f>
        <v>603.06400000000008</v>
      </c>
      <c r="H5753" s="109"/>
    </row>
    <row r="5754" spans="2:8" ht="24" thickBot="1">
      <c r="B5754" s="112" t="s">
        <v>31</v>
      </c>
      <c r="C5754" s="113"/>
      <c r="D5754" s="74">
        <v>340.74</v>
      </c>
      <c r="E5754" s="62">
        <v>11</v>
      </c>
      <c r="F5754" s="20" t="s">
        <v>25</v>
      </c>
      <c r="G5754" s="31">
        <f>D5754*E5754</f>
        <v>3748.1400000000003</v>
      </c>
      <c r="H5754" s="109"/>
    </row>
    <row r="5755" spans="2:8">
      <c r="C5755" s="3"/>
      <c r="D5755" s="3"/>
      <c r="E5755" s="4"/>
      <c r="F5755" s="4"/>
      <c r="H5755" s="45"/>
    </row>
    <row r="5756" spans="2:8" ht="25.5">
      <c r="C5756" s="14" t="s">
        <v>14</v>
      </c>
      <c r="D5756" s="6"/>
    </row>
    <row r="5757" spans="2:8" ht="20.25">
      <c r="C5757" s="89" t="s">
        <v>6</v>
      </c>
      <c r="D5757" s="85" t="s">
        <v>0</v>
      </c>
      <c r="E5757" s="9">
        <f>IF(G5745&gt;0, ROUND((G5745+D5738)/D5738,2), 0)</f>
        <v>1.01</v>
      </c>
      <c r="F5757" s="9"/>
      <c r="G5757" s="10"/>
      <c r="H5757" s="7"/>
    </row>
    <row r="5758" spans="2:8">
      <c r="C5758" s="89"/>
      <c r="D5758" s="85" t="s">
        <v>1</v>
      </c>
      <c r="E5758" s="9">
        <f>IF(SUM(G5746:G5747)&gt;0,ROUND((G5746+G5747+D5738)/D5738,2),0)</f>
        <v>1.01</v>
      </c>
      <c r="F5758" s="9"/>
      <c r="G5758" s="11"/>
      <c r="H5758" s="47"/>
    </row>
    <row r="5759" spans="2:8">
      <c r="C5759" s="89"/>
      <c r="D5759" s="85" t="s">
        <v>2</v>
      </c>
      <c r="E5759" s="9">
        <f>IF(G5748&gt;0,ROUND((G5748+D5738)/D5738,2),0)</f>
        <v>1.08</v>
      </c>
      <c r="F5759" s="12"/>
      <c r="G5759" s="11"/>
    </row>
    <row r="5760" spans="2:8">
      <c r="C5760" s="89"/>
      <c r="D5760" s="13" t="s">
        <v>3</v>
      </c>
      <c r="E5760" s="32">
        <f>IF(SUM(G5749:G5754)&gt;0,ROUND((SUM(G5749:G5754)+D5738)/D5738,2),0)</f>
        <v>2.4300000000000002</v>
      </c>
      <c r="F5760" s="10"/>
      <c r="G5760" s="11"/>
    </row>
    <row r="5761" spans="2:8" ht="25.5">
      <c r="D5761" s="33" t="s">
        <v>4</v>
      </c>
      <c r="E5761" s="34">
        <f>SUM(E5757:E5760)-IF(VALUE(COUNTIF(E5757:E5760,"&gt;0"))=4,3,0)-IF(VALUE(COUNTIF(E5757:E5760,"&gt;0"))=3,2,0)-IF(VALUE(COUNTIF(E5757:E5760,"&gt;0"))=2,1,0)</f>
        <v>2.5300000000000002</v>
      </c>
      <c r="F5761" s="25"/>
    </row>
    <row r="5762" spans="2:8">
      <c r="E5762" s="15"/>
    </row>
    <row r="5763" spans="2:8" ht="25.5">
      <c r="B5763" s="22"/>
      <c r="C5763" s="16" t="s">
        <v>23</v>
      </c>
      <c r="D5763" s="90">
        <f>E5761*D5738</f>
        <v>24100.071599999999</v>
      </c>
      <c r="E5763" s="90"/>
    </row>
    <row r="5764" spans="2:8" ht="20.25">
      <c r="C5764" s="17" t="s">
        <v>8</v>
      </c>
      <c r="D5764" s="91">
        <f>D5763/D5737</f>
        <v>133.88928666666666</v>
      </c>
      <c r="E5764" s="91"/>
      <c r="G5764" s="7"/>
      <c r="H5764" s="48"/>
    </row>
    <row r="5775" spans="2:8" ht="60.75" customHeight="1">
      <c r="B5775" s="118" t="s">
        <v>340</v>
      </c>
      <c r="C5775" s="118"/>
      <c r="D5775" s="118"/>
      <c r="E5775" s="118"/>
      <c r="F5775" s="118"/>
      <c r="G5775" s="118"/>
      <c r="H5775" s="118"/>
    </row>
    <row r="5776" spans="2:8" ht="23.25" customHeight="1">
      <c r="B5776" s="92" t="s">
        <v>37</v>
      </c>
      <c r="C5776" s="92"/>
      <c r="D5776" s="92"/>
      <c r="E5776" s="92"/>
      <c r="F5776" s="92"/>
      <c r="G5776" s="92"/>
    </row>
    <row r="5777" spans="2:8">
      <c r="C5777" s="86"/>
      <c r="G5777" s="7"/>
    </row>
    <row r="5778" spans="2:8" ht="25.5">
      <c r="C5778" s="14" t="s">
        <v>5</v>
      </c>
      <c r="D5778" s="6"/>
    </row>
    <row r="5779" spans="2:8" ht="20.25" customHeight="1">
      <c r="B5779" s="10"/>
      <c r="C5779" s="93" t="s">
        <v>15</v>
      </c>
      <c r="D5779" s="96" t="s">
        <v>87</v>
      </c>
      <c r="E5779" s="96"/>
      <c r="F5779" s="96"/>
      <c r="G5779" s="96"/>
      <c r="H5779" s="40"/>
    </row>
    <row r="5780" spans="2:8" ht="20.25" customHeight="1">
      <c r="B5780" s="10"/>
      <c r="C5780" s="94"/>
      <c r="D5780" s="96" t="s">
        <v>278</v>
      </c>
      <c r="E5780" s="96"/>
      <c r="F5780" s="96"/>
      <c r="G5780" s="96"/>
      <c r="H5780" s="40"/>
    </row>
    <row r="5781" spans="2:8" ht="20.25" customHeight="1">
      <c r="B5781" s="10"/>
      <c r="C5781" s="95"/>
      <c r="D5781" s="96" t="s">
        <v>293</v>
      </c>
      <c r="E5781" s="96"/>
      <c r="F5781" s="96"/>
      <c r="G5781" s="96"/>
      <c r="H5781" s="40"/>
    </row>
    <row r="5782" spans="2:8">
      <c r="C5782" s="35" t="s">
        <v>12</v>
      </c>
      <c r="D5782" s="53">
        <v>3.1</v>
      </c>
      <c r="E5782" s="49"/>
      <c r="F5782" s="10"/>
    </row>
    <row r="5783" spans="2:8" ht="23.25" customHeight="1">
      <c r="C5783" s="1" t="s">
        <v>9</v>
      </c>
      <c r="D5783" s="54">
        <v>503</v>
      </c>
      <c r="E5783" s="97" t="s">
        <v>16</v>
      </c>
      <c r="F5783" s="98"/>
      <c r="G5783" s="101">
        <f>D5784/D5783</f>
        <v>49.288986083499005</v>
      </c>
    </row>
    <row r="5784" spans="2:8">
      <c r="C5784" s="1" t="s">
        <v>10</v>
      </c>
      <c r="D5784" s="54">
        <v>24792.36</v>
      </c>
      <c r="E5784" s="99"/>
      <c r="F5784" s="100"/>
      <c r="G5784" s="102"/>
    </row>
    <row r="5785" spans="2:8">
      <c r="C5785" s="37"/>
      <c r="D5785" s="38"/>
      <c r="E5785" s="50"/>
    </row>
    <row r="5786" spans="2:8">
      <c r="C5786" s="36" t="s">
        <v>7</v>
      </c>
      <c r="D5786" s="55" t="s">
        <v>108</v>
      </c>
    </row>
    <row r="5787" spans="2:8">
      <c r="C5787" s="36" t="s">
        <v>11</v>
      </c>
      <c r="D5787" s="55">
        <v>75</v>
      </c>
    </row>
    <row r="5788" spans="2:8">
      <c r="C5788" s="36" t="s">
        <v>13</v>
      </c>
      <c r="D5788" s="69" t="s">
        <v>34</v>
      </c>
      <c r="E5788" s="41"/>
    </row>
    <row r="5789" spans="2:8" ht="24" thickBot="1">
      <c r="C5789" s="42"/>
      <c r="D5789" s="42"/>
    </row>
    <row r="5790" spans="2:8" ht="48" customHeight="1" thickBot="1">
      <c r="B5790" s="103" t="s">
        <v>17</v>
      </c>
      <c r="C5790" s="104"/>
      <c r="D5790" s="23" t="s">
        <v>20</v>
      </c>
      <c r="E5790" s="105" t="s">
        <v>22</v>
      </c>
      <c r="F5790" s="106"/>
      <c r="G5790" s="2" t="s">
        <v>21</v>
      </c>
    </row>
    <row r="5791" spans="2:8" ht="24" customHeight="1" thickBot="1">
      <c r="B5791" s="107" t="s">
        <v>36</v>
      </c>
      <c r="C5791" s="108"/>
      <c r="D5791" s="70">
        <v>50.01</v>
      </c>
      <c r="E5791" s="56">
        <v>3.1</v>
      </c>
      <c r="F5791" s="18" t="s">
        <v>25</v>
      </c>
      <c r="G5791" s="26">
        <f t="shared" ref="G5791:G5798" si="124">D5791*E5791</f>
        <v>155.03100000000001</v>
      </c>
      <c r="H5791" s="109"/>
    </row>
    <row r="5792" spans="2:8" ht="23.25" customHeight="1">
      <c r="B5792" s="110" t="s">
        <v>18</v>
      </c>
      <c r="C5792" s="111"/>
      <c r="D5792" s="59">
        <v>97.44</v>
      </c>
      <c r="E5792" s="57">
        <v>1.1000000000000001</v>
      </c>
      <c r="F5792" s="19" t="s">
        <v>26</v>
      </c>
      <c r="G5792" s="27">
        <f t="shared" si="124"/>
        <v>107.18400000000001</v>
      </c>
      <c r="H5792" s="109"/>
    </row>
    <row r="5793" spans="2:8" ht="24" customHeight="1" thickBot="1">
      <c r="B5793" s="112" t="s">
        <v>19</v>
      </c>
      <c r="C5793" s="113"/>
      <c r="D5793" s="62">
        <v>151.63</v>
      </c>
      <c r="E5793" s="58">
        <v>1.1000000000000001</v>
      </c>
      <c r="F5793" s="20" t="s">
        <v>26</v>
      </c>
      <c r="G5793" s="28">
        <f t="shared" si="124"/>
        <v>166.79300000000001</v>
      </c>
      <c r="H5793" s="109"/>
    </row>
    <row r="5794" spans="2:8" ht="24" customHeight="1" thickBot="1">
      <c r="B5794" s="114" t="s">
        <v>28</v>
      </c>
      <c r="C5794" s="115"/>
      <c r="D5794" s="71">
        <v>731.97</v>
      </c>
      <c r="E5794" s="71">
        <v>3.1</v>
      </c>
      <c r="F5794" s="24" t="s">
        <v>25</v>
      </c>
      <c r="G5794" s="29">
        <f t="shared" si="124"/>
        <v>2269.107</v>
      </c>
      <c r="H5794" s="109"/>
    </row>
    <row r="5795" spans="2:8" ht="23.25" customHeight="1">
      <c r="B5795" s="110" t="s">
        <v>33</v>
      </c>
      <c r="C5795" s="111"/>
      <c r="D5795" s="59">
        <v>652.6</v>
      </c>
      <c r="E5795" s="59">
        <v>6.2</v>
      </c>
      <c r="F5795" s="19" t="s">
        <v>25</v>
      </c>
      <c r="G5795" s="27">
        <f t="shared" si="124"/>
        <v>4046.1200000000003</v>
      </c>
      <c r="H5795" s="109"/>
    </row>
    <row r="5796" spans="2:8" ht="23.25" customHeight="1">
      <c r="B5796" s="116" t="s">
        <v>27</v>
      </c>
      <c r="C5796" s="117"/>
      <c r="D5796" s="72">
        <v>526.99</v>
      </c>
      <c r="E5796" s="60"/>
      <c r="F5796" s="21" t="s">
        <v>25</v>
      </c>
      <c r="G5796" s="30">
        <f t="shared" si="124"/>
        <v>0</v>
      </c>
      <c r="H5796" s="109"/>
    </row>
    <row r="5797" spans="2:8" ht="23.25" customHeight="1">
      <c r="B5797" s="116" t="s">
        <v>29</v>
      </c>
      <c r="C5797" s="117"/>
      <c r="D5797" s="73">
        <v>5438.99</v>
      </c>
      <c r="E5797" s="61">
        <v>3.1</v>
      </c>
      <c r="F5797" s="21" t="s">
        <v>25</v>
      </c>
      <c r="G5797" s="30">
        <f t="shared" si="124"/>
        <v>16860.868999999999</v>
      </c>
      <c r="H5797" s="109"/>
    </row>
    <row r="5798" spans="2:8" ht="23.25" customHeight="1">
      <c r="B5798" s="116" t="s">
        <v>30</v>
      </c>
      <c r="C5798" s="117"/>
      <c r="D5798" s="73">
        <v>1672.77</v>
      </c>
      <c r="E5798" s="61">
        <v>3.1</v>
      </c>
      <c r="F5798" s="21" t="s">
        <v>25</v>
      </c>
      <c r="G5798" s="30">
        <f t="shared" si="124"/>
        <v>5185.5870000000004</v>
      </c>
      <c r="H5798" s="109"/>
    </row>
    <row r="5799" spans="2:8" ht="23.25" customHeight="1">
      <c r="B5799" s="116" t="s">
        <v>32</v>
      </c>
      <c r="C5799" s="117"/>
      <c r="D5799" s="73">
        <v>548.24</v>
      </c>
      <c r="E5799" s="61">
        <v>3.1</v>
      </c>
      <c r="F5799" s="21" t="s">
        <v>25</v>
      </c>
      <c r="G5799" s="30">
        <f>D5799*E5799</f>
        <v>1699.5440000000001</v>
      </c>
      <c r="H5799" s="109"/>
    </row>
    <row r="5800" spans="2:8" ht="24" thickBot="1">
      <c r="B5800" s="112" t="s">
        <v>31</v>
      </c>
      <c r="C5800" s="113"/>
      <c r="D5800" s="74">
        <v>340.74</v>
      </c>
      <c r="E5800" s="62">
        <v>31</v>
      </c>
      <c r="F5800" s="20" t="s">
        <v>25</v>
      </c>
      <c r="G5800" s="31">
        <f>D5800*E5800</f>
        <v>10562.94</v>
      </c>
      <c r="H5800" s="109"/>
    </row>
    <row r="5801" spans="2:8">
      <c r="C5801" s="3"/>
      <c r="D5801" s="3"/>
      <c r="E5801" s="4"/>
      <c r="F5801" s="4"/>
      <c r="H5801" s="45"/>
    </row>
    <row r="5802" spans="2:8" ht="25.5">
      <c r="C5802" s="14" t="s">
        <v>14</v>
      </c>
      <c r="D5802" s="6"/>
    </row>
    <row r="5803" spans="2:8" ht="20.25">
      <c r="C5803" s="89" t="s">
        <v>6</v>
      </c>
      <c r="D5803" s="85" t="s">
        <v>0</v>
      </c>
      <c r="E5803" s="9">
        <f>IF(G5791&gt;0, ROUND((G5791+D5784)/D5784,2), 0)</f>
        <v>1.01</v>
      </c>
      <c r="F5803" s="9"/>
      <c r="G5803" s="10"/>
      <c r="H5803" s="7"/>
    </row>
    <row r="5804" spans="2:8">
      <c r="C5804" s="89"/>
      <c r="D5804" s="85" t="s">
        <v>1</v>
      </c>
      <c r="E5804" s="9">
        <f>IF(SUM(G5792:G5793)&gt;0,ROUND((G5792+G5793+D5784)/D5784,2),0)</f>
        <v>1.01</v>
      </c>
      <c r="F5804" s="9"/>
      <c r="G5804" s="11"/>
      <c r="H5804" s="47"/>
    </row>
    <row r="5805" spans="2:8">
      <c r="C5805" s="89"/>
      <c r="D5805" s="85" t="s">
        <v>2</v>
      </c>
      <c r="E5805" s="9">
        <f>IF(G5794&gt;0,ROUND((G5794+D5784)/D5784,2),0)</f>
        <v>1.0900000000000001</v>
      </c>
      <c r="F5805" s="12"/>
      <c r="G5805" s="11"/>
    </row>
    <row r="5806" spans="2:8">
      <c r="C5806" s="89"/>
      <c r="D5806" s="13" t="s">
        <v>3</v>
      </c>
      <c r="E5806" s="32">
        <f>IF(SUM(G5795:G5800)&gt;0,ROUND((SUM(G5795:G5800)+D5784)/D5784,2),0)</f>
        <v>2.5499999999999998</v>
      </c>
      <c r="F5806" s="10"/>
      <c r="G5806" s="11"/>
    </row>
    <row r="5807" spans="2:8" ht="25.5">
      <c r="D5807" s="33" t="s">
        <v>4</v>
      </c>
      <c r="E5807" s="34">
        <f>SUM(E5803:E5806)-IF(VALUE(COUNTIF(E5803:E5806,"&gt;0"))=4,3,0)-IF(VALUE(COUNTIF(E5803:E5806,"&gt;0"))=3,2,0)-IF(VALUE(COUNTIF(E5803:E5806,"&gt;0"))=2,1,0)</f>
        <v>2.66</v>
      </c>
      <c r="F5807" s="25"/>
    </row>
    <row r="5808" spans="2:8">
      <c r="E5808" s="15"/>
    </row>
    <row r="5809" spans="2:8" ht="25.5">
      <c r="B5809" s="22"/>
      <c r="C5809" s="16" t="s">
        <v>23</v>
      </c>
      <c r="D5809" s="90">
        <f>E5807*D5784</f>
        <v>65947.67760000001</v>
      </c>
      <c r="E5809" s="90"/>
    </row>
    <row r="5810" spans="2:8" ht="20.25">
      <c r="C5810" s="17" t="s">
        <v>8</v>
      </c>
      <c r="D5810" s="91">
        <f>D5809/D5783</f>
        <v>131.10870298210739</v>
      </c>
      <c r="E5810" s="91"/>
      <c r="G5810" s="7"/>
      <c r="H5810" s="48"/>
    </row>
    <row r="5821" spans="2:8" ht="60.75" customHeight="1">
      <c r="B5821" s="118" t="s">
        <v>341</v>
      </c>
      <c r="C5821" s="118"/>
      <c r="D5821" s="118"/>
      <c r="E5821" s="118"/>
      <c r="F5821" s="118"/>
      <c r="G5821" s="118"/>
      <c r="H5821" s="118"/>
    </row>
    <row r="5822" spans="2:8" ht="23.25" customHeight="1">
      <c r="B5822" s="92" t="s">
        <v>37</v>
      </c>
      <c r="C5822" s="92"/>
      <c r="D5822" s="92"/>
      <c r="E5822" s="92"/>
      <c r="F5822" s="92"/>
      <c r="G5822" s="92"/>
    </row>
    <row r="5823" spans="2:8">
      <c r="C5823" s="86"/>
      <c r="G5823" s="7"/>
    </row>
    <row r="5824" spans="2:8" ht="25.5">
      <c r="C5824" s="14" t="s">
        <v>5</v>
      </c>
      <c r="D5824" s="6"/>
    </row>
    <row r="5825" spans="2:8" ht="20.25" customHeight="1">
      <c r="B5825" s="10"/>
      <c r="C5825" s="93" t="s">
        <v>15</v>
      </c>
      <c r="D5825" s="96" t="s">
        <v>87</v>
      </c>
      <c r="E5825" s="96"/>
      <c r="F5825" s="96"/>
      <c r="G5825" s="96"/>
      <c r="H5825" s="40"/>
    </row>
    <row r="5826" spans="2:8" ht="20.25" customHeight="1">
      <c r="B5826" s="10"/>
      <c r="C5826" s="94"/>
      <c r="D5826" s="96" t="s">
        <v>278</v>
      </c>
      <c r="E5826" s="96"/>
      <c r="F5826" s="96"/>
      <c r="G5826" s="96"/>
      <c r="H5826" s="40"/>
    </row>
    <row r="5827" spans="2:8" ht="20.25" customHeight="1">
      <c r="B5827" s="10"/>
      <c r="C5827" s="95"/>
      <c r="D5827" s="96" t="s">
        <v>294</v>
      </c>
      <c r="E5827" s="96"/>
      <c r="F5827" s="96"/>
      <c r="G5827" s="96"/>
      <c r="H5827" s="40"/>
    </row>
    <row r="5828" spans="2:8">
      <c r="C5828" s="35" t="s">
        <v>12</v>
      </c>
      <c r="D5828" s="53">
        <v>2.12</v>
      </c>
      <c r="E5828" s="49"/>
      <c r="F5828" s="10"/>
    </row>
    <row r="5829" spans="2:8" ht="23.25" customHeight="1">
      <c r="C5829" s="1" t="s">
        <v>9</v>
      </c>
      <c r="D5829" s="54">
        <v>314</v>
      </c>
      <c r="E5829" s="97" t="s">
        <v>16</v>
      </c>
      <c r="F5829" s="98"/>
      <c r="G5829" s="101">
        <f>D5830/D5829</f>
        <v>50.504331210191083</v>
      </c>
    </row>
    <row r="5830" spans="2:8">
      <c r="C5830" s="1" t="s">
        <v>10</v>
      </c>
      <c r="D5830" s="54">
        <v>15858.36</v>
      </c>
      <c r="E5830" s="99"/>
      <c r="F5830" s="100"/>
      <c r="G5830" s="102"/>
    </row>
    <row r="5831" spans="2:8">
      <c r="C5831" s="37"/>
      <c r="D5831" s="38"/>
      <c r="E5831" s="50"/>
    </row>
    <row r="5832" spans="2:8">
      <c r="C5832" s="36" t="s">
        <v>7</v>
      </c>
      <c r="D5832" s="55" t="s">
        <v>152</v>
      </c>
    </row>
    <row r="5833" spans="2:8">
      <c r="C5833" s="36" t="s">
        <v>11</v>
      </c>
      <c r="D5833" s="55">
        <v>70</v>
      </c>
    </row>
    <row r="5834" spans="2:8">
      <c r="C5834" s="36" t="s">
        <v>13</v>
      </c>
      <c r="D5834" s="69" t="s">
        <v>34</v>
      </c>
      <c r="E5834" s="41"/>
    </row>
    <row r="5835" spans="2:8" ht="24" thickBot="1">
      <c r="C5835" s="42"/>
      <c r="D5835" s="42"/>
    </row>
    <row r="5836" spans="2:8" ht="48" customHeight="1" thickBot="1">
      <c r="B5836" s="103" t="s">
        <v>17</v>
      </c>
      <c r="C5836" s="104"/>
      <c r="D5836" s="23" t="s">
        <v>20</v>
      </c>
      <c r="E5836" s="105" t="s">
        <v>22</v>
      </c>
      <c r="F5836" s="106"/>
      <c r="G5836" s="2" t="s">
        <v>21</v>
      </c>
    </row>
    <row r="5837" spans="2:8" ht="24" customHeight="1" thickBot="1">
      <c r="B5837" s="107" t="s">
        <v>36</v>
      </c>
      <c r="C5837" s="108"/>
      <c r="D5837" s="70">
        <v>50.01</v>
      </c>
      <c r="E5837" s="56">
        <v>2.12</v>
      </c>
      <c r="F5837" s="18" t="s">
        <v>25</v>
      </c>
      <c r="G5837" s="26">
        <f t="shared" ref="G5837:G5844" si="125">D5837*E5837</f>
        <v>106.02120000000001</v>
      </c>
      <c r="H5837" s="109"/>
    </row>
    <row r="5838" spans="2:8" ht="23.25" customHeight="1">
      <c r="B5838" s="110" t="s">
        <v>18</v>
      </c>
      <c r="C5838" s="111"/>
      <c r="D5838" s="59">
        <v>97.44</v>
      </c>
      <c r="E5838" s="57">
        <v>0.8</v>
      </c>
      <c r="F5838" s="19" t="s">
        <v>26</v>
      </c>
      <c r="G5838" s="27">
        <f t="shared" si="125"/>
        <v>77.951999999999998</v>
      </c>
      <c r="H5838" s="109"/>
    </row>
    <row r="5839" spans="2:8" ht="24" customHeight="1" thickBot="1">
      <c r="B5839" s="112" t="s">
        <v>19</v>
      </c>
      <c r="C5839" s="113"/>
      <c r="D5839" s="62">
        <v>151.63</v>
      </c>
      <c r="E5839" s="58">
        <v>0.8</v>
      </c>
      <c r="F5839" s="20" t="s">
        <v>26</v>
      </c>
      <c r="G5839" s="28">
        <f t="shared" si="125"/>
        <v>121.304</v>
      </c>
      <c r="H5839" s="109"/>
    </row>
    <row r="5840" spans="2:8" ht="24" customHeight="1" thickBot="1">
      <c r="B5840" s="114" t="s">
        <v>28</v>
      </c>
      <c r="C5840" s="115"/>
      <c r="D5840" s="71">
        <v>731.97</v>
      </c>
      <c r="E5840" s="71">
        <v>2.12</v>
      </c>
      <c r="F5840" s="24" t="s">
        <v>25</v>
      </c>
      <c r="G5840" s="29">
        <f t="shared" si="125"/>
        <v>1551.7764000000002</v>
      </c>
      <c r="H5840" s="109"/>
    </row>
    <row r="5841" spans="2:8" ht="23.25" customHeight="1">
      <c r="B5841" s="110" t="s">
        <v>33</v>
      </c>
      <c r="C5841" s="111"/>
      <c r="D5841" s="59">
        <v>652.6</v>
      </c>
      <c r="E5841" s="59">
        <v>4.24</v>
      </c>
      <c r="F5841" s="19" t="s">
        <v>25</v>
      </c>
      <c r="G5841" s="27">
        <f t="shared" si="125"/>
        <v>2767.0240000000003</v>
      </c>
      <c r="H5841" s="109"/>
    </row>
    <row r="5842" spans="2:8" ht="23.25" customHeight="1">
      <c r="B5842" s="116" t="s">
        <v>27</v>
      </c>
      <c r="C5842" s="117"/>
      <c r="D5842" s="72">
        <v>526.99</v>
      </c>
      <c r="E5842" s="60"/>
      <c r="F5842" s="21" t="s">
        <v>25</v>
      </c>
      <c r="G5842" s="30">
        <f t="shared" si="125"/>
        <v>0</v>
      </c>
      <c r="H5842" s="109"/>
    </row>
    <row r="5843" spans="2:8" ht="23.25" customHeight="1">
      <c r="B5843" s="116" t="s">
        <v>29</v>
      </c>
      <c r="C5843" s="117"/>
      <c r="D5843" s="73">
        <v>5438.99</v>
      </c>
      <c r="E5843" s="61">
        <v>2.12</v>
      </c>
      <c r="F5843" s="21" t="s">
        <v>25</v>
      </c>
      <c r="G5843" s="30">
        <f t="shared" si="125"/>
        <v>11530.658799999999</v>
      </c>
      <c r="H5843" s="109"/>
    </row>
    <row r="5844" spans="2:8" ht="23.25" customHeight="1">
      <c r="B5844" s="116" t="s">
        <v>30</v>
      </c>
      <c r="C5844" s="117"/>
      <c r="D5844" s="73">
        <v>1672.77</v>
      </c>
      <c r="E5844" s="61">
        <v>2.12</v>
      </c>
      <c r="F5844" s="21" t="s">
        <v>25</v>
      </c>
      <c r="G5844" s="30">
        <f t="shared" si="125"/>
        <v>3546.2724000000003</v>
      </c>
      <c r="H5844" s="109"/>
    </row>
    <row r="5845" spans="2:8" ht="23.25" customHeight="1">
      <c r="B5845" s="116" t="s">
        <v>32</v>
      </c>
      <c r="C5845" s="117"/>
      <c r="D5845" s="73">
        <v>548.24</v>
      </c>
      <c r="E5845" s="61">
        <v>2.12</v>
      </c>
      <c r="F5845" s="21" t="s">
        <v>25</v>
      </c>
      <c r="G5845" s="30">
        <f>D5845*E5845</f>
        <v>1162.2688000000001</v>
      </c>
      <c r="H5845" s="109"/>
    </row>
    <row r="5846" spans="2:8" ht="24" thickBot="1">
      <c r="B5846" s="112" t="s">
        <v>31</v>
      </c>
      <c r="C5846" s="113"/>
      <c r="D5846" s="74">
        <v>340.74</v>
      </c>
      <c r="E5846" s="62">
        <v>21.2</v>
      </c>
      <c r="F5846" s="20" t="s">
        <v>25</v>
      </c>
      <c r="G5846" s="31">
        <f>D5846*E5846</f>
        <v>7223.6880000000001</v>
      </c>
      <c r="H5846" s="109"/>
    </row>
    <row r="5847" spans="2:8">
      <c r="C5847" s="3"/>
      <c r="D5847" s="3"/>
      <c r="E5847" s="4"/>
      <c r="F5847" s="4"/>
      <c r="H5847" s="45"/>
    </row>
    <row r="5848" spans="2:8" ht="25.5">
      <c r="C5848" s="14" t="s">
        <v>14</v>
      </c>
      <c r="D5848" s="6"/>
    </row>
    <row r="5849" spans="2:8" ht="20.25">
      <c r="C5849" s="89" t="s">
        <v>6</v>
      </c>
      <c r="D5849" s="85" t="s">
        <v>0</v>
      </c>
      <c r="E5849" s="9">
        <f>IF(G5837&gt;0, ROUND((G5837+D5830)/D5830,2), 0)</f>
        <v>1.01</v>
      </c>
      <c r="F5849" s="9"/>
      <c r="G5849" s="10"/>
      <c r="H5849" s="7"/>
    </row>
    <row r="5850" spans="2:8">
      <c r="C5850" s="89"/>
      <c r="D5850" s="85" t="s">
        <v>1</v>
      </c>
      <c r="E5850" s="9">
        <f>IF(SUM(G5838:G5839)&gt;0,ROUND((G5838+G5839+D5830)/D5830,2),0)</f>
        <v>1.01</v>
      </c>
      <c r="F5850" s="9"/>
      <c r="G5850" s="11"/>
      <c r="H5850" s="47"/>
    </row>
    <row r="5851" spans="2:8">
      <c r="C5851" s="89"/>
      <c r="D5851" s="85" t="s">
        <v>2</v>
      </c>
      <c r="E5851" s="9">
        <f>IF(G5840&gt;0,ROUND((G5840+D5830)/D5830,2),0)</f>
        <v>1.1000000000000001</v>
      </c>
      <c r="F5851" s="12"/>
      <c r="G5851" s="11"/>
    </row>
    <row r="5852" spans="2:8">
      <c r="C5852" s="89"/>
      <c r="D5852" s="13" t="s">
        <v>3</v>
      </c>
      <c r="E5852" s="32">
        <f>IF(SUM(G5841:G5846)&gt;0,ROUND((SUM(G5841:G5846)+D5830)/D5830,2),0)</f>
        <v>2.65</v>
      </c>
      <c r="F5852" s="10"/>
      <c r="G5852" s="11"/>
    </row>
    <row r="5853" spans="2:8" ht="25.5">
      <c r="D5853" s="33" t="s">
        <v>4</v>
      </c>
      <c r="E5853" s="34">
        <f>SUM(E5849:E5852)-IF(VALUE(COUNTIF(E5849:E5852,"&gt;0"))=4,3,0)-IF(VALUE(COUNTIF(E5849:E5852,"&gt;0"))=3,2,0)-IF(VALUE(COUNTIF(E5849:E5852,"&gt;0"))=2,1,0)</f>
        <v>2.7699999999999996</v>
      </c>
      <c r="F5853" s="25"/>
    </row>
    <row r="5854" spans="2:8">
      <c r="E5854" s="15"/>
    </row>
    <row r="5855" spans="2:8" ht="25.5">
      <c r="B5855" s="22"/>
      <c r="C5855" s="16" t="s">
        <v>23</v>
      </c>
      <c r="D5855" s="90">
        <f>E5853*D5830</f>
        <v>43927.657199999994</v>
      </c>
      <c r="E5855" s="90"/>
    </row>
    <row r="5856" spans="2:8" ht="20.25">
      <c r="C5856" s="17" t="s">
        <v>8</v>
      </c>
      <c r="D5856" s="91">
        <f>D5855/D5829</f>
        <v>139.89699745222927</v>
      </c>
      <c r="E5856" s="91"/>
      <c r="G5856" s="7"/>
      <c r="H5856" s="48"/>
    </row>
    <row r="5867" spans="2:8" ht="60.75" customHeight="1">
      <c r="B5867" s="118" t="s">
        <v>342</v>
      </c>
      <c r="C5867" s="118"/>
      <c r="D5867" s="118"/>
      <c r="E5867" s="118"/>
      <c r="F5867" s="118"/>
      <c r="G5867" s="118"/>
      <c r="H5867" s="118"/>
    </row>
    <row r="5868" spans="2:8" ht="23.25" customHeight="1">
      <c r="B5868" s="92" t="s">
        <v>37</v>
      </c>
      <c r="C5868" s="92"/>
      <c r="D5868" s="92"/>
      <c r="E5868" s="92"/>
      <c r="F5868" s="92"/>
      <c r="G5868" s="92"/>
    </row>
    <row r="5869" spans="2:8">
      <c r="C5869" s="86"/>
      <c r="G5869" s="7"/>
    </row>
    <row r="5870" spans="2:8" ht="25.5">
      <c r="C5870" s="14" t="s">
        <v>5</v>
      </c>
      <c r="D5870" s="6"/>
    </row>
    <row r="5871" spans="2:8" ht="20.25" customHeight="1">
      <c r="B5871" s="10"/>
      <c r="C5871" s="93" t="s">
        <v>15</v>
      </c>
      <c r="D5871" s="96" t="s">
        <v>87</v>
      </c>
      <c r="E5871" s="96"/>
      <c r="F5871" s="96"/>
      <c r="G5871" s="96"/>
      <c r="H5871" s="40"/>
    </row>
    <row r="5872" spans="2:8" ht="20.25" customHeight="1">
      <c r="B5872" s="10"/>
      <c r="C5872" s="94"/>
      <c r="D5872" s="96" t="s">
        <v>278</v>
      </c>
      <c r="E5872" s="96"/>
      <c r="F5872" s="96"/>
      <c r="G5872" s="96"/>
      <c r="H5872" s="40"/>
    </row>
    <row r="5873" spans="2:8" ht="20.25" customHeight="1">
      <c r="B5873" s="10"/>
      <c r="C5873" s="95"/>
      <c r="D5873" s="96" t="s">
        <v>295</v>
      </c>
      <c r="E5873" s="96"/>
      <c r="F5873" s="96"/>
      <c r="G5873" s="96"/>
      <c r="H5873" s="40"/>
    </row>
    <row r="5874" spans="2:8">
      <c r="C5874" s="35" t="s">
        <v>12</v>
      </c>
      <c r="D5874" s="53">
        <v>3.6</v>
      </c>
      <c r="E5874" s="49"/>
      <c r="F5874" s="10"/>
    </row>
    <row r="5875" spans="2:8" ht="23.25" customHeight="1">
      <c r="C5875" s="1" t="s">
        <v>9</v>
      </c>
      <c r="D5875" s="54">
        <v>695</v>
      </c>
      <c r="E5875" s="97" t="s">
        <v>16</v>
      </c>
      <c r="F5875" s="98"/>
      <c r="G5875" s="101">
        <f>D5876/D5875</f>
        <v>44.277654676258997</v>
      </c>
    </row>
    <row r="5876" spans="2:8">
      <c r="C5876" s="1" t="s">
        <v>10</v>
      </c>
      <c r="D5876" s="54">
        <v>30772.97</v>
      </c>
      <c r="E5876" s="99"/>
      <c r="F5876" s="100"/>
      <c r="G5876" s="102"/>
    </row>
    <row r="5877" spans="2:8">
      <c r="C5877" s="37"/>
      <c r="D5877" s="38"/>
      <c r="E5877" s="50"/>
    </row>
    <row r="5878" spans="2:8">
      <c r="C5878" s="36" t="s">
        <v>7</v>
      </c>
      <c r="D5878" s="55" t="s">
        <v>252</v>
      </c>
    </row>
    <row r="5879" spans="2:8">
      <c r="C5879" s="36" t="s">
        <v>11</v>
      </c>
      <c r="D5879" s="55">
        <v>75</v>
      </c>
    </row>
    <row r="5880" spans="2:8">
      <c r="C5880" s="36" t="s">
        <v>13</v>
      </c>
      <c r="D5880" s="69" t="s">
        <v>34</v>
      </c>
      <c r="E5880" s="41"/>
    </row>
    <row r="5881" spans="2:8" ht="24" thickBot="1">
      <c r="C5881" s="42"/>
      <c r="D5881" s="42"/>
    </row>
    <row r="5882" spans="2:8" ht="48" customHeight="1" thickBot="1">
      <c r="B5882" s="103" t="s">
        <v>17</v>
      </c>
      <c r="C5882" s="104"/>
      <c r="D5882" s="23" t="s">
        <v>20</v>
      </c>
      <c r="E5882" s="105" t="s">
        <v>22</v>
      </c>
      <c r="F5882" s="106"/>
      <c r="G5882" s="2" t="s">
        <v>21</v>
      </c>
    </row>
    <row r="5883" spans="2:8" ht="24" customHeight="1" thickBot="1">
      <c r="B5883" s="107" t="s">
        <v>36</v>
      </c>
      <c r="C5883" s="108"/>
      <c r="D5883" s="70">
        <v>50.01</v>
      </c>
      <c r="E5883" s="56">
        <v>3.6</v>
      </c>
      <c r="F5883" s="18" t="s">
        <v>25</v>
      </c>
      <c r="G5883" s="26">
        <f t="shared" ref="G5883:G5890" si="126">D5883*E5883</f>
        <v>180.036</v>
      </c>
      <c r="H5883" s="109"/>
    </row>
    <row r="5884" spans="2:8" ht="23.25" customHeight="1">
      <c r="B5884" s="110" t="s">
        <v>18</v>
      </c>
      <c r="C5884" s="111"/>
      <c r="D5884" s="59">
        <v>97.44</v>
      </c>
      <c r="E5884" s="57">
        <v>0.7</v>
      </c>
      <c r="F5884" s="19" t="s">
        <v>26</v>
      </c>
      <c r="G5884" s="27">
        <f t="shared" si="126"/>
        <v>68.207999999999998</v>
      </c>
      <c r="H5884" s="109"/>
    </row>
    <row r="5885" spans="2:8" ht="24" customHeight="1" thickBot="1">
      <c r="B5885" s="112" t="s">
        <v>19</v>
      </c>
      <c r="C5885" s="113"/>
      <c r="D5885" s="62">
        <v>151.63</v>
      </c>
      <c r="E5885" s="58">
        <v>0.7</v>
      </c>
      <c r="F5885" s="20" t="s">
        <v>26</v>
      </c>
      <c r="G5885" s="28">
        <f t="shared" si="126"/>
        <v>106.14099999999999</v>
      </c>
      <c r="H5885" s="109"/>
    </row>
    <row r="5886" spans="2:8" ht="24" customHeight="1" thickBot="1">
      <c r="B5886" s="114" t="s">
        <v>28</v>
      </c>
      <c r="C5886" s="115"/>
      <c r="D5886" s="71">
        <v>731.97</v>
      </c>
      <c r="E5886" s="71">
        <v>3.6</v>
      </c>
      <c r="F5886" s="24" t="s">
        <v>25</v>
      </c>
      <c r="G5886" s="29">
        <f t="shared" si="126"/>
        <v>2635.0920000000001</v>
      </c>
      <c r="H5886" s="109"/>
    </row>
    <row r="5887" spans="2:8" ht="23.25" customHeight="1">
      <c r="B5887" s="110" t="s">
        <v>33</v>
      </c>
      <c r="C5887" s="111"/>
      <c r="D5887" s="59">
        <v>652.6</v>
      </c>
      <c r="E5887" s="59">
        <v>7.2</v>
      </c>
      <c r="F5887" s="19" t="s">
        <v>25</v>
      </c>
      <c r="G5887" s="27">
        <f t="shared" si="126"/>
        <v>4698.72</v>
      </c>
      <c r="H5887" s="109"/>
    </row>
    <row r="5888" spans="2:8" ht="23.25" customHeight="1">
      <c r="B5888" s="116" t="s">
        <v>27</v>
      </c>
      <c r="C5888" s="117"/>
      <c r="D5888" s="72">
        <v>526.99</v>
      </c>
      <c r="E5888" s="60"/>
      <c r="F5888" s="21" t="s">
        <v>25</v>
      </c>
      <c r="G5888" s="30">
        <f t="shared" si="126"/>
        <v>0</v>
      </c>
      <c r="H5888" s="109"/>
    </row>
    <row r="5889" spans="2:8" ht="23.25" customHeight="1">
      <c r="B5889" s="116" t="s">
        <v>29</v>
      </c>
      <c r="C5889" s="117"/>
      <c r="D5889" s="73">
        <v>5438.99</v>
      </c>
      <c r="E5889" s="61">
        <v>3.6</v>
      </c>
      <c r="F5889" s="21" t="s">
        <v>25</v>
      </c>
      <c r="G5889" s="30">
        <f t="shared" si="126"/>
        <v>19580.364000000001</v>
      </c>
      <c r="H5889" s="109"/>
    </row>
    <row r="5890" spans="2:8" ht="23.25" customHeight="1">
      <c r="B5890" s="116" t="s">
        <v>30</v>
      </c>
      <c r="C5890" s="117"/>
      <c r="D5890" s="73">
        <v>1672.77</v>
      </c>
      <c r="E5890" s="61">
        <v>3.6</v>
      </c>
      <c r="F5890" s="21" t="s">
        <v>25</v>
      </c>
      <c r="G5890" s="30">
        <f t="shared" si="126"/>
        <v>6021.9719999999998</v>
      </c>
      <c r="H5890" s="109"/>
    </row>
    <row r="5891" spans="2:8" ht="23.25" customHeight="1">
      <c r="B5891" s="116" t="s">
        <v>32</v>
      </c>
      <c r="C5891" s="117"/>
      <c r="D5891" s="73">
        <v>548.24</v>
      </c>
      <c r="E5891" s="61">
        <v>3.6</v>
      </c>
      <c r="F5891" s="21" t="s">
        <v>25</v>
      </c>
      <c r="G5891" s="30">
        <f>D5891*E5891</f>
        <v>1973.664</v>
      </c>
      <c r="H5891" s="109"/>
    </row>
    <row r="5892" spans="2:8" ht="24" thickBot="1">
      <c r="B5892" s="112" t="s">
        <v>31</v>
      </c>
      <c r="C5892" s="113"/>
      <c r="D5892" s="74">
        <v>340.74</v>
      </c>
      <c r="E5892" s="62">
        <v>36</v>
      </c>
      <c r="F5892" s="20" t="s">
        <v>25</v>
      </c>
      <c r="G5892" s="31">
        <f>D5892*E5892</f>
        <v>12266.64</v>
      </c>
      <c r="H5892" s="109"/>
    </row>
    <row r="5893" spans="2:8">
      <c r="C5893" s="3"/>
      <c r="D5893" s="3"/>
      <c r="E5893" s="4"/>
      <c r="F5893" s="4"/>
      <c r="H5893" s="45"/>
    </row>
    <row r="5894" spans="2:8" ht="25.5">
      <c r="C5894" s="14" t="s">
        <v>14</v>
      </c>
      <c r="D5894" s="6"/>
    </row>
    <row r="5895" spans="2:8" ht="20.25">
      <c r="C5895" s="89" t="s">
        <v>6</v>
      </c>
      <c r="D5895" s="85" t="s">
        <v>0</v>
      </c>
      <c r="E5895" s="9">
        <f>IF(G5883&gt;0, ROUND((G5883+D5876)/D5876,2), 0)</f>
        <v>1.01</v>
      </c>
      <c r="F5895" s="9"/>
      <c r="G5895" s="10"/>
      <c r="H5895" s="7"/>
    </row>
    <row r="5896" spans="2:8">
      <c r="C5896" s="89"/>
      <c r="D5896" s="85" t="s">
        <v>1</v>
      </c>
      <c r="E5896" s="9">
        <f>IF(SUM(G5884:G5885)&gt;0,ROUND((G5884+G5885+D5876)/D5876,2),0)</f>
        <v>1.01</v>
      </c>
      <c r="F5896" s="9"/>
      <c r="G5896" s="11"/>
      <c r="H5896" s="47"/>
    </row>
    <row r="5897" spans="2:8">
      <c r="C5897" s="89"/>
      <c r="D5897" s="85" t="s">
        <v>2</v>
      </c>
      <c r="E5897" s="9">
        <f>IF(G5886&gt;0,ROUND((G5886+D5876)/D5876,2),0)</f>
        <v>1.0900000000000001</v>
      </c>
      <c r="F5897" s="12"/>
      <c r="G5897" s="11"/>
    </row>
    <row r="5898" spans="2:8">
      <c r="C5898" s="89"/>
      <c r="D5898" s="13" t="s">
        <v>3</v>
      </c>
      <c r="E5898" s="32">
        <f>IF(SUM(G5887:G5892)&gt;0,ROUND((SUM(G5887:G5892)+D5876)/D5876,2),0)</f>
        <v>2.4500000000000002</v>
      </c>
      <c r="F5898" s="10"/>
      <c r="G5898" s="11"/>
    </row>
    <row r="5899" spans="2:8" ht="25.5">
      <c r="D5899" s="33" t="s">
        <v>4</v>
      </c>
      <c r="E5899" s="34">
        <f>SUM(E5895:E5898)-IF(VALUE(COUNTIF(E5895:E5898,"&gt;0"))=4,3,0)-IF(VALUE(COUNTIF(E5895:E5898,"&gt;0"))=3,2,0)-IF(VALUE(COUNTIF(E5895:E5898,"&gt;0"))=2,1,0)</f>
        <v>2.5600000000000005</v>
      </c>
      <c r="F5899" s="25"/>
    </row>
    <row r="5900" spans="2:8">
      <c r="E5900" s="15"/>
    </row>
    <row r="5901" spans="2:8" ht="25.5">
      <c r="B5901" s="22"/>
      <c r="C5901" s="16" t="s">
        <v>23</v>
      </c>
      <c r="D5901" s="90">
        <f>E5899*D5876</f>
        <v>78778.803200000024</v>
      </c>
      <c r="E5901" s="90"/>
    </row>
    <row r="5902" spans="2:8" ht="20.25">
      <c r="C5902" s="17" t="s">
        <v>8</v>
      </c>
      <c r="D5902" s="91">
        <f>D5901/D5875</f>
        <v>113.35079597122305</v>
      </c>
      <c r="E5902" s="91"/>
      <c r="G5902" s="7"/>
      <c r="H5902" s="48"/>
    </row>
    <row r="5913" spans="2:8" ht="60.75" customHeight="1">
      <c r="B5913" s="118" t="s">
        <v>343</v>
      </c>
      <c r="C5913" s="118"/>
      <c r="D5913" s="118"/>
      <c r="E5913" s="118"/>
      <c r="F5913" s="118"/>
      <c r="G5913" s="118"/>
      <c r="H5913" s="118"/>
    </row>
    <row r="5914" spans="2:8" ht="23.25" customHeight="1">
      <c r="B5914" s="92" t="s">
        <v>37</v>
      </c>
      <c r="C5914" s="92"/>
      <c r="D5914" s="92"/>
      <c r="E5914" s="92"/>
      <c r="F5914" s="92"/>
      <c r="G5914" s="92"/>
    </row>
    <row r="5915" spans="2:8">
      <c r="C5915" s="86"/>
      <c r="G5915" s="7"/>
    </row>
    <row r="5916" spans="2:8" ht="25.5">
      <c r="C5916" s="14" t="s">
        <v>5</v>
      </c>
      <c r="D5916" s="6"/>
    </row>
    <row r="5917" spans="2:8" ht="20.25" customHeight="1">
      <c r="B5917" s="10"/>
      <c r="C5917" s="93" t="s">
        <v>15</v>
      </c>
      <c r="D5917" s="96" t="s">
        <v>87</v>
      </c>
      <c r="E5917" s="96"/>
      <c r="F5917" s="96"/>
      <c r="G5917" s="96"/>
      <c r="H5917" s="40"/>
    </row>
    <row r="5918" spans="2:8" ht="20.25" customHeight="1">
      <c r="B5918" s="10"/>
      <c r="C5918" s="94"/>
      <c r="D5918" s="96" t="s">
        <v>278</v>
      </c>
      <c r="E5918" s="96"/>
      <c r="F5918" s="96"/>
      <c r="G5918" s="96"/>
      <c r="H5918" s="40"/>
    </row>
    <row r="5919" spans="2:8" ht="20.25" customHeight="1">
      <c r="B5919" s="10"/>
      <c r="C5919" s="95"/>
      <c r="D5919" s="96" t="s">
        <v>296</v>
      </c>
      <c r="E5919" s="96"/>
      <c r="F5919" s="96"/>
      <c r="G5919" s="96"/>
      <c r="H5919" s="40"/>
    </row>
    <row r="5920" spans="2:8">
      <c r="C5920" s="35" t="s">
        <v>12</v>
      </c>
      <c r="D5920" s="53">
        <v>1.46</v>
      </c>
      <c r="E5920" s="49"/>
      <c r="F5920" s="10"/>
    </row>
    <row r="5921" spans="2:8" ht="23.25" customHeight="1">
      <c r="C5921" s="1" t="s">
        <v>9</v>
      </c>
      <c r="D5921" s="54">
        <v>273</v>
      </c>
      <c r="E5921" s="97" t="s">
        <v>16</v>
      </c>
      <c r="F5921" s="98"/>
      <c r="G5921" s="101">
        <f>D5922/D5921</f>
        <v>12.092747252747253</v>
      </c>
    </row>
    <row r="5922" spans="2:8">
      <c r="C5922" s="1" t="s">
        <v>10</v>
      </c>
      <c r="D5922" s="54">
        <v>3301.32</v>
      </c>
      <c r="E5922" s="99"/>
      <c r="F5922" s="100"/>
      <c r="G5922" s="102"/>
    </row>
    <row r="5923" spans="2:8">
      <c r="C5923" s="37"/>
      <c r="D5923" s="38"/>
      <c r="E5923" s="50"/>
    </row>
    <row r="5924" spans="2:8">
      <c r="C5924" s="36" t="s">
        <v>7</v>
      </c>
      <c r="D5924" s="55" t="s">
        <v>165</v>
      </c>
    </row>
    <row r="5925" spans="2:8">
      <c r="C5925" s="36" t="s">
        <v>11</v>
      </c>
      <c r="D5925" s="55">
        <v>80</v>
      </c>
    </row>
    <row r="5926" spans="2:8">
      <c r="C5926" s="36" t="s">
        <v>13</v>
      </c>
      <c r="D5926" s="69" t="s">
        <v>34</v>
      </c>
      <c r="E5926" s="41"/>
    </row>
    <row r="5927" spans="2:8" ht="24" thickBot="1">
      <c r="C5927" s="42"/>
      <c r="D5927" s="42"/>
    </row>
    <row r="5928" spans="2:8" ht="48" customHeight="1" thickBot="1">
      <c r="B5928" s="103" t="s">
        <v>17</v>
      </c>
      <c r="C5928" s="104"/>
      <c r="D5928" s="23" t="s">
        <v>20</v>
      </c>
      <c r="E5928" s="105" t="s">
        <v>22</v>
      </c>
      <c r="F5928" s="106"/>
      <c r="G5928" s="2" t="s">
        <v>21</v>
      </c>
    </row>
    <row r="5929" spans="2:8" ht="24" customHeight="1" thickBot="1">
      <c r="B5929" s="107" t="s">
        <v>36</v>
      </c>
      <c r="C5929" s="108"/>
      <c r="D5929" s="70">
        <v>50.01</v>
      </c>
      <c r="E5929" s="56">
        <v>1.46</v>
      </c>
      <c r="F5929" s="18" t="s">
        <v>25</v>
      </c>
      <c r="G5929" s="26">
        <f t="shared" ref="G5929:G5936" si="127">D5929*E5929</f>
        <v>73.014600000000002</v>
      </c>
      <c r="H5929" s="109"/>
    </row>
    <row r="5930" spans="2:8" ht="23.25" customHeight="1">
      <c r="B5930" s="110" t="s">
        <v>18</v>
      </c>
      <c r="C5930" s="111"/>
      <c r="D5930" s="59">
        <v>97.44</v>
      </c>
      <c r="E5930" s="57">
        <v>0.7</v>
      </c>
      <c r="F5930" s="19" t="s">
        <v>26</v>
      </c>
      <c r="G5930" s="27">
        <f t="shared" si="127"/>
        <v>68.207999999999998</v>
      </c>
      <c r="H5930" s="109"/>
    </row>
    <row r="5931" spans="2:8" ht="24" customHeight="1" thickBot="1">
      <c r="B5931" s="112" t="s">
        <v>19</v>
      </c>
      <c r="C5931" s="113"/>
      <c r="D5931" s="62">
        <v>151.63</v>
      </c>
      <c r="E5931" s="58">
        <v>0.7</v>
      </c>
      <c r="F5931" s="20" t="s">
        <v>26</v>
      </c>
      <c r="G5931" s="28">
        <f t="shared" si="127"/>
        <v>106.14099999999999</v>
      </c>
      <c r="H5931" s="109"/>
    </row>
    <row r="5932" spans="2:8" ht="24" customHeight="1" thickBot="1">
      <c r="B5932" s="114" t="s">
        <v>28</v>
      </c>
      <c r="C5932" s="115"/>
      <c r="D5932" s="71">
        <v>731.97</v>
      </c>
      <c r="E5932" s="71">
        <v>1.46</v>
      </c>
      <c r="F5932" s="24" t="s">
        <v>25</v>
      </c>
      <c r="G5932" s="29">
        <f t="shared" si="127"/>
        <v>1068.6762000000001</v>
      </c>
      <c r="H5932" s="109"/>
    </row>
    <row r="5933" spans="2:8" ht="23.25" customHeight="1">
      <c r="B5933" s="110" t="s">
        <v>33</v>
      </c>
      <c r="C5933" s="111"/>
      <c r="D5933" s="59">
        <v>652.6</v>
      </c>
      <c r="E5933" s="59"/>
      <c r="F5933" s="19" t="s">
        <v>25</v>
      </c>
      <c r="G5933" s="27">
        <f t="shared" si="127"/>
        <v>0</v>
      </c>
      <c r="H5933" s="109"/>
    </row>
    <row r="5934" spans="2:8" ht="23.25" customHeight="1">
      <c r="B5934" s="116" t="s">
        <v>27</v>
      </c>
      <c r="C5934" s="117"/>
      <c r="D5934" s="72">
        <v>526.99</v>
      </c>
      <c r="E5934" s="60">
        <v>1.46</v>
      </c>
      <c r="F5934" s="21" t="s">
        <v>25</v>
      </c>
      <c r="G5934" s="30">
        <f t="shared" si="127"/>
        <v>769.40539999999999</v>
      </c>
      <c r="H5934" s="109"/>
    </row>
    <row r="5935" spans="2:8" ht="23.25" customHeight="1">
      <c r="B5935" s="116" t="s">
        <v>29</v>
      </c>
      <c r="C5935" s="117"/>
      <c r="D5935" s="73">
        <v>5438.99</v>
      </c>
      <c r="E5935" s="61"/>
      <c r="F5935" s="21" t="s">
        <v>25</v>
      </c>
      <c r="G5935" s="30">
        <f t="shared" si="127"/>
        <v>0</v>
      </c>
      <c r="H5935" s="109"/>
    </row>
    <row r="5936" spans="2:8" ht="23.25" customHeight="1">
      <c r="B5936" s="116" t="s">
        <v>30</v>
      </c>
      <c r="C5936" s="117"/>
      <c r="D5936" s="73">
        <v>1672.77</v>
      </c>
      <c r="E5936" s="61"/>
      <c r="F5936" s="21" t="s">
        <v>25</v>
      </c>
      <c r="G5936" s="30">
        <f t="shared" si="127"/>
        <v>0</v>
      </c>
      <c r="H5936" s="109"/>
    </row>
    <row r="5937" spans="2:8" ht="23.25" customHeight="1">
      <c r="B5937" s="116" t="s">
        <v>32</v>
      </c>
      <c r="C5937" s="117"/>
      <c r="D5937" s="73">
        <v>548.24</v>
      </c>
      <c r="E5937" s="61"/>
      <c r="F5937" s="21" t="s">
        <v>25</v>
      </c>
      <c r="G5937" s="30">
        <f>D5937*E5937</f>
        <v>0</v>
      </c>
      <c r="H5937" s="109"/>
    </row>
    <row r="5938" spans="2:8" ht="24" thickBot="1">
      <c r="B5938" s="112" t="s">
        <v>31</v>
      </c>
      <c r="C5938" s="113"/>
      <c r="D5938" s="74">
        <v>340.74</v>
      </c>
      <c r="E5938" s="62"/>
      <c r="F5938" s="20" t="s">
        <v>25</v>
      </c>
      <c r="G5938" s="31">
        <f>D5938*E5938</f>
        <v>0</v>
      </c>
      <c r="H5938" s="109"/>
    </row>
    <row r="5939" spans="2:8">
      <c r="C5939" s="3"/>
      <c r="D5939" s="3"/>
      <c r="E5939" s="4"/>
      <c r="F5939" s="4"/>
      <c r="H5939" s="45"/>
    </row>
    <row r="5940" spans="2:8" ht="25.5">
      <c r="C5940" s="14" t="s">
        <v>14</v>
      </c>
      <c r="D5940" s="6"/>
    </row>
    <row r="5941" spans="2:8" ht="20.25">
      <c r="C5941" s="89" t="s">
        <v>6</v>
      </c>
      <c r="D5941" s="85" t="s">
        <v>0</v>
      </c>
      <c r="E5941" s="9">
        <f>IF(G5929&gt;0, ROUND((G5929+D5922)/D5922,2), 0)</f>
        <v>1.02</v>
      </c>
      <c r="F5941" s="9"/>
      <c r="G5941" s="10"/>
      <c r="H5941" s="7"/>
    </row>
    <row r="5942" spans="2:8">
      <c r="C5942" s="89"/>
      <c r="D5942" s="85" t="s">
        <v>1</v>
      </c>
      <c r="E5942" s="9">
        <f>IF(SUM(G5930:G5931)&gt;0,ROUND((G5930+G5931+D5922)/D5922,2),0)</f>
        <v>1.05</v>
      </c>
      <c r="F5942" s="9"/>
      <c r="G5942" s="11"/>
      <c r="H5942" s="47"/>
    </row>
    <row r="5943" spans="2:8">
      <c r="C5943" s="89"/>
      <c r="D5943" s="85" t="s">
        <v>2</v>
      </c>
      <c r="E5943" s="9">
        <f>IF(G5932&gt;0,ROUND((G5932+D5922)/D5922,2),0)</f>
        <v>1.32</v>
      </c>
      <c r="F5943" s="12"/>
      <c r="G5943" s="11"/>
    </row>
    <row r="5944" spans="2:8">
      <c r="C5944" s="89"/>
      <c r="D5944" s="13" t="s">
        <v>3</v>
      </c>
      <c r="E5944" s="32">
        <f>IF(SUM(G5933:G5938)&gt;0,ROUND((SUM(G5933:G5938)+D5922)/D5922,2),0)</f>
        <v>1.23</v>
      </c>
      <c r="F5944" s="10"/>
      <c r="G5944" s="11"/>
    </row>
    <row r="5945" spans="2:8" ht="25.5">
      <c r="D5945" s="33" t="s">
        <v>4</v>
      </c>
      <c r="E5945" s="34">
        <f>SUM(E5941:E5944)-IF(VALUE(COUNTIF(E5941:E5944,"&gt;0"))=4,3,0)-IF(VALUE(COUNTIF(E5941:E5944,"&gt;0"))=3,2,0)-IF(VALUE(COUNTIF(E5941:E5944,"&gt;0"))=2,1,0)</f>
        <v>1.620000000000001</v>
      </c>
      <c r="F5945" s="25"/>
    </row>
    <row r="5946" spans="2:8">
      <c r="E5946" s="15"/>
    </row>
    <row r="5947" spans="2:8" ht="25.5">
      <c r="B5947" s="22"/>
      <c r="C5947" s="16" t="s">
        <v>23</v>
      </c>
      <c r="D5947" s="90">
        <f>E5945*D5922</f>
        <v>5348.1384000000035</v>
      </c>
      <c r="E5947" s="90"/>
    </row>
    <row r="5948" spans="2:8" ht="20.25">
      <c r="C5948" s="17" t="s">
        <v>8</v>
      </c>
      <c r="D5948" s="91">
        <f>D5947/D5921</f>
        <v>19.590250549450563</v>
      </c>
      <c r="E5948" s="91"/>
      <c r="G5948" s="7"/>
      <c r="H5948" s="48"/>
    </row>
    <row r="5959" spans="2:8" ht="60.75" customHeight="1">
      <c r="B5959" s="118" t="s">
        <v>344</v>
      </c>
      <c r="C5959" s="118"/>
      <c r="D5959" s="118"/>
      <c r="E5959" s="118"/>
      <c r="F5959" s="118"/>
      <c r="G5959" s="118"/>
      <c r="H5959" s="118"/>
    </row>
    <row r="5960" spans="2:8" ht="23.25" customHeight="1">
      <c r="B5960" s="92" t="s">
        <v>37</v>
      </c>
      <c r="C5960" s="92"/>
      <c r="D5960" s="92"/>
      <c r="E5960" s="92"/>
      <c r="F5960" s="92"/>
      <c r="G5960" s="92"/>
    </row>
    <row r="5961" spans="2:8">
      <c r="C5961" s="86"/>
      <c r="G5961" s="7"/>
    </row>
    <row r="5962" spans="2:8" ht="25.5">
      <c r="C5962" s="14" t="s">
        <v>5</v>
      </c>
      <c r="D5962" s="6"/>
    </row>
    <row r="5963" spans="2:8" ht="20.25" customHeight="1">
      <c r="B5963" s="10"/>
      <c r="C5963" s="93" t="s">
        <v>15</v>
      </c>
      <c r="D5963" s="96" t="s">
        <v>87</v>
      </c>
      <c r="E5963" s="96"/>
      <c r="F5963" s="96"/>
      <c r="G5963" s="96"/>
      <c r="H5963" s="40"/>
    </row>
    <row r="5964" spans="2:8" ht="20.25" customHeight="1">
      <c r="B5964" s="10"/>
      <c r="C5964" s="94"/>
      <c r="D5964" s="96" t="s">
        <v>278</v>
      </c>
      <c r="E5964" s="96"/>
      <c r="F5964" s="96"/>
      <c r="G5964" s="96"/>
      <c r="H5964" s="40"/>
    </row>
    <row r="5965" spans="2:8" ht="20.25" customHeight="1">
      <c r="B5965" s="10"/>
      <c r="C5965" s="95"/>
      <c r="D5965" s="96" t="s">
        <v>297</v>
      </c>
      <c r="E5965" s="96"/>
      <c r="F5965" s="96"/>
      <c r="G5965" s="96"/>
      <c r="H5965" s="40"/>
    </row>
    <row r="5966" spans="2:8">
      <c r="C5966" s="35" t="s">
        <v>12</v>
      </c>
      <c r="D5966" s="53">
        <v>1.9</v>
      </c>
      <c r="E5966" s="49"/>
      <c r="F5966" s="10"/>
    </row>
    <row r="5967" spans="2:8" ht="23.25" customHeight="1">
      <c r="C5967" s="1" t="s">
        <v>9</v>
      </c>
      <c r="D5967" s="54">
        <v>196</v>
      </c>
      <c r="E5967" s="97" t="s">
        <v>16</v>
      </c>
      <c r="F5967" s="98"/>
      <c r="G5967" s="101">
        <f>D5968/D5967</f>
        <v>17.347806122448979</v>
      </c>
    </row>
    <row r="5968" spans="2:8">
      <c r="C5968" s="1" t="s">
        <v>10</v>
      </c>
      <c r="D5968" s="54">
        <v>3400.17</v>
      </c>
      <c r="E5968" s="99"/>
      <c r="F5968" s="100"/>
      <c r="G5968" s="102"/>
    </row>
    <row r="5969" spans="2:8">
      <c r="C5969" s="37"/>
      <c r="D5969" s="38"/>
      <c r="E5969" s="50"/>
    </row>
    <row r="5970" spans="2:8">
      <c r="C5970" s="36" t="s">
        <v>7</v>
      </c>
      <c r="D5970" s="55" t="s">
        <v>298</v>
      </c>
    </row>
    <row r="5971" spans="2:8">
      <c r="C5971" s="36" t="s">
        <v>11</v>
      </c>
      <c r="D5971" s="55">
        <v>75</v>
      </c>
    </row>
    <row r="5972" spans="2:8">
      <c r="C5972" s="36" t="s">
        <v>13</v>
      </c>
      <c r="D5972" s="69" t="s">
        <v>34</v>
      </c>
      <c r="E5972" s="41"/>
    </row>
    <row r="5973" spans="2:8" ht="24" thickBot="1">
      <c r="C5973" s="42"/>
      <c r="D5973" s="42"/>
    </row>
    <row r="5974" spans="2:8" ht="48" customHeight="1" thickBot="1">
      <c r="B5974" s="103" t="s">
        <v>17</v>
      </c>
      <c r="C5974" s="104"/>
      <c r="D5974" s="23" t="s">
        <v>20</v>
      </c>
      <c r="E5974" s="105" t="s">
        <v>22</v>
      </c>
      <c r="F5974" s="106"/>
      <c r="G5974" s="2" t="s">
        <v>21</v>
      </c>
    </row>
    <row r="5975" spans="2:8" ht="24" customHeight="1" thickBot="1">
      <c r="B5975" s="107" t="s">
        <v>36</v>
      </c>
      <c r="C5975" s="108"/>
      <c r="D5975" s="70">
        <v>50.01</v>
      </c>
      <c r="E5975" s="56">
        <v>1.9</v>
      </c>
      <c r="F5975" s="18" t="s">
        <v>25</v>
      </c>
      <c r="G5975" s="26">
        <f t="shared" ref="G5975:G5982" si="128">D5975*E5975</f>
        <v>95.018999999999991</v>
      </c>
      <c r="H5975" s="109"/>
    </row>
    <row r="5976" spans="2:8" ht="23.25" customHeight="1">
      <c r="B5976" s="110" t="s">
        <v>18</v>
      </c>
      <c r="C5976" s="111"/>
      <c r="D5976" s="59">
        <v>97.44</v>
      </c>
      <c r="E5976" s="57">
        <v>0.7</v>
      </c>
      <c r="F5976" s="19" t="s">
        <v>26</v>
      </c>
      <c r="G5976" s="27">
        <f t="shared" si="128"/>
        <v>68.207999999999998</v>
      </c>
      <c r="H5976" s="109"/>
    </row>
    <row r="5977" spans="2:8" ht="24" customHeight="1" thickBot="1">
      <c r="B5977" s="112" t="s">
        <v>19</v>
      </c>
      <c r="C5977" s="113"/>
      <c r="D5977" s="62">
        <v>151.63</v>
      </c>
      <c r="E5977" s="58">
        <v>0.7</v>
      </c>
      <c r="F5977" s="20" t="s">
        <v>26</v>
      </c>
      <c r="G5977" s="28">
        <f t="shared" si="128"/>
        <v>106.14099999999999</v>
      </c>
      <c r="H5977" s="109"/>
    </row>
    <row r="5978" spans="2:8" ht="24" customHeight="1" thickBot="1">
      <c r="B5978" s="114" t="s">
        <v>28</v>
      </c>
      <c r="C5978" s="115"/>
      <c r="D5978" s="71">
        <v>731.97</v>
      </c>
      <c r="E5978" s="71">
        <v>1.9</v>
      </c>
      <c r="F5978" s="24" t="s">
        <v>25</v>
      </c>
      <c r="G5978" s="29">
        <f t="shared" si="128"/>
        <v>1390.7429999999999</v>
      </c>
      <c r="H5978" s="109"/>
    </row>
    <row r="5979" spans="2:8" ht="23.25" customHeight="1">
      <c r="B5979" s="110" t="s">
        <v>33</v>
      </c>
      <c r="C5979" s="111"/>
      <c r="D5979" s="59">
        <v>652.6</v>
      </c>
      <c r="E5979" s="59">
        <v>3.8</v>
      </c>
      <c r="F5979" s="19" t="s">
        <v>25</v>
      </c>
      <c r="G5979" s="27">
        <f t="shared" si="128"/>
        <v>2479.88</v>
      </c>
      <c r="H5979" s="109"/>
    </row>
    <row r="5980" spans="2:8" ht="23.25" customHeight="1">
      <c r="B5980" s="116" t="s">
        <v>27</v>
      </c>
      <c r="C5980" s="117"/>
      <c r="D5980" s="72">
        <v>526.99</v>
      </c>
      <c r="E5980" s="60"/>
      <c r="F5980" s="21" t="s">
        <v>25</v>
      </c>
      <c r="G5980" s="30">
        <f t="shared" si="128"/>
        <v>0</v>
      </c>
      <c r="H5980" s="109"/>
    </row>
    <row r="5981" spans="2:8" ht="23.25" customHeight="1">
      <c r="B5981" s="116" t="s">
        <v>29</v>
      </c>
      <c r="C5981" s="117"/>
      <c r="D5981" s="73">
        <v>5438.99</v>
      </c>
      <c r="E5981" s="61">
        <v>1.9</v>
      </c>
      <c r="F5981" s="21" t="s">
        <v>25</v>
      </c>
      <c r="G5981" s="30">
        <f t="shared" si="128"/>
        <v>10334.080999999998</v>
      </c>
      <c r="H5981" s="109"/>
    </row>
    <row r="5982" spans="2:8" ht="23.25" customHeight="1">
      <c r="B5982" s="116" t="s">
        <v>30</v>
      </c>
      <c r="C5982" s="117"/>
      <c r="D5982" s="73">
        <v>1672.77</v>
      </c>
      <c r="E5982" s="61">
        <v>1.9</v>
      </c>
      <c r="F5982" s="21" t="s">
        <v>25</v>
      </c>
      <c r="G5982" s="30">
        <f t="shared" si="128"/>
        <v>3178.2629999999999</v>
      </c>
      <c r="H5982" s="109"/>
    </row>
    <row r="5983" spans="2:8" ht="23.25" customHeight="1">
      <c r="B5983" s="116" t="s">
        <v>32</v>
      </c>
      <c r="C5983" s="117"/>
      <c r="D5983" s="73">
        <v>548.24</v>
      </c>
      <c r="E5983" s="61">
        <v>1.9</v>
      </c>
      <c r="F5983" s="21" t="s">
        <v>25</v>
      </c>
      <c r="G5983" s="30">
        <f>D5983*E5983</f>
        <v>1041.6559999999999</v>
      </c>
      <c r="H5983" s="109"/>
    </row>
    <row r="5984" spans="2:8" ht="24" thickBot="1">
      <c r="B5984" s="112" t="s">
        <v>31</v>
      </c>
      <c r="C5984" s="113"/>
      <c r="D5984" s="74">
        <v>340.74</v>
      </c>
      <c r="E5984" s="62">
        <v>19</v>
      </c>
      <c r="F5984" s="20" t="s">
        <v>25</v>
      </c>
      <c r="G5984" s="31">
        <f>D5984*E5984</f>
        <v>6474.06</v>
      </c>
      <c r="H5984" s="109"/>
    </row>
    <row r="5985" spans="2:8">
      <c r="C5985" s="3"/>
      <c r="D5985" s="3"/>
      <c r="E5985" s="4"/>
      <c r="F5985" s="4"/>
      <c r="H5985" s="45"/>
    </row>
    <row r="5986" spans="2:8" ht="25.5">
      <c r="C5986" s="14" t="s">
        <v>14</v>
      </c>
      <c r="D5986" s="6"/>
    </row>
    <row r="5987" spans="2:8" ht="20.25">
      <c r="C5987" s="89" t="s">
        <v>6</v>
      </c>
      <c r="D5987" s="85" t="s">
        <v>0</v>
      </c>
      <c r="E5987" s="9">
        <f>IF(G5975&gt;0, ROUND((G5975+D5968)/D5968,2), 0)</f>
        <v>1.03</v>
      </c>
      <c r="F5987" s="9"/>
      <c r="G5987" s="10"/>
      <c r="H5987" s="7"/>
    </row>
    <row r="5988" spans="2:8">
      <c r="C5988" s="89"/>
      <c r="D5988" s="85" t="s">
        <v>1</v>
      </c>
      <c r="E5988" s="9">
        <f>IF(SUM(G5976:G5977)&gt;0,ROUND((G5976+G5977+D5968)/D5968,2),0)</f>
        <v>1.05</v>
      </c>
      <c r="F5988" s="9"/>
      <c r="G5988" s="11"/>
      <c r="H5988" s="47"/>
    </row>
    <row r="5989" spans="2:8">
      <c r="C5989" s="89"/>
      <c r="D5989" s="85" t="s">
        <v>2</v>
      </c>
      <c r="E5989" s="9">
        <f>IF(G5978&gt;0,ROUND((G5978+D5968)/D5968,2),0)</f>
        <v>1.41</v>
      </c>
      <c r="F5989" s="12"/>
      <c r="G5989" s="11"/>
    </row>
    <row r="5990" spans="2:8">
      <c r="C5990" s="89"/>
      <c r="D5990" s="13" t="s">
        <v>3</v>
      </c>
      <c r="E5990" s="32">
        <f>IF(SUM(G5979:G5984)&gt;0,ROUND((SUM(G5979:G5984)+D5968)/D5968,2),0)</f>
        <v>7.91</v>
      </c>
      <c r="F5990" s="10"/>
      <c r="G5990" s="11"/>
    </row>
    <row r="5991" spans="2:8" ht="25.5">
      <c r="D5991" s="33" t="s">
        <v>4</v>
      </c>
      <c r="E5991" s="34">
        <f>SUM(E5987:E5990)-IF(VALUE(COUNTIF(E5987:E5990,"&gt;0"))=4,3,0)-IF(VALUE(COUNTIF(E5987:E5990,"&gt;0"))=3,2,0)-IF(VALUE(COUNTIF(E5987:E5990,"&gt;0"))=2,1,0)</f>
        <v>8.4</v>
      </c>
      <c r="F5991" s="25"/>
    </row>
    <row r="5992" spans="2:8">
      <c r="E5992" s="15"/>
    </row>
    <row r="5993" spans="2:8" ht="25.5">
      <c r="B5993" s="22"/>
      <c r="C5993" s="16" t="s">
        <v>23</v>
      </c>
      <c r="D5993" s="90">
        <f>E5991*D5968</f>
        <v>28561.428000000004</v>
      </c>
      <c r="E5993" s="90"/>
    </row>
    <row r="5994" spans="2:8" ht="20.25">
      <c r="C5994" s="17" t="s">
        <v>8</v>
      </c>
      <c r="D5994" s="91">
        <f>D5993/D5967</f>
        <v>145.72157142857145</v>
      </c>
      <c r="E5994" s="91"/>
      <c r="G5994" s="7"/>
      <c r="H5994" s="48"/>
    </row>
    <row r="6005" spans="2:8" ht="60.75" customHeight="1">
      <c r="B6005" s="118" t="s">
        <v>345</v>
      </c>
      <c r="C6005" s="118"/>
      <c r="D6005" s="118"/>
      <c r="E6005" s="118"/>
      <c r="F6005" s="118"/>
      <c r="G6005" s="118"/>
      <c r="H6005" s="118"/>
    </row>
    <row r="6006" spans="2:8" ht="23.25" customHeight="1">
      <c r="B6006" s="92" t="s">
        <v>37</v>
      </c>
      <c r="C6006" s="92"/>
      <c r="D6006" s="92"/>
      <c r="E6006" s="92"/>
      <c r="F6006" s="92"/>
      <c r="G6006" s="92"/>
    </row>
    <row r="6007" spans="2:8">
      <c r="C6007" s="86"/>
      <c r="G6007" s="7"/>
    </row>
    <row r="6008" spans="2:8" ht="25.5">
      <c r="C6008" s="14" t="s">
        <v>5</v>
      </c>
      <c r="D6008" s="6"/>
    </row>
    <row r="6009" spans="2:8" ht="20.25" customHeight="1">
      <c r="B6009" s="10"/>
      <c r="C6009" s="93" t="s">
        <v>15</v>
      </c>
      <c r="D6009" s="96" t="s">
        <v>87</v>
      </c>
      <c r="E6009" s="96"/>
      <c r="F6009" s="96"/>
      <c r="G6009" s="96"/>
      <c r="H6009" s="40"/>
    </row>
    <row r="6010" spans="2:8" ht="20.25" customHeight="1">
      <c r="B6010" s="10"/>
      <c r="C6010" s="94"/>
      <c r="D6010" s="96" t="s">
        <v>278</v>
      </c>
      <c r="E6010" s="96"/>
      <c r="F6010" s="96"/>
      <c r="G6010" s="96"/>
      <c r="H6010" s="40"/>
    </row>
    <row r="6011" spans="2:8" ht="20.25" customHeight="1">
      <c r="B6011" s="10"/>
      <c r="C6011" s="95"/>
      <c r="D6011" s="96" t="s">
        <v>299</v>
      </c>
      <c r="E6011" s="96"/>
      <c r="F6011" s="96"/>
      <c r="G6011" s="96"/>
      <c r="H6011" s="40"/>
    </row>
    <row r="6012" spans="2:8">
      <c r="C6012" s="35" t="s">
        <v>12</v>
      </c>
      <c r="D6012" s="53">
        <v>4.5</v>
      </c>
      <c r="E6012" s="49"/>
      <c r="F6012" s="10"/>
    </row>
    <row r="6013" spans="2:8" ht="23.25" customHeight="1">
      <c r="C6013" s="1" t="s">
        <v>9</v>
      </c>
      <c r="D6013" s="54">
        <v>424</v>
      </c>
      <c r="E6013" s="97" t="s">
        <v>16</v>
      </c>
      <c r="F6013" s="98"/>
      <c r="G6013" s="101">
        <f>D6014/D6013</f>
        <v>23.230094339622639</v>
      </c>
    </row>
    <row r="6014" spans="2:8">
      <c r="C6014" s="1" t="s">
        <v>10</v>
      </c>
      <c r="D6014" s="54">
        <v>9849.56</v>
      </c>
      <c r="E6014" s="99"/>
      <c r="F6014" s="100"/>
      <c r="G6014" s="102"/>
    </row>
    <row r="6015" spans="2:8">
      <c r="C6015" s="37"/>
      <c r="D6015" s="38"/>
      <c r="E6015" s="50"/>
    </row>
    <row r="6016" spans="2:8">
      <c r="C6016" s="36" t="s">
        <v>7</v>
      </c>
      <c r="D6016" s="55" t="s">
        <v>203</v>
      </c>
    </row>
    <row r="6017" spans="2:8">
      <c r="C6017" s="36" t="s">
        <v>11</v>
      </c>
      <c r="D6017" s="55">
        <v>75</v>
      </c>
    </row>
    <row r="6018" spans="2:8">
      <c r="C6018" s="36" t="s">
        <v>13</v>
      </c>
      <c r="D6018" s="69" t="s">
        <v>34</v>
      </c>
      <c r="E6018" s="41"/>
    </row>
    <row r="6019" spans="2:8" ht="24" thickBot="1">
      <c r="C6019" s="42"/>
      <c r="D6019" s="42"/>
    </row>
    <row r="6020" spans="2:8" ht="48" customHeight="1" thickBot="1">
      <c r="B6020" s="103" t="s">
        <v>17</v>
      </c>
      <c r="C6020" s="104"/>
      <c r="D6020" s="23" t="s">
        <v>20</v>
      </c>
      <c r="E6020" s="105" t="s">
        <v>22</v>
      </c>
      <c r="F6020" s="106"/>
      <c r="G6020" s="2" t="s">
        <v>21</v>
      </c>
    </row>
    <row r="6021" spans="2:8" ht="24" customHeight="1" thickBot="1">
      <c r="B6021" s="107" t="s">
        <v>36</v>
      </c>
      <c r="C6021" s="108"/>
      <c r="D6021" s="70">
        <v>50.01</v>
      </c>
      <c r="E6021" s="56">
        <v>4.5</v>
      </c>
      <c r="F6021" s="18" t="s">
        <v>25</v>
      </c>
      <c r="G6021" s="26">
        <f t="shared" ref="G6021:G6028" si="129">D6021*E6021</f>
        <v>225.04499999999999</v>
      </c>
      <c r="H6021" s="109"/>
    </row>
    <row r="6022" spans="2:8" ht="23.25" customHeight="1">
      <c r="B6022" s="110" t="s">
        <v>18</v>
      </c>
      <c r="C6022" s="111"/>
      <c r="D6022" s="59">
        <v>97.44</v>
      </c>
      <c r="E6022" s="57">
        <v>0.97</v>
      </c>
      <c r="F6022" s="19" t="s">
        <v>26</v>
      </c>
      <c r="G6022" s="27">
        <f t="shared" si="129"/>
        <v>94.516799999999989</v>
      </c>
      <c r="H6022" s="109"/>
    </row>
    <row r="6023" spans="2:8" ht="24" customHeight="1" thickBot="1">
      <c r="B6023" s="112" t="s">
        <v>19</v>
      </c>
      <c r="C6023" s="113"/>
      <c r="D6023" s="62">
        <v>151.63</v>
      </c>
      <c r="E6023" s="58">
        <v>0.97</v>
      </c>
      <c r="F6023" s="20" t="s">
        <v>26</v>
      </c>
      <c r="G6023" s="28">
        <f t="shared" si="129"/>
        <v>147.08109999999999</v>
      </c>
      <c r="H6023" s="109"/>
    </row>
    <row r="6024" spans="2:8" ht="24" customHeight="1" thickBot="1">
      <c r="B6024" s="114" t="s">
        <v>28</v>
      </c>
      <c r="C6024" s="115"/>
      <c r="D6024" s="71">
        <v>731.97</v>
      </c>
      <c r="E6024" s="71">
        <v>4.5</v>
      </c>
      <c r="F6024" s="24" t="s">
        <v>25</v>
      </c>
      <c r="G6024" s="29">
        <f t="shared" si="129"/>
        <v>3293.8650000000002</v>
      </c>
      <c r="H6024" s="109"/>
    </row>
    <row r="6025" spans="2:8" ht="23.25" customHeight="1">
      <c r="B6025" s="110" t="s">
        <v>33</v>
      </c>
      <c r="C6025" s="111"/>
      <c r="D6025" s="59">
        <v>652.6</v>
      </c>
      <c r="E6025" s="59">
        <v>9</v>
      </c>
      <c r="F6025" s="19" t="s">
        <v>25</v>
      </c>
      <c r="G6025" s="27">
        <f t="shared" si="129"/>
        <v>5873.4000000000005</v>
      </c>
      <c r="H6025" s="109"/>
    </row>
    <row r="6026" spans="2:8" ht="23.25" customHeight="1">
      <c r="B6026" s="116" t="s">
        <v>27</v>
      </c>
      <c r="C6026" s="117"/>
      <c r="D6026" s="72">
        <v>526.99</v>
      </c>
      <c r="E6026" s="60"/>
      <c r="F6026" s="21" t="s">
        <v>25</v>
      </c>
      <c r="G6026" s="30">
        <f t="shared" si="129"/>
        <v>0</v>
      </c>
      <c r="H6026" s="109"/>
    </row>
    <row r="6027" spans="2:8" ht="23.25" customHeight="1">
      <c r="B6027" s="116" t="s">
        <v>29</v>
      </c>
      <c r="C6027" s="117"/>
      <c r="D6027" s="73">
        <v>5438.99</v>
      </c>
      <c r="E6027" s="61">
        <v>4.5</v>
      </c>
      <c r="F6027" s="21" t="s">
        <v>25</v>
      </c>
      <c r="G6027" s="30">
        <f t="shared" si="129"/>
        <v>24475.454999999998</v>
      </c>
      <c r="H6027" s="109"/>
    </row>
    <row r="6028" spans="2:8" ht="23.25" customHeight="1">
      <c r="B6028" s="116" t="s">
        <v>30</v>
      </c>
      <c r="C6028" s="117"/>
      <c r="D6028" s="73">
        <v>1672.77</v>
      </c>
      <c r="E6028" s="61">
        <v>4.5</v>
      </c>
      <c r="F6028" s="21" t="s">
        <v>25</v>
      </c>
      <c r="G6028" s="30">
        <f t="shared" si="129"/>
        <v>7527.4650000000001</v>
      </c>
      <c r="H6028" s="109"/>
    </row>
    <row r="6029" spans="2:8" ht="23.25" customHeight="1">
      <c r="B6029" s="116" t="s">
        <v>32</v>
      </c>
      <c r="C6029" s="117"/>
      <c r="D6029" s="73">
        <v>548.24</v>
      </c>
      <c r="E6029" s="61">
        <v>4.5</v>
      </c>
      <c r="F6029" s="21" t="s">
        <v>25</v>
      </c>
      <c r="G6029" s="30">
        <f>D6029*E6029</f>
        <v>2467.08</v>
      </c>
      <c r="H6029" s="109"/>
    </row>
    <row r="6030" spans="2:8" ht="24" thickBot="1">
      <c r="B6030" s="112" t="s">
        <v>31</v>
      </c>
      <c r="C6030" s="113"/>
      <c r="D6030" s="74">
        <v>340.74</v>
      </c>
      <c r="E6030" s="62">
        <v>45</v>
      </c>
      <c r="F6030" s="20" t="s">
        <v>25</v>
      </c>
      <c r="G6030" s="31">
        <f>D6030*E6030</f>
        <v>15333.300000000001</v>
      </c>
      <c r="H6030" s="109"/>
    </row>
    <row r="6031" spans="2:8">
      <c r="C6031" s="3"/>
      <c r="D6031" s="3"/>
      <c r="E6031" s="4"/>
      <c r="F6031" s="4"/>
      <c r="H6031" s="45"/>
    </row>
    <row r="6032" spans="2:8" ht="25.5">
      <c r="C6032" s="14" t="s">
        <v>14</v>
      </c>
      <c r="D6032" s="6"/>
    </row>
    <row r="6033" spans="2:8" ht="20.25">
      <c r="C6033" s="89" t="s">
        <v>6</v>
      </c>
      <c r="D6033" s="85" t="s">
        <v>0</v>
      </c>
      <c r="E6033" s="9">
        <f>IF(G6021&gt;0, ROUND((G6021+D6014)/D6014,2), 0)</f>
        <v>1.02</v>
      </c>
      <c r="F6033" s="9"/>
      <c r="G6033" s="10"/>
      <c r="H6033" s="7"/>
    </row>
    <row r="6034" spans="2:8">
      <c r="C6034" s="89"/>
      <c r="D6034" s="85" t="s">
        <v>1</v>
      </c>
      <c r="E6034" s="9">
        <f>IF(SUM(G6022:G6023)&gt;0,ROUND((G6022+G6023+D6014)/D6014,2),0)</f>
        <v>1.02</v>
      </c>
      <c r="F6034" s="9"/>
      <c r="G6034" s="11"/>
      <c r="H6034" s="47"/>
    </row>
    <row r="6035" spans="2:8">
      <c r="C6035" s="89"/>
      <c r="D6035" s="85" t="s">
        <v>2</v>
      </c>
      <c r="E6035" s="9">
        <f>IF(G6024&gt;0,ROUND((G6024+D6014)/D6014,2),0)</f>
        <v>1.33</v>
      </c>
      <c r="F6035" s="12"/>
      <c r="G6035" s="11"/>
    </row>
    <row r="6036" spans="2:8">
      <c r="C6036" s="89"/>
      <c r="D6036" s="13" t="s">
        <v>3</v>
      </c>
      <c r="E6036" s="32">
        <f>IF(SUM(G6025:G6030)&gt;0,ROUND((SUM(G6025:G6030)+D6014)/D6014,2),0)</f>
        <v>6.65</v>
      </c>
      <c r="F6036" s="10"/>
      <c r="G6036" s="11"/>
    </row>
    <row r="6037" spans="2:8" ht="25.5">
      <c r="D6037" s="33" t="s">
        <v>4</v>
      </c>
      <c r="E6037" s="34">
        <f>SUM(E6033:E6036)-IF(VALUE(COUNTIF(E6033:E6036,"&gt;0"))=4,3,0)-IF(VALUE(COUNTIF(E6033:E6036,"&gt;0"))=3,2,0)-IF(VALUE(COUNTIF(E6033:E6036,"&gt;0"))=2,1,0)</f>
        <v>7.02</v>
      </c>
      <c r="F6037" s="25"/>
    </row>
    <row r="6038" spans="2:8">
      <c r="E6038" s="15"/>
    </row>
    <row r="6039" spans="2:8" ht="25.5">
      <c r="B6039" s="22"/>
      <c r="C6039" s="16" t="s">
        <v>23</v>
      </c>
      <c r="D6039" s="90">
        <f>E6037*D6014</f>
        <v>69143.911199999988</v>
      </c>
      <c r="E6039" s="90"/>
    </row>
    <row r="6040" spans="2:8" ht="20.25">
      <c r="C6040" s="17" t="s">
        <v>8</v>
      </c>
      <c r="D6040" s="91">
        <f>D6039/D6013</f>
        <v>163.07526226415092</v>
      </c>
      <c r="E6040" s="91"/>
      <c r="G6040" s="7"/>
      <c r="H6040" s="48"/>
    </row>
    <row r="6051" spans="2:8" ht="60.75" customHeight="1">
      <c r="B6051" s="118" t="s">
        <v>346</v>
      </c>
      <c r="C6051" s="118"/>
      <c r="D6051" s="118"/>
      <c r="E6051" s="118"/>
      <c r="F6051" s="118"/>
      <c r="G6051" s="118"/>
      <c r="H6051" s="118"/>
    </row>
    <row r="6052" spans="2:8" ht="23.25" customHeight="1">
      <c r="B6052" s="92" t="s">
        <v>37</v>
      </c>
      <c r="C6052" s="92"/>
      <c r="D6052" s="92"/>
      <c r="E6052" s="92"/>
      <c r="F6052" s="92"/>
      <c r="G6052" s="92"/>
    </row>
    <row r="6053" spans="2:8">
      <c r="C6053" s="86"/>
      <c r="G6053" s="7"/>
    </row>
    <row r="6054" spans="2:8" ht="25.5">
      <c r="C6054" s="14" t="s">
        <v>5</v>
      </c>
      <c r="D6054" s="6"/>
    </row>
    <row r="6055" spans="2:8" ht="20.25" customHeight="1">
      <c r="B6055" s="10"/>
      <c r="C6055" s="93" t="s">
        <v>15</v>
      </c>
      <c r="D6055" s="96" t="s">
        <v>87</v>
      </c>
      <c r="E6055" s="96"/>
      <c r="F6055" s="96"/>
      <c r="G6055" s="96"/>
      <c r="H6055" s="40"/>
    </row>
    <row r="6056" spans="2:8" ht="20.25" customHeight="1">
      <c r="B6056" s="10"/>
      <c r="C6056" s="94"/>
      <c r="D6056" s="96" t="s">
        <v>278</v>
      </c>
      <c r="E6056" s="96"/>
      <c r="F6056" s="96"/>
      <c r="G6056" s="96"/>
      <c r="H6056" s="40"/>
    </row>
    <row r="6057" spans="2:8" ht="20.25" customHeight="1">
      <c r="B6057" s="10"/>
      <c r="C6057" s="95"/>
      <c r="D6057" s="96" t="s">
        <v>302</v>
      </c>
      <c r="E6057" s="96"/>
      <c r="F6057" s="96"/>
      <c r="G6057" s="96"/>
      <c r="H6057" s="40"/>
    </row>
    <row r="6058" spans="2:8">
      <c r="C6058" s="35" t="s">
        <v>12</v>
      </c>
      <c r="D6058" s="53">
        <v>4.0999999999999996</v>
      </c>
      <c r="E6058" s="49"/>
      <c r="F6058" s="10"/>
    </row>
    <row r="6059" spans="2:8" ht="23.25" customHeight="1">
      <c r="C6059" s="1" t="s">
        <v>9</v>
      </c>
      <c r="D6059" s="54">
        <v>269</v>
      </c>
      <c r="E6059" s="97" t="s">
        <v>16</v>
      </c>
      <c r="F6059" s="98"/>
      <c r="G6059" s="101">
        <f>D6060/D6059</f>
        <v>8.7587360594795527</v>
      </c>
    </row>
    <row r="6060" spans="2:8">
      <c r="C6060" s="1" t="s">
        <v>10</v>
      </c>
      <c r="D6060" s="54">
        <v>2356.1</v>
      </c>
      <c r="E6060" s="99"/>
      <c r="F6060" s="100"/>
      <c r="G6060" s="102"/>
    </row>
    <row r="6061" spans="2:8">
      <c r="C6061" s="37"/>
      <c r="D6061" s="38"/>
      <c r="E6061" s="50"/>
    </row>
    <row r="6062" spans="2:8">
      <c r="C6062" s="36" t="s">
        <v>7</v>
      </c>
      <c r="D6062" s="55" t="s">
        <v>203</v>
      </c>
    </row>
    <row r="6063" spans="2:8">
      <c r="C6063" s="36" t="s">
        <v>11</v>
      </c>
      <c r="D6063" s="55">
        <v>75</v>
      </c>
    </row>
    <row r="6064" spans="2:8">
      <c r="C6064" s="36" t="s">
        <v>13</v>
      </c>
      <c r="D6064" s="69" t="s">
        <v>34</v>
      </c>
      <c r="E6064" s="41"/>
    </row>
    <row r="6065" spans="2:8" ht="24" thickBot="1">
      <c r="C6065" s="42"/>
      <c r="D6065" s="42"/>
    </row>
    <row r="6066" spans="2:8" ht="48" customHeight="1" thickBot="1">
      <c r="B6066" s="103" t="s">
        <v>17</v>
      </c>
      <c r="C6066" s="104"/>
      <c r="D6066" s="23" t="s">
        <v>20</v>
      </c>
      <c r="E6066" s="105" t="s">
        <v>22</v>
      </c>
      <c r="F6066" s="106"/>
      <c r="G6066" s="2" t="s">
        <v>21</v>
      </c>
    </row>
    <row r="6067" spans="2:8" ht="24" customHeight="1" thickBot="1">
      <c r="B6067" s="107" t="s">
        <v>36</v>
      </c>
      <c r="C6067" s="108"/>
      <c r="D6067" s="70">
        <v>50.01</v>
      </c>
      <c r="E6067" s="56">
        <v>4.0999999999999996</v>
      </c>
      <c r="F6067" s="18" t="s">
        <v>25</v>
      </c>
      <c r="G6067" s="26">
        <f t="shared" ref="G6067:G6074" si="130">D6067*E6067</f>
        <v>205.04099999999997</v>
      </c>
      <c r="H6067" s="109"/>
    </row>
    <row r="6068" spans="2:8" ht="23.25" customHeight="1">
      <c r="B6068" s="110" t="s">
        <v>18</v>
      </c>
      <c r="C6068" s="111"/>
      <c r="D6068" s="59">
        <v>97.44</v>
      </c>
      <c r="E6068" s="57">
        <v>1.2</v>
      </c>
      <c r="F6068" s="19" t="s">
        <v>26</v>
      </c>
      <c r="G6068" s="27">
        <f t="shared" si="130"/>
        <v>116.928</v>
      </c>
      <c r="H6068" s="109"/>
    </row>
    <row r="6069" spans="2:8" ht="24" customHeight="1" thickBot="1">
      <c r="B6069" s="112" t="s">
        <v>19</v>
      </c>
      <c r="C6069" s="113"/>
      <c r="D6069" s="62">
        <v>151.63</v>
      </c>
      <c r="E6069" s="58">
        <v>1.2</v>
      </c>
      <c r="F6069" s="20" t="s">
        <v>26</v>
      </c>
      <c r="G6069" s="28">
        <f t="shared" si="130"/>
        <v>181.95599999999999</v>
      </c>
      <c r="H6069" s="109"/>
    </row>
    <row r="6070" spans="2:8" ht="24" customHeight="1" thickBot="1">
      <c r="B6070" s="114" t="s">
        <v>28</v>
      </c>
      <c r="C6070" s="115"/>
      <c r="D6070" s="71">
        <v>731.97</v>
      </c>
      <c r="E6070" s="71">
        <v>4.0999999999999996</v>
      </c>
      <c r="F6070" s="24" t="s">
        <v>25</v>
      </c>
      <c r="G6070" s="29">
        <f t="shared" si="130"/>
        <v>3001.0769999999998</v>
      </c>
      <c r="H6070" s="109"/>
    </row>
    <row r="6071" spans="2:8" ht="23.25" customHeight="1">
      <c r="B6071" s="110" t="s">
        <v>33</v>
      </c>
      <c r="C6071" s="111"/>
      <c r="D6071" s="59">
        <v>652.6</v>
      </c>
      <c r="E6071" s="59">
        <v>8.1999999999999993</v>
      </c>
      <c r="F6071" s="19" t="s">
        <v>25</v>
      </c>
      <c r="G6071" s="27">
        <f t="shared" si="130"/>
        <v>5351.32</v>
      </c>
      <c r="H6071" s="109"/>
    </row>
    <row r="6072" spans="2:8" ht="23.25" customHeight="1">
      <c r="B6072" s="116" t="s">
        <v>27</v>
      </c>
      <c r="C6072" s="117"/>
      <c r="D6072" s="72">
        <v>526.99</v>
      </c>
      <c r="E6072" s="60"/>
      <c r="F6072" s="21" t="s">
        <v>25</v>
      </c>
      <c r="G6072" s="30">
        <f t="shared" si="130"/>
        <v>0</v>
      </c>
      <c r="H6072" s="109"/>
    </row>
    <row r="6073" spans="2:8" ht="23.25" customHeight="1">
      <c r="B6073" s="116" t="s">
        <v>29</v>
      </c>
      <c r="C6073" s="117"/>
      <c r="D6073" s="73">
        <v>5438.99</v>
      </c>
      <c r="E6073" s="61">
        <v>4.0999999999999996</v>
      </c>
      <c r="F6073" s="21" t="s">
        <v>25</v>
      </c>
      <c r="G6073" s="30">
        <f t="shared" si="130"/>
        <v>22299.858999999997</v>
      </c>
      <c r="H6073" s="109"/>
    </row>
    <row r="6074" spans="2:8" ht="23.25" customHeight="1">
      <c r="B6074" s="116" t="s">
        <v>30</v>
      </c>
      <c r="C6074" s="117"/>
      <c r="D6074" s="73">
        <v>1672.77</v>
      </c>
      <c r="E6074" s="61">
        <v>4.0999999999999996</v>
      </c>
      <c r="F6074" s="21" t="s">
        <v>25</v>
      </c>
      <c r="G6074" s="30">
        <f t="shared" si="130"/>
        <v>6858.3569999999991</v>
      </c>
      <c r="H6074" s="109"/>
    </row>
    <row r="6075" spans="2:8" ht="23.25" customHeight="1">
      <c r="B6075" s="116" t="s">
        <v>32</v>
      </c>
      <c r="C6075" s="117"/>
      <c r="D6075" s="73">
        <v>548.24</v>
      </c>
      <c r="E6075" s="61">
        <v>4.0999999999999996</v>
      </c>
      <c r="F6075" s="21" t="s">
        <v>25</v>
      </c>
      <c r="G6075" s="30">
        <f>D6075*E6075</f>
        <v>2247.7839999999997</v>
      </c>
      <c r="H6075" s="109"/>
    </row>
    <row r="6076" spans="2:8" ht="24" thickBot="1">
      <c r="B6076" s="112" t="s">
        <v>31</v>
      </c>
      <c r="C6076" s="113"/>
      <c r="D6076" s="74">
        <v>340.74</v>
      </c>
      <c r="E6076" s="62">
        <v>41</v>
      </c>
      <c r="F6076" s="20" t="s">
        <v>25</v>
      </c>
      <c r="G6076" s="31">
        <f>D6076*E6076</f>
        <v>13970.34</v>
      </c>
      <c r="H6076" s="109"/>
    </row>
    <row r="6077" spans="2:8">
      <c r="C6077" s="3"/>
      <c r="D6077" s="3"/>
      <c r="E6077" s="4"/>
      <c r="F6077" s="4"/>
      <c r="H6077" s="45"/>
    </row>
    <row r="6078" spans="2:8" ht="25.5">
      <c r="C6078" s="14" t="s">
        <v>14</v>
      </c>
      <c r="D6078" s="6"/>
    </row>
    <row r="6079" spans="2:8" ht="20.25">
      <c r="C6079" s="89" t="s">
        <v>6</v>
      </c>
      <c r="D6079" s="85" t="s">
        <v>0</v>
      </c>
      <c r="E6079" s="9">
        <f>IF(G6067&gt;0, ROUND((G6067+D6060)/D6060,2), 0)</f>
        <v>1.0900000000000001</v>
      </c>
      <c r="F6079" s="9"/>
      <c r="G6079" s="10"/>
      <c r="H6079" s="7"/>
    </row>
    <row r="6080" spans="2:8">
      <c r="C6080" s="89"/>
      <c r="D6080" s="85" t="s">
        <v>1</v>
      </c>
      <c r="E6080" s="9">
        <f>IF(SUM(G6068:G6069)&gt;0,ROUND((G6068+G6069+D6060)/D6060,2),0)</f>
        <v>1.1299999999999999</v>
      </c>
      <c r="F6080" s="9"/>
      <c r="G6080" s="11"/>
      <c r="H6080" s="47"/>
    </row>
    <row r="6081" spans="2:8">
      <c r="C6081" s="89"/>
      <c r="D6081" s="85" t="s">
        <v>2</v>
      </c>
      <c r="E6081" s="9">
        <f>IF(G6070&gt;0,ROUND((G6070+D6060)/D6060,2),0)</f>
        <v>2.27</v>
      </c>
      <c r="F6081" s="12"/>
      <c r="G6081" s="11"/>
    </row>
    <row r="6082" spans="2:8">
      <c r="C6082" s="89"/>
      <c r="D6082" s="13" t="s">
        <v>3</v>
      </c>
      <c r="E6082" s="32">
        <f>IF(SUM(G6071:G6076)&gt;0,ROUND((SUM(G6071:G6076)+D6060)/D6060,2),0)</f>
        <v>22.53</v>
      </c>
      <c r="F6082" s="10"/>
      <c r="G6082" s="11"/>
    </row>
    <row r="6083" spans="2:8" ht="25.5">
      <c r="D6083" s="33" t="s">
        <v>4</v>
      </c>
      <c r="E6083" s="34">
        <f>SUM(E6079:E6082)-IF(VALUE(COUNTIF(E6079:E6082,"&gt;0"))=4,3,0)-IF(VALUE(COUNTIF(E6079:E6082,"&gt;0"))=3,2,0)-IF(VALUE(COUNTIF(E6079:E6082,"&gt;0"))=2,1,0)</f>
        <v>24.020000000000003</v>
      </c>
      <c r="F6083" s="25"/>
    </row>
    <row r="6084" spans="2:8">
      <c r="E6084" s="15"/>
    </row>
    <row r="6085" spans="2:8" ht="25.5">
      <c r="B6085" s="22"/>
      <c r="C6085" s="16" t="s">
        <v>23</v>
      </c>
      <c r="D6085" s="90">
        <f>E6083*D6060</f>
        <v>56593.522000000004</v>
      </c>
      <c r="E6085" s="90"/>
    </row>
    <row r="6086" spans="2:8" ht="20.25">
      <c r="C6086" s="17" t="s">
        <v>8</v>
      </c>
      <c r="D6086" s="91">
        <f>D6085/D6059</f>
        <v>210.38484014869891</v>
      </c>
      <c r="E6086" s="91"/>
      <c r="G6086" s="7"/>
      <c r="H6086" s="48"/>
    </row>
    <row r="6097" spans="2:8" ht="60.75" customHeight="1">
      <c r="B6097" s="118" t="s">
        <v>356</v>
      </c>
      <c r="C6097" s="118"/>
      <c r="D6097" s="118"/>
      <c r="E6097" s="118"/>
      <c r="F6097" s="118"/>
      <c r="G6097" s="118"/>
      <c r="H6097" s="118"/>
    </row>
    <row r="6098" spans="2:8" ht="23.25" customHeight="1">
      <c r="B6098" s="92" t="s">
        <v>37</v>
      </c>
      <c r="C6098" s="92"/>
      <c r="D6098" s="92"/>
      <c r="E6098" s="92"/>
      <c r="F6098" s="92"/>
      <c r="G6098" s="92"/>
    </row>
    <row r="6099" spans="2:8">
      <c r="C6099" s="86"/>
      <c r="G6099" s="7"/>
    </row>
    <row r="6100" spans="2:8" ht="25.5">
      <c r="C6100" s="14" t="s">
        <v>5</v>
      </c>
      <c r="D6100" s="6"/>
    </row>
    <row r="6101" spans="2:8" ht="20.25" customHeight="1">
      <c r="B6101" s="10"/>
      <c r="C6101" s="93" t="s">
        <v>15</v>
      </c>
      <c r="D6101" s="96" t="s">
        <v>87</v>
      </c>
      <c r="E6101" s="96"/>
      <c r="F6101" s="96"/>
      <c r="G6101" s="96"/>
      <c r="H6101" s="40"/>
    </row>
    <row r="6102" spans="2:8" ht="20.25" customHeight="1">
      <c r="B6102" s="10"/>
      <c r="C6102" s="94"/>
      <c r="D6102" s="96" t="s">
        <v>278</v>
      </c>
      <c r="E6102" s="96"/>
      <c r="F6102" s="96"/>
      <c r="G6102" s="96"/>
      <c r="H6102" s="40"/>
    </row>
    <row r="6103" spans="2:8" ht="20.25" customHeight="1">
      <c r="B6103" s="10"/>
      <c r="C6103" s="95"/>
      <c r="D6103" s="96" t="s">
        <v>300</v>
      </c>
      <c r="E6103" s="96"/>
      <c r="F6103" s="96"/>
      <c r="G6103" s="96"/>
      <c r="H6103" s="40"/>
    </row>
    <row r="6104" spans="2:8">
      <c r="C6104" s="35" t="s">
        <v>12</v>
      </c>
      <c r="D6104" s="53">
        <v>3.7</v>
      </c>
      <c r="E6104" s="49"/>
      <c r="F6104" s="10"/>
    </row>
    <row r="6105" spans="2:8" ht="23.25" customHeight="1">
      <c r="C6105" s="1" t="s">
        <v>9</v>
      </c>
      <c r="D6105" s="54">
        <v>403</v>
      </c>
      <c r="E6105" s="97" t="s">
        <v>16</v>
      </c>
      <c r="F6105" s="98"/>
      <c r="G6105" s="101">
        <f>D6106/D6105</f>
        <v>46.359925558312653</v>
      </c>
    </row>
    <row r="6106" spans="2:8">
      <c r="C6106" s="1" t="s">
        <v>10</v>
      </c>
      <c r="D6106" s="54">
        <v>18683.05</v>
      </c>
      <c r="E6106" s="99"/>
      <c r="F6106" s="100"/>
      <c r="G6106" s="102"/>
    </row>
    <row r="6107" spans="2:8">
      <c r="C6107" s="37"/>
      <c r="D6107" s="38"/>
      <c r="E6107" s="50"/>
    </row>
    <row r="6108" spans="2:8">
      <c r="C6108" s="36" t="s">
        <v>7</v>
      </c>
      <c r="D6108" s="55" t="s">
        <v>301</v>
      </c>
    </row>
    <row r="6109" spans="2:8">
      <c r="C6109" s="36" t="s">
        <v>11</v>
      </c>
      <c r="D6109" s="55">
        <v>75</v>
      </c>
    </row>
    <row r="6110" spans="2:8">
      <c r="C6110" s="36" t="s">
        <v>13</v>
      </c>
      <c r="D6110" s="69" t="s">
        <v>34</v>
      </c>
      <c r="E6110" s="41"/>
    </row>
    <row r="6111" spans="2:8" ht="24" thickBot="1">
      <c r="C6111" s="42"/>
      <c r="D6111" s="42"/>
    </row>
    <row r="6112" spans="2:8" ht="48" customHeight="1" thickBot="1">
      <c r="B6112" s="103" t="s">
        <v>17</v>
      </c>
      <c r="C6112" s="104"/>
      <c r="D6112" s="23" t="s">
        <v>20</v>
      </c>
      <c r="E6112" s="105" t="s">
        <v>22</v>
      </c>
      <c r="F6112" s="106"/>
      <c r="G6112" s="2" t="s">
        <v>21</v>
      </c>
    </row>
    <row r="6113" spans="2:8" ht="24" customHeight="1" thickBot="1">
      <c r="B6113" s="107" t="s">
        <v>36</v>
      </c>
      <c r="C6113" s="108"/>
      <c r="D6113" s="70">
        <v>50.01</v>
      </c>
      <c r="E6113" s="56">
        <v>3.7</v>
      </c>
      <c r="F6113" s="18" t="s">
        <v>25</v>
      </c>
      <c r="G6113" s="26">
        <f t="shared" ref="G6113:G6120" si="131">D6113*E6113</f>
        <v>185.03700000000001</v>
      </c>
      <c r="H6113" s="109"/>
    </row>
    <row r="6114" spans="2:8" ht="23.25" customHeight="1">
      <c r="B6114" s="110" t="s">
        <v>18</v>
      </c>
      <c r="C6114" s="111"/>
      <c r="D6114" s="59">
        <v>97.44</v>
      </c>
      <c r="E6114" s="57">
        <v>1.1000000000000001</v>
      </c>
      <c r="F6114" s="19" t="s">
        <v>26</v>
      </c>
      <c r="G6114" s="27">
        <f t="shared" si="131"/>
        <v>107.18400000000001</v>
      </c>
      <c r="H6114" s="109"/>
    </row>
    <row r="6115" spans="2:8" ht="24" customHeight="1" thickBot="1">
      <c r="B6115" s="112" t="s">
        <v>19</v>
      </c>
      <c r="C6115" s="113"/>
      <c r="D6115" s="62">
        <v>151.63</v>
      </c>
      <c r="E6115" s="58">
        <v>1.1000000000000001</v>
      </c>
      <c r="F6115" s="20" t="s">
        <v>26</v>
      </c>
      <c r="G6115" s="28">
        <f t="shared" si="131"/>
        <v>166.79300000000001</v>
      </c>
      <c r="H6115" s="109"/>
    </row>
    <row r="6116" spans="2:8" ht="24" customHeight="1" thickBot="1">
      <c r="B6116" s="114" t="s">
        <v>28</v>
      </c>
      <c r="C6116" s="115"/>
      <c r="D6116" s="71">
        <v>731.97</v>
      </c>
      <c r="E6116" s="71">
        <v>3.7</v>
      </c>
      <c r="F6116" s="24" t="s">
        <v>25</v>
      </c>
      <c r="G6116" s="29">
        <f t="shared" si="131"/>
        <v>2708.2890000000002</v>
      </c>
      <c r="H6116" s="109"/>
    </row>
    <row r="6117" spans="2:8" ht="23.25" customHeight="1">
      <c r="B6117" s="110" t="s">
        <v>33</v>
      </c>
      <c r="C6117" s="111"/>
      <c r="D6117" s="59">
        <v>652.6</v>
      </c>
      <c r="E6117" s="59">
        <v>7.4</v>
      </c>
      <c r="F6117" s="19" t="s">
        <v>25</v>
      </c>
      <c r="G6117" s="27">
        <f t="shared" si="131"/>
        <v>4829.2400000000007</v>
      </c>
      <c r="H6117" s="109"/>
    </row>
    <row r="6118" spans="2:8" ht="23.25" customHeight="1">
      <c r="B6118" s="116" t="s">
        <v>27</v>
      </c>
      <c r="C6118" s="117"/>
      <c r="D6118" s="72">
        <v>526.99</v>
      </c>
      <c r="E6118" s="60"/>
      <c r="F6118" s="21" t="s">
        <v>25</v>
      </c>
      <c r="G6118" s="30">
        <f t="shared" si="131"/>
        <v>0</v>
      </c>
      <c r="H6118" s="109"/>
    </row>
    <row r="6119" spans="2:8" ht="23.25" customHeight="1">
      <c r="B6119" s="116" t="s">
        <v>29</v>
      </c>
      <c r="C6119" s="117"/>
      <c r="D6119" s="73">
        <v>5438.99</v>
      </c>
      <c r="E6119" s="61">
        <v>3.7</v>
      </c>
      <c r="F6119" s="21" t="s">
        <v>25</v>
      </c>
      <c r="G6119" s="30">
        <f t="shared" si="131"/>
        <v>20124.262999999999</v>
      </c>
      <c r="H6119" s="109"/>
    </row>
    <row r="6120" spans="2:8" ht="23.25" customHeight="1">
      <c r="B6120" s="116" t="s">
        <v>30</v>
      </c>
      <c r="C6120" s="117"/>
      <c r="D6120" s="73">
        <v>1672.77</v>
      </c>
      <c r="E6120" s="61">
        <v>3.7</v>
      </c>
      <c r="F6120" s="21" t="s">
        <v>25</v>
      </c>
      <c r="G6120" s="30">
        <f t="shared" si="131"/>
        <v>6189.2489999999998</v>
      </c>
      <c r="H6120" s="109"/>
    </row>
    <row r="6121" spans="2:8" ht="23.25" customHeight="1">
      <c r="B6121" s="116" t="s">
        <v>32</v>
      </c>
      <c r="C6121" s="117"/>
      <c r="D6121" s="73">
        <v>548.24</v>
      </c>
      <c r="E6121" s="61">
        <v>3.7</v>
      </c>
      <c r="F6121" s="21" t="s">
        <v>25</v>
      </c>
      <c r="G6121" s="30">
        <f>D6121*E6121</f>
        <v>2028.4880000000001</v>
      </c>
      <c r="H6121" s="109"/>
    </row>
    <row r="6122" spans="2:8" ht="24" thickBot="1">
      <c r="B6122" s="112" t="s">
        <v>31</v>
      </c>
      <c r="C6122" s="113"/>
      <c r="D6122" s="74">
        <v>340.74</v>
      </c>
      <c r="E6122" s="62">
        <v>37</v>
      </c>
      <c r="F6122" s="20" t="s">
        <v>25</v>
      </c>
      <c r="G6122" s="31">
        <f>D6122*E6122</f>
        <v>12607.380000000001</v>
      </c>
      <c r="H6122" s="109"/>
    </row>
    <row r="6123" spans="2:8">
      <c r="C6123" s="3"/>
      <c r="D6123" s="3"/>
      <c r="E6123" s="4"/>
      <c r="F6123" s="4"/>
      <c r="H6123" s="45"/>
    </row>
    <row r="6124" spans="2:8" ht="25.5">
      <c r="C6124" s="14" t="s">
        <v>14</v>
      </c>
      <c r="D6124" s="6"/>
    </row>
    <row r="6125" spans="2:8" ht="20.25">
      <c r="C6125" s="89" t="s">
        <v>6</v>
      </c>
      <c r="D6125" s="85" t="s">
        <v>0</v>
      </c>
      <c r="E6125" s="9">
        <f>IF(G6113&gt;0, ROUND((G6113+D6106)/D6106,2), 0)</f>
        <v>1.01</v>
      </c>
      <c r="F6125" s="9"/>
      <c r="G6125" s="10"/>
      <c r="H6125" s="7"/>
    </row>
    <row r="6126" spans="2:8">
      <c r="C6126" s="89"/>
      <c r="D6126" s="85" t="s">
        <v>1</v>
      </c>
      <c r="E6126" s="9">
        <f>IF(SUM(G6114:G6115)&gt;0,ROUND((G6114+G6115+D6106)/D6106,2),0)</f>
        <v>1.01</v>
      </c>
      <c r="F6126" s="9"/>
      <c r="G6126" s="11"/>
      <c r="H6126" s="47"/>
    </row>
    <row r="6127" spans="2:8">
      <c r="C6127" s="89"/>
      <c r="D6127" s="85" t="s">
        <v>2</v>
      </c>
      <c r="E6127" s="9">
        <f>IF(G6116&gt;0,ROUND((G6116+D6106)/D6106,2),0)</f>
        <v>1.1399999999999999</v>
      </c>
      <c r="F6127" s="12"/>
      <c r="G6127" s="11"/>
    </row>
    <row r="6128" spans="2:8">
      <c r="C6128" s="89"/>
      <c r="D6128" s="13" t="s">
        <v>3</v>
      </c>
      <c r="E6128" s="32">
        <f>IF(SUM(G6117:G6122)&gt;0,ROUND((SUM(G6117:G6122)+D6106)/D6106,2),0)</f>
        <v>3.45</v>
      </c>
      <c r="F6128" s="10"/>
      <c r="G6128" s="11"/>
    </row>
    <row r="6129" spans="2:8" ht="25.5">
      <c r="D6129" s="33" t="s">
        <v>4</v>
      </c>
      <c r="E6129" s="34">
        <f>SUM(E6125:E6128)-IF(VALUE(COUNTIF(E6125:E6128,"&gt;0"))=4,3,0)-IF(VALUE(COUNTIF(E6125:E6128,"&gt;0"))=3,2,0)-IF(VALUE(COUNTIF(E6125:E6128,"&gt;0"))=2,1,0)</f>
        <v>3.6100000000000003</v>
      </c>
      <c r="F6129" s="25"/>
    </row>
    <row r="6130" spans="2:8">
      <c r="E6130" s="15"/>
    </row>
    <row r="6131" spans="2:8" ht="25.5">
      <c r="B6131" s="22"/>
      <c r="C6131" s="16" t="s">
        <v>23</v>
      </c>
      <c r="D6131" s="90">
        <f>E6129*D6106</f>
        <v>67445.810500000007</v>
      </c>
      <c r="E6131" s="90"/>
    </row>
    <row r="6132" spans="2:8" ht="20.25">
      <c r="C6132" s="17" t="s">
        <v>8</v>
      </c>
      <c r="D6132" s="91">
        <f>D6131/D6105</f>
        <v>167.3593312655087</v>
      </c>
      <c r="E6132" s="91"/>
      <c r="G6132" s="7"/>
      <c r="H6132" s="48"/>
    </row>
  </sheetData>
  <sheetProtection formatRows="0" insertColumns="0" insertRows="0"/>
  <mergeCells count="3144">
    <mergeCell ref="C4768:C4771"/>
    <mergeCell ref="D4774:E4774"/>
    <mergeCell ref="D4775:E4775"/>
    <mergeCell ref="C4721:C4724"/>
    <mergeCell ref="D4727:E4727"/>
    <mergeCell ref="D4728:E4728"/>
    <mergeCell ref="B4740:H4740"/>
    <mergeCell ref="B4741:G4741"/>
    <mergeCell ref="C4744:C4746"/>
    <mergeCell ref="D4744:G4744"/>
    <mergeCell ref="D4745:G4745"/>
    <mergeCell ref="D4746:G4746"/>
    <mergeCell ref="E4748:F4749"/>
    <mergeCell ref="G4748:G4749"/>
    <mergeCell ref="B4755:C4755"/>
    <mergeCell ref="E4755:F4755"/>
    <mergeCell ref="B4756:C4756"/>
    <mergeCell ref="H4756:H4765"/>
    <mergeCell ref="B4757:C4757"/>
    <mergeCell ref="B4758:C4758"/>
    <mergeCell ref="B4759:C4759"/>
    <mergeCell ref="B4760:C4760"/>
    <mergeCell ref="B4761:C4761"/>
    <mergeCell ref="B4762:C4762"/>
    <mergeCell ref="B4763:C4763"/>
    <mergeCell ref="B4764:C4764"/>
    <mergeCell ref="B4765:C4765"/>
    <mergeCell ref="C4437:C4440"/>
    <mergeCell ref="D4443:E4443"/>
    <mergeCell ref="D4444:E4444"/>
    <mergeCell ref="B4693:H4693"/>
    <mergeCell ref="B4694:G4694"/>
    <mergeCell ref="C4697:C4699"/>
    <mergeCell ref="D4697:G4697"/>
    <mergeCell ref="D4698:G4698"/>
    <mergeCell ref="D4699:G4699"/>
    <mergeCell ref="E4701:F4702"/>
    <mergeCell ref="G4701:G4702"/>
    <mergeCell ref="B4708:C4708"/>
    <mergeCell ref="E4708:F4708"/>
    <mergeCell ref="B4709:C4709"/>
    <mergeCell ref="H4709:H4718"/>
    <mergeCell ref="B4710:C4710"/>
    <mergeCell ref="B4711:C4711"/>
    <mergeCell ref="B4712:C4712"/>
    <mergeCell ref="B4713:C4713"/>
    <mergeCell ref="B4714:C4714"/>
    <mergeCell ref="B4715:C4715"/>
    <mergeCell ref="B4716:C4716"/>
    <mergeCell ref="B4717:C4717"/>
    <mergeCell ref="B4718:C4718"/>
    <mergeCell ref="C4673:C4676"/>
    <mergeCell ref="D4679:E4679"/>
    <mergeCell ref="D4680:E4680"/>
    <mergeCell ref="C4626:C4629"/>
    <mergeCell ref="D4632:E4632"/>
    <mergeCell ref="D4633:E4633"/>
    <mergeCell ref="B4645:H4645"/>
    <mergeCell ref="B4646:G4646"/>
    <mergeCell ref="C4390:C4393"/>
    <mergeCell ref="D4396:E4396"/>
    <mergeCell ref="D4397:E4397"/>
    <mergeCell ref="B4409:H4409"/>
    <mergeCell ref="B4410:G4410"/>
    <mergeCell ref="C4413:C4415"/>
    <mergeCell ref="D4413:G4413"/>
    <mergeCell ref="D4414:G4414"/>
    <mergeCell ref="D4415:G4415"/>
    <mergeCell ref="E4417:F4418"/>
    <mergeCell ref="G4417:G4418"/>
    <mergeCell ref="B4424:C4424"/>
    <mergeCell ref="E4424:F4424"/>
    <mergeCell ref="B4425:C4425"/>
    <mergeCell ref="H4425:H4434"/>
    <mergeCell ref="B4426:C4426"/>
    <mergeCell ref="B4427:C4427"/>
    <mergeCell ref="B4428:C4428"/>
    <mergeCell ref="B4429:C4429"/>
    <mergeCell ref="B4430:C4430"/>
    <mergeCell ref="B4431:C4431"/>
    <mergeCell ref="B4432:C4432"/>
    <mergeCell ref="B4433:C4433"/>
    <mergeCell ref="B4434:C4434"/>
    <mergeCell ref="C4343:C4346"/>
    <mergeCell ref="D4349:E4349"/>
    <mergeCell ref="D4350:E4350"/>
    <mergeCell ref="B4362:H4362"/>
    <mergeCell ref="B4363:G4363"/>
    <mergeCell ref="C4366:C4368"/>
    <mergeCell ref="D4366:G4366"/>
    <mergeCell ref="D4367:G4367"/>
    <mergeCell ref="D4368:G4368"/>
    <mergeCell ref="E4370:F4371"/>
    <mergeCell ref="G4370:G4371"/>
    <mergeCell ref="B4377:C4377"/>
    <mergeCell ref="E4377:F4377"/>
    <mergeCell ref="B4378:C4378"/>
    <mergeCell ref="H4378:H4387"/>
    <mergeCell ref="B4379:C4379"/>
    <mergeCell ref="B4380:C4380"/>
    <mergeCell ref="B4381:C4381"/>
    <mergeCell ref="B4382:C4382"/>
    <mergeCell ref="B4383:C4383"/>
    <mergeCell ref="B4384:C4384"/>
    <mergeCell ref="B4385:C4385"/>
    <mergeCell ref="B4386:C4386"/>
    <mergeCell ref="B4387:C4387"/>
    <mergeCell ref="C4296:C4299"/>
    <mergeCell ref="D4302:E4302"/>
    <mergeCell ref="D4303:E4303"/>
    <mergeCell ref="B4315:H4315"/>
    <mergeCell ref="B4316:G4316"/>
    <mergeCell ref="C4319:C4321"/>
    <mergeCell ref="D4319:G4319"/>
    <mergeCell ref="D4320:G4320"/>
    <mergeCell ref="D4321:G4321"/>
    <mergeCell ref="E4323:F4324"/>
    <mergeCell ref="G4323:G4324"/>
    <mergeCell ref="B4330:C4330"/>
    <mergeCell ref="E4330:F4330"/>
    <mergeCell ref="B4331:C4331"/>
    <mergeCell ref="H4331:H4340"/>
    <mergeCell ref="B4332:C4332"/>
    <mergeCell ref="B4333:C4333"/>
    <mergeCell ref="B4334:C4334"/>
    <mergeCell ref="B4335:C4335"/>
    <mergeCell ref="B4336:C4336"/>
    <mergeCell ref="B4337:C4337"/>
    <mergeCell ref="B4338:C4338"/>
    <mergeCell ref="B4339:C4339"/>
    <mergeCell ref="B4340:C4340"/>
    <mergeCell ref="C4059:C4062"/>
    <mergeCell ref="D4065:E4065"/>
    <mergeCell ref="D4066:E4066"/>
    <mergeCell ref="B4268:H4268"/>
    <mergeCell ref="B4269:G4269"/>
    <mergeCell ref="C4272:C4274"/>
    <mergeCell ref="D4272:G4272"/>
    <mergeCell ref="D4273:G4273"/>
    <mergeCell ref="D4274:G4274"/>
    <mergeCell ref="E4276:F4277"/>
    <mergeCell ref="G4276:G4277"/>
    <mergeCell ref="B4283:C4283"/>
    <mergeCell ref="E4283:F4283"/>
    <mergeCell ref="B4284:C4284"/>
    <mergeCell ref="H4284:H4293"/>
    <mergeCell ref="B4285:C4285"/>
    <mergeCell ref="B4286:C4286"/>
    <mergeCell ref="B4287:C4287"/>
    <mergeCell ref="B4288:C4288"/>
    <mergeCell ref="B4289:C4289"/>
    <mergeCell ref="B4290:C4290"/>
    <mergeCell ref="B4291:C4291"/>
    <mergeCell ref="B4292:C4292"/>
    <mergeCell ref="B4293:C4293"/>
    <mergeCell ref="C4248:C4251"/>
    <mergeCell ref="D4254:E4254"/>
    <mergeCell ref="D4255:E4255"/>
    <mergeCell ref="C4201:C4204"/>
    <mergeCell ref="D4207:E4207"/>
    <mergeCell ref="D4208:E4208"/>
    <mergeCell ref="B4220:H4220"/>
    <mergeCell ref="B4221:G4221"/>
    <mergeCell ref="C3727:C3730"/>
    <mergeCell ref="D3733:E3733"/>
    <mergeCell ref="D3734:E3734"/>
    <mergeCell ref="B4031:H4031"/>
    <mergeCell ref="B4032:G4032"/>
    <mergeCell ref="C4035:C4037"/>
    <mergeCell ref="D4035:G4035"/>
    <mergeCell ref="D4036:G4036"/>
    <mergeCell ref="D4037:G4037"/>
    <mergeCell ref="E4039:F4040"/>
    <mergeCell ref="G4039:G4040"/>
    <mergeCell ref="B4046:C4046"/>
    <mergeCell ref="E4046:F4046"/>
    <mergeCell ref="B4047:C4047"/>
    <mergeCell ref="H4047:H4056"/>
    <mergeCell ref="B4048:C4048"/>
    <mergeCell ref="B4049:C4049"/>
    <mergeCell ref="B4050:C4050"/>
    <mergeCell ref="B4051:C4051"/>
    <mergeCell ref="B4052:C4052"/>
    <mergeCell ref="B4053:C4053"/>
    <mergeCell ref="B4054:C4054"/>
    <mergeCell ref="B4055:C4055"/>
    <mergeCell ref="B4056:C4056"/>
    <mergeCell ref="C4011:C4014"/>
    <mergeCell ref="D4017:E4017"/>
    <mergeCell ref="D4018:E4018"/>
    <mergeCell ref="C3964:C3967"/>
    <mergeCell ref="D3970:E3970"/>
    <mergeCell ref="D3971:E3971"/>
    <mergeCell ref="B3983:H3983"/>
    <mergeCell ref="B3984:G3984"/>
    <mergeCell ref="C3254:C3257"/>
    <mergeCell ref="D3260:E3260"/>
    <mergeCell ref="D3261:E3261"/>
    <mergeCell ref="B3699:H3699"/>
    <mergeCell ref="B3700:G3700"/>
    <mergeCell ref="C3703:C3705"/>
    <mergeCell ref="D3703:G3703"/>
    <mergeCell ref="D3704:G3704"/>
    <mergeCell ref="D3705:G3705"/>
    <mergeCell ref="E3707:F3708"/>
    <mergeCell ref="G3707:G3708"/>
    <mergeCell ref="B3714:C3714"/>
    <mergeCell ref="E3714:F3714"/>
    <mergeCell ref="B3715:C3715"/>
    <mergeCell ref="H3715:H3724"/>
    <mergeCell ref="B3716:C3716"/>
    <mergeCell ref="B3717:C3717"/>
    <mergeCell ref="B3718:C3718"/>
    <mergeCell ref="B3719:C3719"/>
    <mergeCell ref="B3720:C3720"/>
    <mergeCell ref="B3721:C3721"/>
    <mergeCell ref="B3722:C3722"/>
    <mergeCell ref="B3723:C3723"/>
    <mergeCell ref="B3724:C3724"/>
    <mergeCell ref="C3679:C3682"/>
    <mergeCell ref="D3685:E3685"/>
    <mergeCell ref="D3686:E3686"/>
    <mergeCell ref="C3632:C3635"/>
    <mergeCell ref="D3638:E3638"/>
    <mergeCell ref="D3639:E3639"/>
    <mergeCell ref="B3651:H3651"/>
    <mergeCell ref="B3652:G3652"/>
    <mergeCell ref="B3226:H3226"/>
    <mergeCell ref="B3227:G3227"/>
    <mergeCell ref="C3230:C3232"/>
    <mergeCell ref="D3230:G3230"/>
    <mergeCell ref="D3231:G3231"/>
    <mergeCell ref="D3232:G3232"/>
    <mergeCell ref="E3234:F3235"/>
    <mergeCell ref="G3234:G3235"/>
    <mergeCell ref="B3241:C3241"/>
    <mergeCell ref="E3241:F3241"/>
    <mergeCell ref="B3242:C3242"/>
    <mergeCell ref="H3242:H3251"/>
    <mergeCell ref="B3243:C3243"/>
    <mergeCell ref="B3244:C3244"/>
    <mergeCell ref="B3245:C3245"/>
    <mergeCell ref="B3246:C3246"/>
    <mergeCell ref="B3247:C3247"/>
    <mergeCell ref="B3248:C3248"/>
    <mergeCell ref="B3249:C3249"/>
    <mergeCell ref="B3250:C3250"/>
    <mergeCell ref="B3251:C3251"/>
    <mergeCell ref="C6125:C6128"/>
    <mergeCell ref="D6131:E6131"/>
    <mergeCell ref="D6132:E6132"/>
    <mergeCell ref="C6079:C6082"/>
    <mergeCell ref="D6085:E6085"/>
    <mergeCell ref="D6086:E6086"/>
    <mergeCell ref="B6097:H6097"/>
    <mergeCell ref="B6098:G6098"/>
    <mergeCell ref="C6101:C6103"/>
    <mergeCell ref="D6101:G6101"/>
    <mergeCell ref="D6102:G6102"/>
    <mergeCell ref="D6103:G6103"/>
    <mergeCell ref="E6105:F6106"/>
    <mergeCell ref="G6105:G6106"/>
    <mergeCell ref="B6112:C6112"/>
    <mergeCell ref="E6112:F6112"/>
    <mergeCell ref="B6113:C6113"/>
    <mergeCell ref="H6113:H6122"/>
    <mergeCell ref="B6114:C6114"/>
    <mergeCell ref="B6115:C6115"/>
    <mergeCell ref="B6116:C6116"/>
    <mergeCell ref="B6117:C6117"/>
    <mergeCell ref="B6118:C6118"/>
    <mergeCell ref="B6119:C6119"/>
    <mergeCell ref="B6120:C6120"/>
    <mergeCell ref="B6121:C6121"/>
    <mergeCell ref="B6122:C6122"/>
    <mergeCell ref="C6033:C6036"/>
    <mergeCell ref="D6039:E6039"/>
    <mergeCell ref="D6040:E6040"/>
    <mergeCell ref="B6051:H6051"/>
    <mergeCell ref="B6052:G6052"/>
    <mergeCell ref="C6055:C6057"/>
    <mergeCell ref="D6055:G6055"/>
    <mergeCell ref="D6056:G6056"/>
    <mergeCell ref="D6057:G6057"/>
    <mergeCell ref="E6059:F6060"/>
    <mergeCell ref="G6059:G6060"/>
    <mergeCell ref="B6066:C6066"/>
    <mergeCell ref="E6066:F6066"/>
    <mergeCell ref="B6067:C6067"/>
    <mergeCell ref="H6067:H6076"/>
    <mergeCell ref="B6068:C6068"/>
    <mergeCell ref="B6069:C6069"/>
    <mergeCell ref="B6070:C6070"/>
    <mergeCell ref="B6071:C6071"/>
    <mergeCell ref="B6072:C6072"/>
    <mergeCell ref="B6073:C6073"/>
    <mergeCell ref="B6074:C6074"/>
    <mergeCell ref="B6075:C6075"/>
    <mergeCell ref="B6076:C6076"/>
    <mergeCell ref="C5987:C5990"/>
    <mergeCell ref="D5993:E5993"/>
    <mergeCell ref="D5994:E5994"/>
    <mergeCell ref="B6005:H6005"/>
    <mergeCell ref="B6006:G6006"/>
    <mergeCell ref="C6009:C6011"/>
    <mergeCell ref="D6009:G6009"/>
    <mergeCell ref="D6010:G6010"/>
    <mergeCell ref="D6011:G6011"/>
    <mergeCell ref="E6013:F6014"/>
    <mergeCell ref="G6013:G6014"/>
    <mergeCell ref="B6020:C6020"/>
    <mergeCell ref="E6020:F6020"/>
    <mergeCell ref="B6021:C6021"/>
    <mergeCell ref="H6021:H6030"/>
    <mergeCell ref="B6022:C6022"/>
    <mergeCell ref="B6023:C6023"/>
    <mergeCell ref="B6024:C6024"/>
    <mergeCell ref="B6025:C6025"/>
    <mergeCell ref="B6026:C6026"/>
    <mergeCell ref="B6027:C6027"/>
    <mergeCell ref="B6028:C6028"/>
    <mergeCell ref="B6029:C6029"/>
    <mergeCell ref="B6030:C6030"/>
    <mergeCell ref="C5941:C5944"/>
    <mergeCell ref="D5947:E5947"/>
    <mergeCell ref="D5948:E5948"/>
    <mergeCell ref="B5959:H5959"/>
    <mergeCell ref="B5960:G5960"/>
    <mergeCell ref="C5963:C5965"/>
    <mergeCell ref="D5963:G5963"/>
    <mergeCell ref="D5964:G5964"/>
    <mergeCell ref="D5965:G5965"/>
    <mergeCell ref="E5967:F5968"/>
    <mergeCell ref="G5967:G5968"/>
    <mergeCell ref="B5974:C5974"/>
    <mergeCell ref="E5974:F5974"/>
    <mergeCell ref="B5975:C5975"/>
    <mergeCell ref="H5975:H5984"/>
    <mergeCell ref="B5976:C5976"/>
    <mergeCell ref="B5977:C5977"/>
    <mergeCell ref="B5978:C5978"/>
    <mergeCell ref="B5979:C5979"/>
    <mergeCell ref="B5980:C5980"/>
    <mergeCell ref="B5981:C5981"/>
    <mergeCell ref="B5982:C5982"/>
    <mergeCell ref="B5983:C5983"/>
    <mergeCell ref="B5984:C5984"/>
    <mergeCell ref="B5913:H5913"/>
    <mergeCell ref="B5914:G5914"/>
    <mergeCell ref="C5917:C5919"/>
    <mergeCell ref="D5917:G5917"/>
    <mergeCell ref="D5918:G5918"/>
    <mergeCell ref="D5919:G5919"/>
    <mergeCell ref="E5921:F5922"/>
    <mergeCell ref="G5921:G5922"/>
    <mergeCell ref="B5928:C5928"/>
    <mergeCell ref="E5928:F5928"/>
    <mergeCell ref="B5929:C5929"/>
    <mergeCell ref="H5929:H5938"/>
    <mergeCell ref="B5930:C5930"/>
    <mergeCell ref="B5931:C5931"/>
    <mergeCell ref="B5932:C5932"/>
    <mergeCell ref="B5933:C5933"/>
    <mergeCell ref="B5934:C5934"/>
    <mergeCell ref="B5935:C5935"/>
    <mergeCell ref="B5936:C5936"/>
    <mergeCell ref="B5937:C5937"/>
    <mergeCell ref="B5938:C5938"/>
    <mergeCell ref="C5895:C5898"/>
    <mergeCell ref="D5901:E5901"/>
    <mergeCell ref="D5902:E5902"/>
    <mergeCell ref="C5849:C5852"/>
    <mergeCell ref="D5855:E5855"/>
    <mergeCell ref="D5856:E5856"/>
    <mergeCell ref="B5867:H5867"/>
    <mergeCell ref="B5868:G5868"/>
    <mergeCell ref="C5871:C5873"/>
    <mergeCell ref="D5871:G5871"/>
    <mergeCell ref="D5872:G5872"/>
    <mergeCell ref="D5873:G5873"/>
    <mergeCell ref="E5875:F5876"/>
    <mergeCell ref="G5875:G5876"/>
    <mergeCell ref="B5882:C5882"/>
    <mergeCell ref="E5882:F5882"/>
    <mergeCell ref="B5883:C5883"/>
    <mergeCell ref="H5883:H5892"/>
    <mergeCell ref="B5884:C5884"/>
    <mergeCell ref="B5885:C5885"/>
    <mergeCell ref="B5886:C5886"/>
    <mergeCell ref="B5887:C5887"/>
    <mergeCell ref="B5888:C5888"/>
    <mergeCell ref="B5889:C5889"/>
    <mergeCell ref="B5890:C5890"/>
    <mergeCell ref="B5891:C5891"/>
    <mergeCell ref="B5892:C5892"/>
    <mergeCell ref="C5803:C5806"/>
    <mergeCell ref="D5809:E5809"/>
    <mergeCell ref="D5810:E5810"/>
    <mergeCell ref="B5821:H5821"/>
    <mergeCell ref="B5822:G5822"/>
    <mergeCell ref="C5825:C5827"/>
    <mergeCell ref="D5825:G5825"/>
    <mergeCell ref="D5826:G5826"/>
    <mergeCell ref="D5827:G5827"/>
    <mergeCell ref="E5829:F5830"/>
    <mergeCell ref="G5829:G5830"/>
    <mergeCell ref="B5836:C5836"/>
    <mergeCell ref="E5836:F5836"/>
    <mergeCell ref="B5837:C5837"/>
    <mergeCell ref="H5837:H5846"/>
    <mergeCell ref="B5838:C5838"/>
    <mergeCell ref="B5839:C5839"/>
    <mergeCell ref="B5840:C5840"/>
    <mergeCell ref="B5841:C5841"/>
    <mergeCell ref="B5842:C5842"/>
    <mergeCell ref="B5843:C5843"/>
    <mergeCell ref="B5844:C5844"/>
    <mergeCell ref="B5845:C5845"/>
    <mergeCell ref="B5846:C5846"/>
    <mergeCell ref="B5775:H5775"/>
    <mergeCell ref="B5776:G5776"/>
    <mergeCell ref="C5779:C5781"/>
    <mergeCell ref="D5779:G5779"/>
    <mergeCell ref="D5780:G5780"/>
    <mergeCell ref="D5781:G5781"/>
    <mergeCell ref="E5783:F5784"/>
    <mergeCell ref="G5783:G5784"/>
    <mergeCell ref="B5790:C5790"/>
    <mergeCell ref="E5790:F5790"/>
    <mergeCell ref="B5791:C5791"/>
    <mergeCell ref="H5791:H5800"/>
    <mergeCell ref="B5792:C5792"/>
    <mergeCell ref="B5793:C5793"/>
    <mergeCell ref="B5794:C5794"/>
    <mergeCell ref="B5795:C5795"/>
    <mergeCell ref="B5796:C5796"/>
    <mergeCell ref="B5797:C5797"/>
    <mergeCell ref="B5798:C5798"/>
    <mergeCell ref="B5799:C5799"/>
    <mergeCell ref="B5800:C5800"/>
    <mergeCell ref="C5757:C5760"/>
    <mergeCell ref="D5763:E5763"/>
    <mergeCell ref="D5764:E5764"/>
    <mergeCell ref="C5711:C5714"/>
    <mergeCell ref="D5717:E5717"/>
    <mergeCell ref="D5718:E5718"/>
    <mergeCell ref="B5729:H5729"/>
    <mergeCell ref="B5730:G5730"/>
    <mergeCell ref="C5733:C5735"/>
    <mergeCell ref="D5733:G5733"/>
    <mergeCell ref="D5734:G5734"/>
    <mergeCell ref="D5735:G5735"/>
    <mergeCell ref="E5737:F5738"/>
    <mergeCell ref="G5737:G5738"/>
    <mergeCell ref="B5744:C5744"/>
    <mergeCell ref="E5744:F5744"/>
    <mergeCell ref="B5745:C5745"/>
    <mergeCell ref="H5745:H5754"/>
    <mergeCell ref="B5746:C5746"/>
    <mergeCell ref="B5747:C5747"/>
    <mergeCell ref="B5748:C5748"/>
    <mergeCell ref="B5749:C5749"/>
    <mergeCell ref="B5750:C5750"/>
    <mergeCell ref="B5751:C5751"/>
    <mergeCell ref="B5752:C5752"/>
    <mergeCell ref="B5753:C5753"/>
    <mergeCell ref="B5754:C5754"/>
    <mergeCell ref="C5665:C5668"/>
    <mergeCell ref="D5671:E5671"/>
    <mergeCell ref="D5672:E5672"/>
    <mergeCell ref="B5683:H5683"/>
    <mergeCell ref="B5684:G5684"/>
    <mergeCell ref="C5687:C5689"/>
    <mergeCell ref="D5687:G5687"/>
    <mergeCell ref="D5688:G5688"/>
    <mergeCell ref="D5689:G5689"/>
    <mergeCell ref="E5691:F5692"/>
    <mergeCell ref="G5691:G5692"/>
    <mergeCell ref="B5698:C5698"/>
    <mergeCell ref="E5698:F5698"/>
    <mergeCell ref="B5699:C5699"/>
    <mergeCell ref="H5699:H5708"/>
    <mergeCell ref="B5700:C5700"/>
    <mergeCell ref="B5701:C5701"/>
    <mergeCell ref="B5702:C5702"/>
    <mergeCell ref="B5703:C5703"/>
    <mergeCell ref="B5704:C5704"/>
    <mergeCell ref="B5705:C5705"/>
    <mergeCell ref="B5706:C5706"/>
    <mergeCell ref="B5707:C5707"/>
    <mergeCell ref="B5708:C5708"/>
    <mergeCell ref="C5619:C5622"/>
    <mergeCell ref="D5625:E5625"/>
    <mergeCell ref="D5626:E5626"/>
    <mergeCell ref="B5637:H5637"/>
    <mergeCell ref="B5638:G5638"/>
    <mergeCell ref="C5641:C5643"/>
    <mergeCell ref="D5641:G5641"/>
    <mergeCell ref="D5642:G5642"/>
    <mergeCell ref="D5643:G5643"/>
    <mergeCell ref="E5645:F5646"/>
    <mergeCell ref="G5645:G5646"/>
    <mergeCell ref="B5652:C5652"/>
    <mergeCell ref="E5652:F5652"/>
    <mergeCell ref="B5653:C5653"/>
    <mergeCell ref="H5653:H5662"/>
    <mergeCell ref="B5654:C5654"/>
    <mergeCell ref="B5655:C5655"/>
    <mergeCell ref="B5656:C5656"/>
    <mergeCell ref="B5657:C5657"/>
    <mergeCell ref="B5658:C5658"/>
    <mergeCell ref="B5659:C5659"/>
    <mergeCell ref="B5660:C5660"/>
    <mergeCell ref="B5661:C5661"/>
    <mergeCell ref="B5662:C5662"/>
    <mergeCell ref="C5573:C5576"/>
    <mergeCell ref="D5579:E5579"/>
    <mergeCell ref="D5580:E5580"/>
    <mergeCell ref="B5591:H5591"/>
    <mergeCell ref="B5592:G5592"/>
    <mergeCell ref="C5595:C5597"/>
    <mergeCell ref="D5595:G5595"/>
    <mergeCell ref="D5596:G5596"/>
    <mergeCell ref="D5597:G5597"/>
    <mergeCell ref="E5599:F5600"/>
    <mergeCell ref="G5599:G5600"/>
    <mergeCell ref="B5606:C5606"/>
    <mergeCell ref="E5606:F5606"/>
    <mergeCell ref="B5607:C5607"/>
    <mergeCell ref="H5607:H5616"/>
    <mergeCell ref="B5608:C5608"/>
    <mergeCell ref="B5609:C5609"/>
    <mergeCell ref="B5610:C5610"/>
    <mergeCell ref="B5611:C5611"/>
    <mergeCell ref="B5612:C5612"/>
    <mergeCell ref="B5613:C5613"/>
    <mergeCell ref="B5614:C5614"/>
    <mergeCell ref="B5615:C5615"/>
    <mergeCell ref="B5616:C5616"/>
    <mergeCell ref="C5527:C5530"/>
    <mergeCell ref="D5533:E5533"/>
    <mergeCell ref="D5534:E5534"/>
    <mergeCell ref="B5545:H5545"/>
    <mergeCell ref="B5546:G5546"/>
    <mergeCell ref="C5549:C5551"/>
    <mergeCell ref="D5549:G5549"/>
    <mergeCell ref="D5550:G5550"/>
    <mergeCell ref="D5551:G5551"/>
    <mergeCell ref="E5553:F5554"/>
    <mergeCell ref="G5553:G5554"/>
    <mergeCell ref="B5560:C5560"/>
    <mergeCell ref="E5560:F5560"/>
    <mergeCell ref="B5561:C5561"/>
    <mergeCell ref="H5561:H5570"/>
    <mergeCell ref="B5562:C5562"/>
    <mergeCell ref="B5563:C5563"/>
    <mergeCell ref="B5564:C5564"/>
    <mergeCell ref="B5565:C5565"/>
    <mergeCell ref="B5566:C5566"/>
    <mergeCell ref="B5567:C5567"/>
    <mergeCell ref="B5568:C5568"/>
    <mergeCell ref="B5569:C5569"/>
    <mergeCell ref="B5570:C5570"/>
    <mergeCell ref="C5481:C5484"/>
    <mergeCell ref="D5487:E5487"/>
    <mergeCell ref="D5488:E5488"/>
    <mergeCell ref="B5499:H5499"/>
    <mergeCell ref="B5500:G5500"/>
    <mergeCell ref="C5503:C5505"/>
    <mergeCell ref="D5503:G5503"/>
    <mergeCell ref="D5504:G5504"/>
    <mergeCell ref="D5505:G5505"/>
    <mergeCell ref="E5507:F5508"/>
    <mergeCell ref="G5507:G5508"/>
    <mergeCell ref="B5514:C5514"/>
    <mergeCell ref="E5514:F5514"/>
    <mergeCell ref="B5515:C5515"/>
    <mergeCell ref="H5515:H5524"/>
    <mergeCell ref="B5516:C5516"/>
    <mergeCell ref="B5517:C5517"/>
    <mergeCell ref="B5518:C5518"/>
    <mergeCell ref="B5519:C5519"/>
    <mergeCell ref="B5520:C5520"/>
    <mergeCell ref="B5521:C5521"/>
    <mergeCell ref="B5522:C5522"/>
    <mergeCell ref="B5523:C5523"/>
    <mergeCell ref="B5524:C5524"/>
    <mergeCell ref="B5453:H5453"/>
    <mergeCell ref="B5454:G5454"/>
    <mergeCell ref="C5457:C5459"/>
    <mergeCell ref="D5457:G5457"/>
    <mergeCell ref="D5458:G5458"/>
    <mergeCell ref="D5459:G5459"/>
    <mergeCell ref="E5461:F5462"/>
    <mergeCell ref="G5461:G5462"/>
    <mergeCell ref="B5468:C5468"/>
    <mergeCell ref="E5468:F5468"/>
    <mergeCell ref="B5469:C5469"/>
    <mergeCell ref="H5469:H5478"/>
    <mergeCell ref="B5470:C5470"/>
    <mergeCell ref="B5471:C5471"/>
    <mergeCell ref="B5472:C5472"/>
    <mergeCell ref="B5473:C5473"/>
    <mergeCell ref="B5474:C5474"/>
    <mergeCell ref="B5475:C5475"/>
    <mergeCell ref="B5476:C5476"/>
    <mergeCell ref="B5477:C5477"/>
    <mergeCell ref="B5478:C5478"/>
    <mergeCell ref="C5435:C5438"/>
    <mergeCell ref="D5441:E5441"/>
    <mergeCell ref="D5442:E5442"/>
    <mergeCell ref="B5407:H5407"/>
    <mergeCell ref="B5408:G5408"/>
    <mergeCell ref="C5411:C5413"/>
    <mergeCell ref="D5411:G5411"/>
    <mergeCell ref="D5412:G5412"/>
    <mergeCell ref="D5413:G5413"/>
    <mergeCell ref="E5415:F5416"/>
    <mergeCell ref="G5415:G5416"/>
    <mergeCell ref="B5422:C5422"/>
    <mergeCell ref="E5422:F5422"/>
    <mergeCell ref="B5423:C5423"/>
    <mergeCell ref="H5423:H5432"/>
    <mergeCell ref="B5424:C5424"/>
    <mergeCell ref="B5425:C5425"/>
    <mergeCell ref="B5426:C5426"/>
    <mergeCell ref="B5427:C5427"/>
    <mergeCell ref="B5428:C5428"/>
    <mergeCell ref="B5429:C5429"/>
    <mergeCell ref="B5430:C5430"/>
    <mergeCell ref="B5431:C5431"/>
    <mergeCell ref="B5432:C5432"/>
    <mergeCell ref="C5389:C5392"/>
    <mergeCell ref="D5395:E5395"/>
    <mergeCell ref="D5396:E5396"/>
    <mergeCell ref="B5361:H5361"/>
    <mergeCell ref="B5362:G5362"/>
    <mergeCell ref="C5365:C5367"/>
    <mergeCell ref="D5365:G5365"/>
    <mergeCell ref="D5366:G5366"/>
    <mergeCell ref="D5367:G5367"/>
    <mergeCell ref="E5369:F5370"/>
    <mergeCell ref="G5369:G5370"/>
    <mergeCell ref="B5376:C5376"/>
    <mergeCell ref="E5376:F5376"/>
    <mergeCell ref="B5377:C5377"/>
    <mergeCell ref="H5377:H5386"/>
    <mergeCell ref="B5378:C5378"/>
    <mergeCell ref="B5379:C5379"/>
    <mergeCell ref="B5380:C5380"/>
    <mergeCell ref="B5381:C5381"/>
    <mergeCell ref="B5382:C5382"/>
    <mergeCell ref="B5383:C5383"/>
    <mergeCell ref="B5384:C5384"/>
    <mergeCell ref="B5385:C5385"/>
    <mergeCell ref="B5386:C5386"/>
    <mergeCell ref="C5341:C5344"/>
    <mergeCell ref="D5347:E5347"/>
    <mergeCell ref="D5348:E5348"/>
    <mergeCell ref="C5294:C5297"/>
    <mergeCell ref="D5300:E5300"/>
    <mergeCell ref="D5301:E5301"/>
    <mergeCell ref="B5313:H5313"/>
    <mergeCell ref="B5314:G5314"/>
    <mergeCell ref="C5317:C5319"/>
    <mergeCell ref="D5317:G5317"/>
    <mergeCell ref="D5318:G5318"/>
    <mergeCell ref="D5319:G5319"/>
    <mergeCell ref="E5321:F5322"/>
    <mergeCell ref="G5321:G5322"/>
    <mergeCell ref="B5328:C5328"/>
    <mergeCell ref="E5328:F5328"/>
    <mergeCell ref="B5329:C5329"/>
    <mergeCell ref="H5329:H5338"/>
    <mergeCell ref="B5330:C5330"/>
    <mergeCell ref="B5331:C5331"/>
    <mergeCell ref="B5332:C5332"/>
    <mergeCell ref="B5333:C5333"/>
    <mergeCell ref="B5334:C5334"/>
    <mergeCell ref="B5335:C5335"/>
    <mergeCell ref="B5336:C5336"/>
    <mergeCell ref="B5337:C5337"/>
    <mergeCell ref="B5338:C5338"/>
    <mergeCell ref="C5247:C5250"/>
    <mergeCell ref="D5253:E5253"/>
    <mergeCell ref="D5254:E5254"/>
    <mergeCell ref="B5266:H5266"/>
    <mergeCell ref="B5267:G5267"/>
    <mergeCell ref="C5270:C5272"/>
    <mergeCell ref="D5270:G5270"/>
    <mergeCell ref="D5271:G5271"/>
    <mergeCell ref="D5272:G5272"/>
    <mergeCell ref="E5274:F5275"/>
    <mergeCell ref="G5274:G5275"/>
    <mergeCell ref="B5281:C5281"/>
    <mergeCell ref="E5281:F5281"/>
    <mergeCell ref="B5282:C5282"/>
    <mergeCell ref="H5282:H5291"/>
    <mergeCell ref="B5283:C5283"/>
    <mergeCell ref="B5284:C5284"/>
    <mergeCell ref="B5285:C5285"/>
    <mergeCell ref="B5286:C5286"/>
    <mergeCell ref="B5287:C5287"/>
    <mergeCell ref="B5288:C5288"/>
    <mergeCell ref="B5289:C5289"/>
    <mergeCell ref="B5290:C5290"/>
    <mergeCell ref="B5291:C5291"/>
    <mergeCell ref="C5200:C5203"/>
    <mergeCell ref="D5206:E5206"/>
    <mergeCell ref="D5207:E5207"/>
    <mergeCell ref="B5219:H5219"/>
    <mergeCell ref="B5220:G5220"/>
    <mergeCell ref="C5223:C5225"/>
    <mergeCell ref="D5223:G5223"/>
    <mergeCell ref="D5224:G5224"/>
    <mergeCell ref="D5225:G5225"/>
    <mergeCell ref="E5227:F5228"/>
    <mergeCell ref="G5227:G5228"/>
    <mergeCell ref="B5234:C5234"/>
    <mergeCell ref="E5234:F5234"/>
    <mergeCell ref="B5235:C5235"/>
    <mergeCell ref="H5235:H5244"/>
    <mergeCell ref="B5236:C5236"/>
    <mergeCell ref="B5237:C5237"/>
    <mergeCell ref="B5238:C5238"/>
    <mergeCell ref="B5239:C5239"/>
    <mergeCell ref="B5240:C5240"/>
    <mergeCell ref="B5241:C5241"/>
    <mergeCell ref="B5242:C5242"/>
    <mergeCell ref="B5243:C5243"/>
    <mergeCell ref="B5244:C5244"/>
    <mergeCell ref="C5153:C5156"/>
    <mergeCell ref="D5159:E5159"/>
    <mergeCell ref="D5160:E5160"/>
    <mergeCell ref="B5172:H5172"/>
    <mergeCell ref="B5173:G5173"/>
    <mergeCell ref="C5176:C5178"/>
    <mergeCell ref="D5176:G5176"/>
    <mergeCell ref="D5177:G5177"/>
    <mergeCell ref="D5178:G5178"/>
    <mergeCell ref="E5180:F5181"/>
    <mergeCell ref="G5180:G5181"/>
    <mergeCell ref="B5187:C5187"/>
    <mergeCell ref="E5187:F5187"/>
    <mergeCell ref="B5188:C5188"/>
    <mergeCell ref="H5188:H5197"/>
    <mergeCell ref="B5189:C5189"/>
    <mergeCell ref="B5190:C5190"/>
    <mergeCell ref="B5191:C5191"/>
    <mergeCell ref="B5192:C5192"/>
    <mergeCell ref="B5193:C5193"/>
    <mergeCell ref="B5194:C5194"/>
    <mergeCell ref="B5195:C5195"/>
    <mergeCell ref="B5196:C5196"/>
    <mergeCell ref="B5197:C5197"/>
    <mergeCell ref="B5125:H5125"/>
    <mergeCell ref="B5126:G5126"/>
    <mergeCell ref="C5129:C5131"/>
    <mergeCell ref="D5129:G5129"/>
    <mergeCell ref="D5130:G5130"/>
    <mergeCell ref="D5131:G5131"/>
    <mergeCell ref="E5133:F5134"/>
    <mergeCell ref="G5133:G5134"/>
    <mergeCell ref="B5140:C5140"/>
    <mergeCell ref="E5140:F5140"/>
    <mergeCell ref="B5141:C5141"/>
    <mergeCell ref="H5141:H5150"/>
    <mergeCell ref="B5142:C5142"/>
    <mergeCell ref="B5143:C5143"/>
    <mergeCell ref="B5144:C5144"/>
    <mergeCell ref="B5145:C5145"/>
    <mergeCell ref="B5146:C5146"/>
    <mergeCell ref="B5147:C5147"/>
    <mergeCell ref="B5148:C5148"/>
    <mergeCell ref="B5149:C5149"/>
    <mergeCell ref="B5150:C5150"/>
    <mergeCell ref="D5063:E5063"/>
    <mergeCell ref="C5009:C5012"/>
    <mergeCell ref="D5015:E5015"/>
    <mergeCell ref="D5016:E5016"/>
    <mergeCell ref="B5028:H5028"/>
    <mergeCell ref="B5029:G5029"/>
    <mergeCell ref="C5032:C5034"/>
    <mergeCell ref="D5032:G5032"/>
    <mergeCell ref="D5033:G5033"/>
    <mergeCell ref="D5034:G5034"/>
    <mergeCell ref="E5036:F5037"/>
    <mergeCell ref="G5036:G5037"/>
    <mergeCell ref="B5043:C5043"/>
    <mergeCell ref="E5043:F5043"/>
    <mergeCell ref="B5044:C5044"/>
    <mergeCell ref="H5044:H5053"/>
    <mergeCell ref="B5045:C5045"/>
    <mergeCell ref="B5046:C5046"/>
    <mergeCell ref="B5047:C5047"/>
    <mergeCell ref="B5048:C5048"/>
    <mergeCell ref="B5049:C5049"/>
    <mergeCell ref="B5050:C5050"/>
    <mergeCell ref="B5051:C5051"/>
    <mergeCell ref="B5052:C5052"/>
    <mergeCell ref="B5053:C5053"/>
    <mergeCell ref="E4989:F4990"/>
    <mergeCell ref="G4989:G4990"/>
    <mergeCell ref="B4996:C4996"/>
    <mergeCell ref="E4996:F4996"/>
    <mergeCell ref="B4997:C4997"/>
    <mergeCell ref="H4997:H5006"/>
    <mergeCell ref="B4998:C4998"/>
    <mergeCell ref="B4999:C4999"/>
    <mergeCell ref="B5000:C5000"/>
    <mergeCell ref="B5001:C5001"/>
    <mergeCell ref="B5002:C5002"/>
    <mergeCell ref="B5003:C5003"/>
    <mergeCell ref="B5004:C5004"/>
    <mergeCell ref="B5005:C5005"/>
    <mergeCell ref="B5006:C5006"/>
    <mergeCell ref="C5056:C5059"/>
    <mergeCell ref="D5062:E5062"/>
    <mergeCell ref="D4892:G4892"/>
    <mergeCell ref="E4894:F4895"/>
    <mergeCell ref="G4894:G4895"/>
    <mergeCell ref="B4901:C4901"/>
    <mergeCell ref="E4901:F4901"/>
    <mergeCell ref="B4902:C4902"/>
    <mergeCell ref="H4902:H4911"/>
    <mergeCell ref="B4903:C4903"/>
    <mergeCell ref="B4904:C4904"/>
    <mergeCell ref="B4905:C4905"/>
    <mergeCell ref="B4906:C4906"/>
    <mergeCell ref="B4907:C4907"/>
    <mergeCell ref="B4908:C4908"/>
    <mergeCell ref="B4909:C4909"/>
    <mergeCell ref="B4910:C4910"/>
    <mergeCell ref="B4911:C4911"/>
    <mergeCell ref="B4981:H4981"/>
    <mergeCell ref="C4816:C4819"/>
    <mergeCell ref="D4822:E4822"/>
    <mergeCell ref="D4823:E4823"/>
    <mergeCell ref="B4788:H4788"/>
    <mergeCell ref="B4789:G4789"/>
    <mergeCell ref="C4792:C4794"/>
    <mergeCell ref="D4792:G4792"/>
    <mergeCell ref="D4793:G4793"/>
    <mergeCell ref="D4794:G4794"/>
    <mergeCell ref="E4796:F4797"/>
    <mergeCell ref="G4796:G4797"/>
    <mergeCell ref="B4803:C4803"/>
    <mergeCell ref="E4803:F4803"/>
    <mergeCell ref="B4804:C4804"/>
    <mergeCell ref="H4804:H4813"/>
    <mergeCell ref="B4805:C4805"/>
    <mergeCell ref="B4806:C4806"/>
    <mergeCell ref="B4807:C4807"/>
    <mergeCell ref="B4808:C4808"/>
    <mergeCell ref="B4809:C4809"/>
    <mergeCell ref="B4810:C4810"/>
    <mergeCell ref="B4811:C4811"/>
    <mergeCell ref="B4812:C4812"/>
    <mergeCell ref="B4813:C4813"/>
    <mergeCell ref="C4649:C4651"/>
    <mergeCell ref="D4649:G4649"/>
    <mergeCell ref="D4650:G4650"/>
    <mergeCell ref="D4651:G4651"/>
    <mergeCell ref="E4653:F4654"/>
    <mergeCell ref="G4653:G4654"/>
    <mergeCell ref="B4660:C4660"/>
    <mergeCell ref="E4660:F4660"/>
    <mergeCell ref="B4661:C4661"/>
    <mergeCell ref="H4661:H4670"/>
    <mergeCell ref="B4662:C4662"/>
    <mergeCell ref="B4663:C4663"/>
    <mergeCell ref="B4664:C4664"/>
    <mergeCell ref="B4665:C4665"/>
    <mergeCell ref="B4666:C4666"/>
    <mergeCell ref="B4667:C4667"/>
    <mergeCell ref="B4668:C4668"/>
    <mergeCell ref="B4669:C4669"/>
    <mergeCell ref="B4670:C4670"/>
    <mergeCell ref="C4579:C4582"/>
    <mergeCell ref="D4585:E4585"/>
    <mergeCell ref="D4586:E4586"/>
    <mergeCell ref="B4598:H4598"/>
    <mergeCell ref="B4599:G4599"/>
    <mergeCell ref="C4602:C4604"/>
    <mergeCell ref="D4602:G4602"/>
    <mergeCell ref="D4603:G4603"/>
    <mergeCell ref="D4604:G4604"/>
    <mergeCell ref="E4606:F4607"/>
    <mergeCell ref="G4606:G4607"/>
    <mergeCell ref="B4613:C4613"/>
    <mergeCell ref="E4613:F4613"/>
    <mergeCell ref="B4614:C4614"/>
    <mergeCell ref="H4614:H4623"/>
    <mergeCell ref="B4615:C4615"/>
    <mergeCell ref="B4616:C4616"/>
    <mergeCell ref="B4617:C4617"/>
    <mergeCell ref="B4618:C4618"/>
    <mergeCell ref="B4619:C4619"/>
    <mergeCell ref="B4620:C4620"/>
    <mergeCell ref="B4621:C4621"/>
    <mergeCell ref="B4622:C4622"/>
    <mergeCell ref="B4623:C4623"/>
    <mergeCell ref="C4532:C4535"/>
    <mergeCell ref="D4538:E4538"/>
    <mergeCell ref="D4539:E4539"/>
    <mergeCell ref="B4551:H4551"/>
    <mergeCell ref="B4552:G4552"/>
    <mergeCell ref="C4555:C4557"/>
    <mergeCell ref="D4555:G4555"/>
    <mergeCell ref="D4556:G4556"/>
    <mergeCell ref="D4557:G4557"/>
    <mergeCell ref="E4559:F4560"/>
    <mergeCell ref="G4559:G4560"/>
    <mergeCell ref="B4566:C4566"/>
    <mergeCell ref="E4566:F4566"/>
    <mergeCell ref="B4567:C4567"/>
    <mergeCell ref="H4567:H4576"/>
    <mergeCell ref="B4568:C4568"/>
    <mergeCell ref="B4569:C4569"/>
    <mergeCell ref="B4570:C4570"/>
    <mergeCell ref="B4571:C4571"/>
    <mergeCell ref="B4572:C4572"/>
    <mergeCell ref="B4573:C4573"/>
    <mergeCell ref="B4574:C4574"/>
    <mergeCell ref="B4575:C4575"/>
    <mergeCell ref="B4576:C4576"/>
    <mergeCell ref="C4485:C4488"/>
    <mergeCell ref="D4491:E4491"/>
    <mergeCell ref="D4492:E4492"/>
    <mergeCell ref="B4504:H4504"/>
    <mergeCell ref="B4505:G4505"/>
    <mergeCell ref="C4508:C4510"/>
    <mergeCell ref="D4508:G4508"/>
    <mergeCell ref="D4509:G4509"/>
    <mergeCell ref="D4510:G4510"/>
    <mergeCell ref="E4512:F4513"/>
    <mergeCell ref="G4512:G4513"/>
    <mergeCell ref="B4519:C4519"/>
    <mergeCell ref="E4519:F4519"/>
    <mergeCell ref="B4520:C4520"/>
    <mergeCell ref="H4520:H4529"/>
    <mergeCell ref="B4521:C4521"/>
    <mergeCell ref="B4522:C4522"/>
    <mergeCell ref="B4523:C4523"/>
    <mergeCell ref="B4524:C4524"/>
    <mergeCell ref="B4525:C4525"/>
    <mergeCell ref="B4526:C4526"/>
    <mergeCell ref="B4527:C4527"/>
    <mergeCell ref="B4528:C4528"/>
    <mergeCell ref="B4529:C4529"/>
    <mergeCell ref="B4457:H4457"/>
    <mergeCell ref="B4458:G4458"/>
    <mergeCell ref="C4461:C4463"/>
    <mergeCell ref="D4461:G4461"/>
    <mergeCell ref="D4462:G4462"/>
    <mergeCell ref="D4463:G4463"/>
    <mergeCell ref="E4465:F4466"/>
    <mergeCell ref="G4465:G4466"/>
    <mergeCell ref="B4472:C4472"/>
    <mergeCell ref="E4472:F4472"/>
    <mergeCell ref="B4473:C4473"/>
    <mergeCell ref="H4473:H4482"/>
    <mergeCell ref="B4474:C4474"/>
    <mergeCell ref="B4475:C4475"/>
    <mergeCell ref="B4476:C4476"/>
    <mergeCell ref="B4477:C4477"/>
    <mergeCell ref="B4478:C4478"/>
    <mergeCell ref="B4479:C4479"/>
    <mergeCell ref="B4480:C4480"/>
    <mergeCell ref="B4481:C4481"/>
    <mergeCell ref="B4482:C4482"/>
    <mergeCell ref="C4224:C4226"/>
    <mergeCell ref="D4224:G4224"/>
    <mergeCell ref="D4225:G4225"/>
    <mergeCell ref="D4226:G4226"/>
    <mergeCell ref="E4228:F4229"/>
    <mergeCell ref="G4228:G4229"/>
    <mergeCell ref="B4235:C4235"/>
    <mergeCell ref="E4235:F4235"/>
    <mergeCell ref="B4236:C4236"/>
    <mergeCell ref="H4236:H4245"/>
    <mergeCell ref="B4237:C4237"/>
    <mergeCell ref="B4238:C4238"/>
    <mergeCell ref="B4239:C4239"/>
    <mergeCell ref="B4240:C4240"/>
    <mergeCell ref="B4241:C4241"/>
    <mergeCell ref="B4242:C4242"/>
    <mergeCell ref="B4243:C4243"/>
    <mergeCell ref="B4244:C4244"/>
    <mergeCell ref="B4245:C4245"/>
    <mergeCell ref="C4154:C4157"/>
    <mergeCell ref="D4160:E4160"/>
    <mergeCell ref="D4161:E4161"/>
    <mergeCell ref="B4173:H4173"/>
    <mergeCell ref="B4174:G4174"/>
    <mergeCell ref="C4177:C4179"/>
    <mergeCell ref="D4177:G4177"/>
    <mergeCell ref="D4178:G4178"/>
    <mergeCell ref="D4179:G4179"/>
    <mergeCell ref="E4181:F4182"/>
    <mergeCell ref="G4181:G4182"/>
    <mergeCell ref="B4188:C4188"/>
    <mergeCell ref="E4188:F4188"/>
    <mergeCell ref="B4189:C4189"/>
    <mergeCell ref="H4189:H4198"/>
    <mergeCell ref="B4190:C4190"/>
    <mergeCell ref="B4191:C4191"/>
    <mergeCell ref="B4192:C4192"/>
    <mergeCell ref="B4193:C4193"/>
    <mergeCell ref="B4194:C4194"/>
    <mergeCell ref="B4195:C4195"/>
    <mergeCell ref="B4196:C4196"/>
    <mergeCell ref="B4197:C4197"/>
    <mergeCell ref="B4198:C4198"/>
    <mergeCell ref="C4107:C4110"/>
    <mergeCell ref="D4113:E4113"/>
    <mergeCell ref="D4114:E4114"/>
    <mergeCell ref="B4126:H4126"/>
    <mergeCell ref="B4127:G4127"/>
    <mergeCell ref="C4130:C4132"/>
    <mergeCell ref="D4130:G4130"/>
    <mergeCell ref="D4131:G4131"/>
    <mergeCell ref="D4132:G4132"/>
    <mergeCell ref="E4134:F4135"/>
    <mergeCell ref="G4134:G4135"/>
    <mergeCell ref="B4141:C4141"/>
    <mergeCell ref="E4141:F4141"/>
    <mergeCell ref="B4142:C4142"/>
    <mergeCell ref="H4142:H4151"/>
    <mergeCell ref="B4143:C4143"/>
    <mergeCell ref="B4144:C4144"/>
    <mergeCell ref="B4145:C4145"/>
    <mergeCell ref="B4146:C4146"/>
    <mergeCell ref="B4147:C4147"/>
    <mergeCell ref="B4148:C4148"/>
    <mergeCell ref="B4149:C4149"/>
    <mergeCell ref="B4150:C4150"/>
    <mergeCell ref="B4151:C4151"/>
    <mergeCell ref="B4079:H4079"/>
    <mergeCell ref="B4080:G4080"/>
    <mergeCell ref="C4083:C4085"/>
    <mergeCell ref="D4083:G4083"/>
    <mergeCell ref="D4084:G4084"/>
    <mergeCell ref="D4085:G4085"/>
    <mergeCell ref="E4087:F4088"/>
    <mergeCell ref="G4087:G4088"/>
    <mergeCell ref="B4094:C4094"/>
    <mergeCell ref="E4094:F4094"/>
    <mergeCell ref="B4095:C4095"/>
    <mergeCell ref="H4095:H4104"/>
    <mergeCell ref="B4096:C4096"/>
    <mergeCell ref="B4097:C4097"/>
    <mergeCell ref="B4098:C4098"/>
    <mergeCell ref="B4099:C4099"/>
    <mergeCell ref="B4100:C4100"/>
    <mergeCell ref="B4101:C4101"/>
    <mergeCell ref="B4102:C4102"/>
    <mergeCell ref="B4103:C4103"/>
    <mergeCell ref="B4104:C4104"/>
    <mergeCell ref="C3987:C3989"/>
    <mergeCell ref="D3987:G3987"/>
    <mergeCell ref="D3988:G3988"/>
    <mergeCell ref="D3989:G3989"/>
    <mergeCell ref="E3991:F3992"/>
    <mergeCell ref="G3991:G3992"/>
    <mergeCell ref="B3998:C3998"/>
    <mergeCell ref="E3998:F3998"/>
    <mergeCell ref="B3999:C3999"/>
    <mergeCell ref="H3999:H4008"/>
    <mergeCell ref="B4000:C4000"/>
    <mergeCell ref="B4001:C4001"/>
    <mergeCell ref="B4002:C4002"/>
    <mergeCell ref="B4003:C4003"/>
    <mergeCell ref="B4004:C4004"/>
    <mergeCell ref="B4005:C4005"/>
    <mergeCell ref="B4006:C4006"/>
    <mergeCell ref="B4007:C4007"/>
    <mergeCell ref="B4008:C4008"/>
    <mergeCell ref="C3917:C3920"/>
    <mergeCell ref="D3923:E3923"/>
    <mergeCell ref="D3924:E3924"/>
    <mergeCell ref="B3936:H3936"/>
    <mergeCell ref="B3937:G3937"/>
    <mergeCell ref="C3940:C3942"/>
    <mergeCell ref="D3940:G3940"/>
    <mergeCell ref="D3941:G3941"/>
    <mergeCell ref="D3942:G3942"/>
    <mergeCell ref="E3944:F3945"/>
    <mergeCell ref="G3944:G3945"/>
    <mergeCell ref="B3951:C3951"/>
    <mergeCell ref="E3951:F3951"/>
    <mergeCell ref="B3952:C3952"/>
    <mergeCell ref="H3952:H3961"/>
    <mergeCell ref="B3953:C3953"/>
    <mergeCell ref="B3954:C3954"/>
    <mergeCell ref="B3955:C3955"/>
    <mergeCell ref="B3956:C3956"/>
    <mergeCell ref="B3957:C3957"/>
    <mergeCell ref="B3958:C3958"/>
    <mergeCell ref="B3959:C3959"/>
    <mergeCell ref="B3960:C3960"/>
    <mergeCell ref="B3961:C3961"/>
    <mergeCell ref="C3870:C3873"/>
    <mergeCell ref="D3876:E3876"/>
    <mergeCell ref="D3877:E3877"/>
    <mergeCell ref="B3889:H3889"/>
    <mergeCell ref="B3890:G3890"/>
    <mergeCell ref="C3893:C3895"/>
    <mergeCell ref="D3893:G3893"/>
    <mergeCell ref="D3894:G3894"/>
    <mergeCell ref="D3895:G3895"/>
    <mergeCell ref="E3897:F3898"/>
    <mergeCell ref="G3897:G3898"/>
    <mergeCell ref="B3904:C3904"/>
    <mergeCell ref="E3904:F3904"/>
    <mergeCell ref="B3905:C3905"/>
    <mergeCell ref="H3905:H3914"/>
    <mergeCell ref="B3906:C3906"/>
    <mergeCell ref="B3907:C3907"/>
    <mergeCell ref="B3908:C3908"/>
    <mergeCell ref="B3909:C3909"/>
    <mergeCell ref="B3910:C3910"/>
    <mergeCell ref="B3911:C3911"/>
    <mergeCell ref="B3912:C3912"/>
    <mergeCell ref="B3913:C3913"/>
    <mergeCell ref="B3914:C3914"/>
    <mergeCell ref="C3823:C3826"/>
    <mergeCell ref="D3829:E3829"/>
    <mergeCell ref="D3830:E3830"/>
    <mergeCell ref="B3842:H3842"/>
    <mergeCell ref="B3843:G3843"/>
    <mergeCell ref="C3846:C3848"/>
    <mergeCell ref="D3846:G3846"/>
    <mergeCell ref="D3847:G3847"/>
    <mergeCell ref="D3848:G3848"/>
    <mergeCell ref="E3850:F3851"/>
    <mergeCell ref="G3850:G3851"/>
    <mergeCell ref="B3857:C3857"/>
    <mergeCell ref="E3857:F3857"/>
    <mergeCell ref="B3858:C3858"/>
    <mergeCell ref="H3858:H3867"/>
    <mergeCell ref="B3859:C3859"/>
    <mergeCell ref="B3860:C3860"/>
    <mergeCell ref="B3861:C3861"/>
    <mergeCell ref="B3862:C3862"/>
    <mergeCell ref="B3863:C3863"/>
    <mergeCell ref="B3864:C3864"/>
    <mergeCell ref="B3865:C3865"/>
    <mergeCell ref="B3866:C3866"/>
    <mergeCell ref="B3867:C3867"/>
    <mergeCell ref="C3776:C3779"/>
    <mergeCell ref="D3782:E3782"/>
    <mergeCell ref="D3783:E3783"/>
    <mergeCell ref="B3795:H3795"/>
    <mergeCell ref="B3796:G3796"/>
    <mergeCell ref="C3799:C3801"/>
    <mergeCell ref="D3799:G3799"/>
    <mergeCell ref="D3800:G3800"/>
    <mergeCell ref="D3801:G3801"/>
    <mergeCell ref="E3803:F3804"/>
    <mergeCell ref="G3803:G3804"/>
    <mergeCell ref="B3810:C3810"/>
    <mergeCell ref="E3810:F3810"/>
    <mergeCell ref="B3811:C3811"/>
    <mergeCell ref="H3811:H3820"/>
    <mergeCell ref="B3812:C3812"/>
    <mergeCell ref="B3813:C3813"/>
    <mergeCell ref="B3814:C3814"/>
    <mergeCell ref="B3815:C3815"/>
    <mergeCell ref="B3816:C3816"/>
    <mergeCell ref="B3817:C3817"/>
    <mergeCell ref="B3818:C3818"/>
    <mergeCell ref="B3819:C3819"/>
    <mergeCell ref="B3820:C3820"/>
    <mergeCell ref="B3748:H3748"/>
    <mergeCell ref="B3749:G3749"/>
    <mergeCell ref="C3752:C3754"/>
    <mergeCell ref="D3752:G3752"/>
    <mergeCell ref="D3753:G3753"/>
    <mergeCell ref="D3754:G3754"/>
    <mergeCell ref="E3756:F3757"/>
    <mergeCell ref="G3756:G3757"/>
    <mergeCell ref="B3763:C3763"/>
    <mergeCell ref="E3763:F3763"/>
    <mergeCell ref="B3764:C3764"/>
    <mergeCell ref="H3764:H3773"/>
    <mergeCell ref="B3765:C3765"/>
    <mergeCell ref="B3766:C3766"/>
    <mergeCell ref="B3767:C3767"/>
    <mergeCell ref="B3768:C3768"/>
    <mergeCell ref="B3769:C3769"/>
    <mergeCell ref="B3770:C3770"/>
    <mergeCell ref="B3771:C3771"/>
    <mergeCell ref="B3772:C3772"/>
    <mergeCell ref="B3773:C3773"/>
    <mergeCell ref="C3655:C3657"/>
    <mergeCell ref="D3655:G3655"/>
    <mergeCell ref="D3656:G3656"/>
    <mergeCell ref="D3657:G3657"/>
    <mergeCell ref="E3659:F3660"/>
    <mergeCell ref="G3659:G3660"/>
    <mergeCell ref="B3666:C3666"/>
    <mergeCell ref="E3666:F3666"/>
    <mergeCell ref="B3667:C3667"/>
    <mergeCell ref="H3667:H3676"/>
    <mergeCell ref="B3668:C3668"/>
    <mergeCell ref="B3669:C3669"/>
    <mergeCell ref="B3670:C3670"/>
    <mergeCell ref="B3671:C3671"/>
    <mergeCell ref="B3672:C3672"/>
    <mergeCell ref="B3673:C3673"/>
    <mergeCell ref="B3674:C3674"/>
    <mergeCell ref="B3675:C3675"/>
    <mergeCell ref="B3676:C3676"/>
    <mergeCell ref="C3585:C3588"/>
    <mergeCell ref="D3591:E3591"/>
    <mergeCell ref="D3592:E3592"/>
    <mergeCell ref="B3604:H3604"/>
    <mergeCell ref="B3605:G3605"/>
    <mergeCell ref="C3608:C3610"/>
    <mergeCell ref="D3608:G3608"/>
    <mergeCell ref="D3609:G3609"/>
    <mergeCell ref="D3610:G3610"/>
    <mergeCell ref="E3612:F3613"/>
    <mergeCell ref="G3612:G3613"/>
    <mergeCell ref="B3619:C3619"/>
    <mergeCell ref="E3619:F3619"/>
    <mergeCell ref="B3620:C3620"/>
    <mergeCell ref="H3620:H3629"/>
    <mergeCell ref="B3621:C3621"/>
    <mergeCell ref="B3622:C3622"/>
    <mergeCell ref="B3623:C3623"/>
    <mergeCell ref="B3624:C3624"/>
    <mergeCell ref="B3625:C3625"/>
    <mergeCell ref="B3626:C3626"/>
    <mergeCell ref="B3627:C3627"/>
    <mergeCell ref="B3628:C3628"/>
    <mergeCell ref="B3629:C3629"/>
    <mergeCell ref="C3538:C3541"/>
    <mergeCell ref="D3544:E3544"/>
    <mergeCell ref="D3545:E3545"/>
    <mergeCell ref="B3557:H3557"/>
    <mergeCell ref="B3558:G3558"/>
    <mergeCell ref="C3561:C3563"/>
    <mergeCell ref="D3561:G3561"/>
    <mergeCell ref="D3562:G3562"/>
    <mergeCell ref="D3563:G3563"/>
    <mergeCell ref="E3565:F3566"/>
    <mergeCell ref="G3565:G3566"/>
    <mergeCell ref="B3572:C3572"/>
    <mergeCell ref="E3572:F3572"/>
    <mergeCell ref="B3573:C3573"/>
    <mergeCell ref="H3573:H3582"/>
    <mergeCell ref="B3574:C3574"/>
    <mergeCell ref="B3575:C3575"/>
    <mergeCell ref="B3576:C3576"/>
    <mergeCell ref="B3577:C3577"/>
    <mergeCell ref="B3578:C3578"/>
    <mergeCell ref="B3579:C3579"/>
    <mergeCell ref="B3580:C3580"/>
    <mergeCell ref="B3581:C3581"/>
    <mergeCell ref="B3582:C3582"/>
    <mergeCell ref="C3491:C3494"/>
    <mergeCell ref="D3497:E3497"/>
    <mergeCell ref="D3498:E3498"/>
    <mergeCell ref="B3510:H3510"/>
    <mergeCell ref="B3511:G3511"/>
    <mergeCell ref="C3514:C3516"/>
    <mergeCell ref="D3514:G3514"/>
    <mergeCell ref="D3515:G3515"/>
    <mergeCell ref="D3516:G3516"/>
    <mergeCell ref="E3518:F3519"/>
    <mergeCell ref="G3518:G3519"/>
    <mergeCell ref="B3525:C3525"/>
    <mergeCell ref="E3525:F3525"/>
    <mergeCell ref="B3526:C3526"/>
    <mergeCell ref="H3526:H3535"/>
    <mergeCell ref="B3527:C3527"/>
    <mergeCell ref="B3528:C3528"/>
    <mergeCell ref="B3529:C3529"/>
    <mergeCell ref="B3530:C3530"/>
    <mergeCell ref="B3531:C3531"/>
    <mergeCell ref="B3532:C3532"/>
    <mergeCell ref="B3533:C3533"/>
    <mergeCell ref="B3534:C3534"/>
    <mergeCell ref="B3535:C3535"/>
    <mergeCell ref="C3444:C3447"/>
    <mergeCell ref="D3450:E3450"/>
    <mergeCell ref="D3451:E3451"/>
    <mergeCell ref="B3463:H3463"/>
    <mergeCell ref="B3464:G3464"/>
    <mergeCell ref="C3467:C3469"/>
    <mergeCell ref="D3467:G3467"/>
    <mergeCell ref="D3468:G3468"/>
    <mergeCell ref="D3469:G3469"/>
    <mergeCell ref="E3471:F3472"/>
    <mergeCell ref="G3471:G3472"/>
    <mergeCell ref="B3478:C3478"/>
    <mergeCell ref="E3478:F3478"/>
    <mergeCell ref="B3479:C3479"/>
    <mergeCell ref="H3479:H3488"/>
    <mergeCell ref="B3480:C3480"/>
    <mergeCell ref="B3481:C3481"/>
    <mergeCell ref="B3482:C3482"/>
    <mergeCell ref="B3483:C3483"/>
    <mergeCell ref="B3484:C3484"/>
    <mergeCell ref="B3485:C3485"/>
    <mergeCell ref="B3486:C3486"/>
    <mergeCell ref="B3487:C3487"/>
    <mergeCell ref="B3488:C3488"/>
    <mergeCell ref="C3397:C3400"/>
    <mergeCell ref="D3403:E3403"/>
    <mergeCell ref="D3404:E3404"/>
    <mergeCell ref="B3416:H3416"/>
    <mergeCell ref="B3417:G3417"/>
    <mergeCell ref="C3420:C3422"/>
    <mergeCell ref="D3420:G3420"/>
    <mergeCell ref="D3421:G3421"/>
    <mergeCell ref="D3422:G3422"/>
    <mergeCell ref="E3424:F3425"/>
    <mergeCell ref="G3424:G3425"/>
    <mergeCell ref="B3431:C3431"/>
    <mergeCell ref="E3431:F3431"/>
    <mergeCell ref="B3432:C3432"/>
    <mergeCell ref="H3432:H3441"/>
    <mergeCell ref="B3433:C3433"/>
    <mergeCell ref="B3434:C3434"/>
    <mergeCell ref="B3435:C3435"/>
    <mergeCell ref="B3436:C3436"/>
    <mergeCell ref="B3437:C3437"/>
    <mergeCell ref="B3438:C3438"/>
    <mergeCell ref="B3439:C3439"/>
    <mergeCell ref="B3440:C3440"/>
    <mergeCell ref="B3441:C3441"/>
    <mergeCell ref="C3350:C3353"/>
    <mergeCell ref="D3356:E3356"/>
    <mergeCell ref="D3357:E3357"/>
    <mergeCell ref="B3369:H3369"/>
    <mergeCell ref="B3370:G3370"/>
    <mergeCell ref="C3373:C3375"/>
    <mergeCell ref="D3373:G3373"/>
    <mergeCell ref="D3374:G3374"/>
    <mergeCell ref="D3375:G3375"/>
    <mergeCell ref="E3377:F3378"/>
    <mergeCell ref="G3377:G3378"/>
    <mergeCell ref="B3384:C3384"/>
    <mergeCell ref="E3384:F3384"/>
    <mergeCell ref="B3385:C3385"/>
    <mergeCell ref="H3385:H3394"/>
    <mergeCell ref="B3386:C3386"/>
    <mergeCell ref="B3387:C3387"/>
    <mergeCell ref="B3388:C3388"/>
    <mergeCell ref="B3389:C3389"/>
    <mergeCell ref="B3390:C3390"/>
    <mergeCell ref="B3391:C3391"/>
    <mergeCell ref="B3392:C3392"/>
    <mergeCell ref="B3393:C3393"/>
    <mergeCell ref="B3394:C3394"/>
    <mergeCell ref="C3303:C3306"/>
    <mergeCell ref="D3309:E3309"/>
    <mergeCell ref="D3310:E3310"/>
    <mergeCell ref="B3322:H3322"/>
    <mergeCell ref="B3323:G3323"/>
    <mergeCell ref="C3326:C3328"/>
    <mergeCell ref="D3326:G3326"/>
    <mergeCell ref="D3327:G3327"/>
    <mergeCell ref="D3328:G3328"/>
    <mergeCell ref="E3330:F3331"/>
    <mergeCell ref="G3330:G3331"/>
    <mergeCell ref="B3337:C3337"/>
    <mergeCell ref="E3337:F3337"/>
    <mergeCell ref="B3338:C3338"/>
    <mergeCell ref="H3338:H3347"/>
    <mergeCell ref="B3339:C3339"/>
    <mergeCell ref="B3340:C3340"/>
    <mergeCell ref="B3341:C3341"/>
    <mergeCell ref="B3342:C3342"/>
    <mergeCell ref="B3343:C3343"/>
    <mergeCell ref="B3344:C3344"/>
    <mergeCell ref="B3345:C3345"/>
    <mergeCell ref="B3346:C3346"/>
    <mergeCell ref="B3347:C3347"/>
    <mergeCell ref="B3275:H3275"/>
    <mergeCell ref="B3276:G3276"/>
    <mergeCell ref="C3279:C3281"/>
    <mergeCell ref="D3279:G3279"/>
    <mergeCell ref="D3280:G3280"/>
    <mergeCell ref="D3281:G3281"/>
    <mergeCell ref="E3283:F3284"/>
    <mergeCell ref="G3283:G3284"/>
    <mergeCell ref="B3290:C3290"/>
    <mergeCell ref="E3290:F3290"/>
    <mergeCell ref="B3291:C3291"/>
    <mergeCell ref="H3291:H3300"/>
    <mergeCell ref="B3292:C3292"/>
    <mergeCell ref="B3293:C3293"/>
    <mergeCell ref="B3294:C3294"/>
    <mergeCell ref="B3295:C3295"/>
    <mergeCell ref="B3296:C3296"/>
    <mergeCell ref="B3297:C3297"/>
    <mergeCell ref="B3298:C3298"/>
    <mergeCell ref="B3299:C3299"/>
    <mergeCell ref="B3300:C3300"/>
    <mergeCell ref="C3206:C3209"/>
    <mergeCell ref="D3212:E3212"/>
    <mergeCell ref="D3213:E3213"/>
    <mergeCell ref="C3160:C3163"/>
    <mergeCell ref="D3166:E3166"/>
    <mergeCell ref="D3167:E3167"/>
    <mergeCell ref="B3178:H3178"/>
    <mergeCell ref="B3179:G3179"/>
    <mergeCell ref="C3182:C3184"/>
    <mergeCell ref="D3182:G3182"/>
    <mergeCell ref="D3183:G3183"/>
    <mergeCell ref="D3184:G3184"/>
    <mergeCell ref="E3186:F3187"/>
    <mergeCell ref="G3186:G3187"/>
    <mergeCell ref="B3193:C3193"/>
    <mergeCell ref="E3193:F3193"/>
    <mergeCell ref="B3194:C3194"/>
    <mergeCell ref="H3194:H3203"/>
    <mergeCell ref="B3195:C3195"/>
    <mergeCell ref="B3196:C3196"/>
    <mergeCell ref="B3197:C3197"/>
    <mergeCell ref="B3198:C3198"/>
    <mergeCell ref="B3199:C3199"/>
    <mergeCell ref="B3200:C3200"/>
    <mergeCell ref="B3201:C3201"/>
    <mergeCell ref="B3202:C3202"/>
    <mergeCell ref="B3203:C3203"/>
    <mergeCell ref="C3112:C3115"/>
    <mergeCell ref="D3118:E3118"/>
    <mergeCell ref="D3119:E3119"/>
    <mergeCell ref="B3132:H3132"/>
    <mergeCell ref="B3133:G3133"/>
    <mergeCell ref="C3136:C3138"/>
    <mergeCell ref="D3136:G3136"/>
    <mergeCell ref="D3137:G3137"/>
    <mergeCell ref="D3138:G3138"/>
    <mergeCell ref="E3140:F3141"/>
    <mergeCell ref="G3140:G3141"/>
    <mergeCell ref="B3147:C3147"/>
    <mergeCell ref="E3147:F3147"/>
    <mergeCell ref="B3148:C3148"/>
    <mergeCell ref="H3148:H3157"/>
    <mergeCell ref="B3149:C3149"/>
    <mergeCell ref="B3150:C3150"/>
    <mergeCell ref="B3151:C3151"/>
    <mergeCell ref="B3152:C3152"/>
    <mergeCell ref="B3153:C3153"/>
    <mergeCell ref="B3154:C3154"/>
    <mergeCell ref="B3155:C3155"/>
    <mergeCell ref="B3156:C3156"/>
    <mergeCell ref="B3157:C3157"/>
    <mergeCell ref="C3065:C3068"/>
    <mergeCell ref="D3071:E3071"/>
    <mergeCell ref="D3072:E3072"/>
    <mergeCell ref="B3084:H3084"/>
    <mergeCell ref="B3085:G3085"/>
    <mergeCell ref="C3088:C3090"/>
    <mergeCell ref="D3088:G3088"/>
    <mergeCell ref="D3089:G3089"/>
    <mergeCell ref="D3090:G3090"/>
    <mergeCell ref="E3092:F3093"/>
    <mergeCell ref="G3092:G3093"/>
    <mergeCell ref="B3099:C3099"/>
    <mergeCell ref="E3099:F3099"/>
    <mergeCell ref="B3100:C3100"/>
    <mergeCell ref="H3100:H3109"/>
    <mergeCell ref="B3101:C3101"/>
    <mergeCell ref="B3102:C3102"/>
    <mergeCell ref="B3103:C3103"/>
    <mergeCell ref="B3104:C3104"/>
    <mergeCell ref="B3105:C3105"/>
    <mergeCell ref="B3106:C3106"/>
    <mergeCell ref="B3107:C3107"/>
    <mergeCell ref="B3108:C3108"/>
    <mergeCell ref="B3109:C3109"/>
    <mergeCell ref="C3018:C3021"/>
    <mergeCell ref="D3024:E3024"/>
    <mergeCell ref="D3025:E3025"/>
    <mergeCell ref="B3037:H3037"/>
    <mergeCell ref="B3038:G3038"/>
    <mergeCell ref="C3041:C3043"/>
    <mergeCell ref="D3041:G3041"/>
    <mergeCell ref="D3042:G3042"/>
    <mergeCell ref="D3043:G3043"/>
    <mergeCell ref="E3045:F3046"/>
    <mergeCell ref="G3045:G3046"/>
    <mergeCell ref="B3052:C3052"/>
    <mergeCell ref="E3052:F3052"/>
    <mergeCell ref="B3053:C3053"/>
    <mergeCell ref="H3053:H3062"/>
    <mergeCell ref="B3054:C3054"/>
    <mergeCell ref="B3055:C3055"/>
    <mergeCell ref="B3056:C3056"/>
    <mergeCell ref="B3057:C3057"/>
    <mergeCell ref="B3058:C3058"/>
    <mergeCell ref="B3059:C3059"/>
    <mergeCell ref="B3060:C3060"/>
    <mergeCell ref="B3061:C3061"/>
    <mergeCell ref="B3062:C3062"/>
    <mergeCell ref="C2971:C2974"/>
    <mergeCell ref="D2977:E2977"/>
    <mergeCell ref="D2978:E2978"/>
    <mergeCell ref="B2990:H2990"/>
    <mergeCell ref="B2991:G2991"/>
    <mergeCell ref="C2994:C2996"/>
    <mergeCell ref="D2994:G2994"/>
    <mergeCell ref="D2995:G2995"/>
    <mergeCell ref="D2996:G2996"/>
    <mergeCell ref="E2998:F2999"/>
    <mergeCell ref="G2998:G2999"/>
    <mergeCell ref="B3005:C3005"/>
    <mergeCell ref="E3005:F3005"/>
    <mergeCell ref="B3006:C3006"/>
    <mergeCell ref="H3006:H3015"/>
    <mergeCell ref="B3007:C3007"/>
    <mergeCell ref="B3008:C3008"/>
    <mergeCell ref="B3009:C3009"/>
    <mergeCell ref="B3010:C3010"/>
    <mergeCell ref="B3011:C3011"/>
    <mergeCell ref="B3012:C3012"/>
    <mergeCell ref="B3013:C3013"/>
    <mergeCell ref="B3014:C3014"/>
    <mergeCell ref="B3015:C3015"/>
    <mergeCell ref="C2826:C2829"/>
    <mergeCell ref="D2832:E2832"/>
    <mergeCell ref="D2833:E2833"/>
    <mergeCell ref="B2943:H2943"/>
    <mergeCell ref="B2944:G2944"/>
    <mergeCell ref="C2947:C2949"/>
    <mergeCell ref="D2947:G2947"/>
    <mergeCell ref="D2948:G2948"/>
    <mergeCell ref="D2949:G2949"/>
    <mergeCell ref="E2951:F2952"/>
    <mergeCell ref="G2951:G2952"/>
    <mergeCell ref="B2958:C2958"/>
    <mergeCell ref="E2958:F2958"/>
    <mergeCell ref="B2959:C2959"/>
    <mergeCell ref="H2959:H2968"/>
    <mergeCell ref="B2960:C2960"/>
    <mergeCell ref="B2961:C2961"/>
    <mergeCell ref="B2962:C2962"/>
    <mergeCell ref="B2963:C2963"/>
    <mergeCell ref="B2964:C2964"/>
    <mergeCell ref="B2965:C2965"/>
    <mergeCell ref="B2966:C2966"/>
    <mergeCell ref="B2967:C2967"/>
    <mergeCell ref="B2968:C2968"/>
    <mergeCell ref="B2846:H2846"/>
    <mergeCell ref="B2847:G2847"/>
    <mergeCell ref="C2850:C2852"/>
    <mergeCell ref="D2850:G2850"/>
    <mergeCell ref="D2851:G2851"/>
    <mergeCell ref="D2852:G2852"/>
    <mergeCell ref="E2854:F2855"/>
    <mergeCell ref="G2854:G2855"/>
    <mergeCell ref="C2779:C2782"/>
    <mergeCell ref="D2785:E2785"/>
    <mergeCell ref="D2786:E2786"/>
    <mergeCell ref="B2798:H2798"/>
    <mergeCell ref="B2799:G2799"/>
    <mergeCell ref="C2802:C2804"/>
    <mergeCell ref="D2802:G2802"/>
    <mergeCell ref="D2803:G2803"/>
    <mergeCell ref="D2804:G2804"/>
    <mergeCell ref="E2806:F2807"/>
    <mergeCell ref="G2806:G2807"/>
    <mergeCell ref="B2813:C2813"/>
    <mergeCell ref="E2813:F2813"/>
    <mergeCell ref="B2814:C2814"/>
    <mergeCell ref="H2814:H2823"/>
    <mergeCell ref="B2815:C2815"/>
    <mergeCell ref="B2816:C2816"/>
    <mergeCell ref="B2817:C2817"/>
    <mergeCell ref="B2818:C2818"/>
    <mergeCell ref="B2819:C2819"/>
    <mergeCell ref="B2820:C2820"/>
    <mergeCell ref="B2821:C2821"/>
    <mergeCell ref="B2822:C2822"/>
    <mergeCell ref="B2823:C2823"/>
    <mergeCell ref="C2732:C2735"/>
    <mergeCell ref="D2738:E2738"/>
    <mergeCell ref="D2739:E2739"/>
    <mergeCell ref="B2751:H2751"/>
    <mergeCell ref="B2752:G2752"/>
    <mergeCell ref="C2755:C2757"/>
    <mergeCell ref="D2755:G2755"/>
    <mergeCell ref="D2756:G2756"/>
    <mergeCell ref="D2757:G2757"/>
    <mergeCell ref="E2759:F2760"/>
    <mergeCell ref="G2759:G2760"/>
    <mergeCell ref="B2766:C2766"/>
    <mergeCell ref="E2766:F2766"/>
    <mergeCell ref="B2767:C2767"/>
    <mergeCell ref="H2767:H2776"/>
    <mergeCell ref="B2768:C2768"/>
    <mergeCell ref="B2769:C2769"/>
    <mergeCell ref="B2770:C2770"/>
    <mergeCell ref="B2771:C2771"/>
    <mergeCell ref="B2772:C2772"/>
    <mergeCell ref="B2773:C2773"/>
    <mergeCell ref="B2774:C2774"/>
    <mergeCell ref="B2775:C2775"/>
    <mergeCell ref="B2776:C2776"/>
    <mergeCell ref="C2685:C2688"/>
    <mergeCell ref="D2691:E2691"/>
    <mergeCell ref="D2692:E2692"/>
    <mergeCell ref="B2704:H2704"/>
    <mergeCell ref="B2705:G2705"/>
    <mergeCell ref="C2708:C2710"/>
    <mergeCell ref="D2708:G2708"/>
    <mergeCell ref="D2709:G2709"/>
    <mergeCell ref="D2710:G2710"/>
    <mergeCell ref="E2712:F2713"/>
    <mergeCell ref="G2712:G2713"/>
    <mergeCell ref="B2719:C2719"/>
    <mergeCell ref="E2719:F2719"/>
    <mergeCell ref="B2720:C2720"/>
    <mergeCell ref="H2720:H2729"/>
    <mergeCell ref="B2721:C2721"/>
    <mergeCell ref="B2722:C2722"/>
    <mergeCell ref="B2723:C2723"/>
    <mergeCell ref="B2724:C2724"/>
    <mergeCell ref="B2725:C2725"/>
    <mergeCell ref="B2726:C2726"/>
    <mergeCell ref="B2727:C2727"/>
    <mergeCell ref="B2728:C2728"/>
    <mergeCell ref="B2729:C2729"/>
    <mergeCell ref="C2638:C2641"/>
    <mergeCell ref="D2644:E2644"/>
    <mergeCell ref="D2645:E2645"/>
    <mergeCell ref="B2657:H2657"/>
    <mergeCell ref="B2658:G2658"/>
    <mergeCell ref="C2661:C2663"/>
    <mergeCell ref="D2661:G2661"/>
    <mergeCell ref="D2662:G2662"/>
    <mergeCell ref="D2663:G2663"/>
    <mergeCell ref="E2665:F2666"/>
    <mergeCell ref="G2665:G2666"/>
    <mergeCell ref="B2672:C2672"/>
    <mergeCell ref="E2672:F2672"/>
    <mergeCell ref="B2673:C2673"/>
    <mergeCell ref="H2673:H2682"/>
    <mergeCell ref="B2674:C2674"/>
    <mergeCell ref="B2675:C2675"/>
    <mergeCell ref="B2676:C2676"/>
    <mergeCell ref="B2677:C2677"/>
    <mergeCell ref="B2678:C2678"/>
    <mergeCell ref="B2679:C2679"/>
    <mergeCell ref="B2680:C2680"/>
    <mergeCell ref="B2681:C2681"/>
    <mergeCell ref="B2682:C2682"/>
    <mergeCell ref="C2591:C2594"/>
    <mergeCell ref="D2597:E2597"/>
    <mergeCell ref="D2598:E2598"/>
    <mergeCell ref="B2610:H2610"/>
    <mergeCell ref="B2611:G2611"/>
    <mergeCell ref="C2614:C2616"/>
    <mergeCell ref="D2614:G2614"/>
    <mergeCell ref="D2615:G2615"/>
    <mergeCell ref="D2616:G2616"/>
    <mergeCell ref="E2618:F2619"/>
    <mergeCell ref="G2618:G2619"/>
    <mergeCell ref="B2625:C2625"/>
    <mergeCell ref="E2625:F2625"/>
    <mergeCell ref="B2626:C2626"/>
    <mergeCell ref="H2626:H2635"/>
    <mergeCell ref="B2627:C2627"/>
    <mergeCell ref="B2628:C2628"/>
    <mergeCell ref="B2629:C2629"/>
    <mergeCell ref="B2630:C2630"/>
    <mergeCell ref="B2631:C2631"/>
    <mergeCell ref="B2632:C2632"/>
    <mergeCell ref="B2633:C2633"/>
    <mergeCell ref="B2634:C2634"/>
    <mergeCell ref="B2635:C2635"/>
    <mergeCell ref="C2544:C2547"/>
    <mergeCell ref="D2550:E2550"/>
    <mergeCell ref="D2551:E2551"/>
    <mergeCell ref="B2563:H2563"/>
    <mergeCell ref="B2564:G2564"/>
    <mergeCell ref="C2567:C2569"/>
    <mergeCell ref="D2567:G2567"/>
    <mergeCell ref="D2568:G2568"/>
    <mergeCell ref="D2569:G2569"/>
    <mergeCell ref="E2571:F2572"/>
    <mergeCell ref="G2571:G2572"/>
    <mergeCell ref="B2578:C2578"/>
    <mergeCell ref="E2578:F2578"/>
    <mergeCell ref="B2579:C2579"/>
    <mergeCell ref="H2579:H2588"/>
    <mergeCell ref="B2580:C2580"/>
    <mergeCell ref="B2581:C2581"/>
    <mergeCell ref="B2582:C2582"/>
    <mergeCell ref="B2583:C2583"/>
    <mergeCell ref="B2584:C2584"/>
    <mergeCell ref="B2585:C2585"/>
    <mergeCell ref="B2586:C2586"/>
    <mergeCell ref="B2587:C2587"/>
    <mergeCell ref="B2588:C2588"/>
    <mergeCell ref="C2497:C2500"/>
    <mergeCell ref="D2503:E2503"/>
    <mergeCell ref="D2504:E2504"/>
    <mergeCell ref="B2516:H2516"/>
    <mergeCell ref="B2517:G2517"/>
    <mergeCell ref="C2520:C2522"/>
    <mergeCell ref="D2520:G2520"/>
    <mergeCell ref="D2521:G2521"/>
    <mergeCell ref="D2522:G2522"/>
    <mergeCell ref="E2524:F2525"/>
    <mergeCell ref="G2524:G2525"/>
    <mergeCell ref="B2531:C2531"/>
    <mergeCell ref="E2531:F2531"/>
    <mergeCell ref="B2532:C2532"/>
    <mergeCell ref="H2532:H2541"/>
    <mergeCell ref="B2533:C2533"/>
    <mergeCell ref="B2534:C2534"/>
    <mergeCell ref="B2535:C2535"/>
    <mergeCell ref="B2536:C2536"/>
    <mergeCell ref="B2537:C2537"/>
    <mergeCell ref="B2538:C2538"/>
    <mergeCell ref="B2539:C2539"/>
    <mergeCell ref="B2540:C2540"/>
    <mergeCell ref="B2541:C2541"/>
    <mergeCell ref="B2469:H2469"/>
    <mergeCell ref="B2470:G2470"/>
    <mergeCell ref="C2473:C2475"/>
    <mergeCell ref="D2473:G2473"/>
    <mergeCell ref="D2474:G2474"/>
    <mergeCell ref="D2475:G2475"/>
    <mergeCell ref="E2477:F2478"/>
    <mergeCell ref="G2477:G2478"/>
    <mergeCell ref="B2484:C2484"/>
    <mergeCell ref="E2484:F2484"/>
    <mergeCell ref="B2485:C2485"/>
    <mergeCell ref="H2485:H2494"/>
    <mergeCell ref="B2486:C2486"/>
    <mergeCell ref="B2487:C2487"/>
    <mergeCell ref="B2488:C2488"/>
    <mergeCell ref="B2489:C2489"/>
    <mergeCell ref="B2490:C2490"/>
    <mergeCell ref="B2491:C2491"/>
    <mergeCell ref="B2492:C2492"/>
    <mergeCell ref="B2493:C2493"/>
    <mergeCell ref="B2494:C2494"/>
    <mergeCell ref="C2259:C2262"/>
    <mergeCell ref="D2265:E2265"/>
    <mergeCell ref="D2266:E2266"/>
    <mergeCell ref="B2246:C2246"/>
    <mergeCell ref="E2246:F2246"/>
    <mergeCell ref="B2247:C2247"/>
    <mergeCell ref="H2247:H2256"/>
    <mergeCell ref="B2248:C2248"/>
    <mergeCell ref="B2249:C2249"/>
    <mergeCell ref="B2250:C2250"/>
    <mergeCell ref="B2251:C2251"/>
    <mergeCell ref="B2252:C2252"/>
    <mergeCell ref="B2253:C2253"/>
    <mergeCell ref="B2254:C2254"/>
    <mergeCell ref="B2255:C2255"/>
    <mergeCell ref="B2256:C2256"/>
    <mergeCell ref="C2235:C2237"/>
    <mergeCell ref="D2235:G2235"/>
    <mergeCell ref="D2236:G2236"/>
    <mergeCell ref="D2237:G2237"/>
    <mergeCell ref="E2239:F2240"/>
    <mergeCell ref="G2239:G2240"/>
    <mergeCell ref="C2213:C2216"/>
    <mergeCell ref="D2219:E2219"/>
    <mergeCell ref="D2220:E2220"/>
    <mergeCell ref="B2231:H2231"/>
    <mergeCell ref="B2232:G2232"/>
    <mergeCell ref="B2200:C2200"/>
    <mergeCell ref="E2200:F2200"/>
    <mergeCell ref="B2201:C2201"/>
    <mergeCell ref="H2201:H2210"/>
    <mergeCell ref="B2202:C2202"/>
    <mergeCell ref="B2203:C2203"/>
    <mergeCell ref="B2204:C2204"/>
    <mergeCell ref="B2205:C2205"/>
    <mergeCell ref="B2206:C2206"/>
    <mergeCell ref="B2207:C2207"/>
    <mergeCell ref="B2208:C2208"/>
    <mergeCell ref="B2209:C2209"/>
    <mergeCell ref="B2210:C2210"/>
    <mergeCell ref="C2189:C2191"/>
    <mergeCell ref="D2189:G2189"/>
    <mergeCell ref="D2190:G2190"/>
    <mergeCell ref="D2191:G2191"/>
    <mergeCell ref="E2193:F2194"/>
    <mergeCell ref="G2193:G2194"/>
    <mergeCell ref="C2167:C2170"/>
    <mergeCell ref="D2173:E2173"/>
    <mergeCell ref="D2174:E2174"/>
    <mergeCell ref="B2185:H2185"/>
    <mergeCell ref="B2186:G2186"/>
    <mergeCell ref="B2154:C2154"/>
    <mergeCell ref="E2154:F2154"/>
    <mergeCell ref="B2155:C2155"/>
    <mergeCell ref="H2155:H2164"/>
    <mergeCell ref="B2156:C2156"/>
    <mergeCell ref="B2157:C2157"/>
    <mergeCell ref="B2158:C2158"/>
    <mergeCell ref="B2159:C2159"/>
    <mergeCell ref="B2160:C2160"/>
    <mergeCell ref="B2161:C2161"/>
    <mergeCell ref="B2162:C2162"/>
    <mergeCell ref="B2163:C2163"/>
    <mergeCell ref="B2164:C2164"/>
    <mergeCell ref="C2143:C2145"/>
    <mergeCell ref="D2143:G2143"/>
    <mergeCell ref="D2144:G2144"/>
    <mergeCell ref="D2145:G2145"/>
    <mergeCell ref="E2147:F2148"/>
    <mergeCell ref="G2147:G2148"/>
    <mergeCell ref="C2121:C2124"/>
    <mergeCell ref="D2127:E2127"/>
    <mergeCell ref="D2128:E2128"/>
    <mergeCell ref="B2139:H2139"/>
    <mergeCell ref="B2140:G2140"/>
    <mergeCell ref="B2108:C2108"/>
    <mergeCell ref="E2108:F2108"/>
    <mergeCell ref="B2109:C2109"/>
    <mergeCell ref="H2109:H2118"/>
    <mergeCell ref="B2110:C2110"/>
    <mergeCell ref="B2111:C2111"/>
    <mergeCell ref="B2112:C2112"/>
    <mergeCell ref="B2113:C2113"/>
    <mergeCell ref="B2114:C2114"/>
    <mergeCell ref="B2115:C2115"/>
    <mergeCell ref="B2116:C2116"/>
    <mergeCell ref="B2117:C2117"/>
    <mergeCell ref="B2118:C2118"/>
    <mergeCell ref="C2097:C2099"/>
    <mergeCell ref="D2097:G2097"/>
    <mergeCell ref="D2098:G2098"/>
    <mergeCell ref="D2099:G2099"/>
    <mergeCell ref="E2101:F2102"/>
    <mergeCell ref="G2101:G2102"/>
    <mergeCell ref="B2093:H2093"/>
    <mergeCell ref="B2094:G2094"/>
    <mergeCell ref="C2025:C2028"/>
    <mergeCell ref="D2031:E2031"/>
    <mergeCell ref="D2032:E2032"/>
    <mergeCell ref="B2012:C2012"/>
    <mergeCell ref="E2012:F2012"/>
    <mergeCell ref="B2013:C2013"/>
    <mergeCell ref="H2013:H2022"/>
    <mergeCell ref="B2014:C2014"/>
    <mergeCell ref="B2015:C2015"/>
    <mergeCell ref="B2016:C2016"/>
    <mergeCell ref="B2017:C2017"/>
    <mergeCell ref="B2018:C2018"/>
    <mergeCell ref="B2019:C2019"/>
    <mergeCell ref="B2020:C2020"/>
    <mergeCell ref="B2021:C2021"/>
    <mergeCell ref="B2022:C2022"/>
    <mergeCell ref="E2052:F2053"/>
    <mergeCell ref="G2052:G2053"/>
    <mergeCell ref="B2059:C2059"/>
    <mergeCell ref="E2059:F2059"/>
    <mergeCell ref="B2060:C2060"/>
    <mergeCell ref="H2060:H2069"/>
    <mergeCell ref="B2061:C2061"/>
    <mergeCell ref="B2062:C2062"/>
    <mergeCell ref="C2001:C2003"/>
    <mergeCell ref="D2001:G2001"/>
    <mergeCell ref="D2002:G2002"/>
    <mergeCell ref="D2003:G2003"/>
    <mergeCell ref="E2005:F2006"/>
    <mergeCell ref="G2005:G2006"/>
    <mergeCell ref="C1979:C1982"/>
    <mergeCell ref="D1985:E1985"/>
    <mergeCell ref="D1986:E1986"/>
    <mergeCell ref="B1997:H1997"/>
    <mergeCell ref="B1998:G1998"/>
    <mergeCell ref="B1966:C1966"/>
    <mergeCell ref="E1966:F1966"/>
    <mergeCell ref="B1967:C1967"/>
    <mergeCell ref="H1967:H1976"/>
    <mergeCell ref="B1968:C1968"/>
    <mergeCell ref="B1969:C1969"/>
    <mergeCell ref="B1970:C1970"/>
    <mergeCell ref="B1971:C1971"/>
    <mergeCell ref="B1972:C1972"/>
    <mergeCell ref="B1973:C1973"/>
    <mergeCell ref="B1974:C1974"/>
    <mergeCell ref="B1975:C1975"/>
    <mergeCell ref="B1976:C1976"/>
    <mergeCell ref="C1955:C1957"/>
    <mergeCell ref="D1955:G1955"/>
    <mergeCell ref="D1956:G1956"/>
    <mergeCell ref="D1957:G1957"/>
    <mergeCell ref="E1959:F1960"/>
    <mergeCell ref="G1959:G1960"/>
    <mergeCell ref="C1933:C1936"/>
    <mergeCell ref="D1939:E1939"/>
    <mergeCell ref="D1940:E1940"/>
    <mergeCell ref="B1951:H1951"/>
    <mergeCell ref="B1952:G1952"/>
    <mergeCell ref="B1920:C1920"/>
    <mergeCell ref="E1920:F1920"/>
    <mergeCell ref="B1921:C1921"/>
    <mergeCell ref="H1921:H1930"/>
    <mergeCell ref="B1922:C1922"/>
    <mergeCell ref="B1923:C1923"/>
    <mergeCell ref="B1924:C1924"/>
    <mergeCell ref="B1925:C1925"/>
    <mergeCell ref="B1926:C1926"/>
    <mergeCell ref="B1927:C1927"/>
    <mergeCell ref="B1928:C1928"/>
    <mergeCell ref="B1929:C1929"/>
    <mergeCell ref="B1930:C1930"/>
    <mergeCell ref="C1909:C1911"/>
    <mergeCell ref="D1909:G1909"/>
    <mergeCell ref="D1910:G1910"/>
    <mergeCell ref="D1911:G1911"/>
    <mergeCell ref="E1913:F1914"/>
    <mergeCell ref="G1913:G1914"/>
    <mergeCell ref="C1887:C1890"/>
    <mergeCell ref="D1893:E1893"/>
    <mergeCell ref="D1894:E1894"/>
    <mergeCell ref="B1905:H1905"/>
    <mergeCell ref="B1906:G1906"/>
    <mergeCell ref="B1874:C1874"/>
    <mergeCell ref="E1874:F1874"/>
    <mergeCell ref="B1875:C1875"/>
    <mergeCell ref="H1875:H1884"/>
    <mergeCell ref="B1876:C1876"/>
    <mergeCell ref="B1877:C1877"/>
    <mergeCell ref="B1878:C1878"/>
    <mergeCell ref="B1879:C1879"/>
    <mergeCell ref="B1880:C1880"/>
    <mergeCell ref="B1881:C1881"/>
    <mergeCell ref="B1882:C1882"/>
    <mergeCell ref="B1883:C1883"/>
    <mergeCell ref="B1884:C1884"/>
    <mergeCell ref="D1864:G1864"/>
    <mergeCell ref="D1865:G1865"/>
    <mergeCell ref="E1867:F1868"/>
    <mergeCell ref="G1867:G1868"/>
    <mergeCell ref="B1859:H1859"/>
    <mergeCell ref="B1860:G1860"/>
    <mergeCell ref="C1791:C1794"/>
    <mergeCell ref="D1797:E1797"/>
    <mergeCell ref="D1798:E1798"/>
    <mergeCell ref="B1778:C1778"/>
    <mergeCell ref="E1778:F1778"/>
    <mergeCell ref="B1779:C1779"/>
    <mergeCell ref="H1779:H1788"/>
    <mergeCell ref="B1780:C1780"/>
    <mergeCell ref="B1781:C1781"/>
    <mergeCell ref="B1782:C1782"/>
    <mergeCell ref="B1783:C1783"/>
    <mergeCell ref="B1784:C1784"/>
    <mergeCell ref="B1785:C1785"/>
    <mergeCell ref="B1786:C1786"/>
    <mergeCell ref="B1787:C1787"/>
    <mergeCell ref="B1788:C1788"/>
    <mergeCell ref="C1814:C1816"/>
    <mergeCell ref="D1814:G1814"/>
    <mergeCell ref="D1815:G1815"/>
    <mergeCell ref="D1816:G1816"/>
    <mergeCell ref="E1818:F1819"/>
    <mergeCell ref="G1818:G1819"/>
    <mergeCell ref="B1825:C1825"/>
    <mergeCell ref="E1825:F1825"/>
    <mergeCell ref="C1767:C1769"/>
    <mergeCell ref="D1767:G1767"/>
    <mergeCell ref="D1768:G1768"/>
    <mergeCell ref="D1769:G1769"/>
    <mergeCell ref="E1771:F1772"/>
    <mergeCell ref="G1771:G1772"/>
    <mergeCell ref="C1745:C1748"/>
    <mergeCell ref="D1751:E1751"/>
    <mergeCell ref="D1752:E1752"/>
    <mergeCell ref="B1763:H1763"/>
    <mergeCell ref="B1764:G1764"/>
    <mergeCell ref="B1732:C1732"/>
    <mergeCell ref="E1732:F1732"/>
    <mergeCell ref="B1733:C1733"/>
    <mergeCell ref="H1733:H1742"/>
    <mergeCell ref="B1734:C1734"/>
    <mergeCell ref="B1735:C1735"/>
    <mergeCell ref="B1736:C1736"/>
    <mergeCell ref="B1737:C1737"/>
    <mergeCell ref="B1738:C1738"/>
    <mergeCell ref="B1739:C1739"/>
    <mergeCell ref="B1740:C1740"/>
    <mergeCell ref="B1741:C1741"/>
    <mergeCell ref="B1742:C1742"/>
    <mergeCell ref="C1721:C1723"/>
    <mergeCell ref="D1721:G1721"/>
    <mergeCell ref="D1722:G1722"/>
    <mergeCell ref="D1723:G1723"/>
    <mergeCell ref="E1725:F1726"/>
    <mergeCell ref="G1725:G1726"/>
    <mergeCell ref="C1699:C1702"/>
    <mergeCell ref="D1705:E1705"/>
    <mergeCell ref="D1706:E1706"/>
    <mergeCell ref="B1717:H1717"/>
    <mergeCell ref="B1718:G1718"/>
    <mergeCell ref="B1686:C1686"/>
    <mergeCell ref="E1686:F1686"/>
    <mergeCell ref="B1687:C1687"/>
    <mergeCell ref="H1687:H1696"/>
    <mergeCell ref="B1688:C1688"/>
    <mergeCell ref="B1689:C1689"/>
    <mergeCell ref="B1690:C1690"/>
    <mergeCell ref="B1691:C1691"/>
    <mergeCell ref="B1692:C1692"/>
    <mergeCell ref="B1693:C1693"/>
    <mergeCell ref="B1694:C1694"/>
    <mergeCell ref="B1695:C1695"/>
    <mergeCell ref="B1696:C1696"/>
    <mergeCell ref="C1675:C1677"/>
    <mergeCell ref="D1675:G1675"/>
    <mergeCell ref="D1676:G1676"/>
    <mergeCell ref="D1677:G1677"/>
    <mergeCell ref="E1679:F1680"/>
    <mergeCell ref="G1679:G1680"/>
    <mergeCell ref="C1653:C1656"/>
    <mergeCell ref="D1659:E1659"/>
    <mergeCell ref="D1660:E1660"/>
    <mergeCell ref="B1671:H1671"/>
    <mergeCell ref="B1672:G1672"/>
    <mergeCell ref="B1640:C1640"/>
    <mergeCell ref="E1640:F1640"/>
    <mergeCell ref="B1641:C1641"/>
    <mergeCell ref="H1641:H1650"/>
    <mergeCell ref="B1642:C1642"/>
    <mergeCell ref="B1643:C1643"/>
    <mergeCell ref="B1644:C1644"/>
    <mergeCell ref="B1645:C1645"/>
    <mergeCell ref="B1646:C1646"/>
    <mergeCell ref="B1647:C1647"/>
    <mergeCell ref="B1648:C1648"/>
    <mergeCell ref="B1649:C1649"/>
    <mergeCell ref="B1650:C1650"/>
    <mergeCell ref="C1629:C1631"/>
    <mergeCell ref="D1629:G1629"/>
    <mergeCell ref="D1630:G1630"/>
    <mergeCell ref="D1631:G1631"/>
    <mergeCell ref="E1633:F1634"/>
    <mergeCell ref="G1633:G1634"/>
    <mergeCell ref="C1607:C1610"/>
    <mergeCell ref="D1613:E1613"/>
    <mergeCell ref="D1614:E1614"/>
    <mergeCell ref="B1625:H1625"/>
    <mergeCell ref="B1626:G1626"/>
    <mergeCell ref="B1594:C1594"/>
    <mergeCell ref="E1594:F1594"/>
    <mergeCell ref="B1595:C1595"/>
    <mergeCell ref="H1595:H1604"/>
    <mergeCell ref="B1596:C1596"/>
    <mergeCell ref="B1597:C1597"/>
    <mergeCell ref="B1598:C1598"/>
    <mergeCell ref="B1599:C1599"/>
    <mergeCell ref="B1600:C1600"/>
    <mergeCell ref="B1601:C1601"/>
    <mergeCell ref="B1602:C1602"/>
    <mergeCell ref="B1603:C1603"/>
    <mergeCell ref="B1604:C1604"/>
    <mergeCell ref="C1583:C1585"/>
    <mergeCell ref="D1583:G1583"/>
    <mergeCell ref="D1584:G1584"/>
    <mergeCell ref="D1585:G1585"/>
    <mergeCell ref="E1587:F1588"/>
    <mergeCell ref="G1587:G1588"/>
    <mergeCell ref="C1561:C1564"/>
    <mergeCell ref="D1567:E1567"/>
    <mergeCell ref="D1568:E1568"/>
    <mergeCell ref="B1579:H1579"/>
    <mergeCell ref="B1580:G1580"/>
    <mergeCell ref="B1548:C1548"/>
    <mergeCell ref="E1548:F1548"/>
    <mergeCell ref="B1549:C1549"/>
    <mergeCell ref="H1549:H1558"/>
    <mergeCell ref="B1550:C1550"/>
    <mergeCell ref="B1551:C1551"/>
    <mergeCell ref="B1552:C1552"/>
    <mergeCell ref="B1553:C1553"/>
    <mergeCell ref="B1554:C1554"/>
    <mergeCell ref="B1555:C1555"/>
    <mergeCell ref="B1556:C1556"/>
    <mergeCell ref="B1557:C1557"/>
    <mergeCell ref="B1558:C1558"/>
    <mergeCell ref="C1537:C1539"/>
    <mergeCell ref="D1537:G1537"/>
    <mergeCell ref="D1538:G1538"/>
    <mergeCell ref="D1539:G1539"/>
    <mergeCell ref="E1541:F1542"/>
    <mergeCell ref="G1541:G1542"/>
    <mergeCell ref="C1515:C1518"/>
    <mergeCell ref="D1521:E1521"/>
    <mergeCell ref="D1522:E1522"/>
    <mergeCell ref="B1533:H1533"/>
    <mergeCell ref="B1534:G1534"/>
    <mergeCell ref="B1502:C1502"/>
    <mergeCell ref="E1502:F1502"/>
    <mergeCell ref="B1503:C1503"/>
    <mergeCell ref="H1503:H1512"/>
    <mergeCell ref="B1504:C1504"/>
    <mergeCell ref="B1505:C1505"/>
    <mergeCell ref="B1506:C1506"/>
    <mergeCell ref="B1507:C1507"/>
    <mergeCell ref="B1508:C1508"/>
    <mergeCell ref="B1509:C1509"/>
    <mergeCell ref="B1510:C1510"/>
    <mergeCell ref="B1511:C1511"/>
    <mergeCell ref="B1512:C1512"/>
    <mergeCell ref="C1491:C1493"/>
    <mergeCell ref="D1491:G1491"/>
    <mergeCell ref="D1492:G1492"/>
    <mergeCell ref="D1493:G1493"/>
    <mergeCell ref="E1495:F1496"/>
    <mergeCell ref="G1495:G1496"/>
    <mergeCell ref="C1469:C1472"/>
    <mergeCell ref="D1475:E1475"/>
    <mergeCell ref="D1476:E1476"/>
    <mergeCell ref="B1487:H1487"/>
    <mergeCell ref="B1488:G1488"/>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445:C1447"/>
    <mergeCell ref="D1445:G1445"/>
    <mergeCell ref="D1446:G1446"/>
    <mergeCell ref="D1447:G1447"/>
    <mergeCell ref="E1449:F1450"/>
    <mergeCell ref="G1449:G1450"/>
    <mergeCell ref="C1423:C1426"/>
    <mergeCell ref="D1429:E1429"/>
    <mergeCell ref="D1430:E1430"/>
    <mergeCell ref="B1441:H1441"/>
    <mergeCell ref="B1442:G1442"/>
    <mergeCell ref="B1410:C1410"/>
    <mergeCell ref="E1410:F1410"/>
    <mergeCell ref="B1411:C1411"/>
    <mergeCell ref="H1411:H1420"/>
    <mergeCell ref="B1412:C1412"/>
    <mergeCell ref="B1413:C1413"/>
    <mergeCell ref="B1414:C1414"/>
    <mergeCell ref="B1415:C1415"/>
    <mergeCell ref="B1416:C1416"/>
    <mergeCell ref="B1417:C1417"/>
    <mergeCell ref="B1418:C1418"/>
    <mergeCell ref="B1419:C1419"/>
    <mergeCell ref="B1420:C1420"/>
    <mergeCell ref="C1399:C1401"/>
    <mergeCell ref="D1399:G1399"/>
    <mergeCell ref="D1400:G1400"/>
    <mergeCell ref="D1401:G1401"/>
    <mergeCell ref="E1403:F1404"/>
    <mergeCell ref="G1403:G1404"/>
    <mergeCell ref="C1377:C1380"/>
    <mergeCell ref="D1383:E1383"/>
    <mergeCell ref="D1384:E1384"/>
    <mergeCell ref="B1395:H1395"/>
    <mergeCell ref="B1396:G1396"/>
    <mergeCell ref="B1364:C1364"/>
    <mergeCell ref="E1364:F1364"/>
    <mergeCell ref="B1365:C1365"/>
    <mergeCell ref="H1365:H1374"/>
    <mergeCell ref="B1366:C1366"/>
    <mergeCell ref="B1367:C1367"/>
    <mergeCell ref="B1368:C1368"/>
    <mergeCell ref="B1369:C1369"/>
    <mergeCell ref="B1370:C1370"/>
    <mergeCell ref="B1371:C1371"/>
    <mergeCell ref="B1372:C1372"/>
    <mergeCell ref="B1373:C1373"/>
    <mergeCell ref="B1374:C1374"/>
    <mergeCell ref="C1353:C1355"/>
    <mergeCell ref="D1353:G1353"/>
    <mergeCell ref="D1354:G1354"/>
    <mergeCell ref="D1355:G1355"/>
    <mergeCell ref="E1357:F1358"/>
    <mergeCell ref="G1357:G1358"/>
    <mergeCell ref="C1331:C1334"/>
    <mergeCell ref="D1337:E1337"/>
    <mergeCell ref="D1338:E1338"/>
    <mergeCell ref="B1349:H1349"/>
    <mergeCell ref="B1350:G1350"/>
    <mergeCell ref="B1318:C1318"/>
    <mergeCell ref="E1318:F1318"/>
    <mergeCell ref="B1319:C1319"/>
    <mergeCell ref="H1319:H1328"/>
    <mergeCell ref="B1320:C1320"/>
    <mergeCell ref="B1321:C1321"/>
    <mergeCell ref="B1322:C1322"/>
    <mergeCell ref="B1323:C1323"/>
    <mergeCell ref="B1324:C1324"/>
    <mergeCell ref="B1325:C1325"/>
    <mergeCell ref="B1326:C1326"/>
    <mergeCell ref="B1327:C1327"/>
    <mergeCell ref="B1328:C1328"/>
    <mergeCell ref="C1307:C1309"/>
    <mergeCell ref="D1307:G1307"/>
    <mergeCell ref="D1308:G1308"/>
    <mergeCell ref="D1309:G1309"/>
    <mergeCell ref="E1311:F1312"/>
    <mergeCell ref="G1311:G1312"/>
    <mergeCell ref="C1285:C1288"/>
    <mergeCell ref="D1291:E1291"/>
    <mergeCell ref="D1292:E1292"/>
    <mergeCell ref="B1303:H1303"/>
    <mergeCell ref="B1304:G1304"/>
    <mergeCell ref="B1272:C1272"/>
    <mergeCell ref="E1272:F1272"/>
    <mergeCell ref="B1273:C1273"/>
    <mergeCell ref="H1273:H1282"/>
    <mergeCell ref="B1274:C1274"/>
    <mergeCell ref="B1275:C1275"/>
    <mergeCell ref="B1276:C1276"/>
    <mergeCell ref="B1277:C1277"/>
    <mergeCell ref="B1278:C1278"/>
    <mergeCell ref="B1279:C1279"/>
    <mergeCell ref="B1280:C1280"/>
    <mergeCell ref="B1281:C1281"/>
    <mergeCell ref="B1282:C1282"/>
    <mergeCell ref="C1261:C1263"/>
    <mergeCell ref="D1261:G1261"/>
    <mergeCell ref="D1262:G1262"/>
    <mergeCell ref="D1263:G1263"/>
    <mergeCell ref="E1265:F1266"/>
    <mergeCell ref="G1265:G1266"/>
    <mergeCell ref="C1239:C1242"/>
    <mergeCell ref="D1245:E1245"/>
    <mergeCell ref="D1246:E1246"/>
    <mergeCell ref="B1257:H1257"/>
    <mergeCell ref="B1258:G1258"/>
    <mergeCell ref="B1226:C1226"/>
    <mergeCell ref="E1226:F1226"/>
    <mergeCell ref="B1227:C1227"/>
    <mergeCell ref="H1227:H1236"/>
    <mergeCell ref="B1228:C1228"/>
    <mergeCell ref="B1229:C1229"/>
    <mergeCell ref="B1230:C1230"/>
    <mergeCell ref="B1231:C1231"/>
    <mergeCell ref="B1232:C1232"/>
    <mergeCell ref="B1233:C1233"/>
    <mergeCell ref="B1234:C1234"/>
    <mergeCell ref="B1235:C1235"/>
    <mergeCell ref="B1236:C1236"/>
    <mergeCell ref="C1215:C1217"/>
    <mergeCell ref="D1215:G1215"/>
    <mergeCell ref="D1216:G1216"/>
    <mergeCell ref="D1217:G1217"/>
    <mergeCell ref="E1219:F1220"/>
    <mergeCell ref="G1219:G1220"/>
    <mergeCell ref="C1193:C1196"/>
    <mergeCell ref="D1199:E1199"/>
    <mergeCell ref="D1200:E1200"/>
    <mergeCell ref="B1211:H1211"/>
    <mergeCell ref="B1212:G1212"/>
    <mergeCell ref="B1180:C1180"/>
    <mergeCell ref="E1180:F1180"/>
    <mergeCell ref="B1181:C1181"/>
    <mergeCell ref="H1181:H1190"/>
    <mergeCell ref="B1182:C1182"/>
    <mergeCell ref="B1183:C1183"/>
    <mergeCell ref="B1184:C1184"/>
    <mergeCell ref="B1185:C1185"/>
    <mergeCell ref="B1186:C1186"/>
    <mergeCell ref="B1187:C1187"/>
    <mergeCell ref="B1188:C1188"/>
    <mergeCell ref="B1189:C1189"/>
    <mergeCell ref="B1190:C1190"/>
    <mergeCell ref="C1169:C1171"/>
    <mergeCell ref="D1169:G1169"/>
    <mergeCell ref="D1170:G1170"/>
    <mergeCell ref="D1171:G1171"/>
    <mergeCell ref="E1173:F1174"/>
    <mergeCell ref="G1173:G1174"/>
    <mergeCell ref="C1147:C1150"/>
    <mergeCell ref="D1153:E1153"/>
    <mergeCell ref="D1154:E1154"/>
    <mergeCell ref="B1165:H1165"/>
    <mergeCell ref="B1166:G1166"/>
    <mergeCell ref="B1134:C1134"/>
    <mergeCell ref="E1134:F1134"/>
    <mergeCell ref="B1135:C1135"/>
    <mergeCell ref="H1135:H1144"/>
    <mergeCell ref="B1136:C1136"/>
    <mergeCell ref="B1137:C1137"/>
    <mergeCell ref="B1138:C1138"/>
    <mergeCell ref="B1139:C1139"/>
    <mergeCell ref="B1140:C1140"/>
    <mergeCell ref="B1141:C1141"/>
    <mergeCell ref="B1142:C1142"/>
    <mergeCell ref="B1143:C1143"/>
    <mergeCell ref="B1144:C1144"/>
    <mergeCell ref="C1123:C1125"/>
    <mergeCell ref="D1123:G1123"/>
    <mergeCell ref="D1124:G1124"/>
    <mergeCell ref="D1125:G1125"/>
    <mergeCell ref="E1127:F1128"/>
    <mergeCell ref="G1127:G1128"/>
    <mergeCell ref="C1101:C1104"/>
    <mergeCell ref="D1107:E1107"/>
    <mergeCell ref="D1108:E1108"/>
    <mergeCell ref="B1119:H1119"/>
    <mergeCell ref="B1120:G1120"/>
    <mergeCell ref="B1088:C1088"/>
    <mergeCell ref="E1088:F1088"/>
    <mergeCell ref="B1089:C1089"/>
    <mergeCell ref="H1089:H1098"/>
    <mergeCell ref="B1090:C1090"/>
    <mergeCell ref="B1091:C1091"/>
    <mergeCell ref="B1092:C1092"/>
    <mergeCell ref="B1093:C1093"/>
    <mergeCell ref="B1094:C1094"/>
    <mergeCell ref="B1095:C1095"/>
    <mergeCell ref="B1096:C1096"/>
    <mergeCell ref="B1097:C1097"/>
    <mergeCell ref="B1098:C1098"/>
    <mergeCell ref="C1077:C1079"/>
    <mergeCell ref="D1077:G1077"/>
    <mergeCell ref="D1078:G1078"/>
    <mergeCell ref="D1079:G1079"/>
    <mergeCell ref="E1081:F1082"/>
    <mergeCell ref="G1081:G1082"/>
    <mergeCell ref="C1055:C1058"/>
    <mergeCell ref="D1061:E1061"/>
    <mergeCell ref="D1062:E1062"/>
    <mergeCell ref="B1073:H1073"/>
    <mergeCell ref="B1074:G1074"/>
    <mergeCell ref="B1042:C1042"/>
    <mergeCell ref="E1042:F1042"/>
    <mergeCell ref="B1043:C1043"/>
    <mergeCell ref="H1043:H1052"/>
    <mergeCell ref="B1044:C1044"/>
    <mergeCell ref="B1045:C1045"/>
    <mergeCell ref="B1046:C1046"/>
    <mergeCell ref="B1047:C1047"/>
    <mergeCell ref="B1048:C1048"/>
    <mergeCell ref="B1049:C1049"/>
    <mergeCell ref="B1050:C1050"/>
    <mergeCell ref="B1051:C1051"/>
    <mergeCell ref="B1052:C1052"/>
    <mergeCell ref="C1031:C1033"/>
    <mergeCell ref="D1031:G1031"/>
    <mergeCell ref="D1032:G1032"/>
    <mergeCell ref="D1033:G1033"/>
    <mergeCell ref="E1035:F1036"/>
    <mergeCell ref="G1035:G1036"/>
    <mergeCell ref="C1009:C1012"/>
    <mergeCell ref="D1015:E1015"/>
    <mergeCell ref="D1016:E1016"/>
    <mergeCell ref="B1027:H1027"/>
    <mergeCell ref="B1028:G1028"/>
    <mergeCell ref="B996:C996"/>
    <mergeCell ref="E996:F996"/>
    <mergeCell ref="B997:C997"/>
    <mergeCell ref="H997:H1006"/>
    <mergeCell ref="B998:C998"/>
    <mergeCell ref="B999:C999"/>
    <mergeCell ref="B1000:C1000"/>
    <mergeCell ref="B1001:C1001"/>
    <mergeCell ref="B1002:C1002"/>
    <mergeCell ref="B1003:C1003"/>
    <mergeCell ref="B1004:C1004"/>
    <mergeCell ref="B1005:C1005"/>
    <mergeCell ref="B1006:C1006"/>
    <mergeCell ref="C985:C987"/>
    <mergeCell ref="D985:G985"/>
    <mergeCell ref="D986:G986"/>
    <mergeCell ref="D987:G987"/>
    <mergeCell ref="E989:F990"/>
    <mergeCell ref="G989:G990"/>
    <mergeCell ref="C963:C966"/>
    <mergeCell ref="D969:E969"/>
    <mergeCell ref="D970:E970"/>
    <mergeCell ref="B981:H981"/>
    <mergeCell ref="B982:G982"/>
    <mergeCell ref="B950:C950"/>
    <mergeCell ref="E950:F950"/>
    <mergeCell ref="B951:C951"/>
    <mergeCell ref="H951:H960"/>
    <mergeCell ref="B952:C952"/>
    <mergeCell ref="B953:C953"/>
    <mergeCell ref="B954:C954"/>
    <mergeCell ref="B955:C955"/>
    <mergeCell ref="B956:C956"/>
    <mergeCell ref="B957:C957"/>
    <mergeCell ref="B958:C958"/>
    <mergeCell ref="B959:C959"/>
    <mergeCell ref="B960:C960"/>
    <mergeCell ref="C939:C941"/>
    <mergeCell ref="D939:G939"/>
    <mergeCell ref="D940:G940"/>
    <mergeCell ref="D941:G941"/>
    <mergeCell ref="E943:F944"/>
    <mergeCell ref="G943:G944"/>
    <mergeCell ref="C917:C920"/>
    <mergeCell ref="D923:E923"/>
    <mergeCell ref="D924:E924"/>
    <mergeCell ref="B935:H935"/>
    <mergeCell ref="B936:G936"/>
    <mergeCell ref="B904:C904"/>
    <mergeCell ref="E904:F904"/>
    <mergeCell ref="B905:C905"/>
    <mergeCell ref="H905:H914"/>
    <mergeCell ref="B906:C906"/>
    <mergeCell ref="B907:C907"/>
    <mergeCell ref="B908:C908"/>
    <mergeCell ref="B909:C909"/>
    <mergeCell ref="B910:C910"/>
    <mergeCell ref="B911:C911"/>
    <mergeCell ref="B912:C912"/>
    <mergeCell ref="B913:C913"/>
    <mergeCell ref="B914:C914"/>
    <mergeCell ref="C893:C895"/>
    <mergeCell ref="D893:G893"/>
    <mergeCell ref="D894:G894"/>
    <mergeCell ref="D895:G895"/>
    <mergeCell ref="E897:F898"/>
    <mergeCell ref="G897:G898"/>
    <mergeCell ref="C871:C874"/>
    <mergeCell ref="D877:E877"/>
    <mergeCell ref="D878:E878"/>
    <mergeCell ref="B889:H889"/>
    <mergeCell ref="B890:G890"/>
    <mergeCell ref="B858:C858"/>
    <mergeCell ref="E858:F858"/>
    <mergeCell ref="B859:C859"/>
    <mergeCell ref="H859:H868"/>
    <mergeCell ref="B860:C860"/>
    <mergeCell ref="B861:C861"/>
    <mergeCell ref="B862:C862"/>
    <mergeCell ref="B863:C863"/>
    <mergeCell ref="B864:C864"/>
    <mergeCell ref="B865:C865"/>
    <mergeCell ref="B866:C866"/>
    <mergeCell ref="B867:C867"/>
    <mergeCell ref="B868:C868"/>
    <mergeCell ref="C847:C849"/>
    <mergeCell ref="D847:G847"/>
    <mergeCell ref="D848:G848"/>
    <mergeCell ref="D849:G849"/>
    <mergeCell ref="E851:F852"/>
    <mergeCell ref="G851:G852"/>
    <mergeCell ref="C825:C828"/>
    <mergeCell ref="D831:E831"/>
    <mergeCell ref="D832:E832"/>
    <mergeCell ref="B843:H843"/>
    <mergeCell ref="B844:G844"/>
    <mergeCell ref="B812:C812"/>
    <mergeCell ref="E812:F812"/>
    <mergeCell ref="B813:C813"/>
    <mergeCell ref="H813:H822"/>
    <mergeCell ref="B814:C814"/>
    <mergeCell ref="B815:C815"/>
    <mergeCell ref="B816:C816"/>
    <mergeCell ref="B817:C817"/>
    <mergeCell ref="B818:C818"/>
    <mergeCell ref="B819:C819"/>
    <mergeCell ref="B820:C820"/>
    <mergeCell ref="B821:C821"/>
    <mergeCell ref="B822:C822"/>
    <mergeCell ref="C801:C803"/>
    <mergeCell ref="D801:G801"/>
    <mergeCell ref="D802:G802"/>
    <mergeCell ref="D803:G803"/>
    <mergeCell ref="E805:F806"/>
    <mergeCell ref="G805:G806"/>
    <mergeCell ref="C779:C782"/>
    <mergeCell ref="D785:E785"/>
    <mergeCell ref="D786:E786"/>
    <mergeCell ref="B797:H797"/>
    <mergeCell ref="B798:G798"/>
    <mergeCell ref="B766:C766"/>
    <mergeCell ref="E766:F766"/>
    <mergeCell ref="B767:C767"/>
    <mergeCell ref="H767:H776"/>
    <mergeCell ref="B768:C768"/>
    <mergeCell ref="B769:C769"/>
    <mergeCell ref="B770:C770"/>
    <mergeCell ref="B771:C771"/>
    <mergeCell ref="B772:C772"/>
    <mergeCell ref="B773:C773"/>
    <mergeCell ref="B774:C774"/>
    <mergeCell ref="B775:C775"/>
    <mergeCell ref="B776:C776"/>
    <mergeCell ref="B677:C677"/>
    <mergeCell ref="B678:C678"/>
    <mergeCell ref="B679:C679"/>
    <mergeCell ref="B680:C680"/>
    <mergeCell ref="B681:C681"/>
    <mergeCell ref="B682:C682"/>
    <mergeCell ref="B683:C683"/>
    <mergeCell ref="B684:C684"/>
    <mergeCell ref="C755:C757"/>
    <mergeCell ref="D755:G755"/>
    <mergeCell ref="D756:G756"/>
    <mergeCell ref="D757:G757"/>
    <mergeCell ref="E759:F760"/>
    <mergeCell ref="G759:G760"/>
    <mergeCell ref="C733:C736"/>
    <mergeCell ref="D739:E739"/>
    <mergeCell ref="D740:E740"/>
    <mergeCell ref="B751:H751"/>
    <mergeCell ref="B752:G752"/>
    <mergeCell ref="B720:C720"/>
    <mergeCell ref="E720:F720"/>
    <mergeCell ref="B721:C721"/>
    <mergeCell ref="H721:H730"/>
    <mergeCell ref="B722:C722"/>
    <mergeCell ref="B723:C723"/>
    <mergeCell ref="B724:C724"/>
    <mergeCell ref="B725:C725"/>
    <mergeCell ref="B726:C726"/>
    <mergeCell ref="B727:C727"/>
    <mergeCell ref="B728:C728"/>
    <mergeCell ref="B729:C729"/>
    <mergeCell ref="B730:C730"/>
    <mergeCell ref="C566:C568"/>
    <mergeCell ref="D566:G566"/>
    <mergeCell ref="D567:G567"/>
    <mergeCell ref="D568:G568"/>
    <mergeCell ref="E570:F571"/>
    <mergeCell ref="G570:G571"/>
    <mergeCell ref="B577:C577"/>
    <mergeCell ref="C663:C665"/>
    <mergeCell ref="D663:G663"/>
    <mergeCell ref="D664:G664"/>
    <mergeCell ref="D665:G665"/>
    <mergeCell ref="E667:F668"/>
    <mergeCell ref="G667:G668"/>
    <mergeCell ref="C641:C644"/>
    <mergeCell ref="D647:E647"/>
    <mergeCell ref="D648:E648"/>
    <mergeCell ref="B659:H659"/>
    <mergeCell ref="B660:G660"/>
    <mergeCell ref="B628:C628"/>
    <mergeCell ref="E628:F628"/>
    <mergeCell ref="B629:C629"/>
    <mergeCell ref="H629:H638"/>
    <mergeCell ref="B630:C630"/>
    <mergeCell ref="B631:C631"/>
    <mergeCell ref="B632:C632"/>
    <mergeCell ref="B633:C633"/>
    <mergeCell ref="B634:C634"/>
    <mergeCell ref="B635:C635"/>
    <mergeCell ref="B636:C636"/>
    <mergeCell ref="B637:C637"/>
    <mergeCell ref="B638:C638"/>
    <mergeCell ref="E577:F577"/>
    <mergeCell ref="B468:G468"/>
    <mergeCell ref="C471:C473"/>
    <mergeCell ref="D471:G471"/>
    <mergeCell ref="D472:G472"/>
    <mergeCell ref="D473:G473"/>
    <mergeCell ref="E475:F476"/>
    <mergeCell ref="G475:G476"/>
    <mergeCell ref="C617:C619"/>
    <mergeCell ref="D617:G617"/>
    <mergeCell ref="D618:G618"/>
    <mergeCell ref="D619:G619"/>
    <mergeCell ref="E621:F622"/>
    <mergeCell ref="G621:G622"/>
    <mergeCell ref="B613:H613"/>
    <mergeCell ref="B614:G614"/>
    <mergeCell ref="C545:C548"/>
    <mergeCell ref="D551:E551"/>
    <mergeCell ref="D552:E552"/>
    <mergeCell ref="B532:C532"/>
    <mergeCell ref="E532:F532"/>
    <mergeCell ref="B533:C533"/>
    <mergeCell ref="H533:H542"/>
    <mergeCell ref="B534:C534"/>
    <mergeCell ref="B535:C535"/>
    <mergeCell ref="B536:C536"/>
    <mergeCell ref="B537:C537"/>
    <mergeCell ref="B538:C538"/>
    <mergeCell ref="B539:C539"/>
    <mergeCell ref="B540:C540"/>
    <mergeCell ref="B541:C541"/>
    <mergeCell ref="B542:C542"/>
    <mergeCell ref="B563:G563"/>
    <mergeCell ref="C449:C452"/>
    <mergeCell ref="D455:E455"/>
    <mergeCell ref="D456:E456"/>
    <mergeCell ref="B436:C436"/>
    <mergeCell ref="E436:F436"/>
    <mergeCell ref="B437:C437"/>
    <mergeCell ref="H437:H446"/>
    <mergeCell ref="B438:C438"/>
    <mergeCell ref="B439:C439"/>
    <mergeCell ref="B440:C440"/>
    <mergeCell ref="B441:C441"/>
    <mergeCell ref="B442:C442"/>
    <mergeCell ref="B443:C443"/>
    <mergeCell ref="B444:C444"/>
    <mergeCell ref="B445:C445"/>
    <mergeCell ref="B446:C446"/>
    <mergeCell ref="B467:H467"/>
    <mergeCell ref="C425:C427"/>
    <mergeCell ref="D425:G425"/>
    <mergeCell ref="D426:G426"/>
    <mergeCell ref="D427:G427"/>
    <mergeCell ref="E429:F430"/>
    <mergeCell ref="G429:G430"/>
    <mergeCell ref="B421:H421"/>
    <mergeCell ref="B422:G422"/>
    <mergeCell ref="C353:C356"/>
    <mergeCell ref="D359:E359"/>
    <mergeCell ref="D360:E360"/>
    <mergeCell ref="B340:C340"/>
    <mergeCell ref="E340:F340"/>
    <mergeCell ref="B341:C341"/>
    <mergeCell ref="H341:H350"/>
    <mergeCell ref="B342:C342"/>
    <mergeCell ref="B343:C343"/>
    <mergeCell ref="B344:C344"/>
    <mergeCell ref="B345:C345"/>
    <mergeCell ref="B346:C346"/>
    <mergeCell ref="B347:C347"/>
    <mergeCell ref="B348:C348"/>
    <mergeCell ref="B349:C349"/>
    <mergeCell ref="B350:C350"/>
    <mergeCell ref="C400:C403"/>
    <mergeCell ref="D406:E406"/>
    <mergeCell ref="D407:E407"/>
    <mergeCell ref="C329:C331"/>
    <mergeCell ref="D329:G329"/>
    <mergeCell ref="D330:G330"/>
    <mergeCell ref="D331:G331"/>
    <mergeCell ref="E333:F334"/>
    <mergeCell ref="G333:G334"/>
    <mergeCell ref="C307:C310"/>
    <mergeCell ref="D313:E313"/>
    <mergeCell ref="D314:E314"/>
    <mergeCell ref="B325:H325"/>
    <mergeCell ref="B326:G326"/>
    <mergeCell ref="B294:C294"/>
    <mergeCell ref="E294:F294"/>
    <mergeCell ref="B295:C295"/>
    <mergeCell ref="H295:H304"/>
    <mergeCell ref="B296:C296"/>
    <mergeCell ref="B297:C297"/>
    <mergeCell ref="B298:C298"/>
    <mergeCell ref="B299:C299"/>
    <mergeCell ref="B300:C300"/>
    <mergeCell ref="B301:C301"/>
    <mergeCell ref="B302:C302"/>
    <mergeCell ref="B303:C303"/>
    <mergeCell ref="B304:C304"/>
    <mergeCell ref="C283:C285"/>
    <mergeCell ref="D283:G283"/>
    <mergeCell ref="D284:G284"/>
    <mergeCell ref="D285:G285"/>
    <mergeCell ref="E287:F288"/>
    <mergeCell ref="G287:G288"/>
    <mergeCell ref="C261:C264"/>
    <mergeCell ref="D267:E267"/>
    <mergeCell ref="D268:E268"/>
    <mergeCell ref="B279:H279"/>
    <mergeCell ref="B280:G280"/>
    <mergeCell ref="B248:C248"/>
    <mergeCell ref="E248:F248"/>
    <mergeCell ref="B249:C249"/>
    <mergeCell ref="H249:H258"/>
    <mergeCell ref="B250:C250"/>
    <mergeCell ref="B251:C251"/>
    <mergeCell ref="B252:C252"/>
    <mergeCell ref="B253:C253"/>
    <mergeCell ref="B254:C254"/>
    <mergeCell ref="B255:C255"/>
    <mergeCell ref="B256:C256"/>
    <mergeCell ref="B257:C257"/>
    <mergeCell ref="B258:C258"/>
    <mergeCell ref="C237:C239"/>
    <mergeCell ref="D237:G237"/>
    <mergeCell ref="D238:G238"/>
    <mergeCell ref="D239:G239"/>
    <mergeCell ref="E241:F242"/>
    <mergeCell ref="G241:G242"/>
    <mergeCell ref="C215:C218"/>
    <mergeCell ref="D221:E221"/>
    <mergeCell ref="D222:E222"/>
    <mergeCell ref="B233:H233"/>
    <mergeCell ref="B234:G234"/>
    <mergeCell ref="B202:C202"/>
    <mergeCell ref="E202:F202"/>
    <mergeCell ref="B203:C203"/>
    <mergeCell ref="H203:H212"/>
    <mergeCell ref="B204:C204"/>
    <mergeCell ref="B205:C205"/>
    <mergeCell ref="B206:C206"/>
    <mergeCell ref="B207:C207"/>
    <mergeCell ref="B208:C208"/>
    <mergeCell ref="B209:C209"/>
    <mergeCell ref="B210:C210"/>
    <mergeCell ref="B211:C211"/>
    <mergeCell ref="B212:C212"/>
    <mergeCell ref="C191:C193"/>
    <mergeCell ref="D191:G191"/>
    <mergeCell ref="D192:G192"/>
    <mergeCell ref="D193:G193"/>
    <mergeCell ref="E195:F196"/>
    <mergeCell ref="G195:G196"/>
    <mergeCell ref="C169:C172"/>
    <mergeCell ref="D175:E175"/>
    <mergeCell ref="D176:E176"/>
    <mergeCell ref="B187:H187"/>
    <mergeCell ref="B188:G188"/>
    <mergeCell ref="B156:C156"/>
    <mergeCell ref="E156:F156"/>
    <mergeCell ref="B157:C157"/>
    <mergeCell ref="H157:H166"/>
    <mergeCell ref="B158:C158"/>
    <mergeCell ref="B159:C159"/>
    <mergeCell ref="B160:C160"/>
    <mergeCell ref="B161:C161"/>
    <mergeCell ref="B162:C162"/>
    <mergeCell ref="B163:C163"/>
    <mergeCell ref="B164:C164"/>
    <mergeCell ref="B165:C165"/>
    <mergeCell ref="B166:C166"/>
    <mergeCell ref="C145:C147"/>
    <mergeCell ref="D145:G145"/>
    <mergeCell ref="D146:G146"/>
    <mergeCell ref="D147:G147"/>
    <mergeCell ref="E149:F150"/>
    <mergeCell ref="G149:G150"/>
    <mergeCell ref="C123:C126"/>
    <mergeCell ref="D129:E129"/>
    <mergeCell ref="D130:E130"/>
    <mergeCell ref="B141:H141"/>
    <mergeCell ref="B142:G142"/>
    <mergeCell ref="B110:C110"/>
    <mergeCell ref="E110:F110"/>
    <mergeCell ref="B111:C111"/>
    <mergeCell ref="H111:H120"/>
    <mergeCell ref="B112:C112"/>
    <mergeCell ref="B113:C113"/>
    <mergeCell ref="B114:C114"/>
    <mergeCell ref="B115:C115"/>
    <mergeCell ref="B116:C116"/>
    <mergeCell ref="B117:C117"/>
    <mergeCell ref="B118:C118"/>
    <mergeCell ref="B119:C119"/>
    <mergeCell ref="B120:C120"/>
    <mergeCell ref="B22:C22"/>
    <mergeCell ref="B23:C23"/>
    <mergeCell ref="D35:E35"/>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B2278:H2278"/>
    <mergeCell ref="B2279:G2279"/>
    <mergeCell ref="C2282:C2284"/>
    <mergeCell ref="D2282:G2282"/>
    <mergeCell ref="D2283:G2283"/>
    <mergeCell ref="D2284:G2284"/>
    <mergeCell ref="E2286:F2287"/>
    <mergeCell ref="G2286:G2287"/>
    <mergeCell ref="B2293:C2293"/>
    <mergeCell ref="E2293:F2293"/>
    <mergeCell ref="B2294:C2294"/>
    <mergeCell ref="H2294:H2303"/>
    <mergeCell ref="B2295:C2295"/>
    <mergeCell ref="B2296:C2296"/>
    <mergeCell ref="B2297:C2297"/>
    <mergeCell ref="B2298:C2298"/>
    <mergeCell ref="B2299:C2299"/>
    <mergeCell ref="B2300:C2300"/>
    <mergeCell ref="B2301:C2301"/>
    <mergeCell ref="B2302:C2302"/>
    <mergeCell ref="B2303:C2303"/>
    <mergeCell ref="C2306:C2309"/>
    <mergeCell ref="D2312:E2312"/>
    <mergeCell ref="D2313:E2313"/>
    <mergeCell ref="B2325:H2325"/>
    <mergeCell ref="B2326:G2326"/>
    <mergeCell ref="C2329:C2331"/>
    <mergeCell ref="D2329:G2329"/>
    <mergeCell ref="D2330:G2330"/>
    <mergeCell ref="D2331:G2331"/>
    <mergeCell ref="E2333:F2334"/>
    <mergeCell ref="G2333:G2334"/>
    <mergeCell ref="B2340:C2340"/>
    <mergeCell ref="E2340:F2340"/>
    <mergeCell ref="B2341:C2341"/>
    <mergeCell ref="H2341:H2350"/>
    <mergeCell ref="B2342:C2342"/>
    <mergeCell ref="B2343:C2343"/>
    <mergeCell ref="B2344:C2344"/>
    <mergeCell ref="B2345:C2345"/>
    <mergeCell ref="B2346:C2346"/>
    <mergeCell ref="B2347:C2347"/>
    <mergeCell ref="B2348:C2348"/>
    <mergeCell ref="B2349:C2349"/>
    <mergeCell ref="B2350:C2350"/>
    <mergeCell ref="C2353:C2356"/>
    <mergeCell ref="D2359:E2359"/>
    <mergeCell ref="D2360:E2360"/>
    <mergeCell ref="B2373:H2373"/>
    <mergeCell ref="B2374:G2374"/>
    <mergeCell ref="C2377:C2379"/>
    <mergeCell ref="D2377:G2377"/>
    <mergeCell ref="D2378:G2378"/>
    <mergeCell ref="D2379:G2379"/>
    <mergeCell ref="E2381:F2382"/>
    <mergeCell ref="G2381:G2382"/>
    <mergeCell ref="B2388:C2388"/>
    <mergeCell ref="E2388:F2388"/>
    <mergeCell ref="B2389:C2389"/>
    <mergeCell ref="H2389:H2398"/>
    <mergeCell ref="B2390:C2390"/>
    <mergeCell ref="B2391:C2391"/>
    <mergeCell ref="B2392:C2392"/>
    <mergeCell ref="B2393:C2393"/>
    <mergeCell ref="B2394:C2394"/>
    <mergeCell ref="B2395:C2395"/>
    <mergeCell ref="B2396:C2396"/>
    <mergeCell ref="B2397:C2397"/>
    <mergeCell ref="B2398:C2398"/>
    <mergeCell ref="C2449:C2452"/>
    <mergeCell ref="D2455:E2455"/>
    <mergeCell ref="D2456:E2456"/>
    <mergeCell ref="C2401:C2404"/>
    <mergeCell ref="D2407:E2407"/>
    <mergeCell ref="D2408:E2408"/>
    <mergeCell ref="B2421:H2421"/>
    <mergeCell ref="B2422:G2422"/>
    <mergeCell ref="C2425:C2427"/>
    <mergeCell ref="D2425:G2425"/>
    <mergeCell ref="D2426:G2426"/>
    <mergeCell ref="D2427:G2427"/>
    <mergeCell ref="E2429:F2430"/>
    <mergeCell ref="G2429:G2430"/>
    <mergeCell ref="B2436:C2436"/>
    <mergeCell ref="E2436:F2436"/>
    <mergeCell ref="B2437:C2437"/>
    <mergeCell ref="H2437:H2446"/>
    <mergeCell ref="B2438:C2438"/>
    <mergeCell ref="B2439:C2439"/>
    <mergeCell ref="B2440:C2440"/>
    <mergeCell ref="B2441:C2441"/>
    <mergeCell ref="B2442:C2442"/>
    <mergeCell ref="B2443:C2443"/>
    <mergeCell ref="B2444:C2444"/>
    <mergeCell ref="B2445:C2445"/>
    <mergeCell ref="B2446:C2446"/>
    <mergeCell ref="B46:H46"/>
    <mergeCell ref="B47:G47"/>
    <mergeCell ref="C50:C52"/>
    <mergeCell ref="D50:G50"/>
    <mergeCell ref="D51:G51"/>
    <mergeCell ref="D52:G52"/>
    <mergeCell ref="E54:F55"/>
    <mergeCell ref="G54:G55"/>
    <mergeCell ref="B61:C61"/>
    <mergeCell ref="E61:F61"/>
    <mergeCell ref="B62:C62"/>
    <mergeCell ref="H62:H71"/>
    <mergeCell ref="B63:C63"/>
    <mergeCell ref="B64:C64"/>
    <mergeCell ref="B65:C65"/>
    <mergeCell ref="B66:C66"/>
    <mergeCell ref="B67:C67"/>
    <mergeCell ref="B68:C68"/>
    <mergeCell ref="B69:C69"/>
    <mergeCell ref="B70:C70"/>
    <mergeCell ref="B71:C71"/>
    <mergeCell ref="C74:C77"/>
    <mergeCell ref="D80:E80"/>
    <mergeCell ref="D81:E81"/>
    <mergeCell ref="B372:H372"/>
    <mergeCell ref="B373:G373"/>
    <mergeCell ref="C376:C378"/>
    <mergeCell ref="D376:G376"/>
    <mergeCell ref="D377:G377"/>
    <mergeCell ref="D378:G378"/>
    <mergeCell ref="E380:F381"/>
    <mergeCell ref="G380:G381"/>
    <mergeCell ref="B387:C387"/>
    <mergeCell ref="E387:F387"/>
    <mergeCell ref="B388:C388"/>
    <mergeCell ref="H388:H397"/>
    <mergeCell ref="B389:C389"/>
    <mergeCell ref="B390:C390"/>
    <mergeCell ref="B391:C391"/>
    <mergeCell ref="B392:C392"/>
    <mergeCell ref="B393:C393"/>
    <mergeCell ref="B394:C394"/>
    <mergeCell ref="B395:C395"/>
    <mergeCell ref="B396:C396"/>
    <mergeCell ref="B397:C397"/>
    <mergeCell ref="C99:C101"/>
    <mergeCell ref="D99:G99"/>
    <mergeCell ref="D100:G100"/>
    <mergeCell ref="D101:G101"/>
    <mergeCell ref="E103:F104"/>
    <mergeCell ref="G103:G104"/>
    <mergeCell ref="B95:H95"/>
    <mergeCell ref="B96:G96"/>
    <mergeCell ref="B482:C482"/>
    <mergeCell ref="E482:F482"/>
    <mergeCell ref="B483:C483"/>
    <mergeCell ref="H483:H492"/>
    <mergeCell ref="B484:C484"/>
    <mergeCell ref="B485:C485"/>
    <mergeCell ref="B486:C486"/>
    <mergeCell ref="B487:C487"/>
    <mergeCell ref="B488:C488"/>
    <mergeCell ref="B489:C489"/>
    <mergeCell ref="B490:C490"/>
    <mergeCell ref="B491:C491"/>
    <mergeCell ref="B492:C492"/>
    <mergeCell ref="C495:C498"/>
    <mergeCell ref="D501:E501"/>
    <mergeCell ref="D502:E502"/>
    <mergeCell ref="B562:H562"/>
    <mergeCell ref="C521:C523"/>
    <mergeCell ref="D521:G521"/>
    <mergeCell ref="D522:G522"/>
    <mergeCell ref="D523:G523"/>
    <mergeCell ref="E525:F526"/>
    <mergeCell ref="G525:G526"/>
    <mergeCell ref="B517:H517"/>
    <mergeCell ref="B518:G518"/>
    <mergeCell ref="B578:C578"/>
    <mergeCell ref="H578:H587"/>
    <mergeCell ref="B579:C579"/>
    <mergeCell ref="B580:C580"/>
    <mergeCell ref="B581:C581"/>
    <mergeCell ref="B582:C582"/>
    <mergeCell ref="B583:C583"/>
    <mergeCell ref="B584:C584"/>
    <mergeCell ref="B585:C585"/>
    <mergeCell ref="B586:C586"/>
    <mergeCell ref="B587:C587"/>
    <mergeCell ref="C590:C593"/>
    <mergeCell ref="D596:E596"/>
    <mergeCell ref="D597:E597"/>
    <mergeCell ref="B1810:H1810"/>
    <mergeCell ref="B1811:G1811"/>
    <mergeCell ref="C709:C711"/>
    <mergeCell ref="D709:G709"/>
    <mergeCell ref="D710:G710"/>
    <mergeCell ref="D711:G711"/>
    <mergeCell ref="E713:F714"/>
    <mergeCell ref="G713:G714"/>
    <mergeCell ref="B705:H705"/>
    <mergeCell ref="B706:G706"/>
    <mergeCell ref="C687:C690"/>
    <mergeCell ref="D693:E693"/>
    <mergeCell ref="D694:E694"/>
    <mergeCell ref="B674:C674"/>
    <mergeCell ref="E674:F674"/>
    <mergeCell ref="B675:C675"/>
    <mergeCell ref="H675:H684"/>
    <mergeCell ref="B676:C676"/>
    <mergeCell ref="B2063:C2063"/>
    <mergeCell ref="B2064:C2064"/>
    <mergeCell ref="B2065:C2065"/>
    <mergeCell ref="B2066:C2066"/>
    <mergeCell ref="B2067:C2067"/>
    <mergeCell ref="B2068:C2068"/>
    <mergeCell ref="B2069:C2069"/>
    <mergeCell ref="C2072:C2075"/>
    <mergeCell ref="D2078:E2078"/>
    <mergeCell ref="D2079:E2079"/>
    <mergeCell ref="B1826:C1826"/>
    <mergeCell ref="H1826:H1835"/>
    <mergeCell ref="B1827:C1827"/>
    <mergeCell ref="B1828:C1828"/>
    <mergeCell ref="B1829:C1829"/>
    <mergeCell ref="B1830:C1830"/>
    <mergeCell ref="B1831:C1831"/>
    <mergeCell ref="B1832:C1832"/>
    <mergeCell ref="B1833:C1833"/>
    <mergeCell ref="B1834:C1834"/>
    <mergeCell ref="B1835:C1835"/>
    <mergeCell ref="C1838:C1841"/>
    <mergeCell ref="D1844:E1844"/>
    <mergeCell ref="D1845:E1845"/>
    <mergeCell ref="B2044:H2044"/>
    <mergeCell ref="B2045:G2045"/>
    <mergeCell ref="C2048:C2050"/>
    <mergeCell ref="D2048:G2048"/>
    <mergeCell ref="D2049:G2049"/>
    <mergeCell ref="D2050:G2050"/>
    <mergeCell ref="C1863:C1865"/>
    <mergeCell ref="D1863:G1863"/>
    <mergeCell ref="B4836:H4836"/>
    <mergeCell ref="B4837:G4837"/>
    <mergeCell ref="C4840:C4842"/>
    <mergeCell ref="D4840:G4840"/>
    <mergeCell ref="D4841:G4841"/>
    <mergeCell ref="D4842:G4842"/>
    <mergeCell ref="E4844:F4845"/>
    <mergeCell ref="G4844:G4845"/>
    <mergeCell ref="B4851:C4851"/>
    <mergeCell ref="E4851:F4851"/>
    <mergeCell ref="B4852:C4852"/>
    <mergeCell ref="H4852:H4861"/>
    <mergeCell ref="B4853:C4853"/>
    <mergeCell ref="B4854:C4854"/>
    <mergeCell ref="B4855:C4855"/>
    <mergeCell ref="B4856:C4856"/>
    <mergeCell ref="B4857:C4857"/>
    <mergeCell ref="B4858:C4858"/>
    <mergeCell ref="B4859:C4859"/>
    <mergeCell ref="B4860:C4860"/>
    <mergeCell ref="B4861:C4861"/>
    <mergeCell ref="C4864:C4867"/>
    <mergeCell ref="D4870:E4870"/>
    <mergeCell ref="D4871:E4871"/>
    <mergeCell ref="B4932:H4932"/>
    <mergeCell ref="B4933:G4933"/>
    <mergeCell ref="C4936:C4938"/>
    <mergeCell ref="D4936:G4936"/>
    <mergeCell ref="D4937:G4937"/>
    <mergeCell ref="D4938:G4938"/>
    <mergeCell ref="E4940:F4941"/>
    <mergeCell ref="G4940:G4941"/>
    <mergeCell ref="B4947:C4947"/>
    <mergeCell ref="E4947:F4947"/>
    <mergeCell ref="B4948:C4948"/>
    <mergeCell ref="H4948:H4957"/>
    <mergeCell ref="B4949:C4949"/>
    <mergeCell ref="B4950:C4950"/>
    <mergeCell ref="B4951:C4951"/>
    <mergeCell ref="B4952:C4952"/>
    <mergeCell ref="B4953:C4953"/>
    <mergeCell ref="B4954:C4954"/>
    <mergeCell ref="B4955:C4955"/>
    <mergeCell ref="B4956:C4956"/>
    <mergeCell ref="B4957:C4957"/>
    <mergeCell ref="C4914:C4917"/>
    <mergeCell ref="D4920:E4920"/>
    <mergeCell ref="D4921:E4921"/>
    <mergeCell ref="B4886:H4886"/>
    <mergeCell ref="B4887:G4887"/>
    <mergeCell ref="C4890:C4892"/>
    <mergeCell ref="D4890:G4890"/>
    <mergeCell ref="D4891:G4891"/>
    <mergeCell ref="C5104:C5107"/>
    <mergeCell ref="D5110:E5110"/>
    <mergeCell ref="D5111:E5111"/>
    <mergeCell ref="C4960:C4963"/>
    <mergeCell ref="D4966:E4966"/>
    <mergeCell ref="D4967:E4967"/>
    <mergeCell ref="B5076:H5076"/>
    <mergeCell ref="B5077:G5077"/>
    <mergeCell ref="C5080:C5082"/>
    <mergeCell ref="D5080:G5080"/>
    <mergeCell ref="D5081:G5081"/>
    <mergeCell ref="D5082:G5082"/>
    <mergeCell ref="E5084:F5085"/>
    <mergeCell ref="G5084:G5085"/>
    <mergeCell ref="B5091:C5091"/>
    <mergeCell ref="E5091:F5091"/>
    <mergeCell ref="B5092:C5092"/>
    <mergeCell ref="H5092:H5101"/>
    <mergeCell ref="B5093:C5093"/>
    <mergeCell ref="B5094:C5094"/>
    <mergeCell ref="B5095:C5095"/>
    <mergeCell ref="B5096:C5096"/>
    <mergeCell ref="B5097:C5097"/>
    <mergeCell ref="B5098:C5098"/>
    <mergeCell ref="B5099:C5099"/>
    <mergeCell ref="B5100:C5100"/>
    <mergeCell ref="B5101:C5101"/>
    <mergeCell ref="B4982:G4982"/>
    <mergeCell ref="C4985:C4987"/>
    <mergeCell ref="D4985:G4985"/>
    <mergeCell ref="D4986:G4986"/>
    <mergeCell ref="D4987:G4987"/>
    <mergeCell ref="B2861:C2861"/>
    <mergeCell ref="E2861:F2861"/>
    <mergeCell ref="B2862:C2862"/>
    <mergeCell ref="H2862:H2871"/>
    <mergeCell ref="B2863:C2863"/>
    <mergeCell ref="B2864:C2864"/>
    <mergeCell ref="B2865:C2865"/>
    <mergeCell ref="B2866:C2866"/>
    <mergeCell ref="B2867:C2867"/>
    <mergeCell ref="B2868:C2868"/>
    <mergeCell ref="B2869:C2869"/>
    <mergeCell ref="B2870:C2870"/>
    <mergeCell ref="B2871:C2871"/>
    <mergeCell ref="C2874:C2877"/>
    <mergeCell ref="D2880:E2880"/>
    <mergeCell ref="D2881:E2881"/>
    <mergeCell ref="B2894:H2894"/>
    <mergeCell ref="C2922:C2925"/>
    <mergeCell ref="D2928:E2928"/>
    <mergeCell ref="D2929:E2929"/>
    <mergeCell ref="B2895:G2895"/>
    <mergeCell ref="C2898:C2900"/>
    <mergeCell ref="D2898:G2898"/>
    <mergeCell ref="D2899:G2899"/>
    <mergeCell ref="D2900:G2900"/>
    <mergeCell ref="E2902:F2903"/>
    <mergeCell ref="G2902:G2903"/>
    <mergeCell ref="B2909:C2909"/>
    <mergeCell ref="E2909:F2909"/>
    <mergeCell ref="B2910:C2910"/>
    <mergeCell ref="H2910:H2919"/>
    <mergeCell ref="B2911:C2911"/>
    <mergeCell ref="B2912:C2912"/>
    <mergeCell ref="B2913:C2913"/>
    <mergeCell ref="B2914:C2914"/>
    <mergeCell ref="B2915:C2915"/>
    <mergeCell ref="B2916:C2916"/>
    <mergeCell ref="B2917:C2917"/>
    <mergeCell ref="B2918:C2918"/>
    <mergeCell ref="B2919:C2919"/>
  </mergeCells>
  <dataValidations count="1">
    <dataValidation type="list" allowBlank="1" showInputMessage="1" showErrorMessage="1" sqref="D4281 D4328 D4375 D4422 D4658 D4611 D4564 D5138 D4994 D5041 D4801 D4899 D5326 D5279 D5232 D5185 D4517 D4470 D4849 D4945 D5089 D4753 D4706 D4139 D4186 D4233 D6110 D6064 D6018 D5972 D5926 D5604 D5466 D5512 D5558 D5742 D5696 D5650 D5420 D5374 D5788 D5834 D5880 D3761 D3808 D3855 D3902 D3949 D3996 D2956 D3003 D3050 D3097 D3145 D3191 D3664 D3617 D3570 D3523 D3476 D3429 D3382 D3335 D3288 D4044 D4092 D3712 D3239 D2907 D2859 D575 D1823 D2057 D1872 D1918 D1964 D2010 D626 D672 D434 D530 D1776 D1730 D1684 D1638 D1592 D1546 D1500 D1454 D1408 D1362 D1316 D1270 D1224 D1178 D1132 D1086 D1040 D994 D948 D902 D856 D810 D764 D718 D2434 D2386 D2338 D2291 D2244 D2198 D2152 D2106 D2811 D2764 D2717 D2670 D2623 D2576 D2529 D2482 D385 D59 D108 D154 D200 D246 D292 D338 D14 D480">
      <formula1>способ_рубки</formula1>
    </dataValidation>
  </dataValidations>
  <pageMargins left="0.23622047244094491" right="0.23622047244094491" top="0.55118110236220474"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Лесничество</cp:lastModifiedBy>
  <cp:lastPrinted>2018-03-20T05:35:07Z</cp:lastPrinted>
  <dcterms:created xsi:type="dcterms:W3CDTF">2016-01-18T14:22:10Z</dcterms:created>
  <dcterms:modified xsi:type="dcterms:W3CDTF">2018-03-29T11:18:40Z</dcterms:modified>
</cp:coreProperties>
</file>