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Почта\Общая\АУКЦИОНЫ МСБ\2018 год\!Проверены коэф\Аксубаевское+\Отредактированные\Новая папка\"/>
    </mc:Choice>
  </mc:AlternateContent>
  <bookViews>
    <workbookView xWindow="0" yWindow="0" windowWidth="28800" windowHeight="1183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Методике'!$A$1:$H$37</definedName>
    <definedName name="способ_рубки">'Расчет стоимости по Методике'!$J$13:$J$14</definedName>
  </definedNames>
  <calcPr calcId="162913" iterate="1"/>
</workbook>
</file>

<file path=xl/calcChain.xml><?xml version="1.0" encoding="utf-8"?>
<calcChain xmlns="http://schemas.openxmlformats.org/spreadsheetml/2006/main">
  <c r="G100" i="4" l="1"/>
  <c r="G99" i="4"/>
  <c r="G98" i="4"/>
  <c r="G97" i="4"/>
  <c r="G96" i="4"/>
  <c r="G95" i="4"/>
  <c r="G94" i="4"/>
  <c r="E105" i="4" s="1"/>
  <c r="G93" i="4"/>
  <c r="G92" i="4"/>
  <c r="G91" i="4"/>
  <c r="E103" i="4" s="1"/>
  <c r="G83" i="4"/>
  <c r="G63" i="4"/>
  <c r="G62" i="4"/>
  <c r="G61" i="4"/>
  <c r="G60" i="4"/>
  <c r="G59" i="4"/>
  <c r="G58" i="4"/>
  <c r="G57" i="4"/>
  <c r="E68" i="4" s="1"/>
  <c r="G56" i="4"/>
  <c r="G55" i="4"/>
  <c r="G54" i="4"/>
  <c r="E66" i="4" s="1"/>
  <c r="G46" i="4"/>
  <c r="G2499" i="4"/>
  <c r="G2498" i="4"/>
  <c r="G2497" i="4"/>
  <c r="G2496" i="4"/>
  <c r="G2495" i="4"/>
  <c r="G2494" i="4"/>
  <c r="G2493" i="4"/>
  <c r="E2504" i="4" s="1"/>
  <c r="G2492" i="4"/>
  <c r="G2491" i="4"/>
  <c r="G2490" i="4"/>
  <c r="E2502" i="4" s="1"/>
  <c r="G2482" i="4"/>
  <c r="G2460" i="4"/>
  <c r="G2459" i="4"/>
  <c r="G2458" i="4"/>
  <c r="G2457" i="4"/>
  <c r="G2456" i="4"/>
  <c r="G2455" i="4"/>
  <c r="G2454" i="4"/>
  <c r="E2465" i="4" s="1"/>
  <c r="G2453" i="4"/>
  <c r="G2452" i="4"/>
  <c r="G2451" i="4"/>
  <c r="E2463" i="4" s="1"/>
  <c r="G2443" i="4"/>
  <c r="G2421" i="4"/>
  <c r="G2420" i="4"/>
  <c r="G2419" i="4"/>
  <c r="G2418" i="4"/>
  <c r="G2417" i="4"/>
  <c r="G2416" i="4"/>
  <c r="G2415" i="4"/>
  <c r="E2426" i="4" s="1"/>
  <c r="G2414" i="4"/>
  <c r="G2413" i="4"/>
  <c r="G2412" i="4"/>
  <c r="E2424" i="4" s="1"/>
  <c r="G2404" i="4"/>
  <c r="G2382" i="4"/>
  <c r="G2381" i="4"/>
  <c r="G2380" i="4"/>
  <c r="G2379" i="4"/>
  <c r="G2378" i="4"/>
  <c r="G2377" i="4"/>
  <c r="G2376" i="4"/>
  <c r="E2387" i="4" s="1"/>
  <c r="G2375" i="4"/>
  <c r="G2374" i="4"/>
  <c r="G2373" i="4"/>
  <c r="E2385" i="4" s="1"/>
  <c r="G2365" i="4"/>
  <c r="G2344" i="4"/>
  <c r="G2343" i="4"/>
  <c r="G2342" i="4"/>
  <c r="G2341" i="4"/>
  <c r="G2340" i="4"/>
  <c r="G2339" i="4"/>
  <c r="G2338" i="4"/>
  <c r="E2349" i="4" s="1"/>
  <c r="G2337" i="4"/>
  <c r="G2336" i="4"/>
  <c r="G2335" i="4"/>
  <c r="E2347" i="4" s="1"/>
  <c r="G2327" i="4"/>
  <c r="G2305" i="4"/>
  <c r="G2304" i="4"/>
  <c r="G2303" i="4"/>
  <c r="G2302" i="4"/>
  <c r="G2301" i="4"/>
  <c r="G2300" i="4"/>
  <c r="G2299" i="4"/>
  <c r="E2310" i="4" s="1"/>
  <c r="G2298" i="4"/>
  <c r="G2297" i="4"/>
  <c r="G2296" i="4"/>
  <c r="E2308" i="4" s="1"/>
  <c r="G2288" i="4"/>
  <c r="G2265" i="4"/>
  <c r="G2264" i="4"/>
  <c r="G2263" i="4"/>
  <c r="G2262" i="4"/>
  <c r="G2261" i="4"/>
  <c r="G2260" i="4"/>
  <c r="G2259" i="4"/>
  <c r="E2270" i="4" s="1"/>
  <c r="G2258" i="4"/>
  <c r="G2257" i="4"/>
  <c r="G2256" i="4"/>
  <c r="E2268" i="4" s="1"/>
  <c r="G2248" i="4"/>
  <c r="G2226" i="4"/>
  <c r="G2225" i="4"/>
  <c r="G2224" i="4"/>
  <c r="G2223" i="4"/>
  <c r="G2222" i="4"/>
  <c r="G2221" i="4"/>
  <c r="G2220" i="4"/>
  <c r="E2231" i="4" s="1"/>
  <c r="G2219" i="4"/>
  <c r="G2218" i="4"/>
  <c r="G2217" i="4"/>
  <c r="E2229" i="4" s="1"/>
  <c r="G2209" i="4"/>
  <c r="G2188" i="4"/>
  <c r="G2187" i="4"/>
  <c r="G2186" i="4"/>
  <c r="G2185" i="4"/>
  <c r="G2184" i="4"/>
  <c r="G2183" i="4"/>
  <c r="G2182" i="4"/>
  <c r="E2193" i="4" s="1"/>
  <c r="G2181" i="4"/>
  <c r="G2180" i="4"/>
  <c r="G2179" i="4"/>
  <c r="E2191" i="4" s="1"/>
  <c r="G2171" i="4"/>
  <c r="G2150" i="4"/>
  <c r="G2149" i="4"/>
  <c r="G2148" i="4"/>
  <c r="G2147" i="4"/>
  <c r="G2146" i="4"/>
  <c r="G2145" i="4"/>
  <c r="G2144" i="4"/>
  <c r="E2155" i="4" s="1"/>
  <c r="G2143" i="4"/>
  <c r="G2142" i="4"/>
  <c r="G2141" i="4"/>
  <c r="E2153" i="4" s="1"/>
  <c r="G2133" i="4"/>
  <c r="G2111" i="4"/>
  <c r="G2110" i="4"/>
  <c r="G2109" i="4"/>
  <c r="G2108" i="4"/>
  <c r="G2107" i="4"/>
  <c r="G2106" i="4"/>
  <c r="G2105" i="4"/>
  <c r="E2116" i="4" s="1"/>
  <c r="G2104" i="4"/>
  <c r="G2103" i="4"/>
  <c r="G2102" i="4"/>
  <c r="E2114" i="4" s="1"/>
  <c r="G2094" i="4"/>
  <c r="G2072" i="4"/>
  <c r="G2071" i="4"/>
  <c r="G2070" i="4"/>
  <c r="G2069" i="4"/>
  <c r="G2068" i="4"/>
  <c r="G2067" i="4"/>
  <c r="G2066" i="4"/>
  <c r="E2077" i="4" s="1"/>
  <c r="G2065" i="4"/>
  <c r="G2064" i="4"/>
  <c r="G2063" i="4"/>
  <c r="E2075" i="4" s="1"/>
  <c r="G2055" i="4"/>
  <c r="G2034" i="4"/>
  <c r="G2033" i="4"/>
  <c r="G2032" i="4"/>
  <c r="G2031" i="4"/>
  <c r="G2030" i="4"/>
  <c r="G2029" i="4"/>
  <c r="G2028" i="4"/>
  <c r="E2039" i="4" s="1"/>
  <c r="G2027" i="4"/>
  <c r="G2026" i="4"/>
  <c r="G2025" i="4"/>
  <c r="E2037" i="4" s="1"/>
  <c r="G2017" i="4"/>
  <c r="G1996" i="4"/>
  <c r="G1995" i="4"/>
  <c r="G1994" i="4"/>
  <c r="G1993" i="4"/>
  <c r="G1992" i="4"/>
  <c r="G1991" i="4"/>
  <c r="G1990" i="4"/>
  <c r="E2001" i="4" s="1"/>
  <c r="G1989" i="4"/>
  <c r="G1988" i="4"/>
  <c r="G1987" i="4"/>
  <c r="E1999" i="4" s="1"/>
  <c r="G1979" i="4"/>
  <c r="G1958" i="4"/>
  <c r="G1957" i="4"/>
  <c r="G1956" i="4"/>
  <c r="G1955" i="4"/>
  <c r="G1954" i="4"/>
  <c r="G1953" i="4"/>
  <c r="G1952" i="4"/>
  <c r="E1963" i="4" s="1"/>
  <c r="G1951" i="4"/>
  <c r="G1950" i="4"/>
  <c r="G1949" i="4"/>
  <c r="E1961" i="4" s="1"/>
  <c r="G1941" i="4"/>
  <c r="G1920" i="4"/>
  <c r="G1919" i="4"/>
  <c r="G1918" i="4"/>
  <c r="G1917" i="4"/>
  <c r="G1916" i="4"/>
  <c r="G1915" i="4"/>
  <c r="G1914" i="4"/>
  <c r="E1925" i="4" s="1"/>
  <c r="G1913" i="4"/>
  <c r="G1912" i="4"/>
  <c r="G1911" i="4"/>
  <c r="E1923" i="4" s="1"/>
  <c r="G1903" i="4"/>
  <c r="G1882" i="4"/>
  <c r="G1881" i="4"/>
  <c r="G1880" i="4"/>
  <c r="G1879" i="4"/>
  <c r="G1878" i="4"/>
  <c r="G1877" i="4"/>
  <c r="G1876" i="4"/>
  <c r="E1887" i="4" s="1"/>
  <c r="G1875" i="4"/>
  <c r="G1874" i="4"/>
  <c r="G1873" i="4"/>
  <c r="E1885" i="4" s="1"/>
  <c r="G1865" i="4"/>
  <c r="G1843" i="4"/>
  <c r="G1842" i="4"/>
  <c r="G1841" i="4"/>
  <c r="G1840" i="4"/>
  <c r="G1839" i="4"/>
  <c r="G1838" i="4"/>
  <c r="G1837" i="4"/>
  <c r="E1848" i="4" s="1"/>
  <c r="G1836" i="4"/>
  <c r="G1835" i="4"/>
  <c r="G1834" i="4"/>
  <c r="E1846" i="4" s="1"/>
  <c r="G1826" i="4"/>
  <c r="G1803" i="4"/>
  <c r="G1802" i="4"/>
  <c r="G1801" i="4"/>
  <c r="G1800" i="4"/>
  <c r="G1799" i="4"/>
  <c r="G1798" i="4"/>
  <c r="G1797" i="4"/>
  <c r="E1808" i="4" s="1"/>
  <c r="G1796" i="4"/>
  <c r="G1795" i="4"/>
  <c r="G1794" i="4"/>
  <c r="E1806" i="4" s="1"/>
  <c r="G1786" i="4"/>
  <c r="E2309" i="4" l="1"/>
  <c r="E2115" i="4"/>
  <c r="E104" i="4"/>
  <c r="E1847" i="4"/>
  <c r="E2000" i="4"/>
  <c r="E2038" i="4"/>
  <c r="E2348" i="4"/>
  <c r="E2076" i="4"/>
  <c r="E1962" i="4"/>
  <c r="E2154" i="4"/>
  <c r="E67" i="4"/>
  <c r="E2464" i="4"/>
  <c r="E2230" i="4"/>
  <c r="E2311" i="4"/>
  <c r="E2269" i="4"/>
  <c r="E2078" i="4"/>
  <c r="E2079" i="4" s="1"/>
  <c r="D2081" i="4" s="1"/>
  <c r="D2082" i="4" s="1"/>
  <c r="E106" i="4"/>
  <c r="E69" i="4"/>
  <c r="E2503" i="4"/>
  <c r="E2505" i="4"/>
  <c r="E2466" i="4"/>
  <c r="E2427" i="4"/>
  <c r="E2425" i="4"/>
  <c r="E2386" i="4"/>
  <c r="E2388" i="4"/>
  <c r="E2350" i="4"/>
  <c r="E2271" i="4"/>
  <c r="E2232" i="4"/>
  <c r="E2192" i="4"/>
  <c r="E2194" i="4"/>
  <c r="E2156" i="4"/>
  <c r="E2117" i="4"/>
  <c r="E2118" i="4" s="1"/>
  <c r="D2120" i="4" s="1"/>
  <c r="D2121" i="4" s="1"/>
  <c r="E2040" i="4"/>
  <c r="E2002" i="4"/>
  <c r="E1964" i="4"/>
  <c r="E1924" i="4"/>
  <c r="E1926" i="4"/>
  <c r="E1886" i="4"/>
  <c r="E1888" i="4"/>
  <c r="E1849" i="4"/>
  <c r="E1850" i="4" s="1"/>
  <c r="D1852" i="4" s="1"/>
  <c r="D1853" i="4" s="1"/>
  <c r="E1807" i="4"/>
  <c r="E1809" i="4"/>
  <c r="E2312" i="4" l="1"/>
  <c r="D2314" i="4" s="1"/>
  <c r="D2315" i="4" s="1"/>
  <c r="E2389" i="4"/>
  <c r="D2391" i="4" s="1"/>
  <c r="D2392" i="4" s="1"/>
  <c r="E2467" i="4"/>
  <c r="D2469" i="4" s="1"/>
  <c r="D2470" i="4" s="1"/>
  <c r="E107" i="4"/>
  <c r="D109" i="4" s="1"/>
  <c r="D110" i="4" s="1"/>
  <c r="E2233" i="4"/>
  <c r="D2235" i="4" s="1"/>
  <c r="D2236" i="4" s="1"/>
  <c r="E1965" i="4"/>
  <c r="D1967" i="4" s="1"/>
  <c r="D1968" i="4" s="1"/>
  <c r="E2157" i="4"/>
  <c r="D2159" i="4" s="1"/>
  <c r="D2160" i="4" s="1"/>
  <c r="E2003" i="4"/>
  <c r="D2005" i="4" s="1"/>
  <c r="D2006" i="4" s="1"/>
  <c r="E2041" i="4"/>
  <c r="D2043" i="4" s="1"/>
  <c r="D2044" i="4" s="1"/>
  <c r="E2351" i="4"/>
  <c r="D2353" i="4" s="1"/>
  <c r="D2354" i="4" s="1"/>
  <c r="E70" i="4"/>
  <c r="D72" i="4" s="1"/>
  <c r="D73" i="4" s="1"/>
  <c r="E1810" i="4"/>
  <c r="D1812" i="4" s="1"/>
  <c r="D1813" i="4" s="1"/>
  <c r="E2506" i="4"/>
  <c r="D2508" i="4" s="1"/>
  <c r="D2509" i="4" s="1"/>
  <c r="E2428" i="4"/>
  <c r="D2430" i="4" s="1"/>
  <c r="D2431" i="4" s="1"/>
  <c r="E2272" i="4"/>
  <c r="D2274" i="4" s="1"/>
  <c r="D2275" i="4" s="1"/>
  <c r="E2195" i="4"/>
  <c r="D2197" i="4" s="1"/>
  <c r="D2198" i="4" s="1"/>
  <c r="E1927" i="4"/>
  <c r="D1929" i="4" s="1"/>
  <c r="D1930" i="4" s="1"/>
  <c r="E1889" i="4"/>
  <c r="D1891" i="4" s="1"/>
  <c r="D1892" i="4" s="1"/>
  <c r="E1768" i="4"/>
  <c r="G1765" i="4"/>
  <c r="G1764" i="4"/>
  <c r="G1763" i="4"/>
  <c r="G1762" i="4"/>
  <c r="G1761" i="4"/>
  <c r="G1760" i="4"/>
  <c r="G1759" i="4"/>
  <c r="E1770" i="4" s="1"/>
  <c r="G1758" i="4"/>
  <c r="G1757" i="4"/>
  <c r="G1756" i="4"/>
  <c r="G1748" i="4"/>
  <c r="G1720" i="4"/>
  <c r="G1719" i="4"/>
  <c r="G1718" i="4"/>
  <c r="G1717" i="4"/>
  <c r="G1716" i="4"/>
  <c r="G1715" i="4"/>
  <c r="G1714" i="4"/>
  <c r="E1725" i="4" s="1"/>
  <c r="G1713" i="4"/>
  <c r="G1712" i="4"/>
  <c r="G1711" i="4"/>
  <c r="E1723" i="4" s="1"/>
  <c r="G1703" i="4"/>
  <c r="G1675" i="4"/>
  <c r="G1674" i="4"/>
  <c r="G1673" i="4"/>
  <c r="G1672" i="4"/>
  <c r="G1671" i="4"/>
  <c r="G1670" i="4"/>
  <c r="G1669" i="4"/>
  <c r="E1680" i="4" s="1"/>
  <c r="G1668" i="4"/>
  <c r="G1667" i="4"/>
  <c r="G1666" i="4"/>
  <c r="E1678" i="4" s="1"/>
  <c r="G1658" i="4"/>
  <c r="G1637" i="4"/>
  <c r="G1636" i="4"/>
  <c r="G1635" i="4"/>
  <c r="G1634" i="4"/>
  <c r="G1633" i="4"/>
  <c r="G1632" i="4"/>
  <c r="G1631" i="4"/>
  <c r="E1642" i="4" s="1"/>
  <c r="G1630" i="4"/>
  <c r="G1629" i="4"/>
  <c r="G1628" i="4"/>
  <c r="E1640" i="4" s="1"/>
  <c r="G1620" i="4"/>
  <c r="G1592" i="4"/>
  <c r="G1591" i="4"/>
  <c r="G1590" i="4"/>
  <c r="G1589" i="4"/>
  <c r="G1588" i="4"/>
  <c r="G1587" i="4"/>
  <c r="G1586" i="4"/>
  <c r="E1597" i="4" s="1"/>
  <c r="G1585" i="4"/>
  <c r="G1584" i="4"/>
  <c r="G1583" i="4"/>
  <c r="E1595" i="4" s="1"/>
  <c r="G1575" i="4"/>
  <c r="G1547" i="4"/>
  <c r="G1546" i="4"/>
  <c r="G1545" i="4"/>
  <c r="G1544" i="4"/>
  <c r="G1543" i="4"/>
  <c r="G1542" i="4"/>
  <c r="G1541" i="4"/>
  <c r="E1552" i="4" s="1"/>
  <c r="G1540" i="4"/>
  <c r="G1539" i="4"/>
  <c r="E1551" i="4" s="1"/>
  <c r="G1538" i="4"/>
  <c r="E1550" i="4" s="1"/>
  <c r="G1530" i="4"/>
  <c r="G1509" i="4"/>
  <c r="G1508" i="4"/>
  <c r="G1507" i="4"/>
  <c r="G1506" i="4"/>
  <c r="G1505" i="4"/>
  <c r="G1504" i="4"/>
  <c r="G1503" i="4"/>
  <c r="E1514" i="4" s="1"/>
  <c r="G1502" i="4"/>
  <c r="G1501" i="4"/>
  <c r="G1500" i="4"/>
  <c r="E1512" i="4" s="1"/>
  <c r="G1492" i="4"/>
  <c r="G1464" i="4"/>
  <c r="G1463" i="4"/>
  <c r="G1462" i="4"/>
  <c r="G1461" i="4"/>
  <c r="G1460" i="4"/>
  <c r="G1459" i="4"/>
  <c r="G1458" i="4"/>
  <c r="E1469" i="4" s="1"/>
  <c r="G1457" i="4"/>
  <c r="G1456" i="4"/>
  <c r="G1455" i="4"/>
  <c r="E1467" i="4" s="1"/>
  <c r="G1447" i="4"/>
  <c r="G1419" i="4"/>
  <c r="G1418" i="4"/>
  <c r="G1417" i="4"/>
  <c r="G1416" i="4"/>
  <c r="G1415" i="4"/>
  <c r="G1414" i="4"/>
  <c r="G1413" i="4"/>
  <c r="E1424" i="4" s="1"/>
  <c r="G1412" i="4"/>
  <c r="G1411" i="4"/>
  <c r="G1410" i="4"/>
  <c r="E1422" i="4" s="1"/>
  <c r="G1402" i="4"/>
  <c r="G1381" i="4"/>
  <c r="G1380" i="4"/>
  <c r="G1379" i="4"/>
  <c r="G1378" i="4"/>
  <c r="G1377" i="4"/>
  <c r="G1376" i="4"/>
  <c r="G1375" i="4"/>
  <c r="E1386" i="4" s="1"/>
  <c r="G1374" i="4"/>
  <c r="G1373" i="4"/>
  <c r="G1372" i="4"/>
  <c r="E1384" i="4" s="1"/>
  <c r="G1364" i="4"/>
  <c r="G1336" i="4"/>
  <c r="G1335" i="4"/>
  <c r="G1334" i="4"/>
  <c r="G1333" i="4"/>
  <c r="G1332" i="4"/>
  <c r="G1331" i="4"/>
  <c r="G1330" i="4"/>
  <c r="E1341" i="4" s="1"/>
  <c r="G1329" i="4"/>
  <c r="G1328" i="4"/>
  <c r="G1327" i="4"/>
  <c r="E1339" i="4" s="1"/>
  <c r="G1319" i="4"/>
  <c r="G1291" i="4"/>
  <c r="G1290" i="4"/>
  <c r="G1289" i="4"/>
  <c r="G1288" i="4"/>
  <c r="G1287" i="4"/>
  <c r="G1286" i="4"/>
  <c r="G1285" i="4"/>
  <c r="E1296" i="4" s="1"/>
  <c r="G1284" i="4"/>
  <c r="G1283" i="4"/>
  <c r="G1282" i="4"/>
  <c r="E1294" i="4" s="1"/>
  <c r="G1274" i="4"/>
  <c r="G1253" i="4"/>
  <c r="G1252" i="4"/>
  <c r="G1251" i="4"/>
  <c r="G1250" i="4"/>
  <c r="G1249" i="4"/>
  <c r="G1248" i="4"/>
  <c r="G1247" i="4"/>
  <c r="E1258" i="4" s="1"/>
  <c r="G1246" i="4"/>
  <c r="G1245" i="4"/>
  <c r="G1244" i="4"/>
  <c r="E1256" i="4" s="1"/>
  <c r="G1236" i="4"/>
  <c r="G1208" i="4"/>
  <c r="G1207" i="4"/>
  <c r="G1206" i="4"/>
  <c r="G1205" i="4"/>
  <c r="G1204" i="4"/>
  <c r="G1203" i="4"/>
  <c r="G1202" i="4"/>
  <c r="E1213" i="4" s="1"/>
  <c r="G1201" i="4"/>
  <c r="G1200" i="4"/>
  <c r="G1199" i="4"/>
  <c r="E1211" i="4" s="1"/>
  <c r="G1191" i="4"/>
  <c r="G1163" i="4"/>
  <c r="G1162" i="4"/>
  <c r="G1161" i="4"/>
  <c r="G1160" i="4"/>
  <c r="G1159" i="4"/>
  <c r="G1158" i="4"/>
  <c r="G1157" i="4"/>
  <c r="E1168" i="4" s="1"/>
  <c r="G1156" i="4"/>
  <c r="G1155" i="4"/>
  <c r="G1154" i="4"/>
  <c r="E1166" i="4" s="1"/>
  <c r="G1146" i="4"/>
  <c r="G1125" i="4"/>
  <c r="G1124" i="4"/>
  <c r="G1123" i="4"/>
  <c r="G1122" i="4"/>
  <c r="G1121" i="4"/>
  <c r="G1120" i="4"/>
  <c r="G1119" i="4"/>
  <c r="E1130" i="4" s="1"/>
  <c r="G1118" i="4"/>
  <c r="G1117" i="4"/>
  <c r="G1116" i="4"/>
  <c r="E1128" i="4" s="1"/>
  <c r="G1108" i="4"/>
  <c r="G1080" i="4"/>
  <c r="G1079" i="4"/>
  <c r="G1078" i="4"/>
  <c r="G1077" i="4"/>
  <c r="G1076" i="4"/>
  <c r="G1075" i="4"/>
  <c r="G1074" i="4"/>
  <c r="E1085" i="4" s="1"/>
  <c r="G1073" i="4"/>
  <c r="G1072" i="4"/>
  <c r="G1071" i="4"/>
  <c r="E1083" i="4" s="1"/>
  <c r="G1063" i="4"/>
  <c r="G1035" i="4"/>
  <c r="G1034" i="4"/>
  <c r="G1033" i="4"/>
  <c r="G1032" i="4"/>
  <c r="G1031" i="4"/>
  <c r="G1030" i="4"/>
  <c r="G1029" i="4"/>
  <c r="E1040" i="4" s="1"/>
  <c r="G1028" i="4"/>
  <c r="G1027" i="4"/>
  <c r="G1026" i="4"/>
  <c r="E1038" i="4" s="1"/>
  <c r="G1018" i="4"/>
  <c r="G998" i="4"/>
  <c r="G997" i="4"/>
  <c r="G996" i="4"/>
  <c r="G995" i="4"/>
  <c r="G994" i="4"/>
  <c r="G993" i="4"/>
  <c r="G992" i="4"/>
  <c r="E1003" i="4" s="1"/>
  <c r="G991" i="4"/>
  <c r="G990" i="4"/>
  <c r="G989" i="4"/>
  <c r="E1001" i="4" s="1"/>
  <c r="G981" i="4"/>
  <c r="G960" i="4"/>
  <c r="G959" i="4"/>
  <c r="G958" i="4"/>
  <c r="G957" i="4"/>
  <c r="G956" i="4"/>
  <c r="G955" i="4"/>
  <c r="G954" i="4"/>
  <c r="E965" i="4" s="1"/>
  <c r="G953" i="4"/>
  <c r="G952" i="4"/>
  <c r="G951" i="4"/>
  <c r="E963" i="4" s="1"/>
  <c r="G943" i="4"/>
  <c r="G922" i="4"/>
  <c r="G921" i="4"/>
  <c r="G920" i="4"/>
  <c r="G919" i="4"/>
  <c r="G918" i="4"/>
  <c r="G917" i="4"/>
  <c r="G916" i="4"/>
  <c r="E927" i="4" s="1"/>
  <c r="G915" i="4"/>
  <c r="G914" i="4"/>
  <c r="G913" i="4"/>
  <c r="E925" i="4" s="1"/>
  <c r="G905" i="4"/>
  <c r="G885" i="4"/>
  <c r="G884" i="4"/>
  <c r="G883" i="4"/>
  <c r="G882" i="4"/>
  <c r="G881" i="4"/>
  <c r="G880" i="4"/>
  <c r="G879" i="4"/>
  <c r="E890" i="4" s="1"/>
  <c r="G878" i="4"/>
  <c r="G877" i="4"/>
  <c r="G876" i="4"/>
  <c r="E888" i="4" s="1"/>
  <c r="G868" i="4"/>
  <c r="G847" i="4"/>
  <c r="G846" i="4"/>
  <c r="G845" i="4"/>
  <c r="G844" i="4"/>
  <c r="G843" i="4"/>
  <c r="G842" i="4"/>
  <c r="G841" i="4"/>
  <c r="E852" i="4" s="1"/>
  <c r="G840" i="4"/>
  <c r="G839" i="4"/>
  <c r="G838" i="4"/>
  <c r="E850" i="4" s="1"/>
  <c r="G830" i="4"/>
  <c r="G809" i="4"/>
  <c r="G808" i="4"/>
  <c r="G807" i="4"/>
  <c r="G806" i="4"/>
  <c r="G805" i="4"/>
  <c r="G804" i="4"/>
  <c r="G803" i="4"/>
  <c r="E814" i="4" s="1"/>
  <c r="G802" i="4"/>
  <c r="G801" i="4"/>
  <c r="G800" i="4"/>
  <c r="E812" i="4" s="1"/>
  <c r="G792" i="4"/>
  <c r="G771" i="4"/>
  <c r="G770" i="4"/>
  <c r="G769" i="4"/>
  <c r="G768" i="4"/>
  <c r="G767" i="4"/>
  <c r="G766" i="4"/>
  <c r="G765" i="4"/>
  <c r="E776" i="4" s="1"/>
  <c r="G764" i="4"/>
  <c r="G763" i="4"/>
  <c r="G762" i="4"/>
  <c r="E774" i="4" s="1"/>
  <c r="G754" i="4"/>
  <c r="G733" i="4"/>
  <c r="G732" i="4"/>
  <c r="G731" i="4"/>
  <c r="G730" i="4"/>
  <c r="G729" i="4"/>
  <c r="G728" i="4"/>
  <c r="G727" i="4"/>
  <c r="E738" i="4" s="1"/>
  <c r="G726" i="4"/>
  <c r="G725" i="4"/>
  <c r="G724" i="4"/>
  <c r="E736" i="4" s="1"/>
  <c r="G716" i="4"/>
  <c r="G695" i="4"/>
  <c r="G694" i="4"/>
  <c r="G693" i="4"/>
  <c r="G692" i="4"/>
  <c r="G691" i="4"/>
  <c r="G690" i="4"/>
  <c r="G689" i="4"/>
  <c r="E700" i="4" s="1"/>
  <c r="G688" i="4"/>
  <c r="G687" i="4"/>
  <c r="G686" i="4"/>
  <c r="E698" i="4" s="1"/>
  <c r="G678" i="4"/>
  <c r="G657" i="4"/>
  <c r="G656" i="4"/>
  <c r="G655" i="4"/>
  <c r="G654" i="4"/>
  <c r="G653" i="4"/>
  <c r="G652" i="4"/>
  <c r="G651" i="4"/>
  <c r="E662" i="4" s="1"/>
  <c r="G650" i="4"/>
  <c r="G649" i="4"/>
  <c r="G648" i="4"/>
  <c r="E660" i="4" s="1"/>
  <c r="G640" i="4"/>
  <c r="G619" i="4"/>
  <c r="G618" i="4"/>
  <c r="G617" i="4"/>
  <c r="G616" i="4"/>
  <c r="G615" i="4"/>
  <c r="G614" i="4"/>
  <c r="G613" i="4"/>
  <c r="E624" i="4" s="1"/>
  <c r="G612" i="4"/>
  <c r="G611" i="4"/>
  <c r="G610" i="4"/>
  <c r="E622" i="4" s="1"/>
  <c r="G602" i="4"/>
  <c r="G580" i="4"/>
  <c r="G579" i="4"/>
  <c r="G578" i="4"/>
  <c r="G577" i="4"/>
  <c r="G576" i="4"/>
  <c r="G575" i="4"/>
  <c r="G574" i="4"/>
  <c r="E585" i="4" s="1"/>
  <c r="G573" i="4"/>
  <c r="G572" i="4"/>
  <c r="G571" i="4"/>
  <c r="E583" i="4" s="1"/>
  <c r="G563" i="4"/>
  <c r="G541" i="4"/>
  <c r="G540" i="4"/>
  <c r="G539" i="4"/>
  <c r="G538" i="4"/>
  <c r="G537" i="4"/>
  <c r="G536" i="4"/>
  <c r="G535" i="4"/>
  <c r="E546" i="4" s="1"/>
  <c r="G534" i="4"/>
  <c r="G533" i="4"/>
  <c r="G532" i="4"/>
  <c r="E544" i="4" s="1"/>
  <c r="G524" i="4"/>
  <c r="G500" i="4"/>
  <c r="G499" i="4"/>
  <c r="G498" i="4"/>
  <c r="G497" i="4"/>
  <c r="G496" i="4"/>
  <c r="G495" i="4"/>
  <c r="G494" i="4"/>
  <c r="E505" i="4" s="1"/>
  <c r="G493" i="4"/>
  <c r="G492" i="4"/>
  <c r="G491" i="4"/>
  <c r="E503" i="4" s="1"/>
  <c r="G483" i="4"/>
  <c r="G461" i="4"/>
  <c r="G460" i="4"/>
  <c r="G459" i="4"/>
  <c r="G458" i="4"/>
  <c r="G457" i="4"/>
  <c r="G456" i="4"/>
  <c r="G455" i="4"/>
  <c r="E466" i="4" s="1"/>
  <c r="G454" i="4"/>
  <c r="G453" i="4"/>
  <c r="G452" i="4"/>
  <c r="E464" i="4" s="1"/>
  <c r="G444" i="4"/>
  <c r="G423" i="4"/>
  <c r="G422" i="4"/>
  <c r="G421" i="4"/>
  <c r="G420" i="4"/>
  <c r="G419" i="4"/>
  <c r="G418" i="4"/>
  <c r="G417" i="4"/>
  <c r="E428" i="4" s="1"/>
  <c r="G416" i="4"/>
  <c r="G415" i="4"/>
  <c r="G414" i="4"/>
  <c r="E426" i="4" s="1"/>
  <c r="G406" i="4"/>
  <c r="G372" i="4"/>
  <c r="G371" i="4"/>
  <c r="G370" i="4"/>
  <c r="G369" i="4"/>
  <c r="G368" i="4"/>
  <c r="G367" i="4"/>
  <c r="G366" i="4"/>
  <c r="E377" i="4" s="1"/>
  <c r="G365" i="4"/>
  <c r="G364" i="4"/>
  <c r="G363" i="4"/>
  <c r="E375" i="4" s="1"/>
  <c r="G355" i="4"/>
  <c r="G333" i="4"/>
  <c r="G332" i="4"/>
  <c r="G331" i="4"/>
  <c r="G330" i="4"/>
  <c r="G329" i="4"/>
  <c r="G328" i="4"/>
  <c r="G327" i="4"/>
  <c r="E338" i="4" s="1"/>
  <c r="G326" i="4"/>
  <c r="G325" i="4"/>
  <c r="G324" i="4"/>
  <c r="E336" i="4" s="1"/>
  <c r="G316" i="4"/>
  <c r="G288" i="4"/>
  <c r="G287" i="4"/>
  <c r="G286" i="4"/>
  <c r="G285" i="4"/>
  <c r="G284" i="4"/>
  <c r="G283" i="4"/>
  <c r="G282" i="4"/>
  <c r="E293" i="4" s="1"/>
  <c r="G281" i="4"/>
  <c r="G280" i="4"/>
  <c r="G279" i="4"/>
  <c r="E291" i="4" s="1"/>
  <c r="G271" i="4"/>
  <c r="G251" i="4"/>
  <c r="G250" i="4"/>
  <c r="G249" i="4"/>
  <c r="G248" i="4"/>
  <c r="G247" i="4"/>
  <c r="G246" i="4"/>
  <c r="G245" i="4"/>
  <c r="E256" i="4" s="1"/>
  <c r="G244" i="4"/>
  <c r="G243" i="4"/>
  <c r="G242" i="4"/>
  <c r="E254" i="4" s="1"/>
  <c r="G234" i="4"/>
  <c r="G213" i="4"/>
  <c r="G212" i="4"/>
  <c r="G211" i="4"/>
  <c r="G210" i="4"/>
  <c r="G209" i="4"/>
  <c r="G208" i="4"/>
  <c r="G207" i="4"/>
  <c r="E218" i="4" s="1"/>
  <c r="G206" i="4"/>
  <c r="G205" i="4"/>
  <c r="G204" i="4"/>
  <c r="E216" i="4" s="1"/>
  <c r="G196" i="4"/>
  <c r="G174" i="4"/>
  <c r="G173" i="4"/>
  <c r="G172" i="4"/>
  <c r="G171" i="4"/>
  <c r="G170" i="4"/>
  <c r="G169" i="4"/>
  <c r="G168" i="4"/>
  <c r="E179" i="4" s="1"/>
  <c r="G167" i="4"/>
  <c r="G166" i="4"/>
  <c r="G165" i="4"/>
  <c r="E177" i="4" s="1"/>
  <c r="G157" i="4"/>
  <c r="G137" i="4"/>
  <c r="G136" i="4"/>
  <c r="G135" i="4"/>
  <c r="G134" i="4"/>
  <c r="G133" i="4"/>
  <c r="G132" i="4"/>
  <c r="G131" i="4"/>
  <c r="E142" i="4" s="1"/>
  <c r="G130" i="4"/>
  <c r="G129" i="4"/>
  <c r="G128" i="4"/>
  <c r="E140" i="4" s="1"/>
  <c r="G120" i="4"/>
  <c r="E699" i="4" l="1"/>
  <c r="E337" i="4"/>
  <c r="E737" i="4"/>
  <c r="E1039" i="4"/>
  <c r="E1295" i="4"/>
  <c r="E1131" i="4"/>
  <c r="E1084" i="4"/>
  <c r="E853" i="4"/>
  <c r="E813" i="4"/>
  <c r="E815" i="4"/>
  <c r="E701" i="4"/>
  <c r="E702" i="4" s="1"/>
  <c r="D704" i="4" s="1"/>
  <c r="D705" i="4" s="1"/>
  <c r="E178" i="4"/>
  <c r="E141" i="4"/>
  <c r="E1724" i="4"/>
  <c r="E1679" i="4"/>
  <c r="E1641" i="4"/>
  <c r="E1643" i="4"/>
  <c r="E1596" i="4"/>
  <c r="E1513" i="4"/>
  <c r="E1468" i="4"/>
  <c r="E1423" i="4"/>
  <c r="E1385" i="4"/>
  <c r="E1340" i="4"/>
  <c r="E1257" i="4"/>
  <c r="E1212" i="4"/>
  <c r="E1167" i="4"/>
  <c r="E1169" i="4"/>
  <c r="E1129" i="4"/>
  <c r="E1041" i="4"/>
  <c r="E1002" i="4"/>
  <c r="E1004" i="4"/>
  <c r="E964" i="4"/>
  <c r="E926" i="4"/>
  <c r="E928" i="4"/>
  <c r="E889" i="4"/>
  <c r="E851" i="4"/>
  <c r="E775" i="4"/>
  <c r="E661" i="4"/>
  <c r="E623" i="4"/>
  <c r="E584" i="4"/>
  <c r="E545" i="4"/>
  <c r="E504" i="4"/>
  <c r="E506" i="4"/>
  <c r="E465" i="4"/>
  <c r="E467" i="4"/>
  <c r="E427" i="4"/>
  <c r="E429" i="4"/>
  <c r="E376" i="4"/>
  <c r="E339" i="4"/>
  <c r="E292" i="4"/>
  <c r="E255" i="4"/>
  <c r="E257" i="4"/>
  <c r="E217" i="4"/>
  <c r="E143" i="4"/>
  <c r="E1771" i="4"/>
  <c r="E1769" i="4"/>
  <c r="E1726" i="4"/>
  <c r="E1681" i="4"/>
  <c r="E1598" i="4"/>
  <c r="E1553" i="4"/>
  <c r="E1554" i="4" s="1"/>
  <c r="D1556" i="4" s="1"/>
  <c r="D1557" i="4" s="1"/>
  <c r="E1515" i="4"/>
  <c r="E1470" i="4"/>
  <c r="E1425" i="4"/>
  <c r="E1387" i="4"/>
  <c r="E1342" i="4"/>
  <c r="E1297" i="4"/>
  <c r="E1298" i="4" s="1"/>
  <c r="D1300" i="4" s="1"/>
  <c r="D1301" i="4" s="1"/>
  <c r="E1259" i="4"/>
  <c r="E1214" i="4"/>
  <c r="E1086" i="4"/>
  <c r="E966" i="4"/>
  <c r="E891" i="4"/>
  <c r="E777" i="4"/>
  <c r="E739" i="4"/>
  <c r="E663" i="4"/>
  <c r="E664" i="4" s="1"/>
  <c r="D666" i="4" s="1"/>
  <c r="D667" i="4" s="1"/>
  <c r="E625" i="4"/>
  <c r="E586" i="4"/>
  <c r="E547" i="4"/>
  <c r="E378" i="4"/>
  <c r="E294" i="4"/>
  <c r="E219" i="4"/>
  <c r="E180" i="4"/>
  <c r="G9" i="4"/>
  <c r="E740" i="4" l="1"/>
  <c r="D742" i="4" s="1"/>
  <c r="D743" i="4" s="1"/>
  <c r="E340" i="4"/>
  <c r="D342" i="4" s="1"/>
  <c r="D343" i="4" s="1"/>
  <c r="E1343" i="4"/>
  <c r="D1345" i="4" s="1"/>
  <c r="D1346" i="4" s="1"/>
  <c r="E1516" i="4"/>
  <c r="D1518" i="4" s="1"/>
  <c r="D1519" i="4" s="1"/>
  <c r="E1042" i="4"/>
  <c r="D1044" i="4" s="1"/>
  <c r="D1045" i="4" s="1"/>
  <c r="E1727" i="4"/>
  <c r="D1729" i="4" s="1"/>
  <c r="D1730" i="4" s="1"/>
  <c r="E220" i="4"/>
  <c r="D222" i="4" s="1"/>
  <c r="D223" i="4" s="1"/>
  <c r="E778" i="4"/>
  <c r="D780" i="4" s="1"/>
  <c r="D781" i="4" s="1"/>
  <c r="E295" i="4"/>
  <c r="D297" i="4" s="1"/>
  <c r="D298" i="4" s="1"/>
  <c r="E507" i="4"/>
  <c r="D509" i="4" s="1"/>
  <c r="D510" i="4" s="1"/>
  <c r="E1087" i="4"/>
  <c r="D1089" i="4" s="1"/>
  <c r="D1090" i="4" s="1"/>
  <c r="E1682" i="4"/>
  <c r="D1684" i="4" s="1"/>
  <c r="D1685" i="4" s="1"/>
  <c r="E1644" i="4"/>
  <c r="D1646" i="4" s="1"/>
  <c r="D1647" i="4" s="1"/>
  <c r="E1426" i="4"/>
  <c r="D1428" i="4" s="1"/>
  <c r="D1429" i="4" s="1"/>
  <c r="E1170" i="4"/>
  <c r="D1172" i="4" s="1"/>
  <c r="D1173" i="4" s="1"/>
  <c r="E1215" i="4"/>
  <c r="D1217" i="4" s="1"/>
  <c r="D1218" i="4" s="1"/>
  <c r="E1132" i="4"/>
  <c r="D1134" i="4" s="1"/>
  <c r="D1135" i="4" s="1"/>
  <c r="E1005" i="4"/>
  <c r="D1007" i="4" s="1"/>
  <c r="D1008" i="4" s="1"/>
  <c r="E967" i="4"/>
  <c r="D969" i="4" s="1"/>
  <c r="D970" i="4" s="1"/>
  <c r="E929" i="4"/>
  <c r="D931" i="4" s="1"/>
  <c r="D932" i="4" s="1"/>
  <c r="E892" i="4"/>
  <c r="D894" i="4" s="1"/>
  <c r="D895" i="4" s="1"/>
  <c r="E854" i="4"/>
  <c r="D856" i="4" s="1"/>
  <c r="D857" i="4" s="1"/>
  <c r="E816" i="4"/>
  <c r="D818" i="4" s="1"/>
  <c r="D819" i="4" s="1"/>
  <c r="E468" i="4"/>
  <c r="D470" i="4" s="1"/>
  <c r="D471" i="4" s="1"/>
  <c r="E430" i="4"/>
  <c r="D432" i="4" s="1"/>
  <c r="D433" i="4" s="1"/>
  <c r="E258" i="4"/>
  <c r="D260" i="4" s="1"/>
  <c r="D261" i="4" s="1"/>
  <c r="E181" i="4"/>
  <c r="E144" i="4"/>
  <c r="D146" i="4" s="1"/>
  <c r="D147" i="4" s="1"/>
  <c r="E1599" i="4"/>
  <c r="D1601" i="4" s="1"/>
  <c r="D1602" i="4" s="1"/>
  <c r="E1471" i="4"/>
  <c r="D1473" i="4" s="1"/>
  <c r="D1474" i="4" s="1"/>
  <c r="E1388" i="4"/>
  <c r="D1390" i="4" s="1"/>
  <c r="D1391" i="4" s="1"/>
  <c r="E1260" i="4"/>
  <c r="D1262" i="4" s="1"/>
  <c r="D1263" i="4" s="1"/>
  <c r="E626" i="4"/>
  <c r="D628" i="4" s="1"/>
  <c r="D629" i="4" s="1"/>
  <c r="E587" i="4"/>
  <c r="D589" i="4" s="1"/>
  <c r="D590" i="4" s="1"/>
  <c r="E548" i="4"/>
  <c r="D550" i="4" s="1"/>
  <c r="D551" i="4" s="1"/>
  <c r="E379" i="4"/>
  <c r="D381" i="4" s="1"/>
  <c r="D382" i="4" s="1"/>
  <c r="E1772" i="4"/>
  <c r="D1774" i="4" s="1"/>
  <c r="D1775" i="4" s="1"/>
  <c r="G20" i="4"/>
  <c r="E31" i="4" s="1"/>
  <c r="D183" i="4" l="1"/>
  <c r="D184" i="4" s="1"/>
  <c r="G26" i="4"/>
  <c r="G25" i="4"/>
  <c r="G22" i="4"/>
  <c r="G23" i="4"/>
  <c r="G24" i="4"/>
  <c r="G21" i="4"/>
  <c r="G19" i="4"/>
  <c r="G18" i="4"/>
  <c r="G17" i="4"/>
  <c r="E29" i="4" s="1"/>
  <c r="E32" i="4" l="1"/>
  <c r="E30" i="4"/>
  <c r="E33" i="4" l="1"/>
  <c r="D35" i="4" s="1"/>
  <c r="D36" i="4" s="1"/>
</calcChain>
</file>

<file path=xl/sharedStrings.xml><?xml version="1.0" encoding="utf-8"?>
<sst xmlns="http://schemas.openxmlformats.org/spreadsheetml/2006/main" count="3089" uniqueCount="209">
  <si>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</si>
  <si>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</si>
  <si>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</si>
  <si>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</si>
  <si>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</si>
  <si>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</si>
  <si>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</si>
  <si>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</si>
  <si>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</si>
  <si>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</si>
  <si>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</si>
  <si>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</si>
  <si>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</si>
  <si>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</si>
  <si>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</si>
  <si>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</si>
  <si>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</si>
  <si>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</si>
  <si>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</si>
  <si>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</si>
  <si>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</si>
  <si>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</si>
  <si>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</si>
  <si>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</si>
  <si>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</si>
  <si>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</si>
  <si>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</si>
  <si>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</si>
  <si>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</si>
  <si>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</si>
  <si>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</si>
  <si>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</si>
  <si>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</si>
  <si>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</si>
  <si>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</si>
  <si>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Выборочная</t>
  </si>
  <si>
    <t>Выполнение работ по отводу и таксации лесосеки</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</si>
  <si>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</si>
  <si>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ЛОТ №2</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</si>
  <si>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</si>
  <si>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</si>
  <si>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</si>
  <si>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</si>
  <si>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</si>
  <si>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</si>
  <si>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</si>
  <si>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</si>
  <si>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</si>
  <si>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</si>
  <si>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</si>
  <si>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</si>
  <si>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</si>
  <si>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</si>
  <si>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</si>
  <si>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</si>
  <si>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</si>
  <si>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</si>
  <si>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</si>
  <si>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</si>
  <si>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</si>
  <si>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</si>
  <si>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</si>
  <si>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</si>
  <si>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</si>
  <si>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</si>
  <si>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</si>
  <si>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</si>
  <si>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</si>
  <si>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</si>
  <si>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</si>
  <si>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</si>
  <si>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</si>
  <si>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</si>
  <si>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</si>
  <si>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</si>
  <si>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</si>
  <si>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</si>
  <si>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</si>
  <si>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ЛОТ №42</t>
  </si>
  <si>
    <t>ЛОТ №43</t>
  </si>
  <si>
    <t>ЛОТ №44</t>
  </si>
  <si>
    <t>ЛОТ №45</t>
  </si>
  <si>
    <t>ЛОТ №46</t>
  </si>
  <si>
    <t>ЛОТ №47</t>
  </si>
  <si>
    <t>ЛОТ №48</t>
  </si>
  <si>
    <t>ЛОТ №49</t>
  </si>
  <si>
    <t>ЛОТ №50</t>
  </si>
  <si>
    <t>ГКУ "Аксубаевское  лесничество"</t>
  </si>
  <si>
    <t>Аксубаевское  участковое лесничество</t>
  </si>
  <si>
    <t>кв. 4, выд. 5, делянка 1</t>
  </si>
  <si>
    <t>7Ос2Лп1Кл</t>
  </si>
  <si>
    <t>ГКУ "Аксубаевское лесничество"</t>
  </si>
  <si>
    <t>Аксубаевское участковое лесничество</t>
  </si>
  <si>
    <t>кв. 17, выд. 13, делянка 1</t>
  </si>
  <si>
    <t>6Ос1Б3Лп</t>
  </si>
  <si>
    <t>кв. 29, выд. 40, делянка 1</t>
  </si>
  <si>
    <t>7Ос2Б1Д+В+Лп</t>
  </si>
  <si>
    <t>кв. 41, выд. 37, делянка 1</t>
  </si>
  <si>
    <t>8Ос1Лп1Б</t>
  </si>
  <si>
    <t>кв. 41, выд. 26, делянка 4</t>
  </si>
  <si>
    <t>8Ос1Б1Лп</t>
  </si>
  <si>
    <t>кв. 44, выд. 1, делянка 4</t>
  </si>
  <si>
    <t>кв. 48, выд. 18, делянка 1</t>
  </si>
  <si>
    <t>10Ос+Б+Д</t>
  </si>
  <si>
    <t>кв. 49, выд. 26, делянка 1</t>
  </si>
  <si>
    <t>7Ос1Лп2Б+Дн</t>
  </si>
  <si>
    <t>кв. 67, выд. 12, делянка 2</t>
  </si>
  <si>
    <t>10Ос+Лп+Кл</t>
  </si>
  <si>
    <t>кв. 67, выд. 12, делянка 1</t>
  </si>
  <si>
    <t>кв. 69, выд. 11, делянка 1</t>
  </si>
  <si>
    <t>9Ос1Б+Лп</t>
  </si>
  <si>
    <t>Ибрайкинское участковое лесничество</t>
  </si>
  <si>
    <t>кв. 3, выд. 19, делянка 2</t>
  </si>
  <si>
    <t>10Ос+Лп</t>
  </si>
  <si>
    <t>кв. 3, выд. 24, делянка 3</t>
  </si>
  <si>
    <t>10Б</t>
  </si>
  <si>
    <t>кв. 5, выд. 19, делянка 1</t>
  </si>
  <si>
    <t>7Ос2Б1Лп</t>
  </si>
  <si>
    <t>кв. 7, выд. 4, делянка 1</t>
  </si>
  <si>
    <t>Ибрайкинскоеучастковое лесничество</t>
  </si>
  <si>
    <t>кв. 27, выд. 19, делянка 3</t>
  </si>
  <si>
    <t>7Ос3Б</t>
  </si>
  <si>
    <t>кв. 9, выд. 11, делянка 1</t>
  </si>
  <si>
    <t>кв. 35, выд. 38, делянка 2</t>
  </si>
  <si>
    <t>7Ос1Б2Лп</t>
  </si>
  <si>
    <t>кв. 36, выд. 10, делянка 1</t>
  </si>
  <si>
    <t>9Ос1Лп+Б</t>
  </si>
  <si>
    <t>кв. 36, выд. 17, делянка 2</t>
  </si>
  <si>
    <t>8Ос2Б</t>
  </si>
  <si>
    <t>кв. 38, выд. 8, делянка 1</t>
  </si>
  <si>
    <t>4Ос4Ос1Лп1Кл</t>
  </si>
  <si>
    <t>кв. 38, выд. 32, делянка 2</t>
  </si>
  <si>
    <t>10Ос+БЛп</t>
  </si>
  <si>
    <t>кв. 39, выд. 7, делянка 1</t>
  </si>
  <si>
    <t>6Б3Ос1Лп</t>
  </si>
  <si>
    <t>кв. 39, выд. 19, делянка 3</t>
  </si>
  <si>
    <t>кв. 39, выд. 20, делянка 4</t>
  </si>
  <si>
    <t>кв. 39, выд. 27, делянка 5</t>
  </si>
  <si>
    <t>кв. 56, выд. 38, делянка 1</t>
  </si>
  <si>
    <t>10Ос+Лп+Б</t>
  </si>
  <si>
    <t>кв. 73, выд. 5, делянка 1</t>
  </si>
  <si>
    <t>7Дн2Лп1Кл+Ос</t>
  </si>
  <si>
    <t>Чебоксарское участковое лесничество</t>
  </si>
  <si>
    <t>кв. 24, выд. 18, делянка 1</t>
  </si>
  <si>
    <t>10Ос</t>
  </si>
  <si>
    <t>кв. 26, выд. 21, делянка 1</t>
  </si>
  <si>
    <t>8Ос2Лп+Дн+Б</t>
  </si>
  <si>
    <t>кв. 26, выд. 21 делянка 2</t>
  </si>
  <si>
    <t>кв. 32, выд. 29 делянка 1</t>
  </si>
  <si>
    <t>7Ос2Лп1Б</t>
  </si>
  <si>
    <t>кв. 33, выд. 3 делянка 1</t>
  </si>
  <si>
    <t>6Ос3Б1Лп</t>
  </si>
  <si>
    <t>кв. 34, выд. 4 делянка 1</t>
  </si>
  <si>
    <t>8Ос2Лп+Б</t>
  </si>
  <si>
    <t>кв. 36, выд. 2 делянка 2</t>
  </si>
  <si>
    <t>кв. 47, выд. 47 делянка 1</t>
  </si>
  <si>
    <t>7Ос3Лп+Б+Лп</t>
  </si>
  <si>
    <t>кв. 48, выд. 47 делянка 1</t>
  </si>
  <si>
    <t>кв. 53, выд. 4 делянка 1</t>
  </si>
  <si>
    <t>кв. 65, выд. 1 делянка 1</t>
  </si>
  <si>
    <t>10Ос+Б+Лп</t>
  </si>
  <si>
    <t>кв. 65, выд. 1 делянка 2</t>
  </si>
  <si>
    <t>кв. 71, выд. 11 делянка 1</t>
  </si>
  <si>
    <t>Чебоксарское  участковое лесничество</t>
  </si>
  <si>
    <t>кв. 72, выд. 1 делянка 1</t>
  </si>
  <si>
    <t>кв. 74, выд. 8 делянка 1</t>
  </si>
  <si>
    <t>10Ос+Лп+С</t>
  </si>
  <si>
    <t>кв. 74, выд. 24 делянка 2</t>
  </si>
  <si>
    <t>ЛОТ №51</t>
  </si>
  <si>
    <t>кв. 74, выд. 12 делянка 3</t>
  </si>
  <si>
    <t>ЛОТ №52</t>
  </si>
  <si>
    <t>ЛОТ №53</t>
  </si>
  <si>
    <t>ЛОТ №54</t>
  </si>
  <si>
    <t>ЛОТ №55</t>
  </si>
  <si>
    <t>ЛОТ №56</t>
  </si>
  <si>
    <t>ЛОТ №57</t>
  </si>
  <si>
    <t>ЛОТ №58</t>
  </si>
  <si>
    <t>ЛОТ №59</t>
  </si>
  <si>
    <t>ЛОТ №60</t>
  </si>
  <si>
    <t>ЛОТ №61</t>
  </si>
  <si>
    <t>ЛОТ №62</t>
  </si>
  <si>
    <t>ЛОТ №63</t>
  </si>
  <si>
    <t>кв. 84, выд. 4 делянка 1</t>
  </si>
  <si>
    <t>кв. 84, выд. 10 делянка 2</t>
  </si>
  <si>
    <t>кв. 85, выд. 1 делянка 1</t>
  </si>
  <si>
    <t>8Ос2Лп</t>
  </si>
  <si>
    <t>кв. 86, выд. 8 делянка 1</t>
  </si>
  <si>
    <t>8Ос2Лп+Б+Кл</t>
  </si>
  <si>
    <t>кв. 91, выд. 43 делянка 1</t>
  </si>
  <si>
    <t>кв. 91, выд. 32 делянка 2</t>
  </si>
  <si>
    <t>кв. 95, выд. 13 делянка 1</t>
  </si>
  <si>
    <t>кв. 98, выд. 3 делянка 1</t>
  </si>
  <si>
    <t>6Ос4Лп+Кл</t>
  </si>
  <si>
    <t>кв. 98, выд. 17 делянка 2</t>
  </si>
  <si>
    <t>Чебоксарскоеучастковое лесничество</t>
  </si>
  <si>
    <t>кв. 99, выд. 5 делянка 1</t>
  </si>
  <si>
    <t>7Ос3Кл+Кл+Б</t>
  </si>
  <si>
    <t>кв. 99, выд. 27 делянка 1</t>
  </si>
  <si>
    <t>4Ос2Лп1Б2Кл1Дн</t>
  </si>
  <si>
    <t>9Ос1Б+Е</t>
  </si>
  <si>
    <t>кв. 111, выд. 22 делянка 1</t>
  </si>
  <si>
    <t>7Ос2Лп1Кл+Дн+Б</t>
  </si>
  <si>
    <t>кв. 104, выд. 4 делянка 1</t>
  </si>
  <si>
    <t>кв. 11, выд. 3 делянка 1</t>
  </si>
  <si>
    <t>кв. 101, выд. 31 делянка 1</t>
  </si>
  <si>
    <t>кв. 86, выд. 13 делянка 2</t>
  </si>
  <si>
    <t>кв. 86, выд. 16 делянка 3</t>
  </si>
  <si>
    <t>кв. 106, выд. 25 делянка 1</t>
  </si>
  <si>
    <t>выборочная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</si>
</sst>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20"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
      <b/>
      <sz val="1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129">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43"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0" fontId="4" fillId="3" borderId="0" xfId="0" applyFont="1" applyFill="1" applyAlignment="1">
      <alignment horizontal="left" vertical="center" wrapText="1"/>
    </xf>
    <xf numFmtId="0" fontId="4" fillId="3" borderId="0" xfId="0" applyFont="1" applyFill="1" applyAlignment="1">
      <alignment horizontal="left" vertical="top" wrapText="1"/>
    </xf>
    <xf numFmtId="43" fontId="4" fillId="3" borderId="0" xfId="0" applyNumberFormat="1" applyFont="1" applyFill="1" applyBorder="1" applyAlignment="1">
      <alignment horizontal="center" vertical="center" wrapText="1"/>
    </xf>
    <xf numFmtId="0" fontId="2" fillId="3" borderId="0" xfId="0" applyFont="1" applyFill="1" applyAlignment="1">
      <alignment horizontal="center" vertical="top"/>
    </xf>
    <xf numFmtId="2" fontId="4" fillId="3" borderId="0" xfId="0" applyNumberFormat="1" applyFont="1" applyFill="1" applyAlignment="1">
      <alignment horizontal="center" vertical="center"/>
    </xf>
    <xf numFmtId="4" fontId="2" fillId="3" borderId="11" xfId="0" applyNumberFormat="1" applyFont="1" applyFill="1" applyBorder="1" applyAlignment="1"/>
    <xf numFmtId="4" fontId="4" fillId="3" borderId="0" xfId="0" applyNumberFormat="1" applyFont="1" applyFill="1" applyBorder="1" applyAlignment="1">
      <alignment horizontal="center" vertical="center"/>
    </xf>
    <xf numFmtId="4" fontId="4" fillId="3" borderId="0" xfId="0" applyNumberFormat="1" applyFont="1" applyFill="1" applyAlignment="1">
      <alignment horizontal="center" vertical="center"/>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4" fontId="16" fillId="2" borderId="19" xfId="0" applyNumberFormat="1" applyFont="1" applyFill="1" applyBorder="1" applyAlignment="1" applyProtection="1">
      <alignment horizontal="center" vertical="center"/>
      <protection locked="0"/>
    </xf>
    <xf numFmtId="4" fontId="16" fillId="2" borderId="1" xfId="0" applyNumberFormat="1" applyFont="1" applyFill="1" applyBorder="1" applyAlignment="1" applyProtection="1">
      <alignment horizontal="center" vertical="center"/>
      <protection locked="0"/>
    </xf>
    <xf numFmtId="0" fontId="15" fillId="2" borderId="5" xfId="0" applyFont="1" applyFill="1" applyBorder="1" applyAlignment="1" applyProtection="1">
      <alignment horizontal="center" vertical="center" wrapText="1"/>
      <protection locked="0"/>
    </xf>
    <xf numFmtId="0" fontId="15" fillId="2" borderId="7" xfId="0" applyFont="1" applyFill="1" applyBorder="1" applyAlignment="1" applyProtection="1">
      <alignment horizontal="center" vertical="center" wrapText="1"/>
      <protection locked="0"/>
    </xf>
    <xf numFmtId="0" fontId="9" fillId="3" borderId="0" xfId="0" applyFont="1" applyFill="1" applyAlignment="1">
      <alignment horizontal="center"/>
    </xf>
    <xf numFmtId="0" fontId="9" fillId="3" borderId="0" xfId="0" applyFont="1" applyFill="1" applyAlignment="1">
      <alignment horizontal="center" vertical="center"/>
    </xf>
    <xf numFmtId="0" fontId="9" fillId="3" borderId="0" xfId="0" applyFont="1" applyFill="1" applyBorder="1" applyAlignment="1">
      <alignment horizontal="center" vertical="center"/>
    </xf>
    <xf numFmtId="0" fontId="9" fillId="3" borderId="0" xfId="0" applyFont="1" applyFill="1" applyAlignment="1">
      <alignment horizontal="left" vertical="center" wrapText="1"/>
    </xf>
    <xf numFmtId="0" fontId="9" fillId="3" borderId="0" xfId="0" applyFont="1" applyFill="1" applyAlignment="1">
      <alignment horizontal="left" vertical="top" wrapText="1"/>
    </xf>
    <xf numFmtId="0" fontId="9" fillId="3" borderId="0" xfId="0" applyFont="1" applyFill="1" applyAlignment="1">
      <alignment horizontal="center" vertical="top"/>
    </xf>
    <xf numFmtId="2" fontId="19" fillId="0" borderId="1" xfId="0" applyNumberFormat="1" applyFont="1" applyBorder="1" applyAlignment="1" applyProtection="1">
      <alignment horizontal="center"/>
      <protection locked="0"/>
    </xf>
    <xf numFmtId="0" fontId="15" fillId="2" borderId="3" xfId="0" applyFont="1" applyFill="1" applyBorder="1" applyAlignment="1" applyProtection="1">
      <alignment horizontal="center" vertical="center" wrapText="1"/>
      <protection locked="0"/>
    </xf>
    <xf numFmtId="2" fontId="15" fillId="2" borderId="22" xfId="0" applyNumberFormat="1" applyFont="1" applyFill="1" applyBorder="1" applyAlignment="1" applyProtection="1">
      <alignment horizontal="center" vertical="center" wrapText="1"/>
      <protection locked="0"/>
    </xf>
    <xf numFmtId="2" fontId="15" fillId="2" borderId="19" xfId="0" applyNumberFormat="1" applyFont="1" applyFill="1" applyBorder="1" applyAlignment="1" applyProtection="1">
      <alignment horizontal="center" vertical="center" wrapText="1"/>
      <protection locked="0"/>
    </xf>
    <xf numFmtId="2" fontId="15" fillId="2" borderId="1" xfId="0" applyNumberFormat="1" applyFont="1" applyFill="1" applyBorder="1" applyAlignment="1" applyProtection="1">
      <alignment horizontal="center" vertical="center" wrapText="1"/>
      <protection locked="0"/>
    </xf>
    <xf numFmtId="2" fontId="15" fillId="2" borderId="7" xfId="0" applyNumberFormat="1"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protection locked="0"/>
    </xf>
    <xf numFmtId="0" fontId="15" fillId="2" borderId="3" xfId="0" applyFont="1" applyFill="1" applyBorder="1" applyAlignment="1" applyProtection="1">
      <alignment vertical="top" wrapText="1"/>
      <protection locked="0"/>
    </xf>
    <xf numFmtId="0" fontId="15" fillId="2" borderId="3" xfId="0" applyFont="1" applyFill="1" applyBorder="1" applyAlignment="1" applyProtection="1">
      <alignment horizontal="center" vertical="top" wrapText="1"/>
      <protection locked="0"/>
    </xf>
    <xf numFmtId="0" fontId="15" fillId="2" borderId="5" xfId="0" applyFont="1" applyFill="1" applyBorder="1" applyAlignment="1" applyProtection="1">
      <alignment vertical="top" wrapText="1"/>
      <protection locked="0"/>
    </xf>
    <xf numFmtId="0" fontId="15" fillId="2" borderId="5" xfId="0" applyFont="1" applyFill="1" applyBorder="1" applyAlignment="1" applyProtection="1">
      <alignment horizontal="center" vertical="top" wrapText="1"/>
      <protection locked="0"/>
    </xf>
    <xf numFmtId="0" fontId="15" fillId="2" borderId="7" xfId="0" applyFont="1" applyFill="1" applyBorder="1" applyAlignment="1" applyProtection="1">
      <alignment vertical="top" wrapText="1"/>
      <protection locked="0"/>
    </xf>
    <xf numFmtId="0" fontId="15" fillId="2" borderId="7" xfId="0" applyFont="1" applyFill="1" applyBorder="1" applyAlignment="1" applyProtection="1">
      <alignment horizontal="center" vertical="top" wrapText="1"/>
      <protection locked="0"/>
    </xf>
    <xf numFmtId="0" fontId="15" fillId="2" borderId="22" xfId="0" applyFont="1" applyFill="1" applyBorder="1" applyAlignment="1" applyProtection="1">
      <alignment vertical="top" wrapText="1"/>
      <protection locked="0"/>
    </xf>
    <xf numFmtId="0" fontId="15" fillId="2" borderId="22" xfId="0" applyFont="1" applyFill="1" applyBorder="1" applyAlignment="1" applyProtection="1">
      <alignment horizontal="center" vertical="top" wrapText="1"/>
      <protection locked="0"/>
    </xf>
    <xf numFmtId="0" fontId="15" fillId="2" borderId="19" xfId="0" applyFont="1" applyFill="1" applyBorder="1" applyAlignment="1" applyProtection="1">
      <alignment vertical="top" wrapText="1"/>
      <protection locked="0"/>
    </xf>
    <xf numFmtId="0" fontId="15" fillId="2" borderId="19" xfId="0" applyFont="1" applyFill="1" applyBorder="1" applyAlignment="1" applyProtection="1">
      <alignment horizontal="center" vertical="top" wrapText="1"/>
      <protection locked="0"/>
    </xf>
    <xf numFmtId="0" fontId="15" fillId="2" borderId="1" xfId="0" applyFont="1" applyFill="1" applyBorder="1" applyAlignment="1" applyProtection="1">
      <alignment vertical="top" wrapText="1"/>
      <protection locked="0"/>
    </xf>
    <xf numFmtId="0" fontId="15" fillId="2" borderId="1" xfId="0" applyFont="1" applyFill="1" applyBorder="1" applyAlignment="1" applyProtection="1">
      <alignment horizontal="center" vertical="top" wrapText="1"/>
      <protection locked="0"/>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16" fillId="2" borderId="19" xfId="0" applyNumberFormat="1" applyFont="1" applyFill="1" applyBorder="1" applyAlignment="1">
      <alignment horizontal="center" vertical="center"/>
    </xf>
    <xf numFmtId="4" fontId="16" fillId="2" borderId="1" xfId="0" applyNumberFormat="1" applyFont="1" applyFill="1" applyBorder="1" applyAlignment="1">
      <alignment horizontal="center" vertical="center"/>
    </xf>
    <xf numFmtId="0" fontId="17" fillId="2" borderId="1" xfId="0" applyFont="1" applyFill="1" applyBorder="1" applyAlignment="1">
      <alignment horizontal="center"/>
    </xf>
    <xf numFmtId="0" fontId="15" fillId="2" borderId="3" xfId="0" applyFont="1" applyFill="1" applyBorder="1" applyAlignment="1">
      <alignment horizontal="center"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horizontal="center" vertical="top"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pplyProtection="1">
      <alignment horizontal="center" vertical="center" wrapText="1"/>
      <protection locked="0"/>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2" fontId="2" fillId="3" borderId="13" xfId="0" applyNumberFormat="1" applyFont="1" applyFill="1" applyBorder="1" applyAlignment="1">
      <alignment horizontal="center" vertical="center"/>
    </xf>
    <xf numFmtId="2" fontId="2" fillId="3" borderId="19" xfId="0" applyNumberFormat="1" applyFont="1" applyFill="1" applyBorder="1" applyAlignment="1">
      <alignment horizontal="center" vertical="center"/>
    </xf>
    <xf numFmtId="0" fontId="18" fillId="2" borderId="0" xfId="0" applyFont="1" applyFill="1" applyAlignment="1" applyProtection="1">
      <alignment horizontal="center" wrapText="1"/>
      <protection locked="0"/>
    </xf>
    <xf numFmtId="0" fontId="2" fillId="3" borderId="0" xfId="0" applyFont="1" applyFill="1" applyAlignment="1">
      <alignment horizontal="center" vertical="center" wrapText="1"/>
    </xf>
    <xf numFmtId="0" fontId="10" fillId="2" borderId="8"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2" borderId="30" xfId="0" applyFont="1" applyFill="1" applyBorder="1" applyAlignment="1" applyProtection="1">
      <alignment horizontal="center" vertical="center" wrapText="1"/>
      <protection locked="0"/>
    </xf>
    <xf numFmtId="0" fontId="10" fillId="2"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509"/>
  <sheetViews>
    <sheetView tabSelected="1" topLeftCell="A265" zoomScale="90" zoomScaleNormal="90" zoomScaleSheetLayoutView="85" zoomScalePageLayoutView="85" workbookViewId="0">
      <selection activeCell="D297" sqref="D297:E297"/>
    </sheetView>
  </sheetViews>
  <sheetFormatPr defaultColWidth="9.140625"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9" width="23.5703125" style="7" customWidth="1"/>
    <col min="10" max="10" width="23.5703125" style="58" hidden="1" customWidth="1"/>
    <col min="11" max="16384" width="9.140625" style="7"/>
  </cols>
  <sheetData>
    <row r="1" spans="2:10" s="22" customFormat="1" ht="54.75" customHeight="1" x14ac:dyDescent="0.8">
      <c r="B1" s="123" t="s">
        <v>24</v>
      </c>
      <c r="C1" s="123"/>
      <c r="D1" s="123"/>
      <c r="E1" s="123"/>
      <c r="F1" s="123"/>
      <c r="G1" s="123"/>
      <c r="H1" s="123"/>
      <c r="J1" s="57"/>
    </row>
    <row r="2" spans="2:10" ht="46.5" customHeight="1" x14ac:dyDescent="0.25">
      <c r="B2" s="124" t="s">
        <v>37</v>
      </c>
      <c r="C2" s="124"/>
      <c r="D2" s="124"/>
      <c r="E2" s="124"/>
      <c r="F2" s="124"/>
      <c r="G2" s="124"/>
    </row>
    <row r="3" spans="2:10" x14ac:dyDescent="0.25">
      <c r="C3" s="39"/>
      <c r="G3" s="7"/>
    </row>
    <row r="4" spans="2:10" ht="25.5" x14ac:dyDescent="0.25">
      <c r="C4" s="14" t="s">
        <v>5</v>
      </c>
      <c r="D4" s="6"/>
    </row>
    <row r="5" spans="2:10" s="10" customFormat="1" ht="20.25" customHeight="1" x14ac:dyDescent="0.25">
      <c r="C5" s="113" t="s">
        <v>15</v>
      </c>
      <c r="D5" s="116" t="s">
        <v>87</v>
      </c>
      <c r="E5" s="116"/>
      <c r="F5" s="116"/>
      <c r="G5" s="116"/>
      <c r="H5" s="40"/>
      <c r="J5" s="59"/>
    </row>
    <row r="6" spans="2:10" s="10" customFormat="1" ht="20.25" customHeight="1" x14ac:dyDescent="0.25">
      <c r="C6" s="114"/>
      <c r="D6" s="116" t="s">
        <v>88</v>
      </c>
      <c r="E6" s="116"/>
      <c r="F6" s="116"/>
      <c r="G6" s="116"/>
      <c r="H6" s="40"/>
      <c r="J6" s="59"/>
    </row>
    <row r="7" spans="2:10" s="10" customFormat="1" ht="20.25" customHeight="1" x14ac:dyDescent="0.25">
      <c r="C7" s="115"/>
      <c r="D7" s="116" t="s">
        <v>89</v>
      </c>
      <c r="E7" s="116"/>
      <c r="F7" s="116"/>
      <c r="G7" s="116"/>
      <c r="H7" s="40"/>
      <c r="J7" s="59"/>
    </row>
    <row r="8" spans="2:10" ht="28.5" customHeight="1" x14ac:dyDescent="0.25">
      <c r="C8" s="35" t="s">
        <v>12</v>
      </c>
      <c r="D8" s="53">
        <v>2.2999999999999998</v>
      </c>
      <c r="E8" s="49"/>
      <c r="F8" s="10"/>
    </row>
    <row r="9" spans="2:10" ht="28.5" customHeight="1" x14ac:dyDescent="0.25">
      <c r="C9" s="1" t="s">
        <v>9</v>
      </c>
      <c r="D9" s="54">
        <v>380</v>
      </c>
      <c r="E9" s="117" t="s">
        <v>16</v>
      </c>
      <c r="F9" s="118"/>
      <c r="G9" s="121">
        <f>D10/D9</f>
        <v>14.326499999999999</v>
      </c>
    </row>
    <row r="10" spans="2:10" ht="28.5" customHeight="1" x14ac:dyDescent="0.25">
      <c r="C10" s="1" t="s">
        <v>10</v>
      </c>
      <c r="D10" s="54">
        <v>5444.07</v>
      </c>
      <c r="E10" s="119"/>
      <c r="F10" s="120"/>
      <c r="G10" s="122"/>
    </row>
    <row r="11" spans="2:10" x14ac:dyDescent="0.25">
      <c r="C11" s="37"/>
      <c r="D11" s="38"/>
      <c r="E11" s="50"/>
    </row>
    <row r="12" spans="2:10" x14ac:dyDescent="0.3">
      <c r="C12" s="36" t="s">
        <v>7</v>
      </c>
      <c r="D12" s="69" t="s">
        <v>90</v>
      </c>
    </row>
    <row r="13" spans="2:10" x14ac:dyDescent="0.3">
      <c r="C13" s="36" t="s">
        <v>11</v>
      </c>
      <c r="D13" s="69">
        <v>45</v>
      </c>
      <c r="J13" s="58" t="s">
        <v>34</v>
      </c>
    </row>
    <row r="14" spans="2:10" x14ac:dyDescent="0.3">
      <c r="C14" s="36" t="s">
        <v>13</v>
      </c>
      <c r="D14" s="63" t="s">
        <v>34</v>
      </c>
      <c r="E14" s="41"/>
      <c r="J14" s="58" t="s">
        <v>35</v>
      </c>
    </row>
    <row r="15" spans="2:10" ht="24" thickBot="1" x14ac:dyDescent="0.3">
      <c r="C15" s="42"/>
      <c r="D15" s="42"/>
    </row>
    <row r="16" spans="2:10" ht="48" thickBot="1" x14ac:dyDescent="0.3">
      <c r="B16" s="98" t="s">
        <v>17</v>
      </c>
      <c r="C16" s="99"/>
      <c r="D16" s="23" t="s">
        <v>20</v>
      </c>
      <c r="E16" s="100" t="s">
        <v>22</v>
      </c>
      <c r="F16" s="101"/>
      <c r="G16" s="2" t="s">
        <v>21</v>
      </c>
    </row>
    <row r="17" spans="2:10" s="43" customFormat="1" ht="24" thickBot="1" x14ac:dyDescent="0.3">
      <c r="B17" s="102" t="s">
        <v>36</v>
      </c>
      <c r="C17" s="103"/>
      <c r="D17" s="64">
        <v>50.01</v>
      </c>
      <c r="E17" s="71">
        <v>2.2999999999999998</v>
      </c>
      <c r="F17" s="18" t="s">
        <v>25</v>
      </c>
      <c r="G17" s="26">
        <f t="shared" ref="G17:G22" si="0">D17*E17</f>
        <v>115.02299999999998</v>
      </c>
      <c r="H17" s="104"/>
      <c r="J17" s="60"/>
    </row>
    <row r="18" spans="2:10" s="44" customFormat="1" ht="46.5" customHeight="1" x14ac:dyDescent="0.25">
      <c r="B18" s="105" t="s">
        <v>18</v>
      </c>
      <c r="C18" s="106"/>
      <c r="D18" s="55">
        <v>97.44</v>
      </c>
      <c r="E18" s="73">
        <v>0.7</v>
      </c>
      <c r="F18" s="19" t="s">
        <v>26</v>
      </c>
      <c r="G18" s="27">
        <f t="shared" si="0"/>
        <v>68.207999999999998</v>
      </c>
      <c r="H18" s="104"/>
      <c r="J18" s="61"/>
    </row>
    <row r="19" spans="2:10" s="44" customFormat="1" ht="24" thickBot="1" x14ac:dyDescent="0.3">
      <c r="B19" s="107" t="s">
        <v>19</v>
      </c>
      <c r="C19" s="108"/>
      <c r="D19" s="56">
        <v>151.63</v>
      </c>
      <c r="E19" s="75">
        <v>0.7</v>
      </c>
      <c r="F19" s="20" t="s">
        <v>26</v>
      </c>
      <c r="G19" s="28">
        <f t="shared" si="0"/>
        <v>106.14099999999999</v>
      </c>
      <c r="H19" s="104"/>
      <c r="J19" s="61"/>
    </row>
    <row r="20" spans="2:10" s="44" customFormat="1" ht="24" thickBot="1" x14ac:dyDescent="0.3">
      <c r="B20" s="109" t="s">
        <v>28</v>
      </c>
      <c r="C20" s="110"/>
      <c r="D20" s="65">
        <v>731.97</v>
      </c>
      <c r="E20" s="77"/>
      <c r="F20" s="24" t="s">
        <v>25</v>
      </c>
      <c r="G20" s="29">
        <f t="shared" si="0"/>
        <v>0</v>
      </c>
      <c r="H20" s="104"/>
      <c r="J20" s="61"/>
    </row>
    <row r="21" spans="2:10" s="44" customFormat="1" ht="48" customHeight="1" x14ac:dyDescent="0.25">
      <c r="B21" s="105" t="s">
        <v>33</v>
      </c>
      <c r="C21" s="106"/>
      <c r="D21" s="55">
        <v>652.6</v>
      </c>
      <c r="E21" s="73">
        <v>4.5999999999999996</v>
      </c>
      <c r="F21" s="19" t="s">
        <v>25</v>
      </c>
      <c r="G21" s="27">
        <f t="shared" si="0"/>
        <v>3001.96</v>
      </c>
      <c r="H21" s="104"/>
      <c r="J21" s="61"/>
    </row>
    <row r="22" spans="2:10" s="44" customFormat="1" x14ac:dyDescent="0.25">
      <c r="B22" s="111" t="s">
        <v>27</v>
      </c>
      <c r="C22" s="112"/>
      <c r="D22" s="66">
        <v>526.99</v>
      </c>
      <c r="E22" s="79"/>
      <c r="F22" s="21" t="s">
        <v>25</v>
      </c>
      <c r="G22" s="30">
        <f t="shared" si="0"/>
        <v>0</v>
      </c>
      <c r="H22" s="104"/>
      <c r="J22" s="61"/>
    </row>
    <row r="23" spans="2:10" s="44" customFormat="1" x14ac:dyDescent="0.25">
      <c r="B23" s="111" t="s">
        <v>29</v>
      </c>
      <c r="C23" s="112"/>
      <c r="D23" s="67">
        <v>5438.99</v>
      </c>
      <c r="E23" s="81">
        <v>2.2999999999999998</v>
      </c>
      <c r="F23" s="21" t="s">
        <v>25</v>
      </c>
      <c r="G23" s="30">
        <f t="shared" ref="G23:G24" si="1">D23*E23</f>
        <v>12509.676999999998</v>
      </c>
      <c r="H23" s="104"/>
      <c r="J23" s="61"/>
    </row>
    <row r="24" spans="2:10" s="44" customFormat="1" x14ac:dyDescent="0.25">
      <c r="B24" s="111" t="s">
        <v>30</v>
      </c>
      <c r="C24" s="112"/>
      <c r="D24" s="67">
        <v>1672.77</v>
      </c>
      <c r="E24" s="81">
        <v>2.2999999999999998</v>
      </c>
      <c r="F24" s="21" t="s">
        <v>25</v>
      </c>
      <c r="G24" s="30">
        <f t="shared" si="1"/>
        <v>3847.3709999999996</v>
      </c>
      <c r="H24" s="104"/>
      <c r="J24" s="61"/>
    </row>
    <row r="25" spans="2:10" s="44" customFormat="1" x14ac:dyDescent="0.25">
      <c r="B25" s="111" t="s">
        <v>32</v>
      </c>
      <c r="C25" s="112"/>
      <c r="D25" s="67">
        <v>548.24</v>
      </c>
      <c r="E25" s="81">
        <v>2.2999999999999998</v>
      </c>
      <c r="F25" s="21" t="s">
        <v>25</v>
      </c>
      <c r="G25" s="30">
        <f>D25*E25</f>
        <v>1260.952</v>
      </c>
      <c r="H25" s="104"/>
      <c r="J25" s="61"/>
    </row>
    <row r="26" spans="2:10" s="44" customFormat="1" ht="24" thickBot="1" x14ac:dyDescent="0.3">
      <c r="B26" s="107" t="s">
        <v>31</v>
      </c>
      <c r="C26" s="108"/>
      <c r="D26" s="68">
        <v>340.74</v>
      </c>
      <c r="E26" s="75">
        <v>23</v>
      </c>
      <c r="F26" s="20" t="s">
        <v>25</v>
      </c>
      <c r="G26" s="31">
        <f>D26*E26</f>
        <v>7837.02</v>
      </c>
      <c r="H26" s="104"/>
      <c r="J26" s="61"/>
    </row>
    <row r="27" spans="2:10" ht="11.25" customHeight="1" x14ac:dyDescent="0.25">
      <c r="C27" s="3"/>
      <c r="D27" s="3"/>
      <c r="E27" s="4"/>
      <c r="F27" s="4"/>
      <c r="H27" s="45"/>
      <c r="I27" s="46"/>
      <c r="J27" s="62"/>
    </row>
    <row r="28" spans="2:10" ht="25.5" x14ac:dyDescent="0.25">
      <c r="C28" s="14" t="s">
        <v>14</v>
      </c>
      <c r="D28" s="6"/>
    </row>
    <row r="29" spans="2:10" ht="20.25" x14ac:dyDescent="0.25">
      <c r="C29" s="95" t="s">
        <v>6</v>
      </c>
      <c r="D29" s="8" t="s">
        <v>0</v>
      </c>
      <c r="E29" s="9">
        <f>IF(G17&gt;0, ROUND((G17+D10)/D10,2), 0)</f>
        <v>1.02</v>
      </c>
      <c r="F29" s="9"/>
      <c r="G29" s="10"/>
      <c r="H29" s="7"/>
    </row>
    <row r="30" spans="2:10" x14ac:dyDescent="0.25">
      <c r="C30" s="95"/>
      <c r="D30" s="8" t="s">
        <v>1</v>
      </c>
      <c r="E30" s="9">
        <f>IF(SUM(G18:G19)&gt;0,ROUND((G18+G19+D10)/D10,2),0)</f>
        <v>1.03</v>
      </c>
      <c r="F30" s="9"/>
      <c r="G30" s="11"/>
      <c r="H30" s="47"/>
    </row>
    <row r="31" spans="2:10" x14ac:dyDescent="0.25">
      <c r="C31" s="95"/>
      <c r="D31" s="8" t="s">
        <v>2</v>
      </c>
      <c r="E31" s="9">
        <f>IF(G20&gt;0,ROUND((G20+D10)/D10,2),0)</f>
        <v>0</v>
      </c>
      <c r="F31" s="12"/>
      <c r="G31" s="11"/>
    </row>
    <row r="32" spans="2:10" x14ac:dyDescent="0.25">
      <c r="C32" s="95"/>
      <c r="D32" s="13" t="s">
        <v>3</v>
      </c>
      <c r="E32" s="32">
        <f>IF(SUM(G21:G26)&gt;0,ROUND((SUM(G21:G26)+D10)/D10,2),0)</f>
        <v>6.23</v>
      </c>
      <c r="F32" s="10"/>
      <c r="G32" s="11"/>
    </row>
    <row r="33" spans="2:10" ht="25.5" x14ac:dyDescent="0.25">
      <c r="D33" s="33" t="s">
        <v>4</v>
      </c>
      <c r="E33" s="34">
        <f>SUM(E29:E32)-IF(VALUE(COUNTIF(E29:E32,"&gt;0"))=4,3,0)-IF(VALUE(COUNTIF(E29:E32,"&gt;0"))=3,2,0)-IF(VALUE(COUNTIF(E29:E32,"&gt;0"))=2,1,0)</f>
        <v>6.2800000000000011</v>
      </c>
      <c r="F33" s="25"/>
    </row>
    <row r="34" spans="2:10" ht="14.25" customHeight="1" x14ac:dyDescent="0.25">
      <c r="E34" s="15"/>
    </row>
    <row r="35" spans="2:10" s="22" customFormat="1" ht="26.25" customHeight="1" x14ac:dyDescent="0.35">
      <c r="C35" s="16" t="s">
        <v>23</v>
      </c>
      <c r="D35" s="96">
        <f>E33*D10</f>
        <v>34188.759600000005</v>
      </c>
      <c r="E35" s="96"/>
      <c r="F35" s="7"/>
      <c r="G35" s="5"/>
      <c r="H35" s="5"/>
      <c r="J35" s="57"/>
    </row>
    <row r="36" spans="2:10" ht="20.25" x14ac:dyDescent="0.3">
      <c r="C36" s="17" t="s">
        <v>8</v>
      </c>
      <c r="D36" s="97">
        <f>D35/D9</f>
        <v>89.970420000000018</v>
      </c>
      <c r="E36" s="97"/>
      <c r="G36" s="7"/>
      <c r="H36" s="48"/>
    </row>
    <row r="38" spans="2:10" ht="60.75" customHeight="1" x14ac:dyDescent="0.8">
      <c r="B38" s="123" t="s">
        <v>38</v>
      </c>
      <c r="C38" s="123"/>
      <c r="D38" s="123"/>
      <c r="E38" s="123"/>
      <c r="F38" s="123"/>
      <c r="G38" s="123"/>
      <c r="H38" s="123"/>
    </row>
    <row r="39" spans="2:10" ht="23.25" customHeight="1" x14ac:dyDescent="0.25">
      <c r="B39" s="124" t="s">
        <v>37</v>
      </c>
      <c r="C39" s="124"/>
      <c r="D39" s="124"/>
      <c r="E39" s="124"/>
      <c r="F39" s="124"/>
      <c r="G39" s="124"/>
    </row>
    <row r="40" spans="2:10" x14ac:dyDescent="0.25">
      <c r="C40" s="94"/>
      <c r="G40" s="7"/>
    </row>
    <row r="41" spans="2:10" ht="25.5" x14ac:dyDescent="0.25">
      <c r="C41" s="14" t="s">
        <v>5</v>
      </c>
      <c r="D41" s="6"/>
    </row>
    <row r="42" spans="2:10" ht="20.25" customHeight="1" x14ac:dyDescent="0.25">
      <c r="B42" s="10"/>
      <c r="C42" s="113" t="s">
        <v>15</v>
      </c>
      <c r="D42" s="116" t="s">
        <v>91</v>
      </c>
      <c r="E42" s="116"/>
      <c r="F42" s="116"/>
      <c r="G42" s="116"/>
      <c r="H42" s="40"/>
    </row>
    <row r="43" spans="2:10" ht="20.25" customHeight="1" x14ac:dyDescent="0.25">
      <c r="B43" s="10"/>
      <c r="C43" s="114"/>
      <c r="D43" s="116" t="s">
        <v>92</v>
      </c>
      <c r="E43" s="116"/>
      <c r="F43" s="116"/>
      <c r="G43" s="116"/>
      <c r="H43" s="40"/>
    </row>
    <row r="44" spans="2:10" ht="20.25" customHeight="1" x14ac:dyDescent="0.25">
      <c r="B44" s="10"/>
      <c r="C44" s="115"/>
      <c r="D44" s="116" t="s">
        <v>93</v>
      </c>
      <c r="E44" s="116"/>
      <c r="F44" s="116"/>
      <c r="G44" s="116"/>
      <c r="H44" s="40"/>
    </row>
    <row r="45" spans="2:10" x14ac:dyDescent="0.25">
      <c r="C45" s="35" t="s">
        <v>12</v>
      </c>
      <c r="D45" s="53">
        <v>4.2</v>
      </c>
      <c r="E45" s="49"/>
      <c r="F45" s="10"/>
    </row>
    <row r="46" spans="2:10" ht="23.25" customHeight="1" x14ac:dyDescent="0.25">
      <c r="C46" s="1" t="s">
        <v>9</v>
      </c>
      <c r="D46" s="54">
        <v>833</v>
      </c>
      <c r="E46" s="117" t="s">
        <v>16</v>
      </c>
      <c r="F46" s="118"/>
      <c r="G46" s="121">
        <f>D47/D46</f>
        <v>26.783505402160863</v>
      </c>
    </row>
    <row r="47" spans="2:10" x14ac:dyDescent="0.25">
      <c r="C47" s="1" t="s">
        <v>10</v>
      </c>
      <c r="D47" s="54">
        <v>22310.66</v>
      </c>
      <c r="E47" s="119"/>
      <c r="F47" s="120"/>
      <c r="G47" s="122"/>
    </row>
    <row r="48" spans="2:10" x14ac:dyDescent="0.25">
      <c r="C48" s="37"/>
      <c r="D48" s="38"/>
      <c r="E48" s="50"/>
    </row>
    <row r="49" spans="2:8" x14ac:dyDescent="0.3">
      <c r="C49" s="36" t="s">
        <v>7</v>
      </c>
      <c r="D49" s="69" t="s">
        <v>94</v>
      </c>
    </row>
    <row r="50" spans="2:8" x14ac:dyDescent="0.3">
      <c r="C50" s="36" t="s">
        <v>11</v>
      </c>
      <c r="D50" s="69">
        <v>50</v>
      </c>
    </row>
    <row r="51" spans="2:8" x14ac:dyDescent="0.3">
      <c r="C51" s="36" t="s">
        <v>13</v>
      </c>
      <c r="D51" s="63" t="s">
        <v>34</v>
      </c>
      <c r="E51" s="41"/>
    </row>
    <row r="52" spans="2:8" ht="24" thickBot="1" x14ac:dyDescent="0.3">
      <c r="C52" s="42"/>
      <c r="D52" s="42"/>
    </row>
    <row r="53" spans="2:8" ht="48" customHeight="1" thickBot="1" x14ac:dyDescent="0.3">
      <c r="B53" s="98" t="s">
        <v>17</v>
      </c>
      <c r="C53" s="99"/>
      <c r="D53" s="23" t="s">
        <v>20</v>
      </c>
      <c r="E53" s="100" t="s">
        <v>22</v>
      </c>
      <c r="F53" s="101"/>
      <c r="G53" s="2" t="s">
        <v>21</v>
      </c>
    </row>
    <row r="54" spans="2:8" ht="24" customHeight="1" thickBot="1" x14ac:dyDescent="0.3">
      <c r="B54" s="102" t="s">
        <v>36</v>
      </c>
      <c r="C54" s="103"/>
      <c r="D54" s="64">
        <v>50.01</v>
      </c>
      <c r="E54" s="71">
        <v>4.2</v>
      </c>
      <c r="F54" s="18" t="s">
        <v>25</v>
      </c>
      <c r="G54" s="26">
        <f t="shared" ref="G54:G61" si="2">D54*E54</f>
        <v>210.042</v>
      </c>
      <c r="H54" s="104"/>
    </row>
    <row r="55" spans="2:8" ht="23.25" customHeight="1" x14ac:dyDescent="0.25">
      <c r="B55" s="105" t="s">
        <v>18</v>
      </c>
      <c r="C55" s="106"/>
      <c r="D55" s="55">
        <v>97.44</v>
      </c>
      <c r="E55" s="73">
        <v>0.7</v>
      </c>
      <c r="F55" s="19" t="s">
        <v>26</v>
      </c>
      <c r="G55" s="27">
        <f t="shared" si="2"/>
        <v>68.207999999999998</v>
      </c>
      <c r="H55" s="104"/>
    </row>
    <row r="56" spans="2:8" ht="24" customHeight="1" thickBot="1" x14ac:dyDescent="0.3">
      <c r="B56" s="107" t="s">
        <v>19</v>
      </c>
      <c r="C56" s="108"/>
      <c r="D56" s="56">
        <v>151.63</v>
      </c>
      <c r="E56" s="75">
        <v>0.7</v>
      </c>
      <c r="F56" s="20" t="s">
        <v>26</v>
      </c>
      <c r="G56" s="28">
        <f t="shared" si="2"/>
        <v>106.14099999999999</v>
      </c>
      <c r="H56" s="104"/>
    </row>
    <row r="57" spans="2:8" ht="24" customHeight="1" thickBot="1" x14ac:dyDescent="0.3">
      <c r="B57" s="109" t="s">
        <v>28</v>
      </c>
      <c r="C57" s="110"/>
      <c r="D57" s="65">
        <v>731.97</v>
      </c>
      <c r="E57" s="77"/>
      <c r="F57" s="24" t="s">
        <v>25</v>
      </c>
      <c r="G57" s="29">
        <f t="shared" si="2"/>
        <v>0</v>
      </c>
      <c r="H57" s="104"/>
    </row>
    <row r="58" spans="2:8" ht="23.25" customHeight="1" x14ac:dyDescent="0.25">
      <c r="B58" s="105" t="s">
        <v>33</v>
      </c>
      <c r="C58" s="106"/>
      <c r="D58" s="55">
        <v>652.6</v>
      </c>
      <c r="E58" s="73">
        <v>8.4</v>
      </c>
      <c r="F58" s="19" t="s">
        <v>25</v>
      </c>
      <c r="G58" s="27">
        <f t="shared" si="2"/>
        <v>5481.84</v>
      </c>
      <c r="H58" s="104"/>
    </row>
    <row r="59" spans="2:8" ht="23.25" customHeight="1" x14ac:dyDescent="0.25">
      <c r="B59" s="111" t="s">
        <v>27</v>
      </c>
      <c r="C59" s="112"/>
      <c r="D59" s="66">
        <v>526.99</v>
      </c>
      <c r="E59" s="79"/>
      <c r="F59" s="21" t="s">
        <v>25</v>
      </c>
      <c r="G59" s="30">
        <f t="shared" si="2"/>
        <v>0</v>
      </c>
      <c r="H59" s="104"/>
    </row>
    <row r="60" spans="2:8" ht="23.25" customHeight="1" x14ac:dyDescent="0.25">
      <c r="B60" s="111" t="s">
        <v>29</v>
      </c>
      <c r="C60" s="112"/>
      <c r="D60" s="67">
        <v>5438.99</v>
      </c>
      <c r="E60" s="81">
        <v>3.1</v>
      </c>
      <c r="F60" s="21" t="s">
        <v>25</v>
      </c>
      <c r="G60" s="30">
        <f t="shared" si="2"/>
        <v>16860.868999999999</v>
      </c>
      <c r="H60" s="104"/>
    </row>
    <row r="61" spans="2:8" ht="23.25" customHeight="1" x14ac:dyDescent="0.25">
      <c r="B61" s="111" t="s">
        <v>30</v>
      </c>
      <c r="C61" s="112"/>
      <c r="D61" s="67">
        <v>1672.77</v>
      </c>
      <c r="E61" s="81">
        <v>3.1</v>
      </c>
      <c r="F61" s="21" t="s">
        <v>25</v>
      </c>
      <c r="G61" s="30">
        <f t="shared" si="2"/>
        <v>5185.5870000000004</v>
      </c>
      <c r="H61" s="104"/>
    </row>
    <row r="62" spans="2:8" ht="23.25" customHeight="1" x14ac:dyDescent="0.25">
      <c r="B62" s="111" t="s">
        <v>32</v>
      </c>
      <c r="C62" s="112"/>
      <c r="D62" s="67">
        <v>548.24</v>
      </c>
      <c r="E62" s="81">
        <v>3.1</v>
      </c>
      <c r="F62" s="21" t="s">
        <v>25</v>
      </c>
      <c r="G62" s="30">
        <f>D62*E62</f>
        <v>1699.5440000000001</v>
      </c>
      <c r="H62" s="104"/>
    </row>
    <row r="63" spans="2:8" ht="24" thickBot="1" x14ac:dyDescent="0.3">
      <c r="B63" s="107" t="s">
        <v>31</v>
      </c>
      <c r="C63" s="108"/>
      <c r="D63" s="68">
        <v>340.74</v>
      </c>
      <c r="E63" s="75">
        <v>42</v>
      </c>
      <c r="F63" s="20" t="s">
        <v>25</v>
      </c>
      <c r="G63" s="31">
        <f>D63*E63</f>
        <v>14311.08</v>
      </c>
      <c r="H63" s="104"/>
    </row>
    <row r="64" spans="2:8" x14ac:dyDescent="0.25">
      <c r="C64" s="3"/>
      <c r="D64" s="3"/>
      <c r="E64" s="4"/>
      <c r="F64" s="4"/>
      <c r="H64" s="45"/>
    </row>
    <row r="65" spans="2:8" ht="25.5" x14ac:dyDescent="0.25">
      <c r="C65" s="14" t="s">
        <v>14</v>
      </c>
      <c r="D65" s="6"/>
    </row>
    <row r="66" spans="2:8" ht="20.25" x14ac:dyDescent="0.25">
      <c r="C66" s="95" t="s">
        <v>6</v>
      </c>
      <c r="D66" s="93" t="s">
        <v>0</v>
      </c>
      <c r="E66" s="9">
        <f>IF(G54&gt;0, ROUND((G54+D47)/D47,2), 0)</f>
        <v>1.01</v>
      </c>
      <c r="F66" s="9"/>
      <c r="G66" s="10"/>
      <c r="H66" s="7"/>
    </row>
    <row r="67" spans="2:8" x14ac:dyDescent="0.25">
      <c r="C67" s="95"/>
      <c r="D67" s="93" t="s">
        <v>1</v>
      </c>
      <c r="E67" s="9">
        <f>IF(SUM(G55:G56)&gt;0,ROUND((G55+G56+D47)/D47,2),0)</f>
        <v>1.01</v>
      </c>
      <c r="F67" s="9"/>
      <c r="G67" s="11"/>
      <c r="H67" s="47"/>
    </row>
    <row r="68" spans="2:8" x14ac:dyDescent="0.25">
      <c r="C68" s="95"/>
      <c r="D68" s="93" t="s">
        <v>2</v>
      </c>
      <c r="E68" s="9">
        <f>IF(G57&gt;0,ROUND((G57+D47)/D47,2),0)</f>
        <v>0</v>
      </c>
      <c r="F68" s="12"/>
      <c r="G68" s="11"/>
    </row>
    <row r="69" spans="2:8" x14ac:dyDescent="0.25">
      <c r="C69" s="95"/>
      <c r="D69" s="13" t="s">
        <v>3</v>
      </c>
      <c r="E69" s="32">
        <f>IF(SUM(G58:G63)&gt;0,ROUND((SUM(G58:G63)+D47)/D47,2),0)</f>
        <v>2.95</v>
      </c>
      <c r="F69" s="10"/>
      <c r="G69" s="11"/>
    </row>
    <row r="70" spans="2:8" ht="25.5" x14ac:dyDescent="0.25">
      <c r="D70" s="33" t="s">
        <v>4</v>
      </c>
      <c r="E70" s="34">
        <f>SUM(E66:E69)-IF(VALUE(COUNTIF(E66:E69,"&gt;0"))=4,3,0)-IF(VALUE(COUNTIF(E66:E69,"&gt;0"))=3,2,0)-IF(VALUE(COUNTIF(E66:E69,"&gt;0"))=2,1,0)</f>
        <v>2.9700000000000006</v>
      </c>
      <c r="F70" s="25"/>
    </row>
    <row r="71" spans="2:8" x14ac:dyDescent="0.25">
      <c r="E71" s="15"/>
    </row>
    <row r="72" spans="2:8" ht="25.5" x14ac:dyDescent="0.35">
      <c r="B72" s="22"/>
      <c r="C72" s="16" t="s">
        <v>23</v>
      </c>
      <c r="D72" s="96">
        <f>E70*D47</f>
        <v>66262.660200000013</v>
      </c>
      <c r="E72" s="96"/>
    </row>
    <row r="73" spans="2:8" ht="20.25" x14ac:dyDescent="0.3">
      <c r="C73" s="17" t="s">
        <v>8</v>
      </c>
      <c r="D73" s="97">
        <f>D72/D46</f>
        <v>79.547011044417786</v>
      </c>
      <c r="E73" s="97"/>
      <c r="G73" s="7"/>
      <c r="H73" s="48"/>
    </row>
    <row r="75" spans="2:8" ht="60.75" x14ac:dyDescent="0.8">
      <c r="B75" s="123" t="s">
        <v>39</v>
      </c>
      <c r="C75" s="123"/>
      <c r="D75" s="123"/>
      <c r="E75" s="123"/>
      <c r="F75" s="123"/>
      <c r="G75" s="123"/>
      <c r="H75" s="123"/>
    </row>
    <row r="76" spans="2:8" x14ac:dyDescent="0.25">
      <c r="B76" s="124" t="s">
        <v>37</v>
      </c>
      <c r="C76" s="124"/>
      <c r="D76" s="124"/>
      <c r="E76" s="124"/>
      <c r="F76" s="124"/>
      <c r="G76" s="124"/>
    </row>
    <row r="77" spans="2:8" x14ac:dyDescent="0.25">
      <c r="C77" s="94"/>
      <c r="G77" s="7"/>
    </row>
    <row r="78" spans="2:8" ht="25.5" x14ac:dyDescent="0.25">
      <c r="C78" s="14" t="s">
        <v>5</v>
      </c>
      <c r="D78" s="6"/>
    </row>
    <row r="79" spans="2:8" ht="20.25" x14ac:dyDescent="0.25">
      <c r="B79" s="10"/>
      <c r="C79" s="113" t="s">
        <v>15</v>
      </c>
      <c r="D79" s="116" t="s">
        <v>91</v>
      </c>
      <c r="E79" s="116"/>
      <c r="F79" s="116"/>
      <c r="G79" s="116"/>
      <c r="H79" s="40"/>
    </row>
    <row r="80" spans="2:8" ht="20.25" x14ac:dyDescent="0.25">
      <c r="B80" s="10"/>
      <c r="C80" s="114"/>
      <c r="D80" s="116" t="s">
        <v>92</v>
      </c>
      <c r="E80" s="116"/>
      <c r="F80" s="116"/>
      <c r="G80" s="116"/>
      <c r="H80" s="40"/>
    </row>
    <row r="81" spans="2:8" ht="20.25" x14ac:dyDescent="0.25">
      <c r="B81" s="10"/>
      <c r="C81" s="115"/>
      <c r="D81" s="116" t="s">
        <v>95</v>
      </c>
      <c r="E81" s="116"/>
      <c r="F81" s="116"/>
      <c r="G81" s="116"/>
      <c r="H81" s="40"/>
    </row>
    <row r="82" spans="2:8" x14ac:dyDescent="0.25">
      <c r="C82" s="35" t="s">
        <v>12</v>
      </c>
      <c r="D82" s="53">
        <v>3.7</v>
      </c>
      <c r="E82" s="49"/>
      <c r="F82" s="10"/>
    </row>
    <row r="83" spans="2:8" x14ac:dyDescent="0.25">
      <c r="C83" s="1" t="s">
        <v>9</v>
      </c>
      <c r="D83" s="54">
        <v>612</v>
      </c>
      <c r="E83" s="117" t="s">
        <v>16</v>
      </c>
      <c r="F83" s="118"/>
      <c r="G83" s="121">
        <f>D84/D83</f>
        <v>16.820686274509804</v>
      </c>
    </row>
    <row r="84" spans="2:8" x14ac:dyDescent="0.25">
      <c r="C84" s="1" t="s">
        <v>10</v>
      </c>
      <c r="D84" s="54">
        <v>10294.26</v>
      </c>
      <c r="E84" s="119"/>
      <c r="F84" s="120"/>
      <c r="G84" s="122"/>
    </row>
    <row r="85" spans="2:8" x14ac:dyDescent="0.25">
      <c r="C85" s="37"/>
      <c r="D85" s="38"/>
      <c r="E85" s="50"/>
    </row>
    <row r="86" spans="2:8" x14ac:dyDescent="0.3">
      <c r="C86" s="36" t="s">
        <v>7</v>
      </c>
      <c r="D86" s="69" t="s">
        <v>96</v>
      </c>
    </row>
    <row r="87" spans="2:8" x14ac:dyDescent="0.3">
      <c r="C87" s="36" t="s">
        <v>11</v>
      </c>
      <c r="D87" s="69">
        <v>45</v>
      </c>
    </row>
    <row r="88" spans="2:8" x14ac:dyDescent="0.3">
      <c r="C88" s="36" t="s">
        <v>13</v>
      </c>
      <c r="D88" s="63" t="s">
        <v>34</v>
      </c>
      <c r="E88" s="41"/>
    </row>
    <row r="89" spans="2:8" ht="24" thickBot="1" x14ac:dyDescent="0.3">
      <c r="C89" s="42"/>
      <c r="D89" s="42"/>
    </row>
    <row r="90" spans="2:8" ht="48" thickBot="1" x14ac:dyDescent="0.3">
      <c r="B90" s="98" t="s">
        <v>17</v>
      </c>
      <c r="C90" s="99"/>
      <c r="D90" s="23" t="s">
        <v>20</v>
      </c>
      <c r="E90" s="100" t="s">
        <v>22</v>
      </c>
      <c r="F90" s="101"/>
      <c r="G90" s="2" t="s">
        <v>21</v>
      </c>
    </row>
    <row r="91" spans="2:8" ht="24" thickBot="1" x14ac:dyDescent="0.3">
      <c r="B91" s="102" t="s">
        <v>36</v>
      </c>
      <c r="C91" s="103"/>
      <c r="D91" s="70">
        <v>50.01</v>
      </c>
      <c r="E91" s="71">
        <v>3.7</v>
      </c>
      <c r="F91" s="18" t="s">
        <v>25</v>
      </c>
      <c r="G91" s="26">
        <f t="shared" ref="G91:G98" si="3">D91*E91</f>
        <v>185.03700000000001</v>
      </c>
      <c r="H91" s="104"/>
    </row>
    <row r="92" spans="2:8" x14ac:dyDescent="0.25">
      <c r="B92" s="105" t="s">
        <v>18</v>
      </c>
      <c r="C92" s="106"/>
      <c r="D92" s="72">
        <v>97.44</v>
      </c>
      <c r="E92" s="73">
        <v>1</v>
      </c>
      <c r="F92" s="19" t="s">
        <v>26</v>
      </c>
      <c r="G92" s="27">
        <f t="shared" si="3"/>
        <v>97.44</v>
      </c>
      <c r="H92" s="104"/>
    </row>
    <row r="93" spans="2:8" ht="24" thickBot="1" x14ac:dyDescent="0.3">
      <c r="B93" s="107" t="s">
        <v>19</v>
      </c>
      <c r="C93" s="108"/>
      <c r="D93" s="74">
        <v>151.63</v>
      </c>
      <c r="E93" s="75">
        <v>1</v>
      </c>
      <c r="F93" s="20" t="s">
        <v>26</v>
      </c>
      <c r="G93" s="28">
        <f t="shared" si="3"/>
        <v>151.63</v>
      </c>
      <c r="H93" s="104"/>
    </row>
    <row r="94" spans="2:8" ht="24" thickBot="1" x14ac:dyDescent="0.3">
      <c r="B94" s="109" t="s">
        <v>28</v>
      </c>
      <c r="C94" s="110"/>
      <c r="D94" s="76"/>
      <c r="E94" s="77"/>
      <c r="F94" s="24" t="s">
        <v>25</v>
      </c>
      <c r="G94" s="29">
        <f t="shared" si="3"/>
        <v>0</v>
      </c>
      <c r="H94" s="104"/>
    </row>
    <row r="95" spans="2:8" x14ac:dyDescent="0.25">
      <c r="B95" s="105" t="s">
        <v>33</v>
      </c>
      <c r="C95" s="106"/>
      <c r="D95" s="72">
        <v>652.6</v>
      </c>
      <c r="E95" s="73">
        <v>7.4</v>
      </c>
      <c r="F95" s="19" t="s">
        <v>25</v>
      </c>
      <c r="G95" s="27">
        <f t="shared" si="3"/>
        <v>4829.2400000000007</v>
      </c>
      <c r="H95" s="104"/>
    </row>
    <row r="96" spans="2:8" x14ac:dyDescent="0.25">
      <c r="B96" s="111" t="s">
        <v>27</v>
      </c>
      <c r="C96" s="112"/>
      <c r="D96" s="78"/>
      <c r="E96" s="79"/>
      <c r="F96" s="21" t="s">
        <v>25</v>
      </c>
      <c r="G96" s="30">
        <f t="shared" si="3"/>
        <v>0</v>
      </c>
      <c r="H96" s="104"/>
    </row>
    <row r="97" spans="2:8" x14ac:dyDescent="0.25">
      <c r="B97" s="111" t="s">
        <v>29</v>
      </c>
      <c r="C97" s="112"/>
      <c r="D97" s="80">
        <v>5438.99</v>
      </c>
      <c r="E97" s="81">
        <v>3.7</v>
      </c>
      <c r="F97" s="21" t="s">
        <v>25</v>
      </c>
      <c r="G97" s="30">
        <f t="shared" si="3"/>
        <v>20124.262999999999</v>
      </c>
      <c r="H97" s="104"/>
    </row>
    <row r="98" spans="2:8" x14ac:dyDescent="0.25">
      <c r="B98" s="111" t="s">
        <v>30</v>
      </c>
      <c r="C98" s="112"/>
      <c r="D98" s="80">
        <v>1672.77</v>
      </c>
      <c r="E98" s="81">
        <v>3.7</v>
      </c>
      <c r="F98" s="21" t="s">
        <v>25</v>
      </c>
      <c r="G98" s="30">
        <f t="shared" si="3"/>
        <v>6189.2489999999998</v>
      </c>
      <c r="H98" s="104"/>
    </row>
    <row r="99" spans="2:8" x14ac:dyDescent="0.25">
      <c r="B99" s="111" t="s">
        <v>32</v>
      </c>
      <c r="C99" s="112"/>
      <c r="D99" s="80">
        <v>548.24</v>
      </c>
      <c r="E99" s="81">
        <v>3.7</v>
      </c>
      <c r="F99" s="21" t="s">
        <v>25</v>
      </c>
      <c r="G99" s="30">
        <f>D99*E99</f>
        <v>2028.4880000000001</v>
      </c>
      <c r="H99" s="104"/>
    </row>
    <row r="100" spans="2:8" ht="24" thickBot="1" x14ac:dyDescent="0.3">
      <c r="B100" s="107" t="s">
        <v>31</v>
      </c>
      <c r="C100" s="108"/>
      <c r="D100" s="74">
        <v>340.74</v>
      </c>
      <c r="E100" s="75">
        <v>37</v>
      </c>
      <c r="F100" s="20" t="s">
        <v>25</v>
      </c>
      <c r="G100" s="31">
        <f>D100*E100</f>
        <v>12607.380000000001</v>
      </c>
      <c r="H100" s="104"/>
    </row>
    <row r="101" spans="2:8" x14ac:dyDescent="0.25">
      <c r="C101" s="3"/>
      <c r="D101" s="3"/>
      <c r="E101" s="4"/>
      <c r="F101" s="4"/>
      <c r="H101" s="45"/>
    </row>
    <row r="102" spans="2:8" ht="25.5" x14ac:dyDescent="0.25">
      <c r="C102" s="14" t="s">
        <v>14</v>
      </c>
      <c r="D102" s="6"/>
    </row>
    <row r="103" spans="2:8" ht="20.25" x14ac:dyDescent="0.25">
      <c r="C103" s="95" t="s">
        <v>6</v>
      </c>
      <c r="D103" s="93" t="s">
        <v>0</v>
      </c>
      <c r="E103" s="9">
        <f>IF(G91&gt;0, ROUND((G91+D84)/D84,2), 0)</f>
        <v>1.02</v>
      </c>
      <c r="F103" s="9"/>
      <c r="G103" s="10"/>
      <c r="H103" s="7"/>
    </row>
    <row r="104" spans="2:8" x14ac:dyDescent="0.25">
      <c r="C104" s="95"/>
      <c r="D104" s="93" t="s">
        <v>1</v>
      </c>
      <c r="E104" s="9">
        <f>IF(SUM(G92:G93)&gt;0,ROUND((G92+G93+D84)/D84,2),0)</f>
        <v>1.02</v>
      </c>
      <c r="F104" s="9"/>
      <c r="G104" s="11"/>
      <c r="H104" s="47"/>
    </row>
    <row r="105" spans="2:8" x14ac:dyDescent="0.25">
      <c r="C105" s="95"/>
      <c r="D105" s="93" t="s">
        <v>2</v>
      </c>
      <c r="E105" s="9">
        <f>IF(G94&gt;0,ROUND((G94+D84)/D84,2),0)</f>
        <v>0</v>
      </c>
      <c r="F105" s="12"/>
      <c r="G105" s="11"/>
    </row>
    <row r="106" spans="2:8" x14ac:dyDescent="0.25">
      <c r="C106" s="95"/>
      <c r="D106" s="13" t="s">
        <v>3</v>
      </c>
      <c r="E106" s="32">
        <f>IF(SUM(G95:G100)&gt;0,ROUND((SUM(G95:G100)+D84)/D84,2),0)</f>
        <v>5.45</v>
      </c>
      <c r="F106" s="10"/>
      <c r="G106" s="11"/>
    </row>
    <row r="107" spans="2:8" ht="25.5" x14ac:dyDescent="0.25">
      <c r="D107" s="33" t="s">
        <v>4</v>
      </c>
      <c r="E107" s="34">
        <f>SUM(E103:E106)-IF(VALUE(COUNTIF(E103:E106,"&gt;0"))=4,3,0)-IF(VALUE(COUNTIF(E103:E106,"&gt;0"))=3,2,0)-IF(VALUE(COUNTIF(E103:E106,"&gt;0"))=2,1,0)</f>
        <v>5.49</v>
      </c>
      <c r="F107" s="25"/>
    </row>
    <row r="108" spans="2:8" x14ac:dyDescent="0.25">
      <c r="E108" s="15"/>
    </row>
    <row r="109" spans="2:8" ht="25.5" x14ac:dyDescent="0.35">
      <c r="B109" s="22"/>
      <c r="C109" s="16" t="s">
        <v>23</v>
      </c>
      <c r="D109" s="96">
        <f>E107*D84</f>
        <v>56515.487400000005</v>
      </c>
      <c r="E109" s="96"/>
    </row>
    <row r="110" spans="2:8" ht="20.25" x14ac:dyDescent="0.3">
      <c r="C110" s="17" t="s">
        <v>8</v>
      </c>
      <c r="D110" s="97">
        <f>D109/D83</f>
        <v>92.345567647058829</v>
      </c>
      <c r="E110" s="97"/>
      <c r="G110" s="7"/>
      <c r="H110" s="48"/>
    </row>
    <row r="112" spans="2:8" ht="60.75" x14ac:dyDescent="0.8">
      <c r="B112" s="123" t="s">
        <v>40</v>
      </c>
      <c r="C112" s="123"/>
      <c r="D112" s="123"/>
      <c r="E112" s="123"/>
      <c r="F112" s="123"/>
      <c r="G112" s="123"/>
      <c r="H112" s="123"/>
    </row>
    <row r="113" spans="2:8" x14ac:dyDescent="0.25">
      <c r="B113" s="124" t="s">
        <v>37</v>
      </c>
      <c r="C113" s="124"/>
      <c r="D113" s="124"/>
      <c r="E113" s="124"/>
      <c r="F113" s="124"/>
      <c r="G113" s="124"/>
    </row>
    <row r="114" spans="2:8" x14ac:dyDescent="0.25">
      <c r="C114" s="52"/>
      <c r="G114" s="7"/>
    </row>
    <row r="115" spans="2:8" ht="25.5" x14ac:dyDescent="0.25">
      <c r="C115" s="14" t="s">
        <v>5</v>
      </c>
      <c r="D115" s="6"/>
    </row>
    <row r="116" spans="2:8" ht="20.25" x14ac:dyDescent="0.25">
      <c r="B116" s="10"/>
      <c r="C116" s="113" t="s">
        <v>15</v>
      </c>
      <c r="D116" s="116" t="s">
        <v>91</v>
      </c>
      <c r="E116" s="116"/>
      <c r="F116" s="116"/>
      <c r="G116" s="116"/>
      <c r="H116" s="40"/>
    </row>
    <row r="117" spans="2:8" ht="20.25" x14ac:dyDescent="0.25">
      <c r="B117" s="10"/>
      <c r="C117" s="114"/>
      <c r="D117" s="116" t="s">
        <v>92</v>
      </c>
      <c r="E117" s="116"/>
      <c r="F117" s="116"/>
      <c r="G117" s="116"/>
      <c r="H117" s="40"/>
    </row>
    <row r="118" spans="2:8" ht="20.25" x14ac:dyDescent="0.25">
      <c r="B118" s="10"/>
      <c r="C118" s="115"/>
      <c r="D118" s="116" t="s">
        <v>97</v>
      </c>
      <c r="E118" s="116"/>
      <c r="F118" s="116"/>
      <c r="G118" s="116"/>
      <c r="H118" s="40"/>
    </row>
    <row r="119" spans="2:8" x14ac:dyDescent="0.25">
      <c r="C119" s="35" t="s">
        <v>12</v>
      </c>
      <c r="D119" s="53">
        <v>1.7</v>
      </c>
      <c r="E119" s="49"/>
      <c r="F119" s="10"/>
    </row>
    <row r="120" spans="2:8" x14ac:dyDescent="0.25">
      <c r="C120" s="1" t="s">
        <v>9</v>
      </c>
      <c r="D120" s="54">
        <v>353</v>
      </c>
      <c r="E120" s="117" t="s">
        <v>16</v>
      </c>
      <c r="F120" s="118"/>
      <c r="G120" s="121">
        <f>D121/D120</f>
        <v>21.656713881019829</v>
      </c>
    </row>
    <row r="121" spans="2:8" x14ac:dyDescent="0.25">
      <c r="C121" s="1" t="s">
        <v>10</v>
      </c>
      <c r="D121" s="54">
        <v>7644.82</v>
      </c>
      <c r="E121" s="119"/>
      <c r="F121" s="120"/>
      <c r="G121" s="122"/>
    </row>
    <row r="122" spans="2:8" x14ac:dyDescent="0.25">
      <c r="C122" s="37"/>
      <c r="D122" s="38"/>
      <c r="E122" s="50"/>
    </row>
    <row r="123" spans="2:8" x14ac:dyDescent="0.3">
      <c r="C123" s="36" t="s">
        <v>7</v>
      </c>
      <c r="D123" s="69" t="s">
        <v>98</v>
      </c>
    </row>
    <row r="124" spans="2:8" x14ac:dyDescent="0.3">
      <c r="C124" s="36" t="s">
        <v>11</v>
      </c>
      <c r="D124" s="69">
        <v>50</v>
      </c>
    </row>
    <row r="125" spans="2:8" x14ac:dyDescent="0.3">
      <c r="C125" s="36" t="s">
        <v>13</v>
      </c>
      <c r="D125" s="63" t="s">
        <v>34</v>
      </c>
      <c r="E125" s="41"/>
    </row>
    <row r="126" spans="2:8" ht="24" thickBot="1" x14ac:dyDescent="0.3">
      <c r="C126" s="42"/>
      <c r="D126" s="42"/>
    </row>
    <row r="127" spans="2:8" ht="48" thickBot="1" x14ac:dyDescent="0.3">
      <c r="B127" s="98" t="s">
        <v>17</v>
      </c>
      <c r="C127" s="99"/>
      <c r="D127" s="23" t="s">
        <v>20</v>
      </c>
      <c r="E127" s="100" t="s">
        <v>22</v>
      </c>
      <c r="F127" s="101"/>
      <c r="G127" s="2" t="s">
        <v>21</v>
      </c>
    </row>
    <row r="128" spans="2:8" ht="24" thickBot="1" x14ac:dyDescent="0.3">
      <c r="B128" s="102" t="s">
        <v>36</v>
      </c>
      <c r="C128" s="103"/>
      <c r="D128" s="70">
        <v>50.01</v>
      </c>
      <c r="E128" s="71">
        <v>1.7</v>
      </c>
      <c r="F128" s="18" t="s">
        <v>25</v>
      </c>
      <c r="G128" s="26">
        <f t="shared" ref="G128:G135" si="4">D128*E128</f>
        <v>85.016999999999996</v>
      </c>
      <c r="H128" s="104"/>
    </row>
    <row r="129" spans="2:8" x14ac:dyDescent="0.25">
      <c r="B129" s="105" t="s">
        <v>18</v>
      </c>
      <c r="C129" s="106"/>
      <c r="D129" s="72">
        <v>97.44</v>
      </c>
      <c r="E129" s="73">
        <v>0.5</v>
      </c>
      <c r="F129" s="19" t="s">
        <v>26</v>
      </c>
      <c r="G129" s="27">
        <f t="shared" si="4"/>
        <v>48.72</v>
      </c>
      <c r="H129" s="104"/>
    </row>
    <row r="130" spans="2:8" ht="24" thickBot="1" x14ac:dyDescent="0.3">
      <c r="B130" s="107" t="s">
        <v>19</v>
      </c>
      <c r="C130" s="108"/>
      <c r="D130" s="74">
        <v>151.63</v>
      </c>
      <c r="E130" s="75">
        <v>0.5</v>
      </c>
      <c r="F130" s="20" t="s">
        <v>26</v>
      </c>
      <c r="G130" s="28">
        <f t="shared" si="4"/>
        <v>75.814999999999998</v>
      </c>
      <c r="H130" s="104"/>
    </row>
    <row r="131" spans="2:8" ht="24" thickBot="1" x14ac:dyDescent="0.3">
      <c r="B131" s="109" t="s">
        <v>28</v>
      </c>
      <c r="C131" s="110"/>
      <c r="D131" s="76"/>
      <c r="E131" s="77"/>
      <c r="F131" s="24" t="s">
        <v>25</v>
      </c>
      <c r="G131" s="29">
        <f t="shared" si="4"/>
        <v>0</v>
      </c>
      <c r="H131" s="104"/>
    </row>
    <row r="132" spans="2:8" x14ac:dyDescent="0.25">
      <c r="B132" s="105" t="s">
        <v>33</v>
      </c>
      <c r="C132" s="106"/>
      <c r="D132" s="72">
        <v>652.6</v>
      </c>
      <c r="E132" s="73">
        <v>3.4</v>
      </c>
      <c r="F132" s="19" t="s">
        <v>25</v>
      </c>
      <c r="G132" s="27">
        <f t="shared" si="4"/>
        <v>2218.84</v>
      </c>
      <c r="H132" s="104"/>
    </row>
    <row r="133" spans="2:8" x14ac:dyDescent="0.25">
      <c r="B133" s="111" t="s">
        <v>27</v>
      </c>
      <c r="C133" s="112"/>
      <c r="D133" s="78"/>
      <c r="E133" s="79"/>
      <c r="F133" s="21" t="s">
        <v>25</v>
      </c>
      <c r="G133" s="30">
        <f t="shared" si="4"/>
        <v>0</v>
      </c>
      <c r="H133" s="104"/>
    </row>
    <row r="134" spans="2:8" x14ac:dyDescent="0.25">
      <c r="B134" s="111" t="s">
        <v>29</v>
      </c>
      <c r="C134" s="112"/>
      <c r="D134" s="80">
        <v>5438.99</v>
      </c>
      <c r="E134" s="81">
        <v>1.7</v>
      </c>
      <c r="F134" s="21" t="s">
        <v>25</v>
      </c>
      <c r="G134" s="30">
        <f t="shared" si="4"/>
        <v>9246.2829999999994</v>
      </c>
      <c r="H134" s="104"/>
    </row>
    <row r="135" spans="2:8" x14ac:dyDescent="0.25">
      <c r="B135" s="111" t="s">
        <v>30</v>
      </c>
      <c r="C135" s="112"/>
      <c r="D135" s="80">
        <v>1672.77</v>
      </c>
      <c r="E135" s="81">
        <v>1.7</v>
      </c>
      <c r="F135" s="21" t="s">
        <v>25</v>
      </c>
      <c r="G135" s="30">
        <f t="shared" si="4"/>
        <v>2843.7089999999998</v>
      </c>
      <c r="H135" s="104"/>
    </row>
    <row r="136" spans="2:8" x14ac:dyDescent="0.25">
      <c r="B136" s="111" t="s">
        <v>32</v>
      </c>
      <c r="C136" s="112"/>
      <c r="D136" s="80">
        <v>548.24</v>
      </c>
      <c r="E136" s="81">
        <v>1.7</v>
      </c>
      <c r="F136" s="21" t="s">
        <v>25</v>
      </c>
      <c r="G136" s="30">
        <f>D136*E136</f>
        <v>932.00800000000004</v>
      </c>
      <c r="H136" s="104"/>
    </row>
    <row r="137" spans="2:8" ht="24" thickBot="1" x14ac:dyDescent="0.3">
      <c r="B137" s="107" t="s">
        <v>31</v>
      </c>
      <c r="C137" s="108"/>
      <c r="D137" s="74">
        <v>340.74</v>
      </c>
      <c r="E137" s="75">
        <v>17</v>
      </c>
      <c r="F137" s="20" t="s">
        <v>25</v>
      </c>
      <c r="G137" s="31">
        <f>D137*E137</f>
        <v>5792.58</v>
      </c>
      <c r="H137" s="104"/>
    </row>
    <row r="138" spans="2:8" x14ac:dyDescent="0.25">
      <c r="C138" s="3"/>
      <c r="D138" s="3"/>
      <c r="E138" s="4"/>
      <c r="F138" s="4"/>
      <c r="H138" s="45"/>
    </row>
    <row r="139" spans="2:8" ht="25.5" x14ac:dyDescent="0.25">
      <c r="C139" s="14" t="s">
        <v>14</v>
      </c>
      <c r="D139" s="6"/>
    </row>
    <row r="140" spans="2:8" ht="20.25" x14ac:dyDescent="0.25">
      <c r="C140" s="95" t="s">
        <v>6</v>
      </c>
      <c r="D140" s="51" t="s">
        <v>0</v>
      </c>
      <c r="E140" s="9">
        <f>IF(G128&gt;0, ROUND((G128+D121)/D121,2), 0)</f>
        <v>1.01</v>
      </c>
      <c r="F140" s="9"/>
      <c r="G140" s="10"/>
      <c r="H140" s="7"/>
    </row>
    <row r="141" spans="2:8" x14ac:dyDescent="0.25">
      <c r="C141" s="95"/>
      <c r="D141" s="51" t="s">
        <v>1</v>
      </c>
      <c r="E141" s="9">
        <f>IF(SUM(G129:G130)&gt;0,ROUND((G129+G130+D121)/D121,2),0)</f>
        <v>1.02</v>
      </c>
      <c r="F141" s="9"/>
      <c r="G141" s="11"/>
      <c r="H141" s="47"/>
    </row>
    <row r="142" spans="2:8" x14ac:dyDescent="0.25">
      <c r="C142" s="95"/>
      <c r="D142" s="51" t="s">
        <v>2</v>
      </c>
      <c r="E142" s="9">
        <f>IF(G131&gt;0,ROUND((G131+D121)/D121,2),0)</f>
        <v>0</v>
      </c>
      <c r="F142" s="12"/>
      <c r="G142" s="11"/>
    </row>
    <row r="143" spans="2:8" x14ac:dyDescent="0.25">
      <c r="C143" s="95"/>
      <c r="D143" s="13" t="s">
        <v>3</v>
      </c>
      <c r="E143" s="32">
        <f>IF(SUM(G132:G137)&gt;0,ROUND((SUM(G132:G137)+D121)/D121,2),0)</f>
        <v>3.75</v>
      </c>
      <c r="F143" s="10"/>
      <c r="G143" s="11"/>
    </row>
    <row r="144" spans="2:8" ht="25.5" x14ac:dyDescent="0.25">
      <c r="D144" s="33" t="s">
        <v>4</v>
      </c>
      <c r="E144" s="34">
        <f>SUM(E140:E143)-IF(VALUE(COUNTIF(E140:E143,"&gt;0"))=4,3,0)-IF(VALUE(COUNTIF(E140:E143,"&gt;0"))=3,2,0)-IF(VALUE(COUNTIF(E140:E143,"&gt;0"))=2,1,0)</f>
        <v>3.7800000000000002</v>
      </c>
      <c r="F144" s="25"/>
    </row>
    <row r="145" spans="2:8" x14ac:dyDescent="0.25">
      <c r="E145" s="15"/>
    </row>
    <row r="146" spans="2:8" ht="25.5" x14ac:dyDescent="0.35">
      <c r="B146" s="22"/>
      <c r="C146" s="16" t="s">
        <v>23</v>
      </c>
      <c r="D146" s="96">
        <f>E144*D121</f>
        <v>28897.419600000001</v>
      </c>
      <c r="E146" s="96"/>
    </row>
    <row r="147" spans="2:8" ht="20.25" x14ac:dyDescent="0.3">
      <c r="C147" s="17" t="s">
        <v>8</v>
      </c>
      <c r="D147" s="97">
        <f>D146/D120</f>
        <v>81.862378470254967</v>
      </c>
      <c r="E147" s="97"/>
      <c r="G147" s="7"/>
      <c r="H147" s="48"/>
    </row>
    <row r="149" spans="2:8" ht="60.75" x14ac:dyDescent="0.8">
      <c r="B149" s="123" t="s">
        <v>41</v>
      </c>
      <c r="C149" s="123"/>
      <c r="D149" s="123"/>
      <c r="E149" s="123"/>
      <c r="F149" s="123"/>
      <c r="G149" s="123"/>
      <c r="H149" s="123"/>
    </row>
    <row r="150" spans="2:8" x14ac:dyDescent="0.25">
      <c r="B150" s="124" t="s">
        <v>37</v>
      </c>
      <c r="C150" s="124"/>
      <c r="D150" s="124"/>
      <c r="E150" s="124"/>
      <c r="F150" s="124"/>
      <c r="G150" s="124"/>
    </row>
    <row r="151" spans="2:8" x14ac:dyDescent="0.25">
      <c r="C151" s="52"/>
      <c r="G151" s="7"/>
    </row>
    <row r="152" spans="2:8" ht="25.5" x14ac:dyDescent="0.25">
      <c r="C152" s="14" t="s">
        <v>5</v>
      </c>
      <c r="D152" s="6"/>
    </row>
    <row r="153" spans="2:8" ht="20.25" x14ac:dyDescent="0.25">
      <c r="B153" s="10"/>
      <c r="C153" s="113" t="s">
        <v>15</v>
      </c>
      <c r="D153" s="116" t="s">
        <v>91</v>
      </c>
      <c r="E153" s="116"/>
      <c r="F153" s="116"/>
      <c r="G153" s="116"/>
      <c r="H153" s="40"/>
    </row>
    <row r="154" spans="2:8" ht="20.25" x14ac:dyDescent="0.25">
      <c r="B154" s="10"/>
      <c r="C154" s="114"/>
      <c r="D154" s="116" t="s">
        <v>92</v>
      </c>
      <c r="E154" s="116"/>
      <c r="F154" s="116"/>
      <c r="G154" s="116"/>
      <c r="H154" s="40"/>
    </row>
    <row r="155" spans="2:8" ht="20.25" x14ac:dyDescent="0.25">
      <c r="B155" s="10"/>
      <c r="C155" s="115"/>
      <c r="D155" s="116" t="s">
        <v>99</v>
      </c>
      <c r="E155" s="116"/>
      <c r="F155" s="116"/>
      <c r="G155" s="116"/>
      <c r="H155" s="40"/>
    </row>
    <row r="156" spans="2:8" x14ac:dyDescent="0.25">
      <c r="C156" s="35" t="s">
        <v>12</v>
      </c>
      <c r="D156" s="53">
        <v>2.7</v>
      </c>
      <c r="E156" s="49"/>
      <c r="F156" s="10"/>
    </row>
    <row r="157" spans="2:8" x14ac:dyDescent="0.25">
      <c r="C157" s="1" t="s">
        <v>9</v>
      </c>
      <c r="D157" s="54">
        <v>722</v>
      </c>
      <c r="E157" s="117" t="s">
        <v>16</v>
      </c>
      <c r="F157" s="118"/>
      <c r="G157" s="121">
        <f>D158/D157</f>
        <v>18.097977839335179</v>
      </c>
    </row>
    <row r="158" spans="2:8" x14ac:dyDescent="0.25">
      <c r="C158" s="1" t="s">
        <v>10</v>
      </c>
      <c r="D158" s="54">
        <v>13066.74</v>
      </c>
      <c r="E158" s="119"/>
      <c r="F158" s="120"/>
      <c r="G158" s="122"/>
    </row>
    <row r="159" spans="2:8" x14ac:dyDescent="0.25">
      <c r="C159" s="37"/>
      <c r="D159" s="38"/>
      <c r="E159" s="50"/>
    </row>
    <row r="160" spans="2:8" x14ac:dyDescent="0.3">
      <c r="C160" s="36" t="s">
        <v>7</v>
      </c>
      <c r="D160" s="69" t="s">
        <v>100</v>
      </c>
    </row>
    <row r="161" spans="2:8" x14ac:dyDescent="0.3">
      <c r="C161" s="36" t="s">
        <v>11</v>
      </c>
      <c r="D161" s="69">
        <v>50</v>
      </c>
    </row>
    <row r="162" spans="2:8" x14ac:dyDescent="0.3">
      <c r="C162" s="36" t="s">
        <v>13</v>
      </c>
      <c r="D162" s="63" t="s">
        <v>34</v>
      </c>
      <c r="E162" s="41"/>
    </row>
    <row r="163" spans="2:8" ht="24" thickBot="1" x14ac:dyDescent="0.3">
      <c r="C163" s="42"/>
      <c r="D163" s="42"/>
    </row>
    <row r="164" spans="2:8" ht="48" thickBot="1" x14ac:dyDescent="0.3">
      <c r="B164" s="98" t="s">
        <v>17</v>
      </c>
      <c r="C164" s="99"/>
      <c r="D164" s="23" t="s">
        <v>20</v>
      </c>
      <c r="E164" s="100" t="s">
        <v>22</v>
      </c>
      <c r="F164" s="101"/>
      <c r="G164" s="2" t="s">
        <v>21</v>
      </c>
    </row>
    <row r="165" spans="2:8" ht="24" thickBot="1" x14ac:dyDescent="0.3">
      <c r="B165" s="102" t="s">
        <v>36</v>
      </c>
      <c r="C165" s="103"/>
      <c r="D165" s="70">
        <v>50.01</v>
      </c>
      <c r="E165" s="71">
        <v>2.7</v>
      </c>
      <c r="F165" s="18" t="s">
        <v>25</v>
      </c>
      <c r="G165" s="26">
        <f t="shared" ref="G165:G172" si="5">D165*E165</f>
        <v>135.02700000000002</v>
      </c>
      <c r="H165" s="104"/>
    </row>
    <row r="166" spans="2:8" x14ac:dyDescent="0.25">
      <c r="B166" s="105" t="s">
        <v>18</v>
      </c>
      <c r="C166" s="106"/>
      <c r="D166" s="72">
        <v>97.44</v>
      </c>
      <c r="E166" s="73">
        <v>0.8</v>
      </c>
      <c r="F166" s="19" t="s">
        <v>26</v>
      </c>
      <c r="G166" s="27">
        <f t="shared" si="5"/>
        <v>77.951999999999998</v>
      </c>
      <c r="H166" s="104"/>
    </row>
    <row r="167" spans="2:8" ht="24" thickBot="1" x14ac:dyDescent="0.3">
      <c r="B167" s="107" t="s">
        <v>19</v>
      </c>
      <c r="C167" s="108"/>
      <c r="D167" s="74">
        <v>151.63</v>
      </c>
      <c r="E167" s="75">
        <v>0.8</v>
      </c>
      <c r="F167" s="20" t="s">
        <v>26</v>
      </c>
      <c r="G167" s="28">
        <f t="shared" si="5"/>
        <v>121.304</v>
      </c>
      <c r="H167" s="104"/>
    </row>
    <row r="168" spans="2:8" ht="24" thickBot="1" x14ac:dyDescent="0.3">
      <c r="B168" s="109" t="s">
        <v>28</v>
      </c>
      <c r="C168" s="110"/>
      <c r="D168" s="76"/>
      <c r="E168" s="77"/>
      <c r="F168" s="24" t="s">
        <v>25</v>
      </c>
      <c r="G168" s="29">
        <f t="shared" si="5"/>
        <v>0</v>
      </c>
      <c r="H168" s="104"/>
    </row>
    <row r="169" spans="2:8" x14ac:dyDescent="0.25">
      <c r="B169" s="105" t="s">
        <v>33</v>
      </c>
      <c r="C169" s="106"/>
      <c r="D169" s="72">
        <v>652.6</v>
      </c>
      <c r="E169" s="73">
        <v>5.4</v>
      </c>
      <c r="F169" s="19" t="s">
        <v>25</v>
      </c>
      <c r="G169" s="27">
        <f t="shared" si="5"/>
        <v>3524.0400000000004</v>
      </c>
      <c r="H169" s="104"/>
    </row>
    <row r="170" spans="2:8" x14ac:dyDescent="0.25">
      <c r="B170" s="111" t="s">
        <v>27</v>
      </c>
      <c r="C170" s="112"/>
      <c r="D170" s="78"/>
      <c r="E170" s="79"/>
      <c r="F170" s="21" t="s">
        <v>25</v>
      </c>
      <c r="G170" s="30">
        <f t="shared" si="5"/>
        <v>0</v>
      </c>
      <c r="H170" s="104"/>
    </row>
    <row r="171" spans="2:8" x14ac:dyDescent="0.25">
      <c r="B171" s="111" t="s">
        <v>29</v>
      </c>
      <c r="C171" s="112"/>
      <c r="D171" s="80">
        <v>5438.99</v>
      </c>
      <c r="E171" s="81">
        <v>2.7</v>
      </c>
      <c r="F171" s="21" t="s">
        <v>25</v>
      </c>
      <c r="G171" s="30">
        <f t="shared" si="5"/>
        <v>14685.273000000001</v>
      </c>
      <c r="H171" s="104"/>
    </row>
    <row r="172" spans="2:8" x14ac:dyDescent="0.25">
      <c r="B172" s="111" t="s">
        <v>30</v>
      </c>
      <c r="C172" s="112"/>
      <c r="D172" s="80">
        <v>1672.77</v>
      </c>
      <c r="E172" s="81">
        <v>2.7</v>
      </c>
      <c r="F172" s="21" t="s">
        <v>25</v>
      </c>
      <c r="G172" s="30">
        <f t="shared" si="5"/>
        <v>4516.4790000000003</v>
      </c>
      <c r="H172" s="104"/>
    </row>
    <row r="173" spans="2:8" x14ac:dyDescent="0.25">
      <c r="B173" s="111" t="s">
        <v>32</v>
      </c>
      <c r="C173" s="112"/>
      <c r="D173" s="80">
        <v>548.24</v>
      </c>
      <c r="E173" s="81">
        <v>2.7</v>
      </c>
      <c r="F173" s="21" t="s">
        <v>25</v>
      </c>
      <c r="G173" s="30">
        <f>D173*E173</f>
        <v>1480.248</v>
      </c>
      <c r="H173" s="104"/>
    </row>
    <row r="174" spans="2:8" ht="24" thickBot="1" x14ac:dyDescent="0.3">
      <c r="B174" s="107" t="s">
        <v>31</v>
      </c>
      <c r="C174" s="108"/>
      <c r="D174" s="74">
        <v>340.74</v>
      </c>
      <c r="E174" s="75">
        <v>27</v>
      </c>
      <c r="F174" s="20" t="s">
        <v>25</v>
      </c>
      <c r="G174" s="31">
        <f>D174*E174</f>
        <v>9199.98</v>
      </c>
      <c r="H174" s="104"/>
    </row>
    <row r="175" spans="2:8" x14ac:dyDescent="0.25">
      <c r="C175" s="3"/>
      <c r="D175" s="3"/>
      <c r="E175" s="4"/>
      <c r="F175" s="4"/>
      <c r="H175" s="45"/>
    </row>
    <row r="176" spans="2:8" ht="25.5" x14ac:dyDescent="0.25">
      <c r="C176" s="14" t="s">
        <v>14</v>
      </c>
      <c r="D176" s="6"/>
    </row>
    <row r="177" spans="2:8" ht="20.25" x14ac:dyDescent="0.25">
      <c r="C177" s="95" t="s">
        <v>6</v>
      </c>
      <c r="D177" s="51" t="s">
        <v>0</v>
      </c>
      <c r="E177" s="9">
        <f>IF(G165&gt;0, ROUND((G165+D158)/D158,2), 0)</f>
        <v>1.01</v>
      </c>
      <c r="F177" s="9"/>
      <c r="G177" s="10"/>
      <c r="H177" s="7"/>
    </row>
    <row r="178" spans="2:8" x14ac:dyDescent="0.25">
      <c r="C178" s="95"/>
      <c r="D178" s="51" t="s">
        <v>1</v>
      </c>
      <c r="E178" s="9">
        <f>IF(SUM(G166:G167)&gt;0,ROUND((G166+G167+D158)/D158,2),0)</f>
        <v>1.02</v>
      </c>
      <c r="F178" s="9"/>
      <c r="G178" s="11"/>
      <c r="H178" s="47"/>
    </row>
    <row r="179" spans="2:8" x14ac:dyDescent="0.25">
      <c r="C179" s="95"/>
      <c r="D179" s="51" t="s">
        <v>2</v>
      </c>
      <c r="E179" s="9">
        <f>IF(G168&gt;0,ROUND((G168+D158)/D158,2),0)</f>
        <v>0</v>
      </c>
      <c r="F179" s="12"/>
      <c r="G179" s="11"/>
    </row>
    <row r="180" spans="2:8" x14ac:dyDescent="0.25">
      <c r="C180" s="95"/>
      <c r="D180" s="13" t="s">
        <v>3</v>
      </c>
      <c r="E180" s="32">
        <f>IF(SUM(G169:G174)&gt;0,ROUND((SUM(G169:G174)+D158)/D158,2),0)</f>
        <v>3.56</v>
      </c>
      <c r="F180" s="10"/>
      <c r="G180" s="11"/>
    </row>
    <row r="181" spans="2:8" ht="25.5" x14ac:dyDescent="0.25">
      <c r="D181" s="33" t="s">
        <v>4</v>
      </c>
      <c r="E181" s="34">
        <f>SUM(E177:E180)-IF(VALUE(COUNTIF(E177:E180,"&gt;0"))=4,3,0)-IF(VALUE(COUNTIF(E177:E180,"&gt;0"))=3,2,0)-IF(VALUE(COUNTIF(E177:E180,"&gt;0"))=2,1,0)</f>
        <v>3.59</v>
      </c>
      <c r="F181" s="25"/>
    </row>
    <row r="182" spans="2:8" x14ac:dyDescent="0.25">
      <c r="E182" s="15"/>
    </row>
    <row r="183" spans="2:8" ht="25.5" x14ac:dyDescent="0.35">
      <c r="B183" s="22"/>
      <c r="C183" s="16" t="s">
        <v>23</v>
      </c>
      <c r="D183" s="96">
        <f>E181*D158</f>
        <v>46909.596599999997</v>
      </c>
      <c r="E183" s="96"/>
    </row>
    <row r="184" spans="2:8" ht="20.25" x14ac:dyDescent="0.3">
      <c r="C184" s="17" t="s">
        <v>8</v>
      </c>
      <c r="D184" s="97">
        <f>D183/D157</f>
        <v>64.971740443213292</v>
      </c>
      <c r="E184" s="97"/>
      <c r="G184" s="7"/>
      <c r="H184" s="48"/>
    </row>
    <row r="188" spans="2:8" ht="60.75" x14ac:dyDescent="0.8">
      <c r="B188" s="123" t="s">
        <v>42</v>
      </c>
      <c r="C188" s="123"/>
      <c r="D188" s="123"/>
      <c r="E188" s="123"/>
      <c r="F188" s="123"/>
      <c r="G188" s="123"/>
      <c r="H188" s="123"/>
    </row>
    <row r="189" spans="2:8" x14ac:dyDescent="0.25">
      <c r="B189" s="124" t="s">
        <v>37</v>
      </c>
      <c r="C189" s="124"/>
      <c r="D189" s="124"/>
      <c r="E189" s="124"/>
      <c r="F189" s="124"/>
      <c r="G189" s="124"/>
    </row>
    <row r="190" spans="2:8" x14ac:dyDescent="0.25">
      <c r="C190" s="52"/>
      <c r="G190" s="7"/>
    </row>
    <row r="191" spans="2:8" ht="25.5" x14ac:dyDescent="0.25">
      <c r="C191" s="14" t="s">
        <v>5</v>
      </c>
      <c r="D191" s="6"/>
    </row>
    <row r="192" spans="2:8" ht="20.25" x14ac:dyDescent="0.25">
      <c r="B192" s="10"/>
      <c r="C192" s="113" t="s">
        <v>15</v>
      </c>
      <c r="D192" s="116" t="s">
        <v>91</v>
      </c>
      <c r="E192" s="116"/>
      <c r="F192" s="116"/>
      <c r="G192" s="116"/>
      <c r="H192" s="40"/>
    </row>
    <row r="193" spans="2:8" ht="20.25" x14ac:dyDescent="0.25">
      <c r="B193" s="10"/>
      <c r="C193" s="114"/>
      <c r="D193" s="116" t="s">
        <v>92</v>
      </c>
      <c r="E193" s="116"/>
      <c r="F193" s="116"/>
      <c r="G193" s="116"/>
      <c r="H193" s="40"/>
    </row>
    <row r="194" spans="2:8" ht="20.25" x14ac:dyDescent="0.25">
      <c r="B194" s="10"/>
      <c r="C194" s="115"/>
      <c r="D194" s="116" t="s">
        <v>101</v>
      </c>
      <c r="E194" s="116"/>
      <c r="F194" s="116"/>
      <c r="G194" s="116"/>
      <c r="H194" s="40"/>
    </row>
    <row r="195" spans="2:8" x14ac:dyDescent="0.25">
      <c r="C195" s="35" t="s">
        <v>12</v>
      </c>
      <c r="D195" s="53">
        <v>5</v>
      </c>
      <c r="E195" s="49"/>
      <c r="F195" s="10"/>
    </row>
    <row r="196" spans="2:8" x14ac:dyDescent="0.25">
      <c r="C196" s="1" t="s">
        <v>9</v>
      </c>
      <c r="D196" s="54">
        <v>1030</v>
      </c>
      <c r="E196" s="117" t="s">
        <v>16</v>
      </c>
      <c r="F196" s="118"/>
      <c r="G196" s="121">
        <f>D197/D196</f>
        <v>19.034009708737862</v>
      </c>
    </row>
    <row r="197" spans="2:8" x14ac:dyDescent="0.25">
      <c r="C197" s="1" t="s">
        <v>10</v>
      </c>
      <c r="D197" s="54">
        <v>19605.03</v>
      </c>
      <c r="E197" s="119"/>
      <c r="F197" s="120"/>
      <c r="G197" s="122"/>
    </row>
    <row r="198" spans="2:8" x14ac:dyDescent="0.25">
      <c r="C198" s="37"/>
      <c r="D198" s="38"/>
      <c r="E198" s="50"/>
    </row>
    <row r="199" spans="2:8" x14ac:dyDescent="0.3">
      <c r="C199" s="36" t="s">
        <v>7</v>
      </c>
      <c r="D199" s="69" t="s">
        <v>98</v>
      </c>
    </row>
    <row r="200" spans="2:8" x14ac:dyDescent="0.3">
      <c r="C200" s="36" t="s">
        <v>11</v>
      </c>
      <c r="D200" s="69">
        <v>45</v>
      </c>
    </row>
    <row r="201" spans="2:8" x14ac:dyDescent="0.3">
      <c r="C201" s="36" t="s">
        <v>13</v>
      </c>
      <c r="D201" s="63" t="s">
        <v>34</v>
      </c>
      <c r="E201" s="41"/>
    </row>
    <row r="202" spans="2:8" ht="24" thickBot="1" x14ac:dyDescent="0.3">
      <c r="C202" s="42"/>
      <c r="D202" s="42"/>
    </row>
    <row r="203" spans="2:8" ht="48" thickBot="1" x14ac:dyDescent="0.3">
      <c r="B203" s="98" t="s">
        <v>17</v>
      </c>
      <c r="C203" s="99"/>
      <c r="D203" s="23" t="s">
        <v>20</v>
      </c>
      <c r="E203" s="100" t="s">
        <v>22</v>
      </c>
      <c r="F203" s="101"/>
      <c r="G203" s="2" t="s">
        <v>21</v>
      </c>
    </row>
    <row r="204" spans="2:8" ht="24" thickBot="1" x14ac:dyDescent="0.3">
      <c r="B204" s="102" t="s">
        <v>36</v>
      </c>
      <c r="C204" s="103"/>
      <c r="D204" s="70">
        <v>50.01</v>
      </c>
      <c r="E204" s="71">
        <v>5</v>
      </c>
      <c r="F204" s="18" t="s">
        <v>25</v>
      </c>
      <c r="G204" s="26">
        <f t="shared" ref="G204:G211" si="6">D204*E204</f>
        <v>250.04999999999998</v>
      </c>
      <c r="H204" s="104"/>
    </row>
    <row r="205" spans="2:8" x14ac:dyDescent="0.25">
      <c r="B205" s="105" t="s">
        <v>18</v>
      </c>
      <c r="C205" s="106"/>
      <c r="D205" s="72">
        <v>97.44</v>
      </c>
      <c r="E205" s="73">
        <v>1.1000000000000001</v>
      </c>
      <c r="F205" s="19" t="s">
        <v>26</v>
      </c>
      <c r="G205" s="27">
        <f t="shared" si="6"/>
        <v>107.18400000000001</v>
      </c>
      <c r="H205" s="104"/>
    </row>
    <row r="206" spans="2:8" ht="24" thickBot="1" x14ac:dyDescent="0.3">
      <c r="B206" s="107" t="s">
        <v>19</v>
      </c>
      <c r="C206" s="108"/>
      <c r="D206" s="74">
        <v>151.63</v>
      </c>
      <c r="E206" s="75">
        <v>1.1000000000000001</v>
      </c>
      <c r="F206" s="20" t="s">
        <v>26</v>
      </c>
      <c r="G206" s="28">
        <f t="shared" si="6"/>
        <v>166.79300000000001</v>
      </c>
      <c r="H206" s="104"/>
    </row>
    <row r="207" spans="2:8" ht="24" thickBot="1" x14ac:dyDescent="0.3">
      <c r="B207" s="109" t="s">
        <v>28</v>
      </c>
      <c r="C207" s="110"/>
      <c r="D207" s="76"/>
      <c r="E207" s="77"/>
      <c r="F207" s="24" t="s">
        <v>25</v>
      </c>
      <c r="G207" s="29">
        <f t="shared" si="6"/>
        <v>0</v>
      </c>
      <c r="H207" s="104"/>
    </row>
    <row r="208" spans="2:8" x14ac:dyDescent="0.25">
      <c r="B208" s="105" t="s">
        <v>33</v>
      </c>
      <c r="C208" s="106"/>
      <c r="D208" s="72">
        <v>652.6</v>
      </c>
      <c r="E208" s="73">
        <v>10</v>
      </c>
      <c r="F208" s="19" t="s">
        <v>25</v>
      </c>
      <c r="G208" s="27">
        <f t="shared" si="6"/>
        <v>6526</v>
      </c>
      <c r="H208" s="104"/>
    </row>
    <row r="209" spans="2:8" x14ac:dyDescent="0.25">
      <c r="B209" s="111" t="s">
        <v>27</v>
      </c>
      <c r="C209" s="112"/>
      <c r="D209" s="78"/>
      <c r="E209" s="79"/>
      <c r="F209" s="21" t="s">
        <v>25</v>
      </c>
      <c r="G209" s="30">
        <f t="shared" si="6"/>
        <v>0</v>
      </c>
      <c r="H209" s="104"/>
    </row>
    <row r="210" spans="2:8" x14ac:dyDescent="0.25">
      <c r="B210" s="111" t="s">
        <v>29</v>
      </c>
      <c r="C210" s="112"/>
      <c r="D210" s="80">
        <v>5438.99</v>
      </c>
      <c r="E210" s="81">
        <v>5</v>
      </c>
      <c r="F210" s="21" t="s">
        <v>25</v>
      </c>
      <c r="G210" s="30">
        <f t="shared" si="6"/>
        <v>27194.949999999997</v>
      </c>
      <c r="H210" s="104"/>
    </row>
    <row r="211" spans="2:8" x14ac:dyDescent="0.25">
      <c r="B211" s="111" t="s">
        <v>30</v>
      </c>
      <c r="C211" s="112"/>
      <c r="D211" s="80">
        <v>1672.77</v>
      </c>
      <c r="E211" s="81">
        <v>5</v>
      </c>
      <c r="F211" s="21" t="s">
        <v>25</v>
      </c>
      <c r="G211" s="30">
        <f t="shared" si="6"/>
        <v>8363.85</v>
      </c>
      <c r="H211" s="104"/>
    </row>
    <row r="212" spans="2:8" x14ac:dyDescent="0.25">
      <c r="B212" s="111" t="s">
        <v>32</v>
      </c>
      <c r="C212" s="112"/>
      <c r="D212" s="80">
        <v>548.24</v>
      </c>
      <c r="E212" s="81">
        <v>5</v>
      </c>
      <c r="F212" s="21" t="s">
        <v>25</v>
      </c>
      <c r="G212" s="30">
        <f>D212*E212</f>
        <v>2741.2</v>
      </c>
      <c r="H212" s="104"/>
    </row>
    <row r="213" spans="2:8" ht="24" thickBot="1" x14ac:dyDescent="0.3">
      <c r="B213" s="107" t="s">
        <v>31</v>
      </c>
      <c r="C213" s="108"/>
      <c r="D213" s="74">
        <v>340.74</v>
      </c>
      <c r="E213" s="75">
        <v>50</v>
      </c>
      <c r="F213" s="20" t="s">
        <v>25</v>
      </c>
      <c r="G213" s="31">
        <f>D213*E213</f>
        <v>17037</v>
      </c>
      <c r="H213" s="104"/>
    </row>
    <row r="214" spans="2:8" x14ac:dyDescent="0.25">
      <c r="C214" s="3"/>
      <c r="D214" s="3"/>
      <c r="E214" s="4"/>
      <c r="F214" s="4"/>
      <c r="H214" s="45"/>
    </row>
    <row r="215" spans="2:8" ht="25.5" x14ac:dyDescent="0.25">
      <c r="C215" s="14" t="s">
        <v>14</v>
      </c>
      <c r="D215" s="6"/>
    </row>
    <row r="216" spans="2:8" ht="20.25" x14ac:dyDescent="0.25">
      <c r="C216" s="95" t="s">
        <v>6</v>
      </c>
      <c r="D216" s="51" t="s">
        <v>0</v>
      </c>
      <c r="E216" s="9">
        <f>IF(G204&gt;0, ROUND((G204+D197)/D197,2), 0)</f>
        <v>1.01</v>
      </c>
      <c r="F216" s="9"/>
      <c r="G216" s="10"/>
      <c r="H216" s="7"/>
    </row>
    <row r="217" spans="2:8" x14ac:dyDescent="0.25">
      <c r="C217" s="95"/>
      <c r="D217" s="51" t="s">
        <v>1</v>
      </c>
      <c r="E217" s="9">
        <f>IF(SUM(G205:G206)&gt;0,ROUND((G205+G206+D197)/D197,2),0)</f>
        <v>1.01</v>
      </c>
      <c r="F217" s="9"/>
      <c r="G217" s="11"/>
      <c r="H217" s="47"/>
    </row>
    <row r="218" spans="2:8" x14ac:dyDescent="0.25">
      <c r="C218" s="95"/>
      <c r="D218" s="51" t="s">
        <v>2</v>
      </c>
      <c r="E218" s="9">
        <f>IF(G207&gt;0,ROUND((G207+D197)/D197,2),0)</f>
        <v>0</v>
      </c>
      <c r="F218" s="12"/>
      <c r="G218" s="11"/>
    </row>
    <row r="219" spans="2:8" x14ac:dyDescent="0.25">
      <c r="C219" s="95"/>
      <c r="D219" s="13" t="s">
        <v>3</v>
      </c>
      <c r="E219" s="32">
        <f>IF(SUM(G208:G213)&gt;0,ROUND((SUM(G208:G213)+D197)/D197,2),0)</f>
        <v>4.16</v>
      </c>
      <c r="F219" s="10"/>
      <c r="G219" s="11"/>
    </row>
    <row r="220" spans="2:8" ht="25.5" x14ac:dyDescent="0.25">
      <c r="D220" s="33" t="s">
        <v>4</v>
      </c>
      <c r="E220" s="34">
        <f>SUM(E216:E219)-IF(VALUE(COUNTIF(E216:E219,"&gt;0"))=4,3,0)-IF(VALUE(COUNTIF(E216:E219,"&gt;0"))=3,2,0)-IF(VALUE(COUNTIF(E216:E219,"&gt;0"))=2,1,0)</f>
        <v>4.18</v>
      </c>
      <c r="F220" s="25"/>
    </row>
    <row r="221" spans="2:8" x14ac:dyDescent="0.25">
      <c r="E221" s="15"/>
    </row>
    <row r="222" spans="2:8" ht="25.5" x14ac:dyDescent="0.35">
      <c r="B222" s="22"/>
      <c r="C222" s="16" t="s">
        <v>23</v>
      </c>
      <c r="D222" s="96">
        <f>E220*D197</f>
        <v>81949.025399999984</v>
      </c>
      <c r="E222" s="96"/>
    </row>
    <row r="223" spans="2:8" ht="20.25" x14ac:dyDescent="0.3">
      <c r="C223" s="17" t="s">
        <v>8</v>
      </c>
      <c r="D223" s="97">
        <f>D222/D196</f>
        <v>79.562160582524257</v>
      </c>
      <c r="E223" s="97"/>
      <c r="G223" s="7"/>
      <c r="H223" s="48"/>
    </row>
    <row r="226" spans="2:8" ht="60.75" x14ac:dyDescent="0.8">
      <c r="B226" s="123" t="s">
        <v>43</v>
      </c>
      <c r="C226" s="123"/>
      <c r="D226" s="123"/>
      <c r="E226" s="123"/>
      <c r="F226" s="123"/>
      <c r="G226" s="123"/>
      <c r="H226" s="123"/>
    </row>
    <row r="227" spans="2:8" x14ac:dyDescent="0.25">
      <c r="B227" s="124" t="s">
        <v>37</v>
      </c>
      <c r="C227" s="124"/>
      <c r="D227" s="124"/>
      <c r="E227" s="124"/>
      <c r="F227" s="124"/>
      <c r="G227" s="124"/>
    </row>
    <row r="228" spans="2:8" x14ac:dyDescent="0.25">
      <c r="C228" s="52"/>
      <c r="G228" s="7"/>
    </row>
    <row r="229" spans="2:8" ht="25.5" x14ac:dyDescent="0.25">
      <c r="C229" s="14" t="s">
        <v>5</v>
      </c>
      <c r="D229" s="6"/>
    </row>
    <row r="230" spans="2:8" ht="20.25" x14ac:dyDescent="0.25">
      <c r="B230" s="10"/>
      <c r="C230" s="113" t="s">
        <v>15</v>
      </c>
      <c r="D230" s="116" t="s">
        <v>91</v>
      </c>
      <c r="E230" s="116"/>
      <c r="F230" s="116"/>
      <c r="G230" s="116"/>
      <c r="H230" s="40"/>
    </row>
    <row r="231" spans="2:8" ht="20.25" x14ac:dyDescent="0.25">
      <c r="B231" s="10"/>
      <c r="C231" s="114"/>
      <c r="D231" s="116" t="s">
        <v>92</v>
      </c>
      <c r="E231" s="116"/>
      <c r="F231" s="116"/>
      <c r="G231" s="116"/>
      <c r="H231" s="40"/>
    </row>
    <row r="232" spans="2:8" ht="20.25" x14ac:dyDescent="0.25">
      <c r="B232" s="10"/>
      <c r="C232" s="115"/>
      <c r="D232" s="116" t="s">
        <v>102</v>
      </c>
      <c r="E232" s="116"/>
      <c r="F232" s="116"/>
      <c r="G232" s="116"/>
      <c r="H232" s="40"/>
    </row>
    <row r="233" spans="2:8" x14ac:dyDescent="0.25">
      <c r="C233" s="35" t="s">
        <v>12</v>
      </c>
      <c r="D233" s="53">
        <v>2</v>
      </c>
      <c r="E233" s="49"/>
      <c r="F233" s="10"/>
    </row>
    <row r="234" spans="2:8" x14ac:dyDescent="0.25">
      <c r="C234" s="1" t="s">
        <v>9</v>
      </c>
      <c r="D234" s="54">
        <v>381</v>
      </c>
      <c r="E234" s="117" t="s">
        <v>16</v>
      </c>
      <c r="F234" s="118"/>
      <c r="G234" s="121">
        <f>D235/D234</f>
        <v>15.278162729658792</v>
      </c>
    </row>
    <row r="235" spans="2:8" x14ac:dyDescent="0.25">
      <c r="C235" s="1" t="s">
        <v>10</v>
      </c>
      <c r="D235" s="54">
        <v>5820.98</v>
      </c>
      <c r="E235" s="119"/>
      <c r="F235" s="120"/>
      <c r="G235" s="122"/>
    </row>
    <row r="236" spans="2:8" x14ac:dyDescent="0.25">
      <c r="C236" s="37"/>
      <c r="D236" s="38"/>
      <c r="E236" s="50"/>
    </row>
    <row r="237" spans="2:8" x14ac:dyDescent="0.3">
      <c r="C237" s="36" t="s">
        <v>7</v>
      </c>
      <c r="D237" s="69" t="s">
        <v>103</v>
      </c>
    </row>
    <row r="238" spans="2:8" x14ac:dyDescent="0.3">
      <c r="C238" s="36" t="s">
        <v>11</v>
      </c>
      <c r="D238" s="69">
        <v>45</v>
      </c>
    </row>
    <row r="239" spans="2:8" x14ac:dyDescent="0.3">
      <c r="C239" s="36" t="s">
        <v>13</v>
      </c>
      <c r="D239" s="63" t="s">
        <v>34</v>
      </c>
      <c r="E239" s="41"/>
    </row>
    <row r="240" spans="2:8" ht="24" thickBot="1" x14ac:dyDescent="0.3">
      <c r="C240" s="42"/>
      <c r="D240" s="42"/>
    </row>
    <row r="241" spans="2:8" ht="48" thickBot="1" x14ac:dyDescent="0.3">
      <c r="B241" s="98" t="s">
        <v>17</v>
      </c>
      <c r="C241" s="99"/>
      <c r="D241" s="23" t="s">
        <v>20</v>
      </c>
      <c r="E241" s="100" t="s">
        <v>22</v>
      </c>
      <c r="F241" s="101"/>
      <c r="G241" s="2" t="s">
        <v>21</v>
      </c>
    </row>
    <row r="242" spans="2:8" ht="24" thickBot="1" x14ac:dyDescent="0.3">
      <c r="B242" s="102" t="s">
        <v>36</v>
      </c>
      <c r="C242" s="103"/>
      <c r="D242" s="70">
        <v>50.01</v>
      </c>
      <c r="E242" s="71">
        <v>2</v>
      </c>
      <c r="F242" s="18" t="s">
        <v>25</v>
      </c>
      <c r="G242" s="26">
        <f t="shared" ref="G242:G249" si="7">D242*E242</f>
        <v>100.02</v>
      </c>
      <c r="H242" s="104"/>
    </row>
    <row r="243" spans="2:8" x14ac:dyDescent="0.25">
      <c r="B243" s="105" t="s">
        <v>18</v>
      </c>
      <c r="C243" s="106"/>
      <c r="D243" s="72">
        <v>97.44</v>
      </c>
      <c r="E243" s="73">
        <v>0.7</v>
      </c>
      <c r="F243" s="19" t="s">
        <v>26</v>
      </c>
      <c r="G243" s="27">
        <f t="shared" si="7"/>
        <v>68.207999999999998</v>
      </c>
      <c r="H243" s="104"/>
    </row>
    <row r="244" spans="2:8" ht="24" thickBot="1" x14ac:dyDescent="0.3">
      <c r="B244" s="107" t="s">
        <v>19</v>
      </c>
      <c r="C244" s="108"/>
      <c r="D244" s="74">
        <v>151.63</v>
      </c>
      <c r="E244" s="75">
        <v>0.7</v>
      </c>
      <c r="F244" s="20" t="s">
        <v>26</v>
      </c>
      <c r="G244" s="28">
        <f t="shared" si="7"/>
        <v>106.14099999999999</v>
      </c>
      <c r="H244" s="104"/>
    </row>
    <row r="245" spans="2:8" ht="24" thickBot="1" x14ac:dyDescent="0.3">
      <c r="B245" s="109" t="s">
        <v>28</v>
      </c>
      <c r="C245" s="110"/>
      <c r="D245" s="76"/>
      <c r="E245" s="77"/>
      <c r="F245" s="24" t="s">
        <v>25</v>
      </c>
      <c r="G245" s="29">
        <f t="shared" si="7"/>
        <v>0</v>
      </c>
      <c r="H245" s="104"/>
    </row>
    <row r="246" spans="2:8" x14ac:dyDescent="0.25">
      <c r="B246" s="105" t="s">
        <v>33</v>
      </c>
      <c r="C246" s="106"/>
      <c r="D246" s="72">
        <v>652.6</v>
      </c>
      <c r="E246" s="73">
        <v>4</v>
      </c>
      <c r="F246" s="19" t="s">
        <v>25</v>
      </c>
      <c r="G246" s="27">
        <f t="shared" si="7"/>
        <v>2610.4</v>
      </c>
      <c r="H246" s="104"/>
    </row>
    <row r="247" spans="2:8" x14ac:dyDescent="0.25">
      <c r="B247" s="111" t="s">
        <v>27</v>
      </c>
      <c r="C247" s="112"/>
      <c r="D247" s="78"/>
      <c r="E247" s="79"/>
      <c r="F247" s="21" t="s">
        <v>25</v>
      </c>
      <c r="G247" s="30">
        <f t="shared" si="7"/>
        <v>0</v>
      </c>
      <c r="H247" s="104"/>
    </row>
    <row r="248" spans="2:8" x14ac:dyDescent="0.25">
      <c r="B248" s="111" t="s">
        <v>29</v>
      </c>
      <c r="C248" s="112"/>
      <c r="D248" s="80">
        <v>5438.99</v>
      </c>
      <c r="E248" s="81">
        <v>2</v>
      </c>
      <c r="F248" s="21" t="s">
        <v>25</v>
      </c>
      <c r="G248" s="30">
        <f t="shared" si="7"/>
        <v>10877.98</v>
      </c>
      <c r="H248" s="104"/>
    </row>
    <row r="249" spans="2:8" x14ac:dyDescent="0.25">
      <c r="B249" s="111" t="s">
        <v>30</v>
      </c>
      <c r="C249" s="112"/>
      <c r="D249" s="80">
        <v>1672.77</v>
      </c>
      <c r="E249" s="81">
        <v>2</v>
      </c>
      <c r="F249" s="21" t="s">
        <v>25</v>
      </c>
      <c r="G249" s="30">
        <f t="shared" si="7"/>
        <v>3345.54</v>
      </c>
      <c r="H249" s="104"/>
    </row>
    <row r="250" spans="2:8" x14ac:dyDescent="0.25">
      <c r="B250" s="111" t="s">
        <v>32</v>
      </c>
      <c r="C250" s="112"/>
      <c r="D250" s="80">
        <v>548.24</v>
      </c>
      <c r="E250" s="81">
        <v>2</v>
      </c>
      <c r="F250" s="21" t="s">
        <v>25</v>
      </c>
      <c r="G250" s="30">
        <f>D250*E250</f>
        <v>1096.48</v>
      </c>
      <c r="H250" s="104"/>
    </row>
    <row r="251" spans="2:8" ht="24" thickBot="1" x14ac:dyDescent="0.3">
      <c r="B251" s="107" t="s">
        <v>31</v>
      </c>
      <c r="C251" s="108"/>
      <c r="D251" s="74">
        <v>340.74</v>
      </c>
      <c r="E251" s="75">
        <v>20</v>
      </c>
      <c r="F251" s="20" t="s">
        <v>25</v>
      </c>
      <c r="G251" s="31">
        <f>D251*E251</f>
        <v>6814.8</v>
      </c>
      <c r="H251" s="104"/>
    </row>
    <row r="252" spans="2:8" x14ac:dyDescent="0.25">
      <c r="C252" s="3"/>
      <c r="D252" s="3"/>
      <c r="E252" s="4"/>
      <c r="F252" s="4"/>
      <c r="H252" s="45"/>
    </row>
    <row r="253" spans="2:8" ht="25.5" x14ac:dyDescent="0.25">
      <c r="C253" s="14" t="s">
        <v>14</v>
      </c>
      <c r="D253" s="6"/>
    </row>
    <row r="254" spans="2:8" ht="20.25" x14ac:dyDescent="0.25">
      <c r="C254" s="95" t="s">
        <v>6</v>
      </c>
      <c r="D254" s="51" t="s">
        <v>0</v>
      </c>
      <c r="E254" s="9">
        <f>IF(G242&gt;0, ROUND((G242+D235)/D235,2), 0)</f>
        <v>1.02</v>
      </c>
      <c r="F254" s="9"/>
      <c r="G254" s="10"/>
      <c r="H254" s="7"/>
    </row>
    <row r="255" spans="2:8" x14ac:dyDescent="0.25">
      <c r="C255" s="95"/>
      <c r="D255" s="51" t="s">
        <v>1</v>
      </c>
      <c r="E255" s="9">
        <f>IF(SUM(G243:G244)&gt;0,ROUND((G243+G244+D235)/D235,2),0)</f>
        <v>1.03</v>
      </c>
      <c r="F255" s="9"/>
      <c r="G255" s="11"/>
      <c r="H255" s="47"/>
    </row>
    <row r="256" spans="2:8" x14ac:dyDescent="0.25">
      <c r="C256" s="95"/>
      <c r="D256" s="51" t="s">
        <v>2</v>
      </c>
      <c r="E256" s="9">
        <f>IF(G245&gt;0,ROUND((G245+D235)/D235,2),0)</f>
        <v>0</v>
      </c>
      <c r="F256" s="12"/>
      <c r="G256" s="11"/>
    </row>
    <row r="257" spans="2:8" x14ac:dyDescent="0.25">
      <c r="C257" s="95"/>
      <c r="D257" s="13" t="s">
        <v>3</v>
      </c>
      <c r="E257" s="32">
        <f>IF(SUM(G246:G251)&gt;0,ROUND((SUM(G246:G251)+D235)/D235,2),0)</f>
        <v>5.25</v>
      </c>
      <c r="F257" s="10"/>
      <c r="G257" s="11"/>
    </row>
    <row r="258" spans="2:8" ht="25.5" x14ac:dyDescent="0.25">
      <c r="D258" s="33" t="s">
        <v>4</v>
      </c>
      <c r="E258" s="34">
        <f>SUM(E254:E257)-IF(VALUE(COUNTIF(E254:E257,"&gt;0"))=4,3,0)-IF(VALUE(COUNTIF(E254:E257,"&gt;0"))=3,2,0)-IF(VALUE(COUNTIF(E254:E257,"&gt;0"))=2,1,0)</f>
        <v>5.3</v>
      </c>
      <c r="F258" s="25"/>
    </row>
    <row r="259" spans="2:8" x14ac:dyDescent="0.25">
      <c r="E259" s="15"/>
    </row>
    <row r="260" spans="2:8" ht="25.5" x14ac:dyDescent="0.35">
      <c r="B260" s="22"/>
      <c r="C260" s="16" t="s">
        <v>23</v>
      </c>
      <c r="D260" s="96">
        <f>E258*D235</f>
        <v>30851.193999999996</v>
      </c>
      <c r="E260" s="96"/>
    </row>
    <row r="261" spans="2:8" ht="20.25" x14ac:dyDescent="0.3">
      <c r="C261" s="17" t="s">
        <v>8</v>
      </c>
      <c r="D261" s="97">
        <f>D260/D234</f>
        <v>80.974262467191593</v>
      </c>
      <c r="E261" s="97"/>
      <c r="G261" s="7"/>
      <c r="H261" s="48"/>
    </row>
    <row r="263" spans="2:8" ht="60.75" x14ac:dyDescent="0.8">
      <c r="B263" s="123" t="s">
        <v>44</v>
      </c>
      <c r="C263" s="123"/>
      <c r="D263" s="123"/>
      <c r="E263" s="123"/>
      <c r="F263" s="123"/>
      <c r="G263" s="123"/>
      <c r="H263" s="123"/>
    </row>
    <row r="264" spans="2:8" x14ac:dyDescent="0.25">
      <c r="B264" s="124" t="s">
        <v>37</v>
      </c>
      <c r="C264" s="124"/>
      <c r="D264" s="124"/>
      <c r="E264" s="124"/>
      <c r="F264" s="124"/>
      <c r="G264" s="124"/>
    </row>
    <row r="265" spans="2:8" x14ac:dyDescent="0.25">
      <c r="C265" s="52"/>
      <c r="G265" s="7"/>
    </row>
    <row r="266" spans="2:8" ht="25.5" x14ac:dyDescent="0.25">
      <c r="C266" s="14" t="s">
        <v>5</v>
      </c>
      <c r="D266" s="6"/>
    </row>
    <row r="267" spans="2:8" ht="20.25" x14ac:dyDescent="0.25">
      <c r="B267" s="10"/>
      <c r="C267" s="113" t="s">
        <v>15</v>
      </c>
      <c r="D267" s="116" t="s">
        <v>91</v>
      </c>
      <c r="E267" s="116"/>
      <c r="F267" s="116"/>
      <c r="G267" s="116"/>
      <c r="H267" s="40"/>
    </row>
    <row r="268" spans="2:8" ht="20.25" x14ac:dyDescent="0.25">
      <c r="B268" s="10"/>
      <c r="C268" s="114"/>
      <c r="D268" s="116" t="s">
        <v>92</v>
      </c>
      <c r="E268" s="116"/>
      <c r="F268" s="116"/>
      <c r="G268" s="116"/>
      <c r="H268" s="40"/>
    </row>
    <row r="269" spans="2:8" ht="20.25" x14ac:dyDescent="0.25">
      <c r="B269" s="10"/>
      <c r="C269" s="115"/>
      <c r="D269" s="116" t="s">
        <v>104</v>
      </c>
      <c r="E269" s="116"/>
      <c r="F269" s="116"/>
      <c r="G269" s="116"/>
      <c r="H269" s="40"/>
    </row>
    <row r="270" spans="2:8" x14ac:dyDescent="0.25">
      <c r="C270" s="35" t="s">
        <v>12</v>
      </c>
      <c r="D270" s="53">
        <v>2.4</v>
      </c>
      <c r="E270" s="49"/>
      <c r="F270" s="10"/>
    </row>
    <row r="271" spans="2:8" x14ac:dyDescent="0.25">
      <c r="C271" s="1" t="s">
        <v>9</v>
      </c>
      <c r="D271" s="54">
        <v>420</v>
      </c>
      <c r="E271" s="117" t="s">
        <v>16</v>
      </c>
      <c r="F271" s="118"/>
      <c r="G271" s="121">
        <f>D272/D271</f>
        <v>16.024357142857141</v>
      </c>
    </row>
    <row r="272" spans="2:8" x14ac:dyDescent="0.25">
      <c r="C272" s="1" t="s">
        <v>10</v>
      </c>
      <c r="D272" s="54">
        <v>6730.23</v>
      </c>
      <c r="E272" s="119"/>
      <c r="F272" s="120"/>
      <c r="G272" s="122"/>
    </row>
    <row r="273" spans="2:8" x14ac:dyDescent="0.25">
      <c r="C273" s="37"/>
      <c r="D273" s="38"/>
      <c r="E273" s="50"/>
    </row>
    <row r="274" spans="2:8" x14ac:dyDescent="0.3">
      <c r="C274" s="36" t="s">
        <v>7</v>
      </c>
      <c r="D274" s="69" t="s">
        <v>105</v>
      </c>
    </row>
    <row r="275" spans="2:8" x14ac:dyDescent="0.3">
      <c r="C275" s="36" t="s">
        <v>11</v>
      </c>
      <c r="D275" s="69">
        <v>45</v>
      </c>
    </row>
    <row r="276" spans="2:8" x14ac:dyDescent="0.3">
      <c r="C276" s="36" t="s">
        <v>13</v>
      </c>
      <c r="D276" s="63" t="s">
        <v>34</v>
      </c>
      <c r="E276" s="41"/>
    </row>
    <row r="277" spans="2:8" ht="24" thickBot="1" x14ac:dyDescent="0.3">
      <c r="C277" s="42"/>
      <c r="D277" s="42"/>
    </row>
    <row r="278" spans="2:8" ht="48" thickBot="1" x14ac:dyDescent="0.3">
      <c r="B278" s="98" t="s">
        <v>17</v>
      </c>
      <c r="C278" s="99"/>
      <c r="D278" s="23" t="s">
        <v>20</v>
      </c>
      <c r="E278" s="100" t="s">
        <v>22</v>
      </c>
      <c r="F278" s="101"/>
      <c r="G278" s="2" t="s">
        <v>21</v>
      </c>
    </row>
    <row r="279" spans="2:8" ht="24" thickBot="1" x14ac:dyDescent="0.3">
      <c r="B279" s="102" t="s">
        <v>36</v>
      </c>
      <c r="C279" s="103"/>
      <c r="D279" s="70">
        <v>50.01</v>
      </c>
      <c r="E279" s="71">
        <v>2.4</v>
      </c>
      <c r="F279" s="18" t="s">
        <v>25</v>
      </c>
      <c r="G279" s="26">
        <f t="shared" ref="G279:G286" si="8">D279*E279</f>
        <v>120.02399999999999</v>
      </c>
      <c r="H279" s="104"/>
    </row>
    <row r="280" spans="2:8" x14ac:dyDescent="0.25">
      <c r="B280" s="105" t="s">
        <v>18</v>
      </c>
      <c r="C280" s="106"/>
      <c r="D280" s="72">
        <v>97.44</v>
      </c>
      <c r="E280" s="73">
        <v>0.6</v>
      </c>
      <c r="F280" s="19" t="s">
        <v>26</v>
      </c>
      <c r="G280" s="27">
        <f t="shared" si="8"/>
        <v>58.463999999999999</v>
      </c>
      <c r="H280" s="104"/>
    </row>
    <row r="281" spans="2:8" ht="24" thickBot="1" x14ac:dyDescent="0.3">
      <c r="B281" s="107" t="s">
        <v>19</v>
      </c>
      <c r="C281" s="108"/>
      <c r="D281" s="74">
        <v>151.63</v>
      </c>
      <c r="E281" s="75">
        <v>0.6</v>
      </c>
      <c r="F281" s="20" t="s">
        <v>26</v>
      </c>
      <c r="G281" s="28">
        <f t="shared" si="8"/>
        <v>90.977999999999994</v>
      </c>
      <c r="H281" s="104"/>
    </row>
    <row r="282" spans="2:8" ht="24" thickBot="1" x14ac:dyDescent="0.3">
      <c r="B282" s="109" t="s">
        <v>28</v>
      </c>
      <c r="C282" s="110"/>
      <c r="D282" s="76"/>
      <c r="E282" s="77"/>
      <c r="F282" s="24" t="s">
        <v>25</v>
      </c>
      <c r="G282" s="29">
        <f t="shared" si="8"/>
        <v>0</v>
      </c>
      <c r="H282" s="104"/>
    </row>
    <row r="283" spans="2:8" x14ac:dyDescent="0.25">
      <c r="B283" s="105" t="s">
        <v>33</v>
      </c>
      <c r="C283" s="106"/>
      <c r="D283" s="72">
        <v>652.6</v>
      </c>
      <c r="E283" s="73">
        <v>4.8</v>
      </c>
      <c r="F283" s="19" t="s">
        <v>25</v>
      </c>
      <c r="G283" s="27">
        <f t="shared" si="8"/>
        <v>3132.48</v>
      </c>
      <c r="H283" s="104"/>
    </row>
    <row r="284" spans="2:8" x14ac:dyDescent="0.25">
      <c r="B284" s="111" t="s">
        <v>27</v>
      </c>
      <c r="C284" s="112"/>
      <c r="D284" s="78"/>
      <c r="E284" s="79"/>
      <c r="F284" s="21" t="s">
        <v>25</v>
      </c>
      <c r="G284" s="30">
        <f t="shared" si="8"/>
        <v>0</v>
      </c>
      <c r="H284" s="104"/>
    </row>
    <row r="285" spans="2:8" x14ac:dyDescent="0.25">
      <c r="B285" s="111" t="s">
        <v>29</v>
      </c>
      <c r="C285" s="112"/>
      <c r="D285" s="80">
        <v>5438.99</v>
      </c>
      <c r="E285" s="81">
        <v>2.4</v>
      </c>
      <c r="F285" s="21" t="s">
        <v>25</v>
      </c>
      <c r="G285" s="30">
        <f t="shared" si="8"/>
        <v>13053.575999999999</v>
      </c>
      <c r="H285" s="104"/>
    </row>
    <row r="286" spans="2:8" x14ac:dyDescent="0.25">
      <c r="B286" s="111" t="s">
        <v>30</v>
      </c>
      <c r="C286" s="112"/>
      <c r="D286" s="80">
        <v>1672.77</v>
      </c>
      <c r="E286" s="81">
        <v>2.4</v>
      </c>
      <c r="F286" s="21" t="s">
        <v>25</v>
      </c>
      <c r="G286" s="30">
        <f t="shared" si="8"/>
        <v>4014.6479999999997</v>
      </c>
      <c r="H286" s="104"/>
    </row>
    <row r="287" spans="2:8" x14ac:dyDescent="0.25">
      <c r="B287" s="111" t="s">
        <v>32</v>
      </c>
      <c r="C287" s="112"/>
      <c r="D287" s="80">
        <v>548.24</v>
      </c>
      <c r="E287" s="81">
        <v>2.4</v>
      </c>
      <c r="F287" s="21" t="s">
        <v>25</v>
      </c>
      <c r="G287" s="30">
        <f>D287*E287</f>
        <v>1315.7760000000001</v>
      </c>
      <c r="H287" s="104"/>
    </row>
    <row r="288" spans="2:8" ht="24" thickBot="1" x14ac:dyDescent="0.3">
      <c r="B288" s="107" t="s">
        <v>31</v>
      </c>
      <c r="C288" s="108"/>
      <c r="D288" s="74">
        <v>340.74</v>
      </c>
      <c r="E288" s="75">
        <v>24</v>
      </c>
      <c r="F288" s="20" t="s">
        <v>25</v>
      </c>
      <c r="G288" s="31">
        <f>D288*E288</f>
        <v>8177.76</v>
      </c>
      <c r="H288" s="104"/>
    </row>
    <row r="289" spans="2:8" x14ac:dyDescent="0.25">
      <c r="C289" s="3"/>
      <c r="D289" s="3"/>
      <c r="E289" s="4"/>
      <c r="F289" s="4"/>
      <c r="H289" s="45"/>
    </row>
    <row r="290" spans="2:8" ht="25.5" x14ac:dyDescent="0.25">
      <c r="C290" s="14" t="s">
        <v>14</v>
      </c>
      <c r="D290" s="6"/>
    </row>
    <row r="291" spans="2:8" ht="20.25" x14ac:dyDescent="0.25">
      <c r="C291" s="95" t="s">
        <v>6</v>
      </c>
      <c r="D291" s="51" t="s">
        <v>0</v>
      </c>
      <c r="E291" s="9">
        <f>IF(G279&gt;0, ROUND((G279+D272)/D272,2), 0)</f>
        <v>1.02</v>
      </c>
      <c r="F291" s="9"/>
      <c r="G291" s="10"/>
      <c r="H291" s="7"/>
    </row>
    <row r="292" spans="2:8" x14ac:dyDescent="0.25">
      <c r="C292" s="95"/>
      <c r="D292" s="51" t="s">
        <v>1</v>
      </c>
      <c r="E292" s="9">
        <f>IF(SUM(G280:G281)&gt;0,ROUND((G280+G281+D272)/D272,2),0)</f>
        <v>1.02</v>
      </c>
      <c r="F292" s="9"/>
      <c r="G292" s="11"/>
      <c r="H292" s="47"/>
    </row>
    <row r="293" spans="2:8" x14ac:dyDescent="0.25">
      <c r="C293" s="95"/>
      <c r="D293" s="51" t="s">
        <v>2</v>
      </c>
      <c r="E293" s="9">
        <f>IF(G282&gt;0,ROUND((G282+D272)/D272,2),0)</f>
        <v>0</v>
      </c>
      <c r="F293" s="12"/>
      <c r="G293" s="11"/>
    </row>
    <row r="294" spans="2:8" x14ac:dyDescent="0.25">
      <c r="C294" s="95"/>
      <c r="D294" s="13" t="s">
        <v>3</v>
      </c>
      <c r="E294" s="32">
        <f>IF(SUM(G283:G288)&gt;0,ROUND((SUM(G283:G288)+D272)/D272,2),0)</f>
        <v>5.41</v>
      </c>
      <c r="F294" s="10"/>
      <c r="G294" s="11"/>
    </row>
    <row r="295" spans="2:8" ht="25.5" x14ac:dyDescent="0.25">
      <c r="D295" s="33" t="s">
        <v>4</v>
      </c>
      <c r="E295" s="34">
        <f>SUM(E291:E294)-IF(VALUE(COUNTIF(E291:E294,"&gt;0"))=4,3,0)-IF(VALUE(COUNTIF(E291:E294,"&gt;0"))=3,2,0)-IF(VALUE(COUNTIF(E291:E294,"&gt;0"))=2,1,0)</f>
        <v>5.45</v>
      </c>
      <c r="F295" s="25"/>
    </row>
    <row r="296" spans="2:8" x14ac:dyDescent="0.25">
      <c r="E296" s="15"/>
    </row>
    <row r="297" spans="2:8" ht="25.5" x14ac:dyDescent="0.35">
      <c r="B297" s="22"/>
      <c r="C297" s="16" t="s">
        <v>23</v>
      </c>
      <c r="D297" s="96">
        <f>E295*D272</f>
        <v>36679.753499999999</v>
      </c>
      <c r="E297" s="96"/>
    </row>
    <row r="298" spans="2:8" ht="20.25" x14ac:dyDescent="0.3">
      <c r="C298" s="17" t="s">
        <v>8</v>
      </c>
      <c r="D298" s="97">
        <f>D297/D271</f>
        <v>87.332746428571426</v>
      </c>
      <c r="E298" s="97"/>
      <c r="G298" s="7"/>
      <c r="H298" s="48"/>
    </row>
    <row r="308" spans="2:8" ht="60.75" x14ac:dyDescent="0.8">
      <c r="B308" s="123" t="s">
        <v>45</v>
      </c>
      <c r="C308" s="123"/>
      <c r="D308" s="123"/>
      <c r="E308" s="123"/>
      <c r="F308" s="123"/>
      <c r="G308" s="123"/>
      <c r="H308" s="123"/>
    </row>
    <row r="309" spans="2:8" x14ac:dyDescent="0.25">
      <c r="B309" s="124" t="s">
        <v>37</v>
      </c>
      <c r="C309" s="124"/>
      <c r="D309" s="124"/>
      <c r="E309" s="124"/>
      <c r="F309" s="124"/>
      <c r="G309" s="124"/>
    </row>
    <row r="310" spans="2:8" x14ac:dyDescent="0.25">
      <c r="C310" s="52"/>
      <c r="G310" s="7"/>
    </row>
    <row r="311" spans="2:8" ht="25.5" x14ac:dyDescent="0.25">
      <c r="C311" s="14" t="s">
        <v>5</v>
      </c>
      <c r="D311" s="6"/>
    </row>
    <row r="312" spans="2:8" ht="20.25" x14ac:dyDescent="0.25">
      <c r="B312" s="10"/>
      <c r="C312" s="113" t="s">
        <v>15</v>
      </c>
      <c r="D312" s="116" t="s">
        <v>91</v>
      </c>
      <c r="E312" s="116"/>
      <c r="F312" s="116"/>
      <c r="G312" s="116"/>
      <c r="H312" s="40"/>
    </row>
    <row r="313" spans="2:8" ht="20.25" x14ac:dyDescent="0.25">
      <c r="B313" s="10"/>
      <c r="C313" s="114"/>
      <c r="D313" s="116" t="s">
        <v>92</v>
      </c>
      <c r="E313" s="116"/>
      <c r="F313" s="116"/>
      <c r="G313" s="116"/>
      <c r="H313" s="40"/>
    </row>
    <row r="314" spans="2:8" ht="20.25" x14ac:dyDescent="0.25">
      <c r="B314" s="10"/>
      <c r="C314" s="115"/>
      <c r="D314" s="116" t="s">
        <v>106</v>
      </c>
      <c r="E314" s="116"/>
      <c r="F314" s="116"/>
      <c r="G314" s="116"/>
      <c r="H314" s="40"/>
    </row>
    <row r="315" spans="2:8" x14ac:dyDescent="0.25">
      <c r="C315" s="35" t="s">
        <v>12</v>
      </c>
      <c r="D315" s="53">
        <v>1.5</v>
      </c>
      <c r="E315" s="49"/>
      <c r="F315" s="10"/>
    </row>
    <row r="316" spans="2:8" x14ac:dyDescent="0.25">
      <c r="C316" s="1" t="s">
        <v>9</v>
      </c>
      <c r="D316" s="54">
        <v>310</v>
      </c>
      <c r="E316" s="117" t="s">
        <v>16</v>
      </c>
      <c r="F316" s="118"/>
      <c r="G316" s="121">
        <f>D317/D316</f>
        <v>16.038741935483873</v>
      </c>
    </row>
    <row r="317" spans="2:8" x14ac:dyDescent="0.25">
      <c r="C317" s="1" t="s">
        <v>10</v>
      </c>
      <c r="D317" s="54">
        <v>4972.01</v>
      </c>
      <c r="E317" s="119"/>
      <c r="F317" s="120"/>
      <c r="G317" s="122"/>
    </row>
    <row r="318" spans="2:8" x14ac:dyDescent="0.25">
      <c r="C318" s="37"/>
      <c r="D318" s="38"/>
      <c r="E318" s="50"/>
    </row>
    <row r="319" spans="2:8" x14ac:dyDescent="0.3">
      <c r="C319" s="36" t="s">
        <v>7</v>
      </c>
      <c r="D319" s="69" t="s">
        <v>107</v>
      </c>
    </row>
    <row r="320" spans="2:8" x14ac:dyDescent="0.3">
      <c r="C320" s="36" t="s">
        <v>11</v>
      </c>
      <c r="D320" s="69">
        <v>45</v>
      </c>
    </row>
    <row r="321" spans="2:8" x14ac:dyDescent="0.3">
      <c r="C321" s="36" t="s">
        <v>13</v>
      </c>
      <c r="D321" s="63" t="s">
        <v>34</v>
      </c>
      <c r="E321" s="41"/>
    </row>
    <row r="322" spans="2:8" ht="24" thickBot="1" x14ac:dyDescent="0.3">
      <c r="C322" s="42"/>
      <c r="D322" s="42"/>
    </row>
    <row r="323" spans="2:8" ht="48" thickBot="1" x14ac:dyDescent="0.3">
      <c r="B323" s="98" t="s">
        <v>17</v>
      </c>
      <c r="C323" s="99"/>
      <c r="D323" s="23" t="s">
        <v>20</v>
      </c>
      <c r="E323" s="100" t="s">
        <v>22</v>
      </c>
      <c r="F323" s="101"/>
      <c r="G323" s="2" t="s">
        <v>21</v>
      </c>
    </row>
    <row r="324" spans="2:8" ht="24" thickBot="1" x14ac:dyDescent="0.3">
      <c r="B324" s="102" t="s">
        <v>36</v>
      </c>
      <c r="C324" s="103"/>
      <c r="D324" s="64">
        <v>50.01</v>
      </c>
      <c r="E324" s="71">
        <v>1.5</v>
      </c>
      <c r="F324" s="18" t="s">
        <v>25</v>
      </c>
      <c r="G324" s="26">
        <f t="shared" ref="G324:G331" si="9">D324*E324</f>
        <v>75.015000000000001</v>
      </c>
      <c r="H324" s="104"/>
    </row>
    <row r="325" spans="2:8" x14ac:dyDescent="0.25">
      <c r="B325" s="105" t="s">
        <v>18</v>
      </c>
      <c r="C325" s="106"/>
      <c r="D325" s="55">
        <v>97.44</v>
      </c>
      <c r="E325" s="73">
        <v>0.4</v>
      </c>
      <c r="F325" s="19" t="s">
        <v>26</v>
      </c>
      <c r="G325" s="27">
        <f t="shared" si="9"/>
        <v>38.975999999999999</v>
      </c>
      <c r="H325" s="104"/>
    </row>
    <row r="326" spans="2:8" ht="24" thickBot="1" x14ac:dyDescent="0.3">
      <c r="B326" s="107" t="s">
        <v>19</v>
      </c>
      <c r="C326" s="108"/>
      <c r="D326" s="56">
        <v>151.63</v>
      </c>
      <c r="E326" s="75">
        <v>0.4</v>
      </c>
      <c r="F326" s="20" t="s">
        <v>26</v>
      </c>
      <c r="G326" s="28">
        <f t="shared" si="9"/>
        <v>60.652000000000001</v>
      </c>
      <c r="H326" s="104"/>
    </row>
    <row r="327" spans="2:8" ht="24" thickBot="1" x14ac:dyDescent="0.3">
      <c r="B327" s="109" t="s">
        <v>28</v>
      </c>
      <c r="C327" s="110"/>
      <c r="D327" s="65">
        <v>731.97</v>
      </c>
      <c r="E327" s="77"/>
      <c r="F327" s="24" t="s">
        <v>25</v>
      </c>
      <c r="G327" s="29">
        <f t="shared" si="9"/>
        <v>0</v>
      </c>
      <c r="H327" s="104"/>
    </row>
    <row r="328" spans="2:8" x14ac:dyDescent="0.25">
      <c r="B328" s="105" t="s">
        <v>33</v>
      </c>
      <c r="C328" s="106"/>
      <c r="D328" s="55">
        <v>652.6</v>
      </c>
      <c r="E328" s="73">
        <v>3</v>
      </c>
      <c r="F328" s="19" t="s">
        <v>25</v>
      </c>
      <c r="G328" s="27">
        <f t="shared" si="9"/>
        <v>1957.8000000000002</v>
      </c>
      <c r="H328" s="104"/>
    </row>
    <row r="329" spans="2:8" x14ac:dyDescent="0.25">
      <c r="B329" s="111" t="s">
        <v>27</v>
      </c>
      <c r="C329" s="112"/>
      <c r="D329" s="66">
        <v>526.99</v>
      </c>
      <c r="E329" s="79"/>
      <c r="F329" s="21" t="s">
        <v>25</v>
      </c>
      <c r="G329" s="30">
        <f t="shared" si="9"/>
        <v>0</v>
      </c>
      <c r="H329" s="104"/>
    </row>
    <row r="330" spans="2:8" x14ac:dyDescent="0.25">
      <c r="B330" s="111" t="s">
        <v>29</v>
      </c>
      <c r="C330" s="112"/>
      <c r="D330" s="67">
        <v>5438.99</v>
      </c>
      <c r="E330" s="81">
        <v>1.5</v>
      </c>
      <c r="F330" s="21" t="s">
        <v>25</v>
      </c>
      <c r="G330" s="30">
        <f t="shared" si="9"/>
        <v>8158.4849999999997</v>
      </c>
      <c r="H330" s="104"/>
    </row>
    <row r="331" spans="2:8" x14ac:dyDescent="0.25">
      <c r="B331" s="111" t="s">
        <v>30</v>
      </c>
      <c r="C331" s="112"/>
      <c r="D331" s="67">
        <v>1672.77</v>
      </c>
      <c r="E331" s="81">
        <v>1.5</v>
      </c>
      <c r="F331" s="21" t="s">
        <v>25</v>
      </c>
      <c r="G331" s="30">
        <f t="shared" si="9"/>
        <v>2509.1549999999997</v>
      </c>
      <c r="H331" s="104"/>
    </row>
    <row r="332" spans="2:8" x14ac:dyDescent="0.25">
      <c r="B332" s="111" t="s">
        <v>32</v>
      </c>
      <c r="C332" s="112"/>
      <c r="D332" s="67">
        <v>548.24</v>
      </c>
      <c r="E332" s="81">
        <v>1.5</v>
      </c>
      <c r="F332" s="21" t="s">
        <v>25</v>
      </c>
      <c r="G332" s="30">
        <f>D332*E332</f>
        <v>822.36</v>
      </c>
      <c r="H332" s="104"/>
    </row>
    <row r="333" spans="2:8" ht="24" thickBot="1" x14ac:dyDescent="0.3">
      <c r="B333" s="107" t="s">
        <v>31</v>
      </c>
      <c r="C333" s="108"/>
      <c r="D333" s="68">
        <v>340.74</v>
      </c>
      <c r="E333" s="75">
        <v>15</v>
      </c>
      <c r="F333" s="20" t="s">
        <v>25</v>
      </c>
      <c r="G333" s="31">
        <f>D333*E333</f>
        <v>5111.1000000000004</v>
      </c>
      <c r="H333" s="104"/>
    </row>
    <row r="334" spans="2:8" x14ac:dyDescent="0.25">
      <c r="C334" s="3"/>
      <c r="D334" s="3"/>
      <c r="E334" s="4"/>
      <c r="F334" s="4"/>
      <c r="H334" s="45"/>
    </row>
    <row r="335" spans="2:8" ht="25.5" x14ac:dyDescent="0.25">
      <c r="C335" s="14" t="s">
        <v>14</v>
      </c>
      <c r="D335" s="6"/>
    </row>
    <row r="336" spans="2:8" ht="20.25" x14ac:dyDescent="0.25">
      <c r="C336" s="95" t="s">
        <v>6</v>
      </c>
      <c r="D336" s="51" t="s">
        <v>0</v>
      </c>
      <c r="E336" s="9">
        <f>IF(G324&gt;0, ROUND((G324+D317)/D317,2), 0)</f>
        <v>1.02</v>
      </c>
      <c r="F336" s="9"/>
      <c r="G336" s="10"/>
      <c r="H336" s="7"/>
    </row>
    <row r="337" spans="2:8" x14ac:dyDescent="0.25">
      <c r="C337" s="95"/>
      <c r="D337" s="51" t="s">
        <v>1</v>
      </c>
      <c r="E337" s="9">
        <f>IF(SUM(G325:G326)&gt;0,ROUND((G325+G326+D317)/D317,2),0)</f>
        <v>1.02</v>
      </c>
      <c r="F337" s="9"/>
      <c r="G337" s="11"/>
      <c r="H337" s="47"/>
    </row>
    <row r="338" spans="2:8" x14ac:dyDescent="0.25">
      <c r="C338" s="95"/>
      <c r="D338" s="51" t="s">
        <v>2</v>
      </c>
      <c r="E338" s="9">
        <f>IF(G327&gt;0,ROUND((G327+D317)/D317,2),0)</f>
        <v>0</v>
      </c>
      <c r="F338" s="12"/>
      <c r="G338" s="11"/>
    </row>
    <row r="339" spans="2:8" x14ac:dyDescent="0.25">
      <c r="C339" s="95"/>
      <c r="D339" s="13" t="s">
        <v>3</v>
      </c>
      <c r="E339" s="32">
        <f>IF(SUM(G328:G333)&gt;0,ROUND((SUM(G328:G333)+D317)/D317,2),0)</f>
        <v>4.7300000000000004</v>
      </c>
      <c r="F339" s="10"/>
      <c r="G339" s="11"/>
    </row>
    <row r="340" spans="2:8" ht="25.5" x14ac:dyDescent="0.25">
      <c r="D340" s="33" t="s">
        <v>4</v>
      </c>
      <c r="E340" s="34">
        <f>SUM(E336:E339)-IF(VALUE(COUNTIF(E336:E339,"&gt;0"))=4,3,0)-IF(VALUE(COUNTIF(E336:E339,"&gt;0"))=3,2,0)-IF(VALUE(COUNTIF(E336:E339,"&gt;0"))=2,1,0)</f>
        <v>4.7700000000000005</v>
      </c>
      <c r="F340" s="25"/>
    </row>
    <row r="341" spans="2:8" x14ac:dyDescent="0.25">
      <c r="E341" s="15"/>
    </row>
    <row r="342" spans="2:8" ht="25.5" x14ac:dyDescent="0.35">
      <c r="B342" s="22"/>
      <c r="C342" s="16" t="s">
        <v>23</v>
      </c>
      <c r="D342" s="96">
        <f>E340*D317</f>
        <v>23716.487700000005</v>
      </c>
      <c r="E342" s="96"/>
    </row>
    <row r="343" spans="2:8" ht="20.25" x14ac:dyDescent="0.3">
      <c r="C343" s="17" t="s">
        <v>8</v>
      </c>
      <c r="D343" s="97">
        <f>D342/D316</f>
        <v>76.504799032258077</v>
      </c>
      <c r="E343" s="97"/>
      <c r="G343" s="7"/>
      <c r="H343" s="48"/>
    </row>
    <row r="347" spans="2:8" ht="60.75" x14ac:dyDescent="0.8">
      <c r="B347" s="123" t="s">
        <v>46</v>
      </c>
      <c r="C347" s="123"/>
      <c r="D347" s="123"/>
      <c r="E347" s="123"/>
      <c r="F347" s="123"/>
      <c r="G347" s="123"/>
      <c r="H347" s="123"/>
    </row>
    <row r="348" spans="2:8" x14ac:dyDescent="0.25">
      <c r="B348" s="124" t="s">
        <v>37</v>
      </c>
      <c r="C348" s="124"/>
      <c r="D348" s="124"/>
      <c r="E348" s="124"/>
      <c r="F348" s="124"/>
      <c r="G348" s="124"/>
    </row>
    <row r="349" spans="2:8" x14ac:dyDescent="0.25">
      <c r="C349" s="52"/>
      <c r="G349" s="7"/>
    </row>
    <row r="350" spans="2:8" ht="25.5" x14ac:dyDescent="0.25">
      <c r="C350" s="14" t="s">
        <v>5</v>
      </c>
      <c r="D350" s="6"/>
    </row>
    <row r="351" spans="2:8" ht="20.25" x14ac:dyDescent="0.25">
      <c r="B351" s="10"/>
      <c r="C351" s="113" t="s">
        <v>15</v>
      </c>
      <c r="D351" s="116" t="s">
        <v>91</v>
      </c>
      <c r="E351" s="116"/>
      <c r="F351" s="116"/>
      <c r="G351" s="116"/>
      <c r="H351" s="40"/>
    </row>
    <row r="352" spans="2:8" ht="20.25" x14ac:dyDescent="0.25">
      <c r="B352" s="10"/>
      <c r="C352" s="114"/>
      <c r="D352" s="116" t="s">
        <v>92</v>
      </c>
      <c r="E352" s="116"/>
      <c r="F352" s="116"/>
      <c r="G352" s="116"/>
      <c r="H352" s="40"/>
    </row>
    <row r="353" spans="2:8" ht="20.25" x14ac:dyDescent="0.25">
      <c r="B353" s="10"/>
      <c r="C353" s="115"/>
      <c r="D353" s="116" t="s">
        <v>108</v>
      </c>
      <c r="E353" s="116"/>
      <c r="F353" s="116"/>
      <c r="G353" s="116"/>
      <c r="H353" s="40"/>
    </row>
    <row r="354" spans="2:8" x14ac:dyDescent="0.25">
      <c r="C354" s="35" t="s">
        <v>12</v>
      </c>
      <c r="D354" s="53">
        <v>2.7</v>
      </c>
      <c r="E354" s="49"/>
      <c r="F354" s="10"/>
    </row>
    <row r="355" spans="2:8" x14ac:dyDescent="0.25">
      <c r="C355" s="1" t="s">
        <v>9</v>
      </c>
      <c r="D355" s="54">
        <v>588</v>
      </c>
      <c r="E355" s="117" t="s">
        <v>16</v>
      </c>
      <c r="F355" s="118"/>
      <c r="G355" s="121">
        <f>D356/D355</f>
        <v>12.335289115646258</v>
      </c>
    </row>
    <row r="356" spans="2:8" x14ac:dyDescent="0.25">
      <c r="C356" s="1" t="s">
        <v>10</v>
      </c>
      <c r="D356" s="54">
        <v>7253.15</v>
      </c>
      <c r="E356" s="119"/>
      <c r="F356" s="120"/>
      <c r="G356" s="122"/>
    </row>
    <row r="357" spans="2:8" x14ac:dyDescent="0.25">
      <c r="C357" s="37"/>
      <c r="D357" s="38"/>
      <c r="E357" s="50"/>
    </row>
    <row r="358" spans="2:8" x14ac:dyDescent="0.3">
      <c r="C358" s="36" t="s">
        <v>7</v>
      </c>
      <c r="D358" s="69" t="s">
        <v>107</v>
      </c>
    </row>
    <row r="359" spans="2:8" x14ac:dyDescent="0.3">
      <c r="C359" s="36" t="s">
        <v>11</v>
      </c>
      <c r="D359" s="69">
        <v>45</v>
      </c>
    </row>
    <row r="360" spans="2:8" x14ac:dyDescent="0.3">
      <c r="C360" s="36" t="s">
        <v>13</v>
      </c>
      <c r="D360" s="63" t="s">
        <v>34</v>
      </c>
      <c r="E360" s="41"/>
    </row>
    <row r="361" spans="2:8" ht="24" thickBot="1" x14ac:dyDescent="0.3">
      <c r="C361" s="42"/>
      <c r="D361" s="42"/>
    </row>
    <row r="362" spans="2:8" ht="48" thickBot="1" x14ac:dyDescent="0.3">
      <c r="B362" s="98" t="s">
        <v>17</v>
      </c>
      <c r="C362" s="99"/>
      <c r="D362" s="23" t="s">
        <v>20</v>
      </c>
      <c r="E362" s="100" t="s">
        <v>22</v>
      </c>
      <c r="F362" s="101"/>
      <c r="G362" s="2" t="s">
        <v>21</v>
      </c>
    </row>
    <row r="363" spans="2:8" ht="24" thickBot="1" x14ac:dyDescent="0.3">
      <c r="B363" s="102" t="s">
        <v>36</v>
      </c>
      <c r="C363" s="103"/>
      <c r="D363" s="64">
        <v>50.01</v>
      </c>
      <c r="E363" s="71">
        <v>2.7</v>
      </c>
      <c r="F363" s="18" t="s">
        <v>25</v>
      </c>
      <c r="G363" s="26">
        <f t="shared" ref="G363:G370" si="10">D363*E363</f>
        <v>135.02700000000002</v>
      </c>
      <c r="H363" s="104"/>
    </row>
    <row r="364" spans="2:8" x14ac:dyDescent="0.25">
      <c r="B364" s="105" t="s">
        <v>18</v>
      </c>
      <c r="C364" s="106"/>
      <c r="D364" s="55">
        <v>97.44</v>
      </c>
      <c r="E364" s="73">
        <v>0.8</v>
      </c>
      <c r="F364" s="19" t="s">
        <v>26</v>
      </c>
      <c r="G364" s="27">
        <f t="shared" si="10"/>
        <v>77.951999999999998</v>
      </c>
      <c r="H364" s="104"/>
    </row>
    <row r="365" spans="2:8" ht="24" thickBot="1" x14ac:dyDescent="0.3">
      <c r="B365" s="107" t="s">
        <v>19</v>
      </c>
      <c r="C365" s="108"/>
      <c r="D365" s="56">
        <v>151.63</v>
      </c>
      <c r="E365" s="75">
        <v>0.8</v>
      </c>
      <c r="F365" s="20" t="s">
        <v>26</v>
      </c>
      <c r="G365" s="28">
        <f t="shared" si="10"/>
        <v>121.304</v>
      </c>
      <c r="H365" s="104"/>
    </row>
    <row r="366" spans="2:8" ht="24" thickBot="1" x14ac:dyDescent="0.3">
      <c r="B366" s="109" t="s">
        <v>28</v>
      </c>
      <c r="C366" s="110"/>
      <c r="D366" s="65">
        <v>731.97</v>
      </c>
      <c r="E366" s="77"/>
      <c r="F366" s="24" t="s">
        <v>25</v>
      </c>
      <c r="G366" s="29">
        <f t="shared" si="10"/>
        <v>0</v>
      </c>
      <c r="H366" s="104"/>
    </row>
    <row r="367" spans="2:8" x14ac:dyDescent="0.25">
      <c r="B367" s="105" t="s">
        <v>33</v>
      </c>
      <c r="C367" s="106"/>
      <c r="D367" s="55">
        <v>652.6</v>
      </c>
      <c r="E367" s="73">
        <v>5.4</v>
      </c>
      <c r="F367" s="19" t="s">
        <v>25</v>
      </c>
      <c r="G367" s="27">
        <f t="shared" si="10"/>
        <v>3524.0400000000004</v>
      </c>
      <c r="H367" s="104"/>
    </row>
    <row r="368" spans="2:8" x14ac:dyDescent="0.25">
      <c r="B368" s="111" t="s">
        <v>27</v>
      </c>
      <c r="C368" s="112"/>
      <c r="D368" s="66">
        <v>526.99</v>
      </c>
      <c r="E368" s="79"/>
      <c r="F368" s="21" t="s">
        <v>25</v>
      </c>
      <c r="G368" s="30">
        <f t="shared" si="10"/>
        <v>0</v>
      </c>
      <c r="H368" s="104"/>
    </row>
    <row r="369" spans="2:8" x14ac:dyDescent="0.25">
      <c r="B369" s="111" t="s">
        <v>29</v>
      </c>
      <c r="C369" s="112"/>
      <c r="D369" s="67">
        <v>5438.99</v>
      </c>
      <c r="E369" s="81">
        <v>2.7</v>
      </c>
      <c r="F369" s="21" t="s">
        <v>25</v>
      </c>
      <c r="G369" s="30">
        <f t="shared" si="10"/>
        <v>14685.273000000001</v>
      </c>
      <c r="H369" s="104"/>
    </row>
    <row r="370" spans="2:8" x14ac:dyDescent="0.25">
      <c r="B370" s="111" t="s">
        <v>30</v>
      </c>
      <c r="C370" s="112"/>
      <c r="D370" s="67">
        <v>1672.77</v>
      </c>
      <c r="E370" s="81">
        <v>2.7</v>
      </c>
      <c r="F370" s="21" t="s">
        <v>25</v>
      </c>
      <c r="G370" s="30">
        <f t="shared" si="10"/>
        <v>4516.4790000000003</v>
      </c>
      <c r="H370" s="104"/>
    </row>
    <row r="371" spans="2:8" x14ac:dyDescent="0.25">
      <c r="B371" s="111" t="s">
        <v>32</v>
      </c>
      <c r="C371" s="112"/>
      <c r="D371" s="67">
        <v>548.24</v>
      </c>
      <c r="E371" s="81">
        <v>2.7</v>
      </c>
      <c r="F371" s="21" t="s">
        <v>25</v>
      </c>
      <c r="G371" s="30">
        <f>D371*E371</f>
        <v>1480.248</v>
      </c>
      <c r="H371" s="104"/>
    </row>
    <row r="372" spans="2:8" ht="24" thickBot="1" x14ac:dyDescent="0.3">
      <c r="B372" s="107" t="s">
        <v>31</v>
      </c>
      <c r="C372" s="108"/>
      <c r="D372" s="68">
        <v>340.74</v>
      </c>
      <c r="E372" s="75">
        <v>27</v>
      </c>
      <c r="F372" s="20" t="s">
        <v>25</v>
      </c>
      <c r="G372" s="31">
        <f>D372*E372</f>
        <v>9199.98</v>
      </c>
      <c r="H372" s="104"/>
    </row>
    <row r="373" spans="2:8" x14ac:dyDescent="0.25">
      <c r="C373" s="3"/>
      <c r="D373" s="3"/>
      <c r="E373" s="4"/>
      <c r="F373" s="4"/>
      <c r="H373" s="45"/>
    </row>
    <row r="374" spans="2:8" ht="25.5" x14ac:dyDescent="0.25">
      <c r="C374" s="14" t="s">
        <v>14</v>
      </c>
      <c r="D374" s="6"/>
    </row>
    <row r="375" spans="2:8" ht="20.25" x14ac:dyDescent="0.25">
      <c r="C375" s="95" t="s">
        <v>6</v>
      </c>
      <c r="D375" s="51" t="s">
        <v>0</v>
      </c>
      <c r="E375" s="9">
        <f>IF(G363&gt;0, ROUND((G363+D356)/D356,2), 0)</f>
        <v>1.02</v>
      </c>
      <c r="F375" s="9"/>
      <c r="G375" s="10"/>
      <c r="H375" s="7"/>
    </row>
    <row r="376" spans="2:8" x14ac:dyDescent="0.25">
      <c r="C376" s="95"/>
      <c r="D376" s="51" t="s">
        <v>1</v>
      </c>
      <c r="E376" s="9">
        <f>IF(SUM(G364:G365)&gt;0,ROUND((G364+G365+D356)/D356,2),0)</f>
        <v>1.03</v>
      </c>
      <c r="F376" s="9"/>
      <c r="G376" s="11"/>
      <c r="H376" s="47"/>
    </row>
    <row r="377" spans="2:8" x14ac:dyDescent="0.25">
      <c r="C377" s="95"/>
      <c r="D377" s="51" t="s">
        <v>2</v>
      </c>
      <c r="E377" s="9">
        <f>IF(G366&gt;0,ROUND((G366+D356)/D356,2),0)</f>
        <v>0</v>
      </c>
      <c r="F377" s="12"/>
      <c r="G377" s="11"/>
    </row>
    <row r="378" spans="2:8" x14ac:dyDescent="0.25">
      <c r="C378" s="95"/>
      <c r="D378" s="13" t="s">
        <v>3</v>
      </c>
      <c r="E378" s="32">
        <f>IF(SUM(G367:G372)&gt;0,ROUND((SUM(G367:G372)+D356)/D356,2),0)</f>
        <v>5.61</v>
      </c>
      <c r="F378" s="10"/>
      <c r="G378" s="11"/>
    </row>
    <row r="379" spans="2:8" ht="25.5" x14ac:dyDescent="0.25">
      <c r="D379" s="33" t="s">
        <v>4</v>
      </c>
      <c r="E379" s="34">
        <f>SUM(E375:E378)-IF(VALUE(COUNTIF(E375:E378,"&gt;0"))=4,3,0)-IF(VALUE(COUNTIF(E375:E378,"&gt;0"))=3,2,0)-IF(VALUE(COUNTIF(E375:E378,"&gt;0"))=2,1,0)</f>
        <v>5.66</v>
      </c>
      <c r="F379" s="25"/>
    </row>
    <row r="380" spans="2:8" x14ac:dyDescent="0.25">
      <c r="E380" s="15"/>
    </row>
    <row r="381" spans="2:8" ht="25.5" x14ac:dyDescent="0.35">
      <c r="B381" s="22"/>
      <c r="C381" s="16" t="s">
        <v>23</v>
      </c>
      <c r="D381" s="96">
        <f>E379*D356</f>
        <v>41052.828999999998</v>
      </c>
      <c r="E381" s="96"/>
    </row>
    <row r="382" spans="2:8" ht="20.25" x14ac:dyDescent="0.3">
      <c r="C382" s="17" t="s">
        <v>8</v>
      </c>
      <c r="D382" s="97">
        <f>D381/D355</f>
        <v>69.817736394557826</v>
      </c>
      <c r="E382" s="97"/>
      <c r="G382" s="7"/>
      <c r="H382" s="48"/>
    </row>
    <row r="398" spans="2:8" ht="60.75" x14ac:dyDescent="0.8">
      <c r="B398" s="123" t="s">
        <v>47</v>
      </c>
      <c r="C398" s="123"/>
      <c r="D398" s="123"/>
      <c r="E398" s="123"/>
      <c r="F398" s="123"/>
      <c r="G398" s="123"/>
      <c r="H398" s="123"/>
    </row>
    <row r="399" spans="2:8" x14ac:dyDescent="0.25">
      <c r="B399" s="124" t="s">
        <v>37</v>
      </c>
      <c r="C399" s="124"/>
      <c r="D399" s="124"/>
      <c r="E399" s="124"/>
      <c r="F399" s="124"/>
      <c r="G399" s="124"/>
    </row>
    <row r="400" spans="2:8" x14ac:dyDescent="0.25">
      <c r="C400" s="52"/>
      <c r="G400" s="7"/>
    </row>
    <row r="401" spans="2:8" ht="25.5" x14ac:dyDescent="0.25">
      <c r="C401" s="14" t="s">
        <v>5</v>
      </c>
      <c r="D401" s="6"/>
    </row>
    <row r="402" spans="2:8" ht="20.25" x14ac:dyDescent="0.25">
      <c r="B402" s="10"/>
      <c r="C402" s="113" t="s">
        <v>15</v>
      </c>
      <c r="D402" s="116" t="s">
        <v>91</v>
      </c>
      <c r="E402" s="116"/>
      <c r="F402" s="116"/>
      <c r="G402" s="116"/>
      <c r="H402" s="40"/>
    </row>
    <row r="403" spans="2:8" ht="20.25" x14ac:dyDescent="0.25">
      <c r="B403" s="10"/>
      <c r="C403" s="114"/>
      <c r="D403" s="116" t="s">
        <v>92</v>
      </c>
      <c r="E403" s="116"/>
      <c r="F403" s="116"/>
      <c r="G403" s="116"/>
      <c r="H403" s="40"/>
    </row>
    <row r="404" spans="2:8" ht="20.25" x14ac:dyDescent="0.25">
      <c r="B404" s="10"/>
      <c r="C404" s="115"/>
      <c r="D404" s="116" t="s">
        <v>109</v>
      </c>
      <c r="E404" s="116"/>
      <c r="F404" s="116"/>
      <c r="G404" s="116"/>
      <c r="H404" s="40"/>
    </row>
    <row r="405" spans="2:8" x14ac:dyDescent="0.25">
      <c r="C405" s="35" t="s">
        <v>12</v>
      </c>
      <c r="D405" s="53">
        <v>2.2999999999999998</v>
      </c>
      <c r="E405" s="49"/>
      <c r="F405" s="10"/>
    </row>
    <row r="406" spans="2:8" x14ac:dyDescent="0.25">
      <c r="C406" s="1" t="s">
        <v>9</v>
      </c>
      <c r="D406" s="54">
        <v>408</v>
      </c>
      <c r="E406" s="117" t="s">
        <v>16</v>
      </c>
      <c r="F406" s="118"/>
      <c r="G406" s="121">
        <f>D407/D406</f>
        <v>24.799803921568628</v>
      </c>
    </row>
    <row r="407" spans="2:8" x14ac:dyDescent="0.25">
      <c r="C407" s="1" t="s">
        <v>10</v>
      </c>
      <c r="D407" s="54">
        <v>10118.32</v>
      </c>
      <c r="E407" s="119"/>
      <c r="F407" s="120"/>
      <c r="G407" s="122"/>
    </row>
    <row r="408" spans="2:8" x14ac:dyDescent="0.25">
      <c r="C408" s="37"/>
      <c r="D408" s="38"/>
      <c r="E408" s="50"/>
    </row>
    <row r="409" spans="2:8" x14ac:dyDescent="0.3">
      <c r="C409" s="36" t="s">
        <v>7</v>
      </c>
      <c r="D409" s="69" t="s">
        <v>110</v>
      </c>
    </row>
    <row r="410" spans="2:8" x14ac:dyDescent="0.3">
      <c r="C410" s="36" t="s">
        <v>11</v>
      </c>
      <c r="D410" s="69">
        <v>50</v>
      </c>
    </row>
    <row r="411" spans="2:8" x14ac:dyDescent="0.3">
      <c r="C411" s="36" t="s">
        <v>13</v>
      </c>
      <c r="D411" s="63" t="s">
        <v>34</v>
      </c>
      <c r="E411" s="41"/>
    </row>
    <row r="412" spans="2:8" ht="24" thickBot="1" x14ac:dyDescent="0.3">
      <c r="C412" s="42"/>
      <c r="D412" s="42"/>
    </row>
    <row r="413" spans="2:8" ht="48" thickBot="1" x14ac:dyDescent="0.3">
      <c r="B413" s="98" t="s">
        <v>17</v>
      </c>
      <c r="C413" s="99"/>
      <c r="D413" s="23" t="s">
        <v>20</v>
      </c>
      <c r="E413" s="100" t="s">
        <v>22</v>
      </c>
      <c r="F413" s="101"/>
      <c r="G413" s="2" t="s">
        <v>21</v>
      </c>
    </row>
    <row r="414" spans="2:8" ht="24" thickBot="1" x14ac:dyDescent="0.3">
      <c r="B414" s="102" t="s">
        <v>36</v>
      </c>
      <c r="C414" s="103"/>
      <c r="D414" s="64">
        <v>50.01</v>
      </c>
      <c r="E414" s="71">
        <v>2.2999999999999998</v>
      </c>
      <c r="F414" s="18" t="s">
        <v>25</v>
      </c>
      <c r="G414" s="26">
        <f t="shared" ref="G414:G421" si="11">D414*E414</f>
        <v>115.02299999999998</v>
      </c>
      <c r="H414" s="104"/>
    </row>
    <row r="415" spans="2:8" x14ac:dyDescent="0.25">
      <c r="B415" s="105" t="s">
        <v>18</v>
      </c>
      <c r="C415" s="106"/>
      <c r="D415" s="55">
        <v>97.44</v>
      </c>
      <c r="E415" s="73">
        <v>0.6</v>
      </c>
      <c r="F415" s="19" t="s">
        <v>26</v>
      </c>
      <c r="G415" s="27">
        <f t="shared" si="11"/>
        <v>58.463999999999999</v>
      </c>
      <c r="H415" s="104"/>
    </row>
    <row r="416" spans="2:8" ht="24" thickBot="1" x14ac:dyDescent="0.3">
      <c r="B416" s="107" t="s">
        <v>19</v>
      </c>
      <c r="C416" s="108"/>
      <c r="D416" s="56">
        <v>151.63</v>
      </c>
      <c r="E416" s="75">
        <v>0.6</v>
      </c>
      <c r="F416" s="20" t="s">
        <v>26</v>
      </c>
      <c r="G416" s="28">
        <f t="shared" si="11"/>
        <v>90.977999999999994</v>
      </c>
      <c r="H416" s="104"/>
    </row>
    <row r="417" spans="2:8" ht="24" thickBot="1" x14ac:dyDescent="0.3">
      <c r="B417" s="109" t="s">
        <v>28</v>
      </c>
      <c r="C417" s="110"/>
      <c r="D417" s="65">
        <v>731.97</v>
      </c>
      <c r="E417" s="77"/>
      <c r="F417" s="24" t="s">
        <v>25</v>
      </c>
      <c r="G417" s="29">
        <f t="shared" si="11"/>
        <v>0</v>
      </c>
      <c r="H417" s="104"/>
    </row>
    <row r="418" spans="2:8" x14ac:dyDescent="0.25">
      <c r="B418" s="105" t="s">
        <v>33</v>
      </c>
      <c r="C418" s="106"/>
      <c r="D418" s="55">
        <v>652.6</v>
      </c>
      <c r="E418" s="73">
        <v>4.5999999999999996</v>
      </c>
      <c r="F418" s="19" t="s">
        <v>25</v>
      </c>
      <c r="G418" s="27">
        <f t="shared" si="11"/>
        <v>3001.96</v>
      </c>
      <c r="H418" s="104"/>
    </row>
    <row r="419" spans="2:8" x14ac:dyDescent="0.25">
      <c r="B419" s="111" t="s">
        <v>27</v>
      </c>
      <c r="C419" s="112"/>
      <c r="D419" s="66">
        <v>526.99</v>
      </c>
      <c r="E419" s="79"/>
      <c r="F419" s="21" t="s">
        <v>25</v>
      </c>
      <c r="G419" s="30">
        <f t="shared" si="11"/>
        <v>0</v>
      </c>
      <c r="H419" s="104"/>
    </row>
    <row r="420" spans="2:8" x14ac:dyDescent="0.25">
      <c r="B420" s="111" t="s">
        <v>29</v>
      </c>
      <c r="C420" s="112"/>
      <c r="D420" s="67">
        <v>5438.99</v>
      </c>
      <c r="E420" s="81">
        <v>2.2999999999999998</v>
      </c>
      <c r="F420" s="21" t="s">
        <v>25</v>
      </c>
      <c r="G420" s="30">
        <f t="shared" si="11"/>
        <v>12509.676999999998</v>
      </c>
      <c r="H420" s="104"/>
    </row>
    <row r="421" spans="2:8" x14ac:dyDescent="0.25">
      <c r="B421" s="111" t="s">
        <v>30</v>
      </c>
      <c r="C421" s="112"/>
      <c r="D421" s="67">
        <v>1672.77</v>
      </c>
      <c r="E421" s="81">
        <v>2.2999999999999998</v>
      </c>
      <c r="F421" s="21" t="s">
        <v>25</v>
      </c>
      <c r="G421" s="30">
        <f t="shared" si="11"/>
        <v>3847.3709999999996</v>
      </c>
      <c r="H421" s="104"/>
    </row>
    <row r="422" spans="2:8" x14ac:dyDescent="0.25">
      <c r="B422" s="111" t="s">
        <v>32</v>
      </c>
      <c r="C422" s="112"/>
      <c r="D422" s="67">
        <v>548.24</v>
      </c>
      <c r="E422" s="81">
        <v>2.2999999999999998</v>
      </c>
      <c r="F422" s="21" t="s">
        <v>25</v>
      </c>
      <c r="G422" s="30">
        <f>D422*E422</f>
        <v>1260.952</v>
      </c>
      <c r="H422" s="104"/>
    </row>
    <row r="423" spans="2:8" ht="24" thickBot="1" x14ac:dyDescent="0.3">
      <c r="B423" s="107" t="s">
        <v>31</v>
      </c>
      <c r="C423" s="108"/>
      <c r="D423" s="68">
        <v>340.74</v>
      </c>
      <c r="E423" s="75">
        <v>23</v>
      </c>
      <c r="F423" s="20" t="s">
        <v>25</v>
      </c>
      <c r="G423" s="31">
        <f>D423*E423</f>
        <v>7837.02</v>
      </c>
      <c r="H423" s="104"/>
    </row>
    <row r="424" spans="2:8" x14ac:dyDescent="0.25">
      <c r="C424" s="3"/>
      <c r="D424" s="3"/>
      <c r="E424" s="4"/>
      <c r="F424" s="4"/>
      <c r="H424" s="45"/>
    </row>
    <row r="425" spans="2:8" ht="25.5" x14ac:dyDescent="0.25">
      <c r="C425" s="14" t="s">
        <v>14</v>
      </c>
      <c r="D425" s="6"/>
    </row>
    <row r="426" spans="2:8" ht="20.25" x14ac:dyDescent="0.25">
      <c r="C426" s="95" t="s">
        <v>6</v>
      </c>
      <c r="D426" s="51" t="s">
        <v>0</v>
      </c>
      <c r="E426" s="9">
        <f>IF(G414&gt;0, ROUND((G414+D407)/D407,2), 0)</f>
        <v>1.01</v>
      </c>
      <c r="F426" s="9"/>
      <c r="G426" s="10"/>
      <c r="H426" s="7"/>
    </row>
    <row r="427" spans="2:8" x14ac:dyDescent="0.25">
      <c r="C427" s="95"/>
      <c r="D427" s="51" t="s">
        <v>1</v>
      </c>
      <c r="E427" s="9">
        <f>IF(SUM(G415:G416)&gt;0,ROUND((G415+G416+D407)/D407,2),0)</f>
        <v>1.01</v>
      </c>
      <c r="F427" s="9"/>
      <c r="G427" s="11"/>
      <c r="H427" s="47"/>
    </row>
    <row r="428" spans="2:8" x14ac:dyDescent="0.25">
      <c r="C428" s="95"/>
      <c r="D428" s="51" t="s">
        <v>2</v>
      </c>
      <c r="E428" s="9">
        <f>IF(G417&gt;0,ROUND((G417+D407)/D407,2),0)</f>
        <v>0</v>
      </c>
      <c r="F428" s="12"/>
      <c r="G428" s="11"/>
    </row>
    <row r="429" spans="2:8" x14ac:dyDescent="0.25">
      <c r="C429" s="95"/>
      <c r="D429" s="13" t="s">
        <v>3</v>
      </c>
      <c r="E429" s="32">
        <f>IF(SUM(G418:G423)&gt;0,ROUND((SUM(G418:G423)+D407)/D407,2),0)</f>
        <v>3.81</v>
      </c>
      <c r="F429" s="10"/>
      <c r="G429" s="11"/>
    </row>
    <row r="430" spans="2:8" ht="25.5" x14ac:dyDescent="0.25">
      <c r="D430" s="33" t="s">
        <v>4</v>
      </c>
      <c r="E430" s="34">
        <f>SUM(E426:E429)-IF(VALUE(COUNTIF(E426:E429,"&gt;0"))=4,3,0)-IF(VALUE(COUNTIF(E426:E429,"&gt;0"))=3,2,0)-IF(VALUE(COUNTIF(E426:E429,"&gt;0"))=2,1,0)</f>
        <v>3.83</v>
      </c>
      <c r="F430" s="25"/>
    </row>
    <row r="431" spans="2:8" x14ac:dyDescent="0.25">
      <c r="E431" s="15"/>
    </row>
    <row r="432" spans="2:8" ht="25.5" x14ac:dyDescent="0.35">
      <c r="B432" s="22"/>
      <c r="C432" s="16" t="s">
        <v>23</v>
      </c>
      <c r="D432" s="96">
        <f>E430*D407</f>
        <v>38753.1656</v>
      </c>
      <c r="E432" s="96"/>
    </row>
    <row r="433" spans="2:8" ht="20.25" x14ac:dyDescent="0.3">
      <c r="C433" s="17" t="s">
        <v>8</v>
      </c>
      <c r="D433" s="97">
        <f>D432/D406</f>
        <v>94.98324901960784</v>
      </c>
      <c r="E433" s="97"/>
      <c r="G433" s="7"/>
      <c r="H433" s="48"/>
    </row>
    <row r="436" spans="2:8" ht="60.75" x14ac:dyDescent="0.8">
      <c r="B436" s="123" t="s">
        <v>48</v>
      </c>
      <c r="C436" s="123"/>
      <c r="D436" s="123"/>
      <c r="E436" s="123"/>
      <c r="F436" s="123"/>
      <c r="G436" s="123"/>
      <c r="H436" s="123"/>
    </row>
    <row r="437" spans="2:8" x14ac:dyDescent="0.25">
      <c r="B437" s="124" t="s">
        <v>37</v>
      </c>
      <c r="C437" s="124"/>
      <c r="D437" s="124"/>
      <c r="E437" s="124"/>
      <c r="F437" s="124"/>
      <c r="G437" s="124"/>
    </row>
    <row r="438" spans="2:8" x14ac:dyDescent="0.25">
      <c r="C438" s="52"/>
      <c r="G438" s="7"/>
    </row>
    <row r="439" spans="2:8" ht="25.5" x14ac:dyDescent="0.25">
      <c r="C439" s="14" t="s">
        <v>5</v>
      </c>
      <c r="D439" s="6"/>
    </row>
    <row r="440" spans="2:8" ht="20.25" x14ac:dyDescent="0.25">
      <c r="B440" s="10"/>
      <c r="C440" s="113" t="s">
        <v>15</v>
      </c>
      <c r="D440" s="116" t="s">
        <v>91</v>
      </c>
      <c r="E440" s="116"/>
      <c r="F440" s="116"/>
      <c r="G440" s="116"/>
      <c r="H440" s="40"/>
    </row>
    <row r="441" spans="2:8" ht="20.25" x14ac:dyDescent="0.25">
      <c r="B441" s="10"/>
      <c r="C441" s="114"/>
      <c r="D441" s="116" t="s">
        <v>111</v>
      </c>
      <c r="E441" s="116"/>
      <c r="F441" s="116"/>
      <c r="G441" s="116"/>
      <c r="H441" s="40"/>
    </row>
    <row r="442" spans="2:8" ht="20.25" x14ac:dyDescent="0.25">
      <c r="B442" s="10"/>
      <c r="C442" s="115"/>
      <c r="D442" s="116" t="s">
        <v>112</v>
      </c>
      <c r="E442" s="116"/>
      <c r="F442" s="116"/>
      <c r="G442" s="116"/>
      <c r="H442" s="40"/>
    </row>
    <row r="443" spans="2:8" x14ac:dyDescent="0.25">
      <c r="C443" s="35" t="s">
        <v>12</v>
      </c>
      <c r="D443" s="53">
        <v>4.5999999999999996</v>
      </c>
      <c r="E443" s="49"/>
      <c r="F443" s="10"/>
    </row>
    <row r="444" spans="2:8" x14ac:dyDescent="0.25">
      <c r="C444" s="1" t="s">
        <v>9</v>
      </c>
      <c r="D444" s="54">
        <v>927</v>
      </c>
      <c r="E444" s="117" t="s">
        <v>16</v>
      </c>
      <c r="F444" s="118"/>
      <c r="G444" s="121">
        <f>D445/D444</f>
        <v>14.229341963322547</v>
      </c>
    </row>
    <row r="445" spans="2:8" x14ac:dyDescent="0.25">
      <c r="C445" s="1" t="s">
        <v>10</v>
      </c>
      <c r="D445" s="54">
        <v>13190.6</v>
      </c>
      <c r="E445" s="119"/>
      <c r="F445" s="120"/>
      <c r="G445" s="122"/>
    </row>
    <row r="446" spans="2:8" x14ac:dyDescent="0.25">
      <c r="C446" s="37"/>
      <c r="D446" s="38"/>
      <c r="E446" s="50"/>
    </row>
    <row r="447" spans="2:8" x14ac:dyDescent="0.3">
      <c r="C447" s="36" t="s">
        <v>7</v>
      </c>
      <c r="D447" s="69" t="s">
        <v>113</v>
      </c>
    </row>
    <row r="448" spans="2:8" x14ac:dyDescent="0.3">
      <c r="C448" s="36" t="s">
        <v>11</v>
      </c>
      <c r="D448" s="69">
        <v>50</v>
      </c>
    </row>
    <row r="449" spans="2:8" x14ac:dyDescent="0.3">
      <c r="C449" s="36" t="s">
        <v>13</v>
      </c>
      <c r="D449" s="63" t="s">
        <v>34</v>
      </c>
      <c r="E449" s="41"/>
    </row>
    <row r="450" spans="2:8" ht="24" thickBot="1" x14ac:dyDescent="0.3">
      <c r="C450" s="42"/>
      <c r="D450" s="42"/>
    </row>
    <row r="451" spans="2:8" ht="48" thickBot="1" x14ac:dyDescent="0.3">
      <c r="B451" s="98" t="s">
        <v>17</v>
      </c>
      <c r="C451" s="99"/>
      <c r="D451" s="23" t="s">
        <v>20</v>
      </c>
      <c r="E451" s="100" t="s">
        <v>22</v>
      </c>
      <c r="F451" s="101"/>
      <c r="G451" s="2" t="s">
        <v>21</v>
      </c>
    </row>
    <row r="452" spans="2:8" ht="24" thickBot="1" x14ac:dyDescent="0.3">
      <c r="B452" s="102" t="s">
        <v>36</v>
      </c>
      <c r="C452" s="103"/>
      <c r="D452" s="64">
        <v>50.01</v>
      </c>
      <c r="E452" s="71">
        <v>4.5999999999999996</v>
      </c>
      <c r="F452" s="18" t="s">
        <v>25</v>
      </c>
      <c r="G452" s="26">
        <f t="shared" ref="G452:G459" si="12">D452*E452</f>
        <v>230.04599999999996</v>
      </c>
      <c r="H452" s="104"/>
    </row>
    <row r="453" spans="2:8" x14ac:dyDescent="0.25">
      <c r="B453" s="105" t="s">
        <v>18</v>
      </c>
      <c r="C453" s="106"/>
      <c r="D453" s="55">
        <v>97.44</v>
      </c>
      <c r="E453" s="73">
        <v>1</v>
      </c>
      <c r="F453" s="19" t="s">
        <v>26</v>
      </c>
      <c r="G453" s="27">
        <f t="shared" si="12"/>
        <v>97.44</v>
      </c>
      <c r="H453" s="104"/>
    </row>
    <row r="454" spans="2:8" ht="24" thickBot="1" x14ac:dyDescent="0.3">
      <c r="B454" s="107" t="s">
        <v>19</v>
      </c>
      <c r="C454" s="108"/>
      <c r="D454" s="56">
        <v>151.63</v>
      </c>
      <c r="E454" s="75">
        <v>1</v>
      </c>
      <c r="F454" s="20" t="s">
        <v>26</v>
      </c>
      <c r="G454" s="28">
        <f t="shared" si="12"/>
        <v>151.63</v>
      </c>
      <c r="H454" s="104"/>
    </row>
    <row r="455" spans="2:8" ht="24" thickBot="1" x14ac:dyDescent="0.3">
      <c r="B455" s="109" t="s">
        <v>28</v>
      </c>
      <c r="C455" s="110"/>
      <c r="D455" s="65">
        <v>731.97</v>
      </c>
      <c r="E455" s="77"/>
      <c r="F455" s="24" t="s">
        <v>25</v>
      </c>
      <c r="G455" s="29">
        <f t="shared" si="12"/>
        <v>0</v>
      </c>
      <c r="H455" s="104"/>
    </row>
    <row r="456" spans="2:8" x14ac:dyDescent="0.25">
      <c r="B456" s="105" t="s">
        <v>33</v>
      </c>
      <c r="C456" s="106"/>
      <c r="D456" s="55">
        <v>652.6</v>
      </c>
      <c r="E456" s="73">
        <v>9.1999999999999993</v>
      </c>
      <c r="F456" s="19" t="s">
        <v>25</v>
      </c>
      <c r="G456" s="27">
        <f t="shared" si="12"/>
        <v>6003.92</v>
      </c>
      <c r="H456" s="104"/>
    </row>
    <row r="457" spans="2:8" x14ac:dyDescent="0.25">
      <c r="B457" s="111" t="s">
        <v>27</v>
      </c>
      <c r="C457" s="112"/>
      <c r="D457" s="66">
        <v>526.99</v>
      </c>
      <c r="E457" s="79"/>
      <c r="F457" s="21" t="s">
        <v>25</v>
      </c>
      <c r="G457" s="30">
        <f t="shared" si="12"/>
        <v>0</v>
      </c>
      <c r="H457" s="104"/>
    </row>
    <row r="458" spans="2:8" x14ac:dyDescent="0.25">
      <c r="B458" s="111" t="s">
        <v>29</v>
      </c>
      <c r="C458" s="112"/>
      <c r="D458" s="67">
        <v>5438.99</v>
      </c>
      <c r="E458" s="81">
        <v>4.5999999999999996</v>
      </c>
      <c r="F458" s="21" t="s">
        <v>25</v>
      </c>
      <c r="G458" s="30">
        <f t="shared" si="12"/>
        <v>25019.353999999996</v>
      </c>
      <c r="H458" s="104"/>
    </row>
    <row r="459" spans="2:8" x14ac:dyDescent="0.25">
      <c r="B459" s="111" t="s">
        <v>30</v>
      </c>
      <c r="C459" s="112"/>
      <c r="D459" s="67">
        <v>1672.77</v>
      </c>
      <c r="E459" s="81">
        <v>4.5999999999999996</v>
      </c>
      <c r="F459" s="21" t="s">
        <v>25</v>
      </c>
      <c r="G459" s="30">
        <f t="shared" si="12"/>
        <v>7694.7419999999993</v>
      </c>
      <c r="H459" s="104"/>
    </row>
    <row r="460" spans="2:8" x14ac:dyDescent="0.25">
      <c r="B460" s="111" t="s">
        <v>32</v>
      </c>
      <c r="C460" s="112"/>
      <c r="D460" s="67">
        <v>548.24</v>
      </c>
      <c r="E460" s="81">
        <v>4.5999999999999996</v>
      </c>
      <c r="F460" s="21" t="s">
        <v>25</v>
      </c>
      <c r="G460" s="30">
        <f>D460*E460</f>
        <v>2521.904</v>
      </c>
      <c r="H460" s="104"/>
    </row>
    <row r="461" spans="2:8" ht="24" thickBot="1" x14ac:dyDescent="0.3">
      <c r="B461" s="107" t="s">
        <v>31</v>
      </c>
      <c r="C461" s="108"/>
      <c r="D461" s="68">
        <v>340.74</v>
      </c>
      <c r="E461" s="75">
        <v>46</v>
      </c>
      <c r="F461" s="20" t="s">
        <v>25</v>
      </c>
      <c r="G461" s="31">
        <f>D461*E461</f>
        <v>15674.04</v>
      </c>
      <c r="H461" s="104"/>
    </row>
    <row r="462" spans="2:8" x14ac:dyDescent="0.25">
      <c r="C462" s="3"/>
      <c r="D462" s="3"/>
      <c r="E462" s="4"/>
      <c r="F462" s="4"/>
      <c r="H462" s="45"/>
    </row>
    <row r="463" spans="2:8" ht="25.5" x14ac:dyDescent="0.25">
      <c r="C463" s="14" t="s">
        <v>14</v>
      </c>
      <c r="D463" s="6"/>
    </row>
    <row r="464" spans="2:8" ht="20.25" x14ac:dyDescent="0.25">
      <c r="C464" s="95" t="s">
        <v>6</v>
      </c>
      <c r="D464" s="51" t="s">
        <v>0</v>
      </c>
      <c r="E464" s="9">
        <f>IF(G452&gt;0, ROUND((G452+D445)/D445,2), 0)</f>
        <v>1.02</v>
      </c>
      <c r="F464" s="9"/>
      <c r="G464" s="10"/>
      <c r="H464" s="7"/>
    </row>
    <row r="465" spans="2:8" x14ac:dyDescent="0.25">
      <c r="C465" s="95"/>
      <c r="D465" s="51" t="s">
        <v>1</v>
      </c>
      <c r="E465" s="9">
        <f>IF(SUM(G453:G454)&gt;0,ROUND((G453+G454+D445)/D445,2),0)</f>
        <v>1.02</v>
      </c>
      <c r="F465" s="9"/>
      <c r="G465" s="11"/>
      <c r="H465" s="47"/>
    </row>
    <row r="466" spans="2:8" x14ac:dyDescent="0.25">
      <c r="C466" s="95"/>
      <c r="D466" s="51" t="s">
        <v>2</v>
      </c>
      <c r="E466" s="9">
        <f>IF(G455&gt;0,ROUND((G455+D445)/D445,2),0)</f>
        <v>0</v>
      </c>
      <c r="F466" s="12"/>
      <c r="G466" s="11"/>
    </row>
    <row r="467" spans="2:8" x14ac:dyDescent="0.25">
      <c r="C467" s="95"/>
      <c r="D467" s="13" t="s">
        <v>3</v>
      </c>
      <c r="E467" s="32">
        <f>IF(SUM(G456:G461)&gt;0,ROUND((SUM(G456:G461)+D445)/D445,2),0)</f>
        <v>5.31</v>
      </c>
      <c r="F467" s="10"/>
      <c r="G467" s="11"/>
    </row>
    <row r="468" spans="2:8" ht="25.5" x14ac:dyDescent="0.25">
      <c r="D468" s="33" t="s">
        <v>4</v>
      </c>
      <c r="E468" s="34">
        <f>SUM(E464:E467)-IF(VALUE(COUNTIF(E464:E467,"&gt;0"))=4,3,0)-IF(VALUE(COUNTIF(E464:E467,"&gt;0"))=3,2,0)-IF(VALUE(COUNTIF(E464:E467,"&gt;0"))=2,1,0)</f>
        <v>5.35</v>
      </c>
      <c r="F468" s="25"/>
    </row>
    <row r="469" spans="2:8" x14ac:dyDescent="0.25">
      <c r="E469" s="15"/>
    </row>
    <row r="470" spans="2:8" ht="25.5" x14ac:dyDescent="0.35">
      <c r="B470" s="22"/>
      <c r="C470" s="16" t="s">
        <v>23</v>
      </c>
      <c r="D470" s="96">
        <f>E468*D445</f>
        <v>70569.709999999992</v>
      </c>
      <c r="E470" s="96"/>
    </row>
    <row r="471" spans="2:8" ht="20.25" x14ac:dyDescent="0.3">
      <c r="C471" s="17" t="s">
        <v>8</v>
      </c>
      <c r="D471" s="97">
        <f>D470/D444</f>
        <v>76.126979503775615</v>
      </c>
      <c r="E471" s="97"/>
      <c r="G471" s="7"/>
      <c r="H471" s="48"/>
    </row>
    <row r="475" spans="2:8" ht="60.75" x14ac:dyDescent="0.8">
      <c r="B475" s="123" t="s">
        <v>49</v>
      </c>
      <c r="C475" s="123"/>
      <c r="D475" s="123"/>
      <c r="E475" s="123"/>
      <c r="F475" s="123"/>
      <c r="G475" s="123"/>
      <c r="H475" s="123"/>
    </row>
    <row r="476" spans="2:8" x14ac:dyDescent="0.25">
      <c r="B476" s="124" t="s">
        <v>37</v>
      </c>
      <c r="C476" s="124"/>
      <c r="D476" s="124"/>
      <c r="E476" s="124"/>
      <c r="F476" s="124"/>
      <c r="G476" s="124"/>
    </row>
    <row r="477" spans="2:8" x14ac:dyDescent="0.25">
      <c r="C477" s="52"/>
      <c r="G477" s="7"/>
    </row>
    <row r="478" spans="2:8" ht="25.5" x14ac:dyDescent="0.25">
      <c r="C478" s="14" t="s">
        <v>5</v>
      </c>
      <c r="D478" s="6"/>
    </row>
    <row r="479" spans="2:8" ht="20.25" x14ac:dyDescent="0.25">
      <c r="B479" s="10"/>
      <c r="C479" s="113" t="s">
        <v>15</v>
      </c>
      <c r="D479" s="116" t="s">
        <v>91</v>
      </c>
      <c r="E479" s="116"/>
      <c r="F479" s="116"/>
      <c r="G479" s="116"/>
      <c r="H479" s="40"/>
    </row>
    <row r="480" spans="2:8" ht="20.25" x14ac:dyDescent="0.25">
      <c r="B480" s="10"/>
      <c r="C480" s="114"/>
      <c r="D480" s="116" t="s">
        <v>111</v>
      </c>
      <c r="E480" s="116"/>
      <c r="F480" s="116"/>
      <c r="G480" s="116"/>
      <c r="H480" s="40"/>
    </row>
    <row r="481" spans="2:8" ht="20.25" x14ac:dyDescent="0.25">
      <c r="B481" s="10"/>
      <c r="C481" s="115"/>
      <c r="D481" s="116" t="s">
        <v>114</v>
      </c>
      <c r="E481" s="116"/>
      <c r="F481" s="116"/>
      <c r="G481" s="116"/>
      <c r="H481" s="40"/>
    </row>
    <row r="482" spans="2:8" x14ac:dyDescent="0.25">
      <c r="C482" s="35" t="s">
        <v>12</v>
      </c>
      <c r="D482" s="53">
        <v>1.6</v>
      </c>
      <c r="E482" s="49"/>
      <c r="F482" s="10"/>
    </row>
    <row r="483" spans="2:8" x14ac:dyDescent="0.25">
      <c r="C483" s="1" t="s">
        <v>9</v>
      </c>
      <c r="D483" s="54">
        <v>348</v>
      </c>
      <c r="E483" s="117" t="s">
        <v>16</v>
      </c>
      <c r="F483" s="118"/>
      <c r="G483" s="121">
        <f>D484/D483</f>
        <v>72.46807471264367</v>
      </c>
    </row>
    <row r="484" spans="2:8" x14ac:dyDescent="0.25">
      <c r="C484" s="1" t="s">
        <v>10</v>
      </c>
      <c r="D484" s="54">
        <v>25218.89</v>
      </c>
      <c r="E484" s="119"/>
      <c r="F484" s="120"/>
      <c r="G484" s="122"/>
    </row>
    <row r="485" spans="2:8" x14ac:dyDescent="0.25">
      <c r="C485" s="37"/>
      <c r="D485" s="38"/>
      <c r="E485" s="50"/>
    </row>
    <row r="486" spans="2:8" x14ac:dyDescent="0.3">
      <c r="C486" s="36" t="s">
        <v>7</v>
      </c>
      <c r="D486" s="69" t="s">
        <v>115</v>
      </c>
    </row>
    <row r="487" spans="2:8" x14ac:dyDescent="0.3">
      <c r="C487" s="36" t="s">
        <v>11</v>
      </c>
      <c r="D487" s="69">
        <v>65</v>
      </c>
    </row>
    <row r="488" spans="2:8" x14ac:dyDescent="0.3">
      <c r="C488" s="36" t="s">
        <v>13</v>
      </c>
      <c r="D488" s="63" t="s">
        <v>34</v>
      </c>
      <c r="E488" s="41"/>
    </row>
    <row r="489" spans="2:8" ht="24" thickBot="1" x14ac:dyDescent="0.3">
      <c r="C489" s="42"/>
      <c r="D489" s="42"/>
    </row>
    <row r="490" spans="2:8" ht="48" thickBot="1" x14ac:dyDescent="0.3">
      <c r="B490" s="98" t="s">
        <v>17</v>
      </c>
      <c r="C490" s="99"/>
      <c r="D490" s="23" t="s">
        <v>20</v>
      </c>
      <c r="E490" s="100" t="s">
        <v>22</v>
      </c>
      <c r="F490" s="101"/>
      <c r="G490" s="2" t="s">
        <v>21</v>
      </c>
    </row>
    <row r="491" spans="2:8" ht="24" thickBot="1" x14ac:dyDescent="0.3">
      <c r="B491" s="102" t="s">
        <v>36</v>
      </c>
      <c r="C491" s="103"/>
      <c r="D491" s="64">
        <v>50.01</v>
      </c>
      <c r="E491" s="71">
        <v>1.6</v>
      </c>
      <c r="F491" s="18" t="s">
        <v>25</v>
      </c>
      <c r="G491" s="26">
        <f t="shared" ref="G491:G498" si="13">D491*E491</f>
        <v>80.016000000000005</v>
      </c>
      <c r="H491" s="104"/>
    </row>
    <row r="492" spans="2:8" x14ac:dyDescent="0.25">
      <c r="B492" s="105" t="s">
        <v>18</v>
      </c>
      <c r="C492" s="106"/>
      <c r="D492" s="55">
        <v>97.44</v>
      </c>
      <c r="E492" s="73">
        <v>0.6</v>
      </c>
      <c r="F492" s="19" t="s">
        <v>26</v>
      </c>
      <c r="G492" s="27">
        <f t="shared" si="13"/>
        <v>58.463999999999999</v>
      </c>
      <c r="H492" s="104"/>
    </row>
    <row r="493" spans="2:8" ht="24" thickBot="1" x14ac:dyDescent="0.3">
      <c r="B493" s="107" t="s">
        <v>19</v>
      </c>
      <c r="C493" s="108"/>
      <c r="D493" s="56">
        <v>151.63</v>
      </c>
      <c r="E493" s="75">
        <v>0.6</v>
      </c>
      <c r="F493" s="20" t="s">
        <v>26</v>
      </c>
      <c r="G493" s="28">
        <f t="shared" si="13"/>
        <v>90.977999999999994</v>
      </c>
      <c r="H493" s="104"/>
    </row>
    <row r="494" spans="2:8" ht="24" thickBot="1" x14ac:dyDescent="0.3">
      <c r="B494" s="109" t="s">
        <v>28</v>
      </c>
      <c r="C494" s="110"/>
      <c r="D494" s="65">
        <v>731.97</v>
      </c>
      <c r="E494" s="77"/>
      <c r="F494" s="24" t="s">
        <v>25</v>
      </c>
      <c r="G494" s="29">
        <f t="shared" si="13"/>
        <v>0</v>
      </c>
      <c r="H494" s="104"/>
    </row>
    <row r="495" spans="2:8" x14ac:dyDescent="0.25">
      <c r="B495" s="105" t="s">
        <v>33</v>
      </c>
      <c r="C495" s="106"/>
      <c r="D495" s="55">
        <v>652.6</v>
      </c>
      <c r="E495" s="73">
        <v>3.2</v>
      </c>
      <c r="F495" s="19" t="s">
        <v>25</v>
      </c>
      <c r="G495" s="27">
        <f t="shared" si="13"/>
        <v>2088.3200000000002</v>
      </c>
      <c r="H495" s="104"/>
    </row>
    <row r="496" spans="2:8" x14ac:dyDescent="0.25">
      <c r="B496" s="111" t="s">
        <v>27</v>
      </c>
      <c r="C496" s="112"/>
      <c r="D496" s="66">
        <v>526.99</v>
      </c>
      <c r="E496" s="79"/>
      <c r="F496" s="21" t="s">
        <v>25</v>
      </c>
      <c r="G496" s="30">
        <f t="shared" si="13"/>
        <v>0</v>
      </c>
      <c r="H496" s="104"/>
    </row>
    <row r="497" spans="2:8" x14ac:dyDescent="0.25">
      <c r="B497" s="111" t="s">
        <v>29</v>
      </c>
      <c r="C497" s="112"/>
      <c r="D497" s="67">
        <v>5438.99</v>
      </c>
      <c r="E497" s="81">
        <v>1.6</v>
      </c>
      <c r="F497" s="21" t="s">
        <v>25</v>
      </c>
      <c r="G497" s="30">
        <f t="shared" si="13"/>
        <v>8702.384</v>
      </c>
      <c r="H497" s="104"/>
    </row>
    <row r="498" spans="2:8" x14ac:dyDescent="0.25">
      <c r="B498" s="111" t="s">
        <v>30</v>
      </c>
      <c r="C498" s="112"/>
      <c r="D498" s="67">
        <v>1672.77</v>
      </c>
      <c r="E498" s="81">
        <v>1.6</v>
      </c>
      <c r="F498" s="21" t="s">
        <v>25</v>
      </c>
      <c r="G498" s="30">
        <f t="shared" si="13"/>
        <v>2676.4320000000002</v>
      </c>
      <c r="H498" s="104"/>
    </row>
    <row r="499" spans="2:8" x14ac:dyDescent="0.25">
      <c r="B499" s="111" t="s">
        <v>32</v>
      </c>
      <c r="C499" s="112"/>
      <c r="D499" s="67">
        <v>548.24</v>
      </c>
      <c r="E499" s="81">
        <v>1.6</v>
      </c>
      <c r="F499" s="21" t="s">
        <v>25</v>
      </c>
      <c r="G499" s="30">
        <f>D499*E499</f>
        <v>877.18400000000008</v>
      </c>
      <c r="H499" s="104"/>
    </row>
    <row r="500" spans="2:8" ht="24" thickBot="1" x14ac:dyDescent="0.3">
      <c r="B500" s="107" t="s">
        <v>31</v>
      </c>
      <c r="C500" s="108"/>
      <c r="D500" s="68">
        <v>340.74</v>
      </c>
      <c r="E500" s="75">
        <v>16</v>
      </c>
      <c r="F500" s="20" t="s">
        <v>25</v>
      </c>
      <c r="G500" s="31">
        <f>D500*E500</f>
        <v>5451.84</v>
      </c>
      <c r="H500" s="104"/>
    </row>
    <row r="501" spans="2:8" x14ac:dyDescent="0.25">
      <c r="C501" s="3"/>
      <c r="D501" s="3"/>
      <c r="E501" s="4"/>
      <c r="F501" s="4"/>
      <c r="H501" s="45"/>
    </row>
    <row r="502" spans="2:8" ht="25.5" x14ac:dyDescent="0.25">
      <c r="C502" s="14" t="s">
        <v>14</v>
      </c>
      <c r="D502" s="6"/>
    </row>
    <row r="503" spans="2:8" ht="20.25" x14ac:dyDescent="0.25">
      <c r="C503" s="95" t="s">
        <v>6</v>
      </c>
      <c r="D503" s="51" t="s">
        <v>0</v>
      </c>
      <c r="E503" s="9">
        <f>IF(G491&gt;0, ROUND((G491+D484)/D484,2), 0)</f>
        <v>1</v>
      </c>
      <c r="F503" s="9"/>
      <c r="G503" s="10"/>
      <c r="H503" s="7"/>
    </row>
    <row r="504" spans="2:8" x14ac:dyDescent="0.25">
      <c r="C504" s="95"/>
      <c r="D504" s="51" t="s">
        <v>1</v>
      </c>
      <c r="E504" s="9">
        <f>IF(SUM(G492:G493)&gt;0,ROUND((G492+G493+D484)/D484,2),0)</f>
        <v>1.01</v>
      </c>
      <c r="F504" s="9"/>
      <c r="G504" s="11"/>
      <c r="H504" s="47"/>
    </row>
    <row r="505" spans="2:8" x14ac:dyDescent="0.25">
      <c r="C505" s="95"/>
      <c r="D505" s="51" t="s">
        <v>2</v>
      </c>
      <c r="E505" s="9">
        <f>IF(G494&gt;0,ROUND((G494+D484)/D484,2),0)</f>
        <v>0</v>
      </c>
      <c r="F505" s="12"/>
      <c r="G505" s="11"/>
    </row>
    <row r="506" spans="2:8" x14ac:dyDescent="0.25">
      <c r="C506" s="95"/>
      <c r="D506" s="13" t="s">
        <v>3</v>
      </c>
      <c r="E506" s="32">
        <f>IF(SUM(G495:G500)&gt;0,ROUND((SUM(G495:G500)+D484)/D484,2),0)</f>
        <v>1.78</v>
      </c>
      <c r="F506" s="10"/>
      <c r="G506" s="11"/>
    </row>
    <row r="507" spans="2:8" ht="25.5" x14ac:dyDescent="0.25">
      <c r="D507" s="33" t="s">
        <v>4</v>
      </c>
      <c r="E507" s="34">
        <f>SUM(E503:E506)-IF(VALUE(COUNTIF(E503:E506,"&gt;0"))=4,3,0)-IF(VALUE(COUNTIF(E503:E506,"&gt;0"))=3,2,0)-IF(VALUE(COUNTIF(E503:E506,"&gt;0"))=2,1,0)</f>
        <v>1.79</v>
      </c>
      <c r="F507" s="25"/>
    </row>
    <row r="508" spans="2:8" x14ac:dyDescent="0.25">
      <c r="E508" s="15"/>
    </row>
    <row r="509" spans="2:8" ht="25.5" x14ac:dyDescent="0.35">
      <c r="B509" s="22"/>
      <c r="C509" s="16" t="s">
        <v>23</v>
      </c>
      <c r="D509" s="96">
        <f>E507*D484</f>
        <v>45141.813099999999</v>
      </c>
      <c r="E509" s="96"/>
    </row>
    <row r="510" spans="2:8" ht="20.25" x14ac:dyDescent="0.3">
      <c r="C510" s="17" t="s">
        <v>8</v>
      </c>
      <c r="D510" s="97">
        <f>D509/D483</f>
        <v>129.71785373563219</v>
      </c>
      <c r="E510" s="97"/>
      <c r="G510" s="7"/>
      <c r="H510" s="48"/>
    </row>
    <row r="516" spans="2:8" ht="60.75" x14ac:dyDescent="0.8">
      <c r="B516" s="123" t="s">
        <v>50</v>
      </c>
      <c r="C516" s="123"/>
      <c r="D516" s="123"/>
      <c r="E516" s="123"/>
      <c r="F516" s="123"/>
      <c r="G516" s="123"/>
      <c r="H516" s="123"/>
    </row>
    <row r="517" spans="2:8" x14ac:dyDescent="0.25">
      <c r="B517" s="124" t="s">
        <v>37</v>
      </c>
      <c r="C517" s="124"/>
      <c r="D517" s="124"/>
      <c r="E517" s="124"/>
      <c r="F517" s="124"/>
      <c r="G517" s="124"/>
    </row>
    <row r="518" spans="2:8" x14ac:dyDescent="0.25">
      <c r="C518" s="52"/>
      <c r="G518" s="7"/>
    </row>
    <row r="519" spans="2:8" ht="25.5" x14ac:dyDescent="0.25">
      <c r="C519" s="14" t="s">
        <v>5</v>
      </c>
      <c r="D519" s="6"/>
    </row>
    <row r="520" spans="2:8" ht="20.25" x14ac:dyDescent="0.25">
      <c r="B520" s="10"/>
      <c r="C520" s="113" t="s">
        <v>15</v>
      </c>
      <c r="D520" s="116" t="s">
        <v>91</v>
      </c>
      <c r="E520" s="116"/>
      <c r="F520" s="116"/>
      <c r="G520" s="116"/>
      <c r="H520" s="40"/>
    </row>
    <row r="521" spans="2:8" ht="20.25" x14ac:dyDescent="0.25">
      <c r="B521" s="10"/>
      <c r="C521" s="114"/>
      <c r="D521" s="116" t="s">
        <v>111</v>
      </c>
      <c r="E521" s="116"/>
      <c r="F521" s="116"/>
      <c r="G521" s="116"/>
      <c r="H521" s="40"/>
    </row>
    <row r="522" spans="2:8" ht="20.25" x14ac:dyDescent="0.25">
      <c r="B522" s="10"/>
      <c r="C522" s="115"/>
      <c r="D522" s="116" t="s">
        <v>116</v>
      </c>
      <c r="E522" s="116"/>
      <c r="F522" s="116"/>
      <c r="G522" s="116"/>
      <c r="H522" s="40"/>
    </row>
    <row r="523" spans="2:8" x14ac:dyDescent="0.25">
      <c r="C523" s="35" t="s">
        <v>12</v>
      </c>
      <c r="D523" s="53">
        <v>2.5</v>
      </c>
      <c r="E523" s="49"/>
      <c r="F523" s="10"/>
    </row>
    <row r="524" spans="2:8" x14ac:dyDescent="0.25">
      <c r="C524" s="1" t="s">
        <v>9</v>
      </c>
      <c r="D524" s="54">
        <v>470</v>
      </c>
      <c r="E524" s="117" t="s">
        <v>16</v>
      </c>
      <c r="F524" s="118"/>
      <c r="G524" s="121">
        <f>D525/D524</f>
        <v>29.105361702127659</v>
      </c>
    </row>
    <row r="525" spans="2:8" x14ac:dyDescent="0.25">
      <c r="C525" s="1" t="s">
        <v>10</v>
      </c>
      <c r="D525" s="54">
        <v>13679.52</v>
      </c>
      <c r="E525" s="119"/>
      <c r="F525" s="120"/>
      <c r="G525" s="122"/>
    </row>
    <row r="526" spans="2:8" x14ac:dyDescent="0.25">
      <c r="C526" s="37"/>
      <c r="D526" s="38"/>
      <c r="E526" s="50"/>
    </row>
    <row r="527" spans="2:8" x14ac:dyDescent="0.3">
      <c r="C527" s="36" t="s">
        <v>7</v>
      </c>
      <c r="D527" s="69" t="s">
        <v>117</v>
      </c>
    </row>
    <row r="528" spans="2:8" x14ac:dyDescent="0.3">
      <c r="C528" s="36" t="s">
        <v>11</v>
      </c>
      <c r="D528" s="69">
        <v>45</v>
      </c>
    </row>
    <row r="529" spans="2:8" x14ac:dyDescent="0.3">
      <c r="C529" s="36" t="s">
        <v>13</v>
      </c>
      <c r="D529" s="63" t="s">
        <v>34</v>
      </c>
      <c r="E529" s="41"/>
    </row>
    <row r="530" spans="2:8" ht="24" thickBot="1" x14ac:dyDescent="0.3">
      <c r="C530" s="42"/>
      <c r="D530" s="42"/>
    </row>
    <row r="531" spans="2:8" ht="48" thickBot="1" x14ac:dyDescent="0.3">
      <c r="B531" s="98" t="s">
        <v>17</v>
      </c>
      <c r="C531" s="99"/>
      <c r="D531" s="23" t="s">
        <v>20</v>
      </c>
      <c r="E531" s="100" t="s">
        <v>22</v>
      </c>
      <c r="F531" s="101"/>
      <c r="G531" s="2" t="s">
        <v>21</v>
      </c>
    </row>
    <row r="532" spans="2:8" ht="24" thickBot="1" x14ac:dyDescent="0.3">
      <c r="B532" s="102" t="s">
        <v>36</v>
      </c>
      <c r="C532" s="103"/>
      <c r="D532" s="64">
        <v>50.01</v>
      </c>
      <c r="E532" s="71">
        <v>2.5</v>
      </c>
      <c r="F532" s="18" t="s">
        <v>25</v>
      </c>
      <c r="G532" s="26">
        <f t="shared" ref="G532:G539" si="14">D532*E532</f>
        <v>125.02499999999999</v>
      </c>
      <c r="H532" s="104"/>
    </row>
    <row r="533" spans="2:8" x14ac:dyDescent="0.25">
      <c r="B533" s="105" t="s">
        <v>18</v>
      </c>
      <c r="C533" s="106"/>
      <c r="D533" s="55">
        <v>97.44</v>
      </c>
      <c r="E533" s="73">
        <v>0.7</v>
      </c>
      <c r="F533" s="19" t="s">
        <v>26</v>
      </c>
      <c r="G533" s="27">
        <f t="shared" si="14"/>
        <v>68.207999999999998</v>
      </c>
      <c r="H533" s="104"/>
    </row>
    <row r="534" spans="2:8" ht="24" thickBot="1" x14ac:dyDescent="0.3">
      <c r="B534" s="107" t="s">
        <v>19</v>
      </c>
      <c r="C534" s="108"/>
      <c r="D534" s="56">
        <v>151.63</v>
      </c>
      <c r="E534" s="75">
        <v>0.7</v>
      </c>
      <c r="F534" s="20" t="s">
        <v>26</v>
      </c>
      <c r="G534" s="28">
        <f t="shared" si="14"/>
        <v>106.14099999999999</v>
      </c>
      <c r="H534" s="104"/>
    </row>
    <row r="535" spans="2:8" ht="24" thickBot="1" x14ac:dyDescent="0.3">
      <c r="B535" s="109" t="s">
        <v>28</v>
      </c>
      <c r="C535" s="110"/>
      <c r="D535" s="65">
        <v>731.97</v>
      </c>
      <c r="E535" s="77"/>
      <c r="F535" s="24" t="s">
        <v>25</v>
      </c>
      <c r="G535" s="29">
        <f t="shared" si="14"/>
        <v>0</v>
      </c>
      <c r="H535" s="104"/>
    </row>
    <row r="536" spans="2:8" x14ac:dyDescent="0.25">
      <c r="B536" s="105" t="s">
        <v>33</v>
      </c>
      <c r="C536" s="106"/>
      <c r="D536" s="55">
        <v>652.6</v>
      </c>
      <c r="E536" s="73">
        <v>5</v>
      </c>
      <c r="F536" s="19" t="s">
        <v>25</v>
      </c>
      <c r="G536" s="27">
        <f t="shared" si="14"/>
        <v>3263</v>
      </c>
      <c r="H536" s="104"/>
    </row>
    <row r="537" spans="2:8" x14ac:dyDescent="0.25">
      <c r="B537" s="111" t="s">
        <v>27</v>
      </c>
      <c r="C537" s="112"/>
      <c r="D537" s="66">
        <v>526.99</v>
      </c>
      <c r="E537" s="79"/>
      <c r="F537" s="21" t="s">
        <v>25</v>
      </c>
      <c r="G537" s="30">
        <f t="shared" si="14"/>
        <v>0</v>
      </c>
      <c r="H537" s="104"/>
    </row>
    <row r="538" spans="2:8" x14ac:dyDescent="0.25">
      <c r="B538" s="111" t="s">
        <v>29</v>
      </c>
      <c r="C538" s="112"/>
      <c r="D538" s="67">
        <v>5438.99</v>
      </c>
      <c r="E538" s="81">
        <v>2.5</v>
      </c>
      <c r="F538" s="21" t="s">
        <v>25</v>
      </c>
      <c r="G538" s="30">
        <f t="shared" si="14"/>
        <v>13597.474999999999</v>
      </c>
      <c r="H538" s="104"/>
    </row>
    <row r="539" spans="2:8" x14ac:dyDescent="0.25">
      <c r="B539" s="111" t="s">
        <v>30</v>
      </c>
      <c r="C539" s="112"/>
      <c r="D539" s="67">
        <v>1672.77</v>
      </c>
      <c r="E539" s="81">
        <v>2.5</v>
      </c>
      <c r="F539" s="21" t="s">
        <v>25</v>
      </c>
      <c r="G539" s="30">
        <f t="shared" si="14"/>
        <v>4181.9250000000002</v>
      </c>
      <c r="H539" s="104"/>
    </row>
    <row r="540" spans="2:8" x14ac:dyDescent="0.25">
      <c r="B540" s="111" t="s">
        <v>32</v>
      </c>
      <c r="C540" s="112"/>
      <c r="D540" s="67">
        <v>548.24</v>
      </c>
      <c r="E540" s="81">
        <v>2.5</v>
      </c>
      <c r="F540" s="21" t="s">
        <v>25</v>
      </c>
      <c r="G540" s="30">
        <f>D540*E540</f>
        <v>1370.6</v>
      </c>
      <c r="H540" s="104"/>
    </row>
    <row r="541" spans="2:8" ht="24" thickBot="1" x14ac:dyDescent="0.3">
      <c r="B541" s="107" t="s">
        <v>31</v>
      </c>
      <c r="C541" s="108"/>
      <c r="D541" s="68">
        <v>340.74</v>
      </c>
      <c r="E541" s="75">
        <v>25</v>
      </c>
      <c r="F541" s="20" t="s">
        <v>25</v>
      </c>
      <c r="G541" s="31">
        <f>D541*E541</f>
        <v>8518.5</v>
      </c>
      <c r="H541" s="104"/>
    </row>
    <row r="542" spans="2:8" x14ac:dyDescent="0.25">
      <c r="C542" s="3"/>
      <c r="D542" s="3"/>
      <c r="E542" s="4"/>
      <c r="F542" s="4"/>
      <c r="H542" s="45"/>
    </row>
    <row r="543" spans="2:8" ht="25.5" x14ac:dyDescent="0.25">
      <c r="C543" s="14" t="s">
        <v>14</v>
      </c>
      <c r="D543" s="6"/>
    </row>
    <row r="544" spans="2:8" ht="20.25" x14ac:dyDescent="0.25">
      <c r="C544" s="95" t="s">
        <v>6</v>
      </c>
      <c r="D544" s="51" t="s">
        <v>0</v>
      </c>
      <c r="E544" s="9">
        <f>IF(G532&gt;0, ROUND((G532+D525)/D525,2), 0)</f>
        <v>1.01</v>
      </c>
      <c r="F544" s="9"/>
      <c r="G544" s="10"/>
      <c r="H544" s="7"/>
    </row>
    <row r="545" spans="2:8" x14ac:dyDescent="0.25">
      <c r="C545" s="95"/>
      <c r="D545" s="51" t="s">
        <v>1</v>
      </c>
      <c r="E545" s="9">
        <f>IF(SUM(G533:G534)&gt;0,ROUND((G533+G534+D525)/D525,2),0)</f>
        <v>1.01</v>
      </c>
      <c r="F545" s="9"/>
      <c r="G545" s="11"/>
      <c r="H545" s="47"/>
    </row>
    <row r="546" spans="2:8" x14ac:dyDescent="0.25">
      <c r="C546" s="95"/>
      <c r="D546" s="51" t="s">
        <v>2</v>
      </c>
      <c r="E546" s="9">
        <f>IF(G535&gt;0,ROUND((G535+D525)/D525,2),0)</f>
        <v>0</v>
      </c>
      <c r="F546" s="12"/>
      <c r="G546" s="11"/>
    </row>
    <row r="547" spans="2:8" x14ac:dyDescent="0.25">
      <c r="C547" s="95"/>
      <c r="D547" s="13" t="s">
        <v>3</v>
      </c>
      <c r="E547" s="32">
        <f>IF(SUM(G536:G541)&gt;0,ROUND((SUM(G536:G541)+D525)/D525,2),0)</f>
        <v>3.26</v>
      </c>
      <c r="F547" s="10"/>
      <c r="G547" s="11"/>
    </row>
    <row r="548" spans="2:8" ht="25.5" x14ac:dyDescent="0.25">
      <c r="D548" s="33" t="s">
        <v>4</v>
      </c>
      <c r="E548" s="34">
        <f>SUM(E544:E547)-IF(VALUE(COUNTIF(E544:E547,"&gt;0"))=4,3,0)-IF(VALUE(COUNTIF(E544:E547,"&gt;0"))=3,2,0)-IF(VALUE(COUNTIF(E544:E547,"&gt;0"))=2,1,0)</f>
        <v>3.2799999999999994</v>
      </c>
      <c r="F548" s="25"/>
    </row>
    <row r="549" spans="2:8" x14ac:dyDescent="0.25">
      <c r="E549" s="15"/>
    </row>
    <row r="550" spans="2:8" ht="25.5" x14ac:dyDescent="0.35">
      <c r="B550" s="22"/>
      <c r="C550" s="16" t="s">
        <v>23</v>
      </c>
      <c r="D550" s="96">
        <f>E548*D525</f>
        <v>44868.825599999989</v>
      </c>
      <c r="E550" s="96"/>
    </row>
    <row r="551" spans="2:8" ht="20.25" x14ac:dyDescent="0.3">
      <c r="C551" s="17" t="s">
        <v>8</v>
      </c>
      <c r="D551" s="97">
        <f>D550/D524</f>
        <v>95.465586382978699</v>
      </c>
      <c r="E551" s="97"/>
      <c r="G551" s="7"/>
      <c r="H551" s="48"/>
    </row>
    <row r="555" spans="2:8" ht="60.75" x14ac:dyDescent="0.8">
      <c r="B555" s="123" t="s">
        <v>51</v>
      </c>
      <c r="C555" s="123"/>
      <c r="D555" s="123"/>
      <c r="E555" s="123"/>
      <c r="F555" s="123"/>
      <c r="G555" s="123"/>
      <c r="H555" s="123"/>
    </row>
    <row r="556" spans="2:8" x14ac:dyDescent="0.25">
      <c r="B556" s="124" t="s">
        <v>37</v>
      </c>
      <c r="C556" s="124"/>
      <c r="D556" s="124"/>
      <c r="E556" s="124"/>
      <c r="F556" s="124"/>
      <c r="G556" s="124"/>
    </row>
    <row r="557" spans="2:8" x14ac:dyDescent="0.25">
      <c r="C557" s="52"/>
      <c r="G557" s="7"/>
    </row>
    <row r="558" spans="2:8" ht="25.5" x14ac:dyDescent="0.25">
      <c r="C558" s="14" t="s">
        <v>5</v>
      </c>
      <c r="D558" s="6"/>
    </row>
    <row r="559" spans="2:8" ht="20.25" x14ac:dyDescent="0.25">
      <c r="B559" s="10"/>
      <c r="C559" s="113" t="s">
        <v>15</v>
      </c>
      <c r="D559" s="116" t="s">
        <v>91</v>
      </c>
      <c r="E559" s="116"/>
      <c r="F559" s="116"/>
      <c r="G559" s="116"/>
      <c r="H559" s="40"/>
    </row>
    <row r="560" spans="2:8" ht="20.25" x14ac:dyDescent="0.25">
      <c r="B560" s="10"/>
      <c r="C560" s="114"/>
      <c r="D560" s="116" t="s">
        <v>111</v>
      </c>
      <c r="E560" s="116"/>
      <c r="F560" s="116"/>
      <c r="G560" s="116"/>
      <c r="H560" s="40"/>
    </row>
    <row r="561" spans="2:8" ht="20.25" x14ac:dyDescent="0.25">
      <c r="B561" s="10"/>
      <c r="C561" s="115"/>
      <c r="D561" s="116" t="s">
        <v>118</v>
      </c>
      <c r="E561" s="116"/>
      <c r="F561" s="116"/>
      <c r="G561" s="116"/>
      <c r="H561" s="40"/>
    </row>
    <row r="562" spans="2:8" x14ac:dyDescent="0.25">
      <c r="C562" s="35" t="s">
        <v>12</v>
      </c>
      <c r="D562" s="53">
        <v>5.0999999999999996</v>
      </c>
      <c r="E562" s="49"/>
      <c r="F562" s="10"/>
    </row>
    <row r="563" spans="2:8" x14ac:dyDescent="0.25">
      <c r="C563" s="1" t="s">
        <v>9</v>
      </c>
      <c r="D563" s="54">
        <v>930</v>
      </c>
      <c r="E563" s="117" t="s">
        <v>16</v>
      </c>
      <c r="F563" s="118"/>
      <c r="G563" s="121">
        <f>D564/D563</f>
        <v>14.211225806451614</v>
      </c>
    </row>
    <row r="564" spans="2:8" x14ac:dyDescent="0.25">
      <c r="C564" s="1" t="s">
        <v>10</v>
      </c>
      <c r="D564" s="54">
        <v>13216.44</v>
      </c>
      <c r="E564" s="119"/>
      <c r="F564" s="120"/>
      <c r="G564" s="122"/>
    </row>
    <row r="565" spans="2:8" x14ac:dyDescent="0.25">
      <c r="C565" s="37"/>
      <c r="D565" s="38"/>
      <c r="E565" s="50"/>
    </row>
    <row r="566" spans="2:8" x14ac:dyDescent="0.3">
      <c r="C566" s="36" t="s">
        <v>7</v>
      </c>
      <c r="D566" s="69" t="s">
        <v>113</v>
      </c>
    </row>
    <row r="567" spans="2:8" x14ac:dyDescent="0.3">
      <c r="C567" s="36" t="s">
        <v>11</v>
      </c>
      <c r="D567" s="69">
        <v>45</v>
      </c>
    </row>
    <row r="568" spans="2:8" x14ac:dyDescent="0.3">
      <c r="C568" s="36" t="s">
        <v>13</v>
      </c>
      <c r="D568" s="63" t="s">
        <v>34</v>
      </c>
      <c r="E568" s="41"/>
    </row>
    <row r="569" spans="2:8" ht="24" thickBot="1" x14ac:dyDescent="0.3">
      <c r="C569" s="42"/>
      <c r="D569" s="42"/>
    </row>
    <row r="570" spans="2:8" ht="48" thickBot="1" x14ac:dyDescent="0.3">
      <c r="B570" s="98" t="s">
        <v>17</v>
      </c>
      <c r="C570" s="99"/>
      <c r="D570" s="23" t="s">
        <v>20</v>
      </c>
      <c r="E570" s="100" t="s">
        <v>22</v>
      </c>
      <c r="F570" s="101"/>
      <c r="G570" s="2" t="s">
        <v>21</v>
      </c>
    </row>
    <row r="571" spans="2:8" ht="24" thickBot="1" x14ac:dyDescent="0.3">
      <c r="B571" s="102" t="s">
        <v>36</v>
      </c>
      <c r="C571" s="103"/>
      <c r="D571" s="64">
        <v>50.01</v>
      </c>
      <c r="E571" s="71">
        <v>5.0999999999999996</v>
      </c>
      <c r="F571" s="18" t="s">
        <v>25</v>
      </c>
      <c r="G571" s="26">
        <f t="shared" ref="G571:G578" si="15">D571*E571</f>
        <v>255.05099999999996</v>
      </c>
      <c r="H571" s="104"/>
    </row>
    <row r="572" spans="2:8" x14ac:dyDescent="0.25">
      <c r="B572" s="105" t="s">
        <v>18</v>
      </c>
      <c r="C572" s="106"/>
      <c r="D572" s="55">
        <v>97.44</v>
      </c>
      <c r="E572" s="73">
        <v>1.3</v>
      </c>
      <c r="F572" s="19" t="s">
        <v>26</v>
      </c>
      <c r="G572" s="27">
        <f t="shared" si="15"/>
        <v>126.672</v>
      </c>
      <c r="H572" s="104"/>
    </row>
    <row r="573" spans="2:8" ht="24" thickBot="1" x14ac:dyDescent="0.3">
      <c r="B573" s="107" t="s">
        <v>19</v>
      </c>
      <c r="C573" s="108"/>
      <c r="D573" s="56">
        <v>151.63</v>
      </c>
      <c r="E573" s="75">
        <v>1.3</v>
      </c>
      <c r="F573" s="20" t="s">
        <v>26</v>
      </c>
      <c r="G573" s="28">
        <f t="shared" si="15"/>
        <v>197.119</v>
      </c>
      <c r="H573" s="104"/>
    </row>
    <row r="574" spans="2:8" ht="24" thickBot="1" x14ac:dyDescent="0.3">
      <c r="B574" s="109" t="s">
        <v>28</v>
      </c>
      <c r="C574" s="110"/>
      <c r="D574" s="65">
        <v>731.97</v>
      </c>
      <c r="E574" s="77"/>
      <c r="F574" s="24" t="s">
        <v>25</v>
      </c>
      <c r="G574" s="29">
        <f t="shared" si="15"/>
        <v>0</v>
      </c>
      <c r="H574" s="104"/>
    </row>
    <row r="575" spans="2:8" x14ac:dyDescent="0.25">
      <c r="B575" s="105" t="s">
        <v>33</v>
      </c>
      <c r="C575" s="106"/>
      <c r="D575" s="55">
        <v>652.6</v>
      </c>
      <c r="E575" s="73">
        <v>10.199999999999999</v>
      </c>
      <c r="F575" s="19" t="s">
        <v>25</v>
      </c>
      <c r="G575" s="27">
        <f t="shared" si="15"/>
        <v>6656.5199999999995</v>
      </c>
      <c r="H575" s="104"/>
    </row>
    <row r="576" spans="2:8" x14ac:dyDescent="0.25">
      <c r="B576" s="111" t="s">
        <v>27</v>
      </c>
      <c r="C576" s="112"/>
      <c r="D576" s="66">
        <v>526.99</v>
      </c>
      <c r="E576" s="79"/>
      <c r="F576" s="21" t="s">
        <v>25</v>
      </c>
      <c r="G576" s="30">
        <f t="shared" si="15"/>
        <v>0</v>
      </c>
      <c r="H576" s="104"/>
    </row>
    <row r="577" spans="2:8" x14ac:dyDescent="0.25">
      <c r="B577" s="111" t="s">
        <v>29</v>
      </c>
      <c r="C577" s="112"/>
      <c r="D577" s="67">
        <v>5438.99</v>
      </c>
      <c r="E577" s="81">
        <v>6</v>
      </c>
      <c r="F577" s="21" t="s">
        <v>25</v>
      </c>
      <c r="G577" s="30">
        <f t="shared" si="15"/>
        <v>32633.94</v>
      </c>
      <c r="H577" s="104"/>
    </row>
    <row r="578" spans="2:8" x14ac:dyDescent="0.25">
      <c r="B578" s="111" t="s">
        <v>30</v>
      </c>
      <c r="C578" s="112"/>
      <c r="D578" s="67">
        <v>1672.77</v>
      </c>
      <c r="E578" s="81">
        <v>6</v>
      </c>
      <c r="F578" s="21" t="s">
        <v>25</v>
      </c>
      <c r="G578" s="30">
        <f t="shared" si="15"/>
        <v>10036.619999999999</v>
      </c>
      <c r="H578" s="104"/>
    </row>
    <row r="579" spans="2:8" x14ac:dyDescent="0.25">
      <c r="B579" s="111" t="s">
        <v>32</v>
      </c>
      <c r="C579" s="112"/>
      <c r="D579" s="67">
        <v>548.24</v>
      </c>
      <c r="E579" s="81">
        <v>6</v>
      </c>
      <c r="F579" s="21" t="s">
        <v>25</v>
      </c>
      <c r="G579" s="30">
        <f>D579*E579</f>
        <v>3289.44</v>
      </c>
      <c r="H579" s="104"/>
    </row>
    <row r="580" spans="2:8" ht="24" thickBot="1" x14ac:dyDescent="0.3">
      <c r="B580" s="107" t="s">
        <v>31</v>
      </c>
      <c r="C580" s="108"/>
      <c r="D580" s="68">
        <v>340.74</v>
      </c>
      <c r="E580" s="75">
        <v>51</v>
      </c>
      <c r="F580" s="20" t="s">
        <v>25</v>
      </c>
      <c r="G580" s="31">
        <f>D580*E580</f>
        <v>17377.740000000002</v>
      </c>
      <c r="H580" s="104"/>
    </row>
    <row r="581" spans="2:8" x14ac:dyDescent="0.25">
      <c r="C581" s="3"/>
      <c r="D581" s="3"/>
      <c r="E581" s="4"/>
      <c r="F581" s="4"/>
      <c r="H581" s="45"/>
    </row>
    <row r="582" spans="2:8" ht="25.5" x14ac:dyDescent="0.25">
      <c r="C582" s="14" t="s">
        <v>14</v>
      </c>
      <c r="D582" s="6"/>
    </row>
    <row r="583" spans="2:8" ht="20.25" x14ac:dyDescent="0.25">
      <c r="C583" s="95" t="s">
        <v>6</v>
      </c>
      <c r="D583" s="51" t="s">
        <v>0</v>
      </c>
      <c r="E583" s="9">
        <f>IF(G571&gt;0, ROUND((G571+D564)/D564,2), 0)</f>
        <v>1.02</v>
      </c>
      <c r="F583" s="9"/>
      <c r="G583" s="10"/>
      <c r="H583" s="7"/>
    </row>
    <row r="584" spans="2:8" x14ac:dyDescent="0.25">
      <c r="C584" s="95"/>
      <c r="D584" s="51" t="s">
        <v>1</v>
      </c>
      <c r="E584" s="9">
        <f>IF(SUM(G572:G573)&gt;0,ROUND((G572+G573+D564)/D564,2),0)</f>
        <v>1.02</v>
      </c>
      <c r="F584" s="9"/>
      <c r="G584" s="11"/>
      <c r="H584" s="47"/>
    </row>
    <row r="585" spans="2:8" x14ac:dyDescent="0.25">
      <c r="C585" s="95"/>
      <c r="D585" s="51" t="s">
        <v>2</v>
      </c>
      <c r="E585" s="9">
        <f>IF(G574&gt;0,ROUND((G574+D564)/D564,2),0)</f>
        <v>0</v>
      </c>
      <c r="F585" s="12"/>
      <c r="G585" s="11"/>
    </row>
    <row r="586" spans="2:8" x14ac:dyDescent="0.25">
      <c r="C586" s="95"/>
      <c r="D586" s="13" t="s">
        <v>3</v>
      </c>
      <c r="E586" s="32">
        <f>IF(SUM(G575:G580)&gt;0,ROUND((SUM(G575:G580)+D564)/D564,2),0)</f>
        <v>6.3</v>
      </c>
      <c r="F586" s="10"/>
      <c r="G586" s="11"/>
    </row>
    <row r="587" spans="2:8" ht="25.5" x14ac:dyDescent="0.25">
      <c r="D587" s="33" t="s">
        <v>4</v>
      </c>
      <c r="E587" s="34">
        <f>SUM(E583:E586)-IF(VALUE(COUNTIF(E583:E586,"&gt;0"))=4,3,0)-IF(VALUE(COUNTIF(E583:E586,"&gt;0"))=3,2,0)-IF(VALUE(COUNTIF(E583:E586,"&gt;0"))=2,1,0)</f>
        <v>6.34</v>
      </c>
      <c r="F587" s="25"/>
    </row>
    <row r="588" spans="2:8" x14ac:dyDescent="0.25">
      <c r="E588" s="15"/>
    </row>
    <row r="589" spans="2:8" ht="25.5" x14ac:dyDescent="0.35">
      <c r="B589" s="22"/>
      <c r="C589" s="16" t="s">
        <v>23</v>
      </c>
      <c r="D589" s="96">
        <f>E587*D564</f>
        <v>83792.229600000006</v>
      </c>
      <c r="E589" s="96"/>
    </row>
    <row r="590" spans="2:8" ht="20.25" x14ac:dyDescent="0.3">
      <c r="C590" s="17" t="s">
        <v>8</v>
      </c>
      <c r="D590" s="97">
        <f>D589/D563</f>
        <v>90.099171612903234</v>
      </c>
      <c r="E590" s="97"/>
      <c r="G590" s="7"/>
      <c r="H590" s="48"/>
    </row>
    <row r="594" spans="2:8" ht="60.75" x14ac:dyDescent="0.8">
      <c r="B594" s="123" t="s">
        <v>52</v>
      </c>
      <c r="C594" s="123"/>
      <c r="D594" s="123"/>
      <c r="E594" s="123"/>
      <c r="F594" s="123"/>
      <c r="G594" s="123"/>
      <c r="H594" s="123"/>
    </row>
    <row r="595" spans="2:8" x14ac:dyDescent="0.25">
      <c r="B595" s="124" t="s">
        <v>37</v>
      </c>
      <c r="C595" s="124"/>
      <c r="D595" s="124"/>
      <c r="E595" s="124"/>
      <c r="F595" s="124"/>
      <c r="G595" s="124"/>
    </row>
    <row r="596" spans="2:8" x14ac:dyDescent="0.25">
      <c r="C596" s="52"/>
      <c r="G596" s="7"/>
    </row>
    <row r="597" spans="2:8" ht="25.5" x14ac:dyDescent="0.25">
      <c r="C597" s="14" t="s">
        <v>5</v>
      </c>
      <c r="D597" s="6"/>
    </row>
    <row r="598" spans="2:8" ht="20.25" x14ac:dyDescent="0.25">
      <c r="B598" s="10"/>
      <c r="C598" s="113" t="s">
        <v>15</v>
      </c>
      <c r="D598" s="116" t="s">
        <v>91</v>
      </c>
      <c r="E598" s="116"/>
      <c r="F598" s="116"/>
      <c r="G598" s="116"/>
      <c r="H598" s="40"/>
    </row>
    <row r="599" spans="2:8" ht="20.25" x14ac:dyDescent="0.25">
      <c r="B599" s="10"/>
      <c r="C599" s="114"/>
      <c r="D599" s="116" t="s">
        <v>119</v>
      </c>
      <c r="E599" s="116"/>
      <c r="F599" s="116"/>
      <c r="G599" s="116"/>
      <c r="H599" s="40"/>
    </row>
    <row r="600" spans="2:8" ht="20.25" x14ac:dyDescent="0.25">
      <c r="B600" s="10"/>
      <c r="C600" s="115"/>
      <c r="D600" s="116" t="s">
        <v>120</v>
      </c>
      <c r="E600" s="116"/>
      <c r="F600" s="116"/>
      <c r="G600" s="116"/>
      <c r="H600" s="40"/>
    </row>
    <row r="601" spans="2:8" x14ac:dyDescent="0.25">
      <c r="C601" s="35" t="s">
        <v>12</v>
      </c>
      <c r="D601" s="53">
        <v>3.3</v>
      </c>
      <c r="E601" s="49"/>
      <c r="F601" s="10"/>
    </row>
    <row r="602" spans="2:8" x14ac:dyDescent="0.25">
      <c r="C602" s="1" t="s">
        <v>9</v>
      </c>
      <c r="D602" s="54">
        <v>798</v>
      </c>
      <c r="E602" s="117" t="s">
        <v>16</v>
      </c>
      <c r="F602" s="118"/>
      <c r="G602" s="121">
        <f>D603/D602</f>
        <v>30.937581453634085</v>
      </c>
    </row>
    <row r="603" spans="2:8" x14ac:dyDescent="0.25">
      <c r="C603" s="1" t="s">
        <v>10</v>
      </c>
      <c r="D603" s="54">
        <v>24688.19</v>
      </c>
      <c r="E603" s="119"/>
      <c r="F603" s="120"/>
      <c r="G603" s="122"/>
    </row>
    <row r="604" spans="2:8" x14ac:dyDescent="0.25">
      <c r="C604" s="37"/>
      <c r="D604" s="38"/>
      <c r="E604" s="50"/>
    </row>
    <row r="605" spans="2:8" x14ac:dyDescent="0.3">
      <c r="C605" s="36" t="s">
        <v>7</v>
      </c>
      <c r="D605" s="69" t="s">
        <v>121</v>
      </c>
    </row>
    <row r="606" spans="2:8" x14ac:dyDescent="0.3">
      <c r="C606" s="36" t="s">
        <v>11</v>
      </c>
      <c r="D606" s="69">
        <v>55</v>
      </c>
    </row>
    <row r="607" spans="2:8" x14ac:dyDescent="0.3">
      <c r="C607" s="36" t="s">
        <v>13</v>
      </c>
      <c r="D607" s="63" t="s">
        <v>34</v>
      </c>
      <c r="E607" s="41"/>
    </row>
    <row r="608" spans="2:8" ht="24" thickBot="1" x14ac:dyDescent="0.3">
      <c r="C608" s="42"/>
      <c r="D608" s="42"/>
    </row>
    <row r="609" spans="2:8" ht="48" thickBot="1" x14ac:dyDescent="0.3">
      <c r="B609" s="98" t="s">
        <v>17</v>
      </c>
      <c r="C609" s="99"/>
      <c r="D609" s="23" t="s">
        <v>20</v>
      </c>
      <c r="E609" s="100" t="s">
        <v>22</v>
      </c>
      <c r="F609" s="101"/>
      <c r="G609" s="2" t="s">
        <v>21</v>
      </c>
    </row>
    <row r="610" spans="2:8" ht="24" thickBot="1" x14ac:dyDescent="0.3">
      <c r="B610" s="102" t="s">
        <v>36</v>
      </c>
      <c r="C610" s="103"/>
      <c r="D610" s="64">
        <v>50.01</v>
      </c>
      <c r="E610" s="71">
        <v>3.3</v>
      </c>
      <c r="F610" s="18" t="s">
        <v>25</v>
      </c>
      <c r="G610" s="26">
        <f t="shared" ref="G610:G617" si="16">D610*E610</f>
        <v>165.03299999999999</v>
      </c>
      <c r="H610" s="104"/>
    </row>
    <row r="611" spans="2:8" x14ac:dyDescent="0.25">
      <c r="B611" s="105" t="s">
        <v>18</v>
      </c>
      <c r="C611" s="106"/>
      <c r="D611" s="55">
        <v>97.44</v>
      </c>
      <c r="E611" s="73">
        <v>0.9</v>
      </c>
      <c r="F611" s="19" t="s">
        <v>26</v>
      </c>
      <c r="G611" s="27">
        <f t="shared" si="16"/>
        <v>87.695999999999998</v>
      </c>
      <c r="H611" s="104"/>
    </row>
    <row r="612" spans="2:8" ht="24" thickBot="1" x14ac:dyDescent="0.3">
      <c r="B612" s="107" t="s">
        <v>19</v>
      </c>
      <c r="C612" s="108"/>
      <c r="D612" s="56">
        <v>151.63</v>
      </c>
      <c r="E612" s="75">
        <v>0.9</v>
      </c>
      <c r="F612" s="20" t="s">
        <v>26</v>
      </c>
      <c r="G612" s="28">
        <f t="shared" si="16"/>
        <v>136.46700000000001</v>
      </c>
      <c r="H612" s="104"/>
    </row>
    <row r="613" spans="2:8" ht="24" thickBot="1" x14ac:dyDescent="0.3">
      <c r="B613" s="109" t="s">
        <v>28</v>
      </c>
      <c r="C613" s="110"/>
      <c r="D613" s="65">
        <v>731.97</v>
      </c>
      <c r="E613" s="77"/>
      <c r="F613" s="24" t="s">
        <v>25</v>
      </c>
      <c r="G613" s="29">
        <f t="shared" si="16"/>
        <v>0</v>
      </c>
      <c r="H613" s="104"/>
    </row>
    <row r="614" spans="2:8" x14ac:dyDescent="0.25">
      <c r="B614" s="105" t="s">
        <v>33</v>
      </c>
      <c r="C614" s="106"/>
      <c r="D614" s="55">
        <v>652.6</v>
      </c>
      <c r="E614" s="73">
        <v>6.6</v>
      </c>
      <c r="F614" s="19" t="s">
        <v>25</v>
      </c>
      <c r="G614" s="27">
        <f t="shared" si="16"/>
        <v>4307.16</v>
      </c>
      <c r="H614" s="104"/>
    </row>
    <row r="615" spans="2:8" x14ac:dyDescent="0.25">
      <c r="B615" s="111" t="s">
        <v>27</v>
      </c>
      <c r="C615" s="112"/>
      <c r="D615" s="66">
        <v>526.99</v>
      </c>
      <c r="E615" s="79"/>
      <c r="F615" s="21" t="s">
        <v>25</v>
      </c>
      <c r="G615" s="30">
        <f t="shared" si="16"/>
        <v>0</v>
      </c>
      <c r="H615" s="104"/>
    </row>
    <row r="616" spans="2:8" x14ac:dyDescent="0.25">
      <c r="B616" s="111" t="s">
        <v>29</v>
      </c>
      <c r="C616" s="112"/>
      <c r="D616" s="67">
        <v>5438.99</v>
      </c>
      <c r="E616" s="81">
        <v>3.3</v>
      </c>
      <c r="F616" s="21" t="s">
        <v>25</v>
      </c>
      <c r="G616" s="30">
        <f t="shared" si="16"/>
        <v>17948.666999999998</v>
      </c>
      <c r="H616" s="104"/>
    </row>
    <row r="617" spans="2:8" x14ac:dyDescent="0.25">
      <c r="B617" s="111" t="s">
        <v>30</v>
      </c>
      <c r="C617" s="112"/>
      <c r="D617" s="67">
        <v>1672.77</v>
      </c>
      <c r="E617" s="81">
        <v>3.3</v>
      </c>
      <c r="F617" s="21" t="s">
        <v>25</v>
      </c>
      <c r="G617" s="30">
        <f t="shared" si="16"/>
        <v>5520.1409999999996</v>
      </c>
      <c r="H617" s="104"/>
    </row>
    <row r="618" spans="2:8" x14ac:dyDescent="0.25">
      <c r="B618" s="111" t="s">
        <v>32</v>
      </c>
      <c r="C618" s="112"/>
      <c r="D618" s="67">
        <v>548.24</v>
      </c>
      <c r="E618" s="81">
        <v>3.3</v>
      </c>
      <c r="F618" s="21" t="s">
        <v>25</v>
      </c>
      <c r="G618" s="30">
        <f>D618*E618</f>
        <v>1809.192</v>
      </c>
      <c r="H618" s="104"/>
    </row>
    <row r="619" spans="2:8" ht="24" thickBot="1" x14ac:dyDescent="0.3">
      <c r="B619" s="107" t="s">
        <v>31</v>
      </c>
      <c r="C619" s="108"/>
      <c r="D619" s="68">
        <v>340.74</v>
      </c>
      <c r="E619" s="75">
        <v>33</v>
      </c>
      <c r="F619" s="20" t="s">
        <v>25</v>
      </c>
      <c r="G619" s="31">
        <f>D619*E619</f>
        <v>11244.42</v>
      </c>
      <c r="H619" s="104"/>
    </row>
    <row r="620" spans="2:8" x14ac:dyDescent="0.25">
      <c r="C620" s="3"/>
      <c r="D620" s="3"/>
      <c r="E620" s="4"/>
      <c r="F620" s="4"/>
      <c r="H620" s="45"/>
    </row>
    <row r="621" spans="2:8" ht="25.5" x14ac:dyDescent="0.25">
      <c r="C621" s="14" t="s">
        <v>14</v>
      </c>
      <c r="D621" s="6"/>
    </row>
    <row r="622" spans="2:8" ht="20.25" x14ac:dyDescent="0.25">
      <c r="C622" s="95" t="s">
        <v>6</v>
      </c>
      <c r="D622" s="51" t="s">
        <v>0</v>
      </c>
      <c r="E622" s="9">
        <f>IF(G610&gt;0, ROUND((G610+D603)/D603,2), 0)</f>
        <v>1.01</v>
      </c>
      <c r="F622" s="9"/>
      <c r="G622" s="10"/>
      <c r="H622" s="7"/>
    </row>
    <row r="623" spans="2:8" x14ac:dyDescent="0.25">
      <c r="C623" s="95"/>
      <c r="D623" s="51" t="s">
        <v>1</v>
      </c>
      <c r="E623" s="9">
        <f>IF(SUM(G611:G612)&gt;0,ROUND((G611+G612+D603)/D603,2),0)</f>
        <v>1.01</v>
      </c>
      <c r="F623" s="9"/>
      <c r="G623" s="11"/>
      <c r="H623" s="47"/>
    </row>
    <row r="624" spans="2:8" x14ac:dyDescent="0.25">
      <c r="C624" s="95"/>
      <c r="D624" s="51" t="s">
        <v>2</v>
      </c>
      <c r="E624" s="9">
        <f>IF(G613&gt;0,ROUND((G613+D603)/D603,2),0)</f>
        <v>0</v>
      </c>
      <c r="F624" s="12"/>
      <c r="G624" s="11"/>
    </row>
    <row r="625" spans="2:8" x14ac:dyDescent="0.25">
      <c r="C625" s="95"/>
      <c r="D625" s="13" t="s">
        <v>3</v>
      </c>
      <c r="E625" s="32">
        <f>IF(SUM(G614:G619)&gt;0,ROUND((SUM(G614:G619)+D603)/D603,2),0)</f>
        <v>2.65</v>
      </c>
      <c r="F625" s="10"/>
      <c r="G625" s="11"/>
    </row>
    <row r="626" spans="2:8" ht="25.5" x14ac:dyDescent="0.25">
      <c r="D626" s="33" t="s">
        <v>4</v>
      </c>
      <c r="E626" s="34">
        <f>SUM(E622:E625)-IF(VALUE(COUNTIF(E622:E625,"&gt;0"))=4,3,0)-IF(VALUE(COUNTIF(E622:E625,"&gt;0"))=3,2,0)-IF(VALUE(COUNTIF(E622:E625,"&gt;0"))=2,1,0)</f>
        <v>2.67</v>
      </c>
      <c r="F626" s="25"/>
    </row>
    <row r="627" spans="2:8" x14ac:dyDescent="0.25">
      <c r="E627" s="15"/>
    </row>
    <row r="628" spans="2:8" ht="25.5" x14ac:dyDescent="0.35">
      <c r="B628" s="22"/>
      <c r="C628" s="16" t="s">
        <v>23</v>
      </c>
      <c r="D628" s="96">
        <f>E626*D603</f>
        <v>65917.467299999989</v>
      </c>
      <c r="E628" s="96"/>
    </row>
    <row r="629" spans="2:8" ht="20.25" x14ac:dyDescent="0.3">
      <c r="C629" s="17" t="s">
        <v>8</v>
      </c>
      <c r="D629" s="97">
        <f>D628/D602</f>
        <v>82.603342481203001</v>
      </c>
      <c r="E629" s="97"/>
      <c r="G629" s="7"/>
      <c r="H629" s="48"/>
    </row>
    <row r="632" spans="2:8" ht="60.75" x14ac:dyDescent="0.8">
      <c r="B632" s="123" t="s">
        <v>53</v>
      </c>
      <c r="C632" s="123"/>
      <c r="D632" s="123"/>
      <c r="E632" s="123"/>
      <c r="F632" s="123"/>
      <c r="G632" s="123"/>
      <c r="H632" s="123"/>
    </row>
    <row r="633" spans="2:8" x14ac:dyDescent="0.25">
      <c r="B633" s="124" t="s">
        <v>37</v>
      </c>
      <c r="C633" s="124"/>
      <c r="D633" s="124"/>
      <c r="E633" s="124"/>
      <c r="F633" s="124"/>
      <c r="G633" s="124"/>
    </row>
    <row r="634" spans="2:8" x14ac:dyDescent="0.25">
      <c r="C634" s="52"/>
      <c r="G634" s="7"/>
    </row>
    <row r="635" spans="2:8" ht="25.5" x14ac:dyDescent="0.25">
      <c r="C635" s="14" t="s">
        <v>5</v>
      </c>
      <c r="D635" s="6"/>
    </row>
    <row r="636" spans="2:8" ht="20.25" x14ac:dyDescent="0.25">
      <c r="B636" s="10"/>
      <c r="C636" s="113" t="s">
        <v>15</v>
      </c>
      <c r="D636" s="116" t="s">
        <v>91</v>
      </c>
      <c r="E636" s="116"/>
      <c r="F636" s="116"/>
      <c r="G636" s="116"/>
      <c r="H636" s="40"/>
    </row>
    <row r="637" spans="2:8" ht="20.25" x14ac:dyDescent="0.25">
      <c r="B637" s="10"/>
      <c r="C637" s="114"/>
      <c r="D637" s="116" t="s">
        <v>111</v>
      </c>
      <c r="E637" s="116"/>
      <c r="F637" s="116"/>
      <c r="G637" s="116"/>
      <c r="H637" s="40"/>
    </row>
    <row r="638" spans="2:8" ht="20.25" x14ac:dyDescent="0.25">
      <c r="B638" s="10"/>
      <c r="C638" s="115"/>
      <c r="D638" s="116" t="s">
        <v>122</v>
      </c>
      <c r="E638" s="116"/>
      <c r="F638" s="116"/>
      <c r="G638" s="116"/>
      <c r="H638" s="40"/>
    </row>
    <row r="639" spans="2:8" x14ac:dyDescent="0.25">
      <c r="C639" s="35" t="s">
        <v>12</v>
      </c>
      <c r="D639" s="53">
        <v>5.4</v>
      </c>
      <c r="E639" s="49"/>
      <c r="F639" s="10"/>
    </row>
    <row r="640" spans="2:8" x14ac:dyDescent="0.25">
      <c r="C640" s="1" t="s">
        <v>9</v>
      </c>
      <c r="D640" s="54">
        <v>1085</v>
      </c>
      <c r="E640" s="117" t="s">
        <v>16</v>
      </c>
      <c r="F640" s="118"/>
      <c r="G640" s="121">
        <f>D641/D640</f>
        <v>14.242285714285714</v>
      </c>
    </row>
    <row r="641" spans="2:8" x14ac:dyDescent="0.25">
      <c r="C641" s="1" t="s">
        <v>10</v>
      </c>
      <c r="D641" s="54">
        <v>15452.88</v>
      </c>
      <c r="E641" s="119"/>
      <c r="F641" s="120"/>
      <c r="G641" s="122"/>
    </row>
    <row r="642" spans="2:8" x14ac:dyDescent="0.25">
      <c r="C642" s="37"/>
      <c r="D642" s="38"/>
      <c r="E642" s="50"/>
    </row>
    <row r="643" spans="2:8" x14ac:dyDescent="0.3">
      <c r="C643" s="36" t="s">
        <v>7</v>
      </c>
      <c r="D643" s="69" t="s">
        <v>113</v>
      </c>
    </row>
    <row r="644" spans="2:8" x14ac:dyDescent="0.3">
      <c r="C644" s="36" t="s">
        <v>11</v>
      </c>
      <c r="D644" s="69">
        <v>45</v>
      </c>
    </row>
    <row r="645" spans="2:8" x14ac:dyDescent="0.3">
      <c r="C645" s="36" t="s">
        <v>13</v>
      </c>
      <c r="D645" s="63" t="s">
        <v>34</v>
      </c>
      <c r="E645" s="41"/>
    </row>
    <row r="646" spans="2:8" ht="24" thickBot="1" x14ac:dyDescent="0.3">
      <c r="C646" s="42"/>
      <c r="D646" s="42"/>
    </row>
    <row r="647" spans="2:8" ht="48" thickBot="1" x14ac:dyDescent="0.3">
      <c r="B647" s="98" t="s">
        <v>17</v>
      </c>
      <c r="C647" s="99"/>
      <c r="D647" s="23" t="s">
        <v>20</v>
      </c>
      <c r="E647" s="100" t="s">
        <v>22</v>
      </c>
      <c r="F647" s="101"/>
      <c r="G647" s="2" t="s">
        <v>21</v>
      </c>
    </row>
    <row r="648" spans="2:8" ht="24" thickBot="1" x14ac:dyDescent="0.3">
      <c r="B648" s="102" t="s">
        <v>36</v>
      </c>
      <c r="C648" s="103"/>
      <c r="D648" s="64">
        <v>50.01</v>
      </c>
      <c r="E648" s="71">
        <v>5.4</v>
      </c>
      <c r="F648" s="18" t="s">
        <v>25</v>
      </c>
      <c r="G648" s="26">
        <f t="shared" ref="G648:G655" si="17">D648*E648</f>
        <v>270.05400000000003</v>
      </c>
      <c r="H648" s="104"/>
    </row>
    <row r="649" spans="2:8" x14ac:dyDescent="0.25">
      <c r="B649" s="105" t="s">
        <v>18</v>
      </c>
      <c r="C649" s="106"/>
      <c r="D649" s="55">
        <v>97.44</v>
      </c>
      <c r="E649" s="73">
        <v>1.3</v>
      </c>
      <c r="F649" s="19" t="s">
        <v>26</v>
      </c>
      <c r="G649" s="27">
        <f t="shared" si="17"/>
        <v>126.672</v>
      </c>
      <c r="H649" s="104"/>
    </row>
    <row r="650" spans="2:8" ht="24" thickBot="1" x14ac:dyDescent="0.3">
      <c r="B650" s="107" t="s">
        <v>19</v>
      </c>
      <c r="C650" s="108"/>
      <c r="D650" s="56">
        <v>151.63</v>
      </c>
      <c r="E650" s="75">
        <v>1.3</v>
      </c>
      <c r="F650" s="20" t="s">
        <v>26</v>
      </c>
      <c r="G650" s="28">
        <f t="shared" si="17"/>
        <v>197.119</v>
      </c>
      <c r="H650" s="104"/>
    </row>
    <row r="651" spans="2:8" ht="24" thickBot="1" x14ac:dyDescent="0.3">
      <c r="B651" s="109" t="s">
        <v>28</v>
      </c>
      <c r="C651" s="110"/>
      <c r="D651" s="65">
        <v>731.97</v>
      </c>
      <c r="E651" s="77"/>
      <c r="F651" s="24" t="s">
        <v>25</v>
      </c>
      <c r="G651" s="29">
        <f t="shared" si="17"/>
        <v>0</v>
      </c>
      <c r="H651" s="104"/>
    </row>
    <row r="652" spans="2:8" x14ac:dyDescent="0.25">
      <c r="B652" s="105" t="s">
        <v>33</v>
      </c>
      <c r="C652" s="106"/>
      <c r="D652" s="55">
        <v>652.6</v>
      </c>
      <c r="E652" s="73">
        <v>10.8</v>
      </c>
      <c r="F652" s="19" t="s">
        <v>25</v>
      </c>
      <c r="G652" s="27">
        <f t="shared" si="17"/>
        <v>7048.0800000000008</v>
      </c>
      <c r="H652" s="104"/>
    </row>
    <row r="653" spans="2:8" x14ac:dyDescent="0.25">
      <c r="B653" s="111" t="s">
        <v>27</v>
      </c>
      <c r="C653" s="112"/>
      <c r="D653" s="66">
        <v>526.99</v>
      </c>
      <c r="E653" s="79"/>
      <c r="F653" s="21" t="s">
        <v>25</v>
      </c>
      <c r="G653" s="30">
        <f t="shared" si="17"/>
        <v>0</v>
      </c>
      <c r="H653" s="104"/>
    </row>
    <row r="654" spans="2:8" x14ac:dyDescent="0.25">
      <c r="B654" s="111" t="s">
        <v>29</v>
      </c>
      <c r="C654" s="112"/>
      <c r="D654" s="67">
        <v>5438.99</v>
      </c>
      <c r="E654" s="81">
        <v>5.4</v>
      </c>
      <c r="F654" s="21" t="s">
        <v>25</v>
      </c>
      <c r="G654" s="30">
        <f t="shared" si="17"/>
        <v>29370.546000000002</v>
      </c>
      <c r="H654" s="104"/>
    </row>
    <row r="655" spans="2:8" x14ac:dyDescent="0.25">
      <c r="B655" s="111" t="s">
        <v>30</v>
      </c>
      <c r="C655" s="112"/>
      <c r="D655" s="67">
        <v>1672.77</v>
      </c>
      <c r="E655" s="81">
        <v>5.4</v>
      </c>
      <c r="F655" s="21" t="s">
        <v>25</v>
      </c>
      <c r="G655" s="30">
        <f t="shared" si="17"/>
        <v>9032.9580000000005</v>
      </c>
      <c r="H655" s="104"/>
    </row>
    <row r="656" spans="2:8" x14ac:dyDescent="0.25">
      <c r="B656" s="111" t="s">
        <v>32</v>
      </c>
      <c r="C656" s="112"/>
      <c r="D656" s="67">
        <v>548.24</v>
      </c>
      <c r="E656" s="81">
        <v>5.4</v>
      </c>
      <c r="F656" s="21" t="s">
        <v>25</v>
      </c>
      <c r="G656" s="30">
        <f>D656*E656</f>
        <v>2960.4960000000001</v>
      </c>
      <c r="H656" s="104"/>
    </row>
    <row r="657" spans="2:8" ht="24" thickBot="1" x14ac:dyDescent="0.3">
      <c r="B657" s="107" t="s">
        <v>31</v>
      </c>
      <c r="C657" s="108"/>
      <c r="D657" s="68">
        <v>340.74</v>
      </c>
      <c r="E657" s="75">
        <v>54</v>
      </c>
      <c r="F657" s="20" t="s">
        <v>25</v>
      </c>
      <c r="G657" s="31">
        <f>D657*E657</f>
        <v>18399.96</v>
      </c>
      <c r="H657" s="104"/>
    </row>
    <row r="658" spans="2:8" x14ac:dyDescent="0.25">
      <c r="C658" s="3"/>
      <c r="D658" s="3"/>
      <c r="E658" s="4"/>
      <c r="F658" s="4"/>
      <c r="H658" s="45"/>
    </row>
    <row r="659" spans="2:8" ht="25.5" x14ac:dyDescent="0.25">
      <c r="C659" s="14" t="s">
        <v>14</v>
      </c>
      <c r="D659" s="6"/>
    </row>
    <row r="660" spans="2:8" ht="20.25" x14ac:dyDescent="0.25">
      <c r="C660" s="95" t="s">
        <v>6</v>
      </c>
      <c r="D660" s="51" t="s">
        <v>0</v>
      </c>
      <c r="E660" s="9">
        <f>IF(G648&gt;0, ROUND((G648+D641)/D641,2), 0)</f>
        <v>1.02</v>
      </c>
      <c r="F660" s="9"/>
      <c r="G660" s="10"/>
      <c r="H660" s="7"/>
    </row>
    <row r="661" spans="2:8" x14ac:dyDescent="0.25">
      <c r="C661" s="95"/>
      <c r="D661" s="51" t="s">
        <v>1</v>
      </c>
      <c r="E661" s="9">
        <f>IF(SUM(G649:G650)&gt;0,ROUND((G649+G650+D641)/D641,2),0)</f>
        <v>1.02</v>
      </c>
      <c r="F661" s="9"/>
      <c r="G661" s="11"/>
      <c r="H661" s="47"/>
    </row>
    <row r="662" spans="2:8" x14ac:dyDescent="0.25">
      <c r="C662" s="95"/>
      <c r="D662" s="51" t="s">
        <v>2</v>
      </c>
      <c r="E662" s="9">
        <f>IF(G651&gt;0,ROUND((G651+D641)/D641,2),0)</f>
        <v>0</v>
      </c>
      <c r="F662" s="12"/>
      <c r="G662" s="11"/>
    </row>
    <row r="663" spans="2:8" x14ac:dyDescent="0.25">
      <c r="C663" s="95"/>
      <c r="D663" s="13" t="s">
        <v>3</v>
      </c>
      <c r="E663" s="32">
        <f>IF(SUM(G652:G657)&gt;0,ROUND((SUM(G652:G657)+D641)/D641,2),0)</f>
        <v>5.32</v>
      </c>
      <c r="F663" s="10"/>
      <c r="G663" s="11"/>
    </row>
    <row r="664" spans="2:8" ht="25.5" x14ac:dyDescent="0.25">
      <c r="D664" s="33" t="s">
        <v>4</v>
      </c>
      <c r="E664" s="34">
        <f>SUM(E660:E663)-IF(VALUE(COUNTIF(E660:E663,"&gt;0"))=4,3,0)-IF(VALUE(COUNTIF(E660:E663,"&gt;0"))=3,2,0)-IF(VALUE(COUNTIF(E660:E663,"&gt;0"))=2,1,0)</f>
        <v>5.36</v>
      </c>
      <c r="F664" s="25"/>
    </row>
    <row r="665" spans="2:8" x14ac:dyDescent="0.25">
      <c r="E665" s="15"/>
    </row>
    <row r="666" spans="2:8" ht="25.5" x14ac:dyDescent="0.35">
      <c r="B666" s="22"/>
      <c r="C666" s="16" t="s">
        <v>23</v>
      </c>
      <c r="D666" s="96">
        <f>E664*D641</f>
        <v>82827.436799999996</v>
      </c>
      <c r="E666" s="96"/>
    </row>
    <row r="667" spans="2:8" ht="20.25" x14ac:dyDescent="0.3">
      <c r="C667" s="17" t="s">
        <v>8</v>
      </c>
      <c r="D667" s="97">
        <f>D666/D640</f>
        <v>76.338651428571424</v>
      </c>
      <c r="E667" s="97"/>
      <c r="G667" s="7"/>
      <c r="H667" s="48"/>
    </row>
    <row r="670" spans="2:8" ht="60.75" x14ac:dyDescent="0.8">
      <c r="B670" s="123" t="s">
        <v>54</v>
      </c>
      <c r="C670" s="123"/>
      <c r="D670" s="123"/>
      <c r="E670" s="123"/>
      <c r="F670" s="123"/>
      <c r="G670" s="123"/>
      <c r="H670" s="123"/>
    </row>
    <row r="671" spans="2:8" x14ac:dyDescent="0.25">
      <c r="B671" s="124" t="s">
        <v>37</v>
      </c>
      <c r="C671" s="124"/>
      <c r="D671" s="124"/>
      <c r="E671" s="124"/>
      <c r="F671" s="124"/>
      <c r="G671" s="124"/>
    </row>
    <row r="672" spans="2:8" x14ac:dyDescent="0.25">
      <c r="C672" s="52"/>
      <c r="G672" s="7"/>
    </row>
    <row r="673" spans="2:8" ht="25.5" x14ac:dyDescent="0.25">
      <c r="C673" s="14" t="s">
        <v>5</v>
      </c>
      <c r="D673" s="6"/>
    </row>
    <row r="674" spans="2:8" ht="20.25" x14ac:dyDescent="0.25">
      <c r="B674" s="10"/>
      <c r="C674" s="113" t="s">
        <v>15</v>
      </c>
      <c r="D674" s="116" t="s">
        <v>91</v>
      </c>
      <c r="E674" s="116"/>
      <c r="F674" s="116"/>
      <c r="G674" s="116"/>
      <c r="H674" s="40"/>
    </row>
    <row r="675" spans="2:8" ht="20.25" x14ac:dyDescent="0.25">
      <c r="B675" s="10"/>
      <c r="C675" s="114"/>
      <c r="D675" s="116" t="s">
        <v>111</v>
      </c>
      <c r="E675" s="116"/>
      <c r="F675" s="116"/>
      <c r="G675" s="116"/>
      <c r="H675" s="40"/>
    </row>
    <row r="676" spans="2:8" ht="20.25" x14ac:dyDescent="0.25">
      <c r="B676" s="10"/>
      <c r="C676" s="115"/>
      <c r="D676" s="116" t="s">
        <v>123</v>
      </c>
      <c r="E676" s="116"/>
      <c r="F676" s="116"/>
      <c r="G676" s="116"/>
      <c r="H676" s="40"/>
    </row>
    <row r="677" spans="2:8" x14ac:dyDescent="0.25">
      <c r="C677" s="35" t="s">
        <v>12</v>
      </c>
      <c r="D677" s="53">
        <v>3</v>
      </c>
      <c r="E677" s="49"/>
      <c r="F677" s="10"/>
    </row>
    <row r="678" spans="2:8" x14ac:dyDescent="0.25">
      <c r="C678" s="1" t="s">
        <v>9</v>
      </c>
      <c r="D678" s="54">
        <v>592</v>
      </c>
      <c r="E678" s="117" t="s">
        <v>16</v>
      </c>
      <c r="F678" s="118"/>
      <c r="G678" s="121">
        <f>D679/D678</f>
        <v>25.111452702702703</v>
      </c>
    </row>
    <row r="679" spans="2:8" x14ac:dyDescent="0.25">
      <c r="C679" s="1" t="s">
        <v>10</v>
      </c>
      <c r="D679" s="54">
        <v>14865.98</v>
      </c>
      <c r="E679" s="119"/>
      <c r="F679" s="120"/>
      <c r="G679" s="122"/>
    </row>
    <row r="680" spans="2:8" x14ac:dyDescent="0.25">
      <c r="C680" s="37"/>
      <c r="D680" s="38"/>
      <c r="E680" s="50"/>
    </row>
    <row r="681" spans="2:8" x14ac:dyDescent="0.3">
      <c r="C681" s="36" t="s">
        <v>7</v>
      </c>
      <c r="D681" s="69" t="s">
        <v>124</v>
      </c>
    </row>
    <row r="682" spans="2:8" x14ac:dyDescent="0.3">
      <c r="C682" s="36" t="s">
        <v>11</v>
      </c>
      <c r="D682" s="69">
        <v>50</v>
      </c>
    </row>
    <row r="683" spans="2:8" x14ac:dyDescent="0.3">
      <c r="C683" s="36" t="s">
        <v>13</v>
      </c>
      <c r="D683" s="63" t="s">
        <v>34</v>
      </c>
      <c r="E683" s="41"/>
    </row>
    <row r="684" spans="2:8" ht="24" thickBot="1" x14ac:dyDescent="0.3">
      <c r="C684" s="42"/>
      <c r="D684" s="42"/>
    </row>
    <row r="685" spans="2:8" ht="48" thickBot="1" x14ac:dyDescent="0.3">
      <c r="B685" s="98" t="s">
        <v>17</v>
      </c>
      <c r="C685" s="99"/>
      <c r="D685" s="23" t="s">
        <v>20</v>
      </c>
      <c r="E685" s="100" t="s">
        <v>22</v>
      </c>
      <c r="F685" s="101"/>
      <c r="G685" s="2" t="s">
        <v>21</v>
      </c>
    </row>
    <row r="686" spans="2:8" ht="24" thickBot="1" x14ac:dyDescent="0.3">
      <c r="B686" s="102" t="s">
        <v>36</v>
      </c>
      <c r="C686" s="103"/>
      <c r="D686" s="64">
        <v>50.01</v>
      </c>
      <c r="E686" s="71">
        <v>3</v>
      </c>
      <c r="F686" s="18" t="s">
        <v>25</v>
      </c>
      <c r="G686" s="26">
        <f t="shared" ref="G686:G693" si="18">D686*E686</f>
        <v>150.03</v>
      </c>
      <c r="H686" s="104"/>
    </row>
    <row r="687" spans="2:8" x14ac:dyDescent="0.25">
      <c r="B687" s="105" t="s">
        <v>18</v>
      </c>
      <c r="C687" s="106"/>
      <c r="D687" s="55">
        <v>97.44</v>
      </c>
      <c r="E687" s="73">
        <v>1</v>
      </c>
      <c r="F687" s="19" t="s">
        <v>26</v>
      </c>
      <c r="G687" s="27">
        <f t="shared" si="18"/>
        <v>97.44</v>
      </c>
      <c r="H687" s="104"/>
    </row>
    <row r="688" spans="2:8" ht="24" thickBot="1" x14ac:dyDescent="0.3">
      <c r="B688" s="107" t="s">
        <v>19</v>
      </c>
      <c r="C688" s="108"/>
      <c r="D688" s="56">
        <v>151.63</v>
      </c>
      <c r="E688" s="75">
        <v>1</v>
      </c>
      <c r="F688" s="20" t="s">
        <v>26</v>
      </c>
      <c r="G688" s="28">
        <f t="shared" si="18"/>
        <v>151.63</v>
      </c>
      <c r="H688" s="104"/>
    </row>
    <row r="689" spans="2:8" ht="24" thickBot="1" x14ac:dyDescent="0.3">
      <c r="B689" s="109" t="s">
        <v>28</v>
      </c>
      <c r="C689" s="110"/>
      <c r="D689" s="65">
        <v>731.97</v>
      </c>
      <c r="E689" s="77"/>
      <c r="F689" s="24" t="s">
        <v>25</v>
      </c>
      <c r="G689" s="29">
        <f t="shared" si="18"/>
        <v>0</v>
      </c>
      <c r="H689" s="104"/>
    </row>
    <row r="690" spans="2:8" x14ac:dyDescent="0.25">
      <c r="B690" s="105" t="s">
        <v>33</v>
      </c>
      <c r="C690" s="106"/>
      <c r="D690" s="55">
        <v>652.6</v>
      </c>
      <c r="E690" s="73">
        <v>6</v>
      </c>
      <c r="F690" s="19" t="s">
        <v>25</v>
      </c>
      <c r="G690" s="27">
        <f t="shared" si="18"/>
        <v>3915.6000000000004</v>
      </c>
      <c r="H690" s="104"/>
    </row>
    <row r="691" spans="2:8" x14ac:dyDescent="0.25">
      <c r="B691" s="111" t="s">
        <v>27</v>
      </c>
      <c r="C691" s="112"/>
      <c r="D691" s="66">
        <v>526.99</v>
      </c>
      <c r="E691" s="79"/>
      <c r="F691" s="21" t="s">
        <v>25</v>
      </c>
      <c r="G691" s="30">
        <f t="shared" si="18"/>
        <v>0</v>
      </c>
      <c r="H691" s="104"/>
    </row>
    <row r="692" spans="2:8" x14ac:dyDescent="0.25">
      <c r="B692" s="111" t="s">
        <v>29</v>
      </c>
      <c r="C692" s="112"/>
      <c r="D692" s="67">
        <v>5438.99</v>
      </c>
      <c r="E692" s="81">
        <v>3</v>
      </c>
      <c r="F692" s="21" t="s">
        <v>25</v>
      </c>
      <c r="G692" s="30">
        <f t="shared" si="18"/>
        <v>16316.97</v>
      </c>
      <c r="H692" s="104"/>
    </row>
    <row r="693" spans="2:8" x14ac:dyDescent="0.25">
      <c r="B693" s="111" t="s">
        <v>30</v>
      </c>
      <c r="C693" s="112"/>
      <c r="D693" s="67">
        <v>1672.77</v>
      </c>
      <c r="E693" s="81">
        <v>3</v>
      </c>
      <c r="F693" s="21" t="s">
        <v>25</v>
      </c>
      <c r="G693" s="30">
        <f t="shared" si="18"/>
        <v>5018.3099999999995</v>
      </c>
      <c r="H693" s="104"/>
    </row>
    <row r="694" spans="2:8" x14ac:dyDescent="0.25">
      <c r="B694" s="111" t="s">
        <v>32</v>
      </c>
      <c r="C694" s="112"/>
      <c r="D694" s="67">
        <v>548.24</v>
      </c>
      <c r="E694" s="81">
        <v>3</v>
      </c>
      <c r="F694" s="21" t="s">
        <v>25</v>
      </c>
      <c r="G694" s="30">
        <f>D694*E694</f>
        <v>1644.72</v>
      </c>
      <c r="H694" s="104"/>
    </row>
    <row r="695" spans="2:8" ht="24" thickBot="1" x14ac:dyDescent="0.3">
      <c r="B695" s="107" t="s">
        <v>31</v>
      </c>
      <c r="C695" s="108"/>
      <c r="D695" s="68">
        <v>340.74</v>
      </c>
      <c r="E695" s="75">
        <v>30</v>
      </c>
      <c r="F695" s="20" t="s">
        <v>25</v>
      </c>
      <c r="G695" s="31">
        <f>D695*E695</f>
        <v>10222.200000000001</v>
      </c>
      <c r="H695" s="104"/>
    </row>
    <row r="696" spans="2:8" x14ac:dyDescent="0.25">
      <c r="C696" s="3"/>
      <c r="D696" s="3"/>
      <c r="E696" s="4"/>
      <c r="F696" s="4"/>
      <c r="H696" s="45"/>
    </row>
    <row r="697" spans="2:8" ht="25.5" x14ac:dyDescent="0.25">
      <c r="C697" s="14" t="s">
        <v>14</v>
      </c>
      <c r="D697" s="6"/>
    </row>
    <row r="698" spans="2:8" ht="20.25" x14ac:dyDescent="0.25">
      <c r="C698" s="95" t="s">
        <v>6</v>
      </c>
      <c r="D698" s="51" t="s">
        <v>0</v>
      </c>
      <c r="E698" s="9">
        <f>IF(G686&gt;0, ROUND((G686+D679)/D679,2), 0)</f>
        <v>1.01</v>
      </c>
      <c r="F698" s="9"/>
      <c r="G698" s="10"/>
      <c r="H698" s="7"/>
    </row>
    <row r="699" spans="2:8" x14ac:dyDescent="0.25">
      <c r="C699" s="95"/>
      <c r="D699" s="51" t="s">
        <v>1</v>
      </c>
      <c r="E699" s="9">
        <f>IF(SUM(G687:G688)&gt;0,ROUND((G687+G688+D679)/D679,2),0)</f>
        <v>1.02</v>
      </c>
      <c r="F699" s="9"/>
      <c r="G699" s="11"/>
      <c r="H699" s="47"/>
    </row>
    <row r="700" spans="2:8" x14ac:dyDescent="0.25">
      <c r="C700" s="95"/>
      <c r="D700" s="51" t="s">
        <v>2</v>
      </c>
      <c r="E700" s="9">
        <f>IF(G689&gt;0,ROUND((G689+D679)/D679,2),0)</f>
        <v>0</v>
      </c>
      <c r="F700" s="12"/>
      <c r="G700" s="11"/>
    </row>
    <row r="701" spans="2:8" x14ac:dyDescent="0.25">
      <c r="C701" s="95"/>
      <c r="D701" s="13" t="s">
        <v>3</v>
      </c>
      <c r="E701" s="32">
        <f>IF(SUM(G690:G695)&gt;0,ROUND((SUM(G690:G695)+D679)/D679,2),0)</f>
        <v>3.5</v>
      </c>
      <c r="F701" s="10"/>
      <c r="G701" s="11"/>
    </row>
    <row r="702" spans="2:8" ht="25.5" x14ac:dyDescent="0.25">
      <c r="D702" s="33" t="s">
        <v>4</v>
      </c>
      <c r="E702" s="34">
        <f>SUM(E698:E701)-IF(VALUE(COUNTIF(E698:E701,"&gt;0"))=4,3,0)-IF(VALUE(COUNTIF(E698:E701,"&gt;0"))=3,2,0)-IF(VALUE(COUNTIF(E698:E701,"&gt;0"))=2,1,0)</f>
        <v>3.5300000000000002</v>
      </c>
      <c r="F702" s="25"/>
    </row>
    <row r="703" spans="2:8" x14ac:dyDescent="0.25">
      <c r="E703" s="15"/>
    </row>
    <row r="704" spans="2:8" ht="25.5" x14ac:dyDescent="0.35">
      <c r="B704" s="22"/>
      <c r="C704" s="16" t="s">
        <v>23</v>
      </c>
      <c r="D704" s="96">
        <f>E702*D679</f>
        <v>52476.909400000004</v>
      </c>
      <c r="E704" s="96"/>
    </row>
    <row r="705" spans="2:8" ht="20.25" x14ac:dyDescent="0.3">
      <c r="C705" s="17" t="s">
        <v>8</v>
      </c>
      <c r="D705" s="97">
        <f>D704/D678</f>
        <v>88.643428040540542</v>
      </c>
      <c r="E705" s="97"/>
      <c r="G705" s="7"/>
      <c r="H705" s="48"/>
    </row>
    <row r="708" spans="2:8" ht="60.75" x14ac:dyDescent="0.8">
      <c r="B708" s="123" t="s">
        <v>55</v>
      </c>
      <c r="C708" s="123"/>
      <c r="D708" s="123"/>
      <c r="E708" s="123"/>
      <c r="F708" s="123"/>
      <c r="G708" s="123"/>
      <c r="H708" s="123"/>
    </row>
    <row r="709" spans="2:8" x14ac:dyDescent="0.25">
      <c r="B709" s="124" t="s">
        <v>37</v>
      </c>
      <c r="C709" s="124"/>
      <c r="D709" s="124"/>
      <c r="E709" s="124"/>
      <c r="F709" s="124"/>
      <c r="G709" s="124"/>
    </row>
    <row r="710" spans="2:8" x14ac:dyDescent="0.25">
      <c r="C710" s="52"/>
      <c r="G710" s="7"/>
    </row>
    <row r="711" spans="2:8" ht="25.5" x14ac:dyDescent="0.25">
      <c r="C711" s="14" t="s">
        <v>5</v>
      </c>
      <c r="D711" s="6"/>
    </row>
    <row r="712" spans="2:8" ht="20.25" x14ac:dyDescent="0.25">
      <c r="B712" s="10"/>
      <c r="C712" s="113" t="s">
        <v>15</v>
      </c>
      <c r="D712" s="116" t="s">
        <v>91</v>
      </c>
      <c r="E712" s="116"/>
      <c r="F712" s="116"/>
      <c r="G712" s="116"/>
      <c r="H712" s="40"/>
    </row>
    <row r="713" spans="2:8" ht="20.25" x14ac:dyDescent="0.25">
      <c r="B713" s="10"/>
      <c r="C713" s="114"/>
      <c r="D713" s="116" t="s">
        <v>111</v>
      </c>
      <c r="E713" s="116"/>
      <c r="F713" s="116"/>
      <c r="G713" s="116"/>
      <c r="H713" s="40"/>
    </row>
    <row r="714" spans="2:8" ht="20.25" x14ac:dyDescent="0.25">
      <c r="B714" s="10"/>
      <c r="C714" s="115"/>
      <c r="D714" s="116" t="s">
        <v>125</v>
      </c>
      <c r="E714" s="116"/>
      <c r="F714" s="116"/>
      <c r="G714" s="116"/>
      <c r="H714" s="40"/>
    </row>
    <row r="715" spans="2:8" x14ac:dyDescent="0.25">
      <c r="C715" s="35" t="s">
        <v>12</v>
      </c>
      <c r="D715" s="53">
        <v>4</v>
      </c>
      <c r="E715" s="49"/>
      <c r="F715" s="10"/>
    </row>
    <row r="716" spans="2:8" x14ac:dyDescent="0.25">
      <c r="C716" s="1" t="s">
        <v>9</v>
      </c>
      <c r="D716" s="54">
        <v>791</v>
      </c>
      <c r="E716" s="117" t="s">
        <v>16</v>
      </c>
      <c r="F716" s="118"/>
      <c r="G716" s="121">
        <f>D717/D716</f>
        <v>16.755701643489253</v>
      </c>
    </row>
    <row r="717" spans="2:8" x14ac:dyDescent="0.25">
      <c r="C717" s="1" t="s">
        <v>10</v>
      </c>
      <c r="D717" s="54">
        <v>13253.76</v>
      </c>
      <c r="E717" s="119"/>
      <c r="F717" s="120"/>
      <c r="G717" s="122"/>
    </row>
    <row r="718" spans="2:8" x14ac:dyDescent="0.25">
      <c r="C718" s="37"/>
      <c r="D718" s="38"/>
      <c r="E718" s="50"/>
    </row>
    <row r="719" spans="2:8" x14ac:dyDescent="0.3">
      <c r="C719" s="36" t="s">
        <v>7</v>
      </c>
      <c r="D719" s="69" t="s">
        <v>126</v>
      </c>
    </row>
    <row r="720" spans="2:8" x14ac:dyDescent="0.3">
      <c r="C720" s="36" t="s">
        <v>11</v>
      </c>
      <c r="D720" s="69">
        <v>50</v>
      </c>
    </row>
    <row r="721" spans="2:8" x14ac:dyDescent="0.3">
      <c r="C721" s="36" t="s">
        <v>13</v>
      </c>
      <c r="D721" s="63" t="s">
        <v>34</v>
      </c>
      <c r="E721" s="41"/>
    </row>
    <row r="722" spans="2:8" ht="24" thickBot="1" x14ac:dyDescent="0.3">
      <c r="C722" s="42"/>
      <c r="D722" s="42"/>
    </row>
    <row r="723" spans="2:8" ht="48" thickBot="1" x14ac:dyDescent="0.3">
      <c r="B723" s="98" t="s">
        <v>17</v>
      </c>
      <c r="C723" s="99"/>
      <c r="D723" s="23" t="s">
        <v>20</v>
      </c>
      <c r="E723" s="100" t="s">
        <v>22</v>
      </c>
      <c r="F723" s="101"/>
      <c r="G723" s="2" t="s">
        <v>21</v>
      </c>
    </row>
    <row r="724" spans="2:8" ht="24" thickBot="1" x14ac:dyDescent="0.3">
      <c r="B724" s="102" t="s">
        <v>36</v>
      </c>
      <c r="C724" s="103"/>
      <c r="D724" s="64">
        <v>50.01</v>
      </c>
      <c r="E724" s="71">
        <v>4</v>
      </c>
      <c r="F724" s="18" t="s">
        <v>25</v>
      </c>
      <c r="G724" s="26">
        <f t="shared" ref="G724:G731" si="19">D724*E724</f>
        <v>200.04</v>
      </c>
      <c r="H724" s="104"/>
    </row>
    <row r="725" spans="2:8" x14ac:dyDescent="0.25">
      <c r="B725" s="105" t="s">
        <v>18</v>
      </c>
      <c r="C725" s="106"/>
      <c r="D725" s="55">
        <v>97.44</v>
      </c>
      <c r="E725" s="73">
        <v>1.3</v>
      </c>
      <c r="F725" s="19" t="s">
        <v>26</v>
      </c>
      <c r="G725" s="27">
        <f t="shared" si="19"/>
        <v>126.672</v>
      </c>
      <c r="H725" s="104"/>
    </row>
    <row r="726" spans="2:8" ht="24" thickBot="1" x14ac:dyDescent="0.3">
      <c r="B726" s="107" t="s">
        <v>19</v>
      </c>
      <c r="C726" s="108"/>
      <c r="D726" s="56">
        <v>151.63</v>
      </c>
      <c r="E726" s="75">
        <v>1.3</v>
      </c>
      <c r="F726" s="20" t="s">
        <v>26</v>
      </c>
      <c r="G726" s="28">
        <f t="shared" si="19"/>
        <v>197.119</v>
      </c>
      <c r="H726" s="104"/>
    </row>
    <row r="727" spans="2:8" ht="24" thickBot="1" x14ac:dyDescent="0.3">
      <c r="B727" s="109" t="s">
        <v>28</v>
      </c>
      <c r="C727" s="110"/>
      <c r="D727" s="65">
        <v>731.97</v>
      </c>
      <c r="E727" s="77"/>
      <c r="F727" s="24" t="s">
        <v>25</v>
      </c>
      <c r="G727" s="29">
        <f t="shared" si="19"/>
        <v>0</v>
      </c>
      <c r="H727" s="104"/>
    </row>
    <row r="728" spans="2:8" x14ac:dyDescent="0.25">
      <c r="B728" s="105" t="s">
        <v>33</v>
      </c>
      <c r="C728" s="106"/>
      <c r="D728" s="55">
        <v>652.6</v>
      </c>
      <c r="E728" s="73">
        <v>8</v>
      </c>
      <c r="F728" s="19" t="s">
        <v>25</v>
      </c>
      <c r="G728" s="27">
        <f t="shared" si="19"/>
        <v>5220.8</v>
      </c>
      <c r="H728" s="104"/>
    </row>
    <row r="729" spans="2:8" x14ac:dyDescent="0.25">
      <c r="B729" s="111" t="s">
        <v>27</v>
      </c>
      <c r="C729" s="112"/>
      <c r="D729" s="66">
        <v>526.99</v>
      </c>
      <c r="E729" s="79"/>
      <c r="F729" s="21" t="s">
        <v>25</v>
      </c>
      <c r="G729" s="30">
        <f t="shared" si="19"/>
        <v>0</v>
      </c>
      <c r="H729" s="104"/>
    </row>
    <row r="730" spans="2:8" x14ac:dyDescent="0.25">
      <c r="B730" s="111" t="s">
        <v>29</v>
      </c>
      <c r="C730" s="112"/>
      <c r="D730" s="67">
        <v>5438.99</v>
      </c>
      <c r="E730" s="81">
        <v>4</v>
      </c>
      <c r="F730" s="21" t="s">
        <v>25</v>
      </c>
      <c r="G730" s="30">
        <f t="shared" si="19"/>
        <v>21755.96</v>
      </c>
      <c r="H730" s="104"/>
    </row>
    <row r="731" spans="2:8" x14ac:dyDescent="0.25">
      <c r="B731" s="111" t="s">
        <v>30</v>
      </c>
      <c r="C731" s="112"/>
      <c r="D731" s="67">
        <v>1672.77</v>
      </c>
      <c r="E731" s="81">
        <v>4</v>
      </c>
      <c r="F731" s="21" t="s">
        <v>25</v>
      </c>
      <c r="G731" s="30">
        <f t="shared" si="19"/>
        <v>6691.08</v>
      </c>
      <c r="H731" s="104"/>
    </row>
    <row r="732" spans="2:8" x14ac:dyDescent="0.25">
      <c r="B732" s="111" t="s">
        <v>32</v>
      </c>
      <c r="C732" s="112"/>
      <c r="D732" s="67">
        <v>548.24</v>
      </c>
      <c r="E732" s="81">
        <v>4</v>
      </c>
      <c r="F732" s="21" t="s">
        <v>25</v>
      </c>
      <c r="G732" s="30">
        <f>D732*E732</f>
        <v>2192.96</v>
      </c>
      <c r="H732" s="104"/>
    </row>
    <row r="733" spans="2:8" ht="24" thickBot="1" x14ac:dyDescent="0.3">
      <c r="B733" s="107" t="s">
        <v>31</v>
      </c>
      <c r="C733" s="108"/>
      <c r="D733" s="68">
        <v>340.74</v>
      </c>
      <c r="E733" s="75">
        <v>40</v>
      </c>
      <c r="F733" s="20" t="s">
        <v>25</v>
      </c>
      <c r="G733" s="31">
        <f>D733*E733</f>
        <v>13629.6</v>
      </c>
      <c r="H733" s="104"/>
    </row>
    <row r="734" spans="2:8" x14ac:dyDescent="0.25">
      <c r="C734" s="3"/>
      <c r="D734" s="3"/>
      <c r="E734" s="4"/>
      <c r="F734" s="4"/>
      <c r="H734" s="45"/>
    </row>
    <row r="735" spans="2:8" ht="25.5" x14ac:dyDescent="0.25">
      <c r="C735" s="14" t="s">
        <v>14</v>
      </c>
      <c r="D735" s="6"/>
    </row>
    <row r="736" spans="2:8" ht="20.25" x14ac:dyDescent="0.25">
      <c r="C736" s="95" t="s">
        <v>6</v>
      </c>
      <c r="D736" s="51" t="s">
        <v>0</v>
      </c>
      <c r="E736" s="9">
        <f>IF(G724&gt;0, ROUND((G724+D717)/D717,2), 0)</f>
        <v>1.02</v>
      </c>
      <c r="F736" s="9"/>
      <c r="G736" s="10"/>
      <c r="H736" s="7"/>
    </row>
    <row r="737" spans="2:8" x14ac:dyDescent="0.25">
      <c r="C737" s="95"/>
      <c r="D737" s="51" t="s">
        <v>1</v>
      </c>
      <c r="E737" s="9">
        <f>IF(SUM(G725:G726)&gt;0,ROUND((G725+G726+D717)/D717,2),0)</f>
        <v>1.02</v>
      </c>
      <c r="F737" s="9"/>
      <c r="G737" s="11"/>
      <c r="H737" s="47"/>
    </row>
    <row r="738" spans="2:8" x14ac:dyDescent="0.25">
      <c r="C738" s="95"/>
      <c r="D738" s="51" t="s">
        <v>2</v>
      </c>
      <c r="E738" s="9">
        <f>IF(G727&gt;0,ROUND((G727+D717)/D717,2),0)</f>
        <v>0</v>
      </c>
      <c r="F738" s="12"/>
      <c r="G738" s="11"/>
    </row>
    <row r="739" spans="2:8" x14ac:dyDescent="0.25">
      <c r="C739" s="95"/>
      <c r="D739" s="13" t="s">
        <v>3</v>
      </c>
      <c r="E739" s="32">
        <f>IF(SUM(G728:G733)&gt;0,ROUND((SUM(G728:G733)+D717)/D717,2),0)</f>
        <v>4.7300000000000004</v>
      </c>
      <c r="F739" s="10"/>
      <c r="G739" s="11"/>
    </row>
    <row r="740" spans="2:8" ht="25.5" x14ac:dyDescent="0.25">
      <c r="D740" s="33" t="s">
        <v>4</v>
      </c>
      <c r="E740" s="34">
        <f>SUM(E736:E739)-IF(VALUE(COUNTIF(E736:E739,"&gt;0"))=4,3,0)-IF(VALUE(COUNTIF(E736:E739,"&gt;0"))=3,2,0)-IF(VALUE(COUNTIF(E736:E739,"&gt;0"))=2,1,0)</f>
        <v>4.7700000000000005</v>
      </c>
      <c r="F740" s="25"/>
    </row>
    <row r="741" spans="2:8" x14ac:dyDescent="0.25">
      <c r="E741" s="15"/>
    </row>
    <row r="742" spans="2:8" ht="25.5" x14ac:dyDescent="0.35">
      <c r="B742" s="22"/>
      <c r="C742" s="16" t="s">
        <v>23</v>
      </c>
      <c r="D742" s="96">
        <f>E740*D717</f>
        <v>63220.435200000007</v>
      </c>
      <c r="E742" s="96"/>
    </row>
    <row r="743" spans="2:8" ht="20.25" x14ac:dyDescent="0.3">
      <c r="C743" s="17" t="s">
        <v>8</v>
      </c>
      <c r="D743" s="97">
        <f>D742/D716</f>
        <v>79.924696839443754</v>
      </c>
      <c r="E743" s="97"/>
      <c r="G743" s="7"/>
      <c r="H743" s="48"/>
    </row>
    <row r="746" spans="2:8" ht="60.75" x14ac:dyDescent="0.8">
      <c r="B746" s="123" t="s">
        <v>56</v>
      </c>
      <c r="C746" s="123"/>
      <c r="D746" s="123"/>
      <c r="E746" s="123"/>
      <c r="F746" s="123"/>
      <c r="G746" s="123"/>
      <c r="H746" s="123"/>
    </row>
    <row r="747" spans="2:8" x14ac:dyDescent="0.25">
      <c r="B747" s="124" t="s">
        <v>37</v>
      </c>
      <c r="C747" s="124"/>
      <c r="D747" s="124"/>
      <c r="E747" s="124"/>
      <c r="F747" s="124"/>
      <c r="G747" s="124"/>
    </row>
    <row r="748" spans="2:8" x14ac:dyDescent="0.25">
      <c r="C748" s="52"/>
      <c r="G748" s="7"/>
    </row>
    <row r="749" spans="2:8" ht="25.5" x14ac:dyDescent="0.25">
      <c r="C749" s="14" t="s">
        <v>5</v>
      </c>
      <c r="D749" s="6"/>
    </row>
    <row r="750" spans="2:8" ht="20.25" x14ac:dyDescent="0.25">
      <c r="B750" s="10"/>
      <c r="C750" s="113" t="s">
        <v>15</v>
      </c>
      <c r="D750" s="116" t="s">
        <v>91</v>
      </c>
      <c r="E750" s="116"/>
      <c r="F750" s="116"/>
      <c r="G750" s="116"/>
      <c r="H750" s="40"/>
    </row>
    <row r="751" spans="2:8" ht="20.25" x14ac:dyDescent="0.25">
      <c r="B751" s="10"/>
      <c r="C751" s="114"/>
      <c r="D751" s="116" t="s">
        <v>111</v>
      </c>
      <c r="E751" s="116"/>
      <c r="F751" s="116"/>
      <c r="G751" s="116"/>
      <c r="H751" s="40"/>
    </row>
    <row r="752" spans="2:8" ht="20.25" x14ac:dyDescent="0.25">
      <c r="B752" s="10"/>
      <c r="C752" s="115"/>
      <c r="D752" s="116" t="s">
        <v>127</v>
      </c>
      <c r="E752" s="116"/>
      <c r="F752" s="116"/>
      <c r="G752" s="116"/>
      <c r="H752" s="40"/>
    </row>
    <row r="753" spans="2:8" x14ac:dyDescent="0.25">
      <c r="C753" s="35" t="s">
        <v>12</v>
      </c>
      <c r="D753" s="53">
        <v>4</v>
      </c>
      <c r="E753" s="49"/>
      <c r="F753" s="10"/>
    </row>
    <row r="754" spans="2:8" x14ac:dyDescent="0.25">
      <c r="C754" s="1" t="s">
        <v>9</v>
      </c>
      <c r="D754" s="54">
        <v>715</v>
      </c>
      <c r="E754" s="117" t="s">
        <v>16</v>
      </c>
      <c r="F754" s="118"/>
      <c r="G754" s="121">
        <f>D755/D754</f>
        <v>24.947944055944053</v>
      </c>
    </row>
    <row r="755" spans="2:8" x14ac:dyDescent="0.25">
      <c r="C755" s="1" t="s">
        <v>10</v>
      </c>
      <c r="D755" s="54">
        <v>17837.78</v>
      </c>
      <c r="E755" s="119"/>
      <c r="F755" s="120"/>
      <c r="G755" s="122"/>
    </row>
    <row r="756" spans="2:8" x14ac:dyDescent="0.25">
      <c r="C756" s="37"/>
      <c r="D756" s="38"/>
      <c r="E756" s="50"/>
    </row>
    <row r="757" spans="2:8" x14ac:dyDescent="0.3">
      <c r="C757" s="36" t="s">
        <v>7</v>
      </c>
      <c r="D757" s="69" t="s">
        <v>128</v>
      </c>
    </row>
    <row r="758" spans="2:8" x14ac:dyDescent="0.3">
      <c r="C758" s="36" t="s">
        <v>11</v>
      </c>
      <c r="D758" s="69">
        <v>45</v>
      </c>
    </row>
    <row r="759" spans="2:8" x14ac:dyDescent="0.3">
      <c r="C759" s="36" t="s">
        <v>13</v>
      </c>
      <c r="D759" s="63" t="s">
        <v>34</v>
      </c>
      <c r="E759" s="41"/>
    </row>
    <row r="760" spans="2:8" ht="24" thickBot="1" x14ac:dyDescent="0.3">
      <c r="C760" s="42"/>
      <c r="D760" s="42"/>
    </row>
    <row r="761" spans="2:8" ht="48" thickBot="1" x14ac:dyDescent="0.3">
      <c r="B761" s="98" t="s">
        <v>17</v>
      </c>
      <c r="C761" s="99"/>
      <c r="D761" s="23" t="s">
        <v>20</v>
      </c>
      <c r="E761" s="100" t="s">
        <v>22</v>
      </c>
      <c r="F761" s="101"/>
      <c r="G761" s="2" t="s">
        <v>21</v>
      </c>
    </row>
    <row r="762" spans="2:8" ht="24" thickBot="1" x14ac:dyDescent="0.3">
      <c r="B762" s="102" t="s">
        <v>36</v>
      </c>
      <c r="C762" s="103"/>
      <c r="D762" s="64">
        <v>50.01</v>
      </c>
      <c r="E762" s="71">
        <v>4</v>
      </c>
      <c r="F762" s="18" t="s">
        <v>25</v>
      </c>
      <c r="G762" s="26">
        <f t="shared" ref="G762:G769" si="20">D762*E762</f>
        <v>200.04</v>
      </c>
      <c r="H762" s="104"/>
    </row>
    <row r="763" spans="2:8" x14ac:dyDescent="0.25">
      <c r="B763" s="105" t="s">
        <v>18</v>
      </c>
      <c r="C763" s="106"/>
      <c r="D763" s="55">
        <v>97.44</v>
      </c>
      <c r="E763" s="73">
        <v>0.9</v>
      </c>
      <c r="F763" s="19" t="s">
        <v>26</v>
      </c>
      <c r="G763" s="27">
        <f t="shared" si="20"/>
        <v>87.695999999999998</v>
      </c>
      <c r="H763" s="104"/>
    </row>
    <row r="764" spans="2:8" ht="24" thickBot="1" x14ac:dyDescent="0.3">
      <c r="B764" s="107" t="s">
        <v>19</v>
      </c>
      <c r="C764" s="108"/>
      <c r="D764" s="56">
        <v>151.63</v>
      </c>
      <c r="E764" s="75">
        <v>0.9</v>
      </c>
      <c r="F764" s="20" t="s">
        <v>26</v>
      </c>
      <c r="G764" s="28">
        <f t="shared" si="20"/>
        <v>136.46700000000001</v>
      </c>
      <c r="H764" s="104"/>
    </row>
    <row r="765" spans="2:8" ht="24" thickBot="1" x14ac:dyDescent="0.3">
      <c r="B765" s="109" t="s">
        <v>28</v>
      </c>
      <c r="C765" s="110"/>
      <c r="D765" s="65">
        <v>731.97</v>
      </c>
      <c r="E765" s="77"/>
      <c r="F765" s="24" t="s">
        <v>25</v>
      </c>
      <c r="G765" s="29">
        <f t="shared" si="20"/>
        <v>0</v>
      </c>
      <c r="H765" s="104"/>
    </row>
    <row r="766" spans="2:8" x14ac:dyDescent="0.25">
      <c r="B766" s="105" t="s">
        <v>33</v>
      </c>
      <c r="C766" s="106"/>
      <c r="D766" s="55">
        <v>652.6</v>
      </c>
      <c r="E766" s="73">
        <v>8</v>
      </c>
      <c r="F766" s="19" t="s">
        <v>25</v>
      </c>
      <c r="G766" s="27">
        <f t="shared" si="20"/>
        <v>5220.8</v>
      </c>
      <c r="H766" s="104"/>
    </row>
    <row r="767" spans="2:8" x14ac:dyDescent="0.25">
      <c r="B767" s="111" t="s">
        <v>27</v>
      </c>
      <c r="C767" s="112"/>
      <c r="D767" s="66">
        <v>526.99</v>
      </c>
      <c r="E767" s="79"/>
      <c r="F767" s="21" t="s">
        <v>25</v>
      </c>
      <c r="G767" s="30">
        <f t="shared" si="20"/>
        <v>0</v>
      </c>
      <c r="H767" s="104"/>
    </row>
    <row r="768" spans="2:8" x14ac:dyDescent="0.25">
      <c r="B768" s="111" t="s">
        <v>29</v>
      </c>
      <c r="C768" s="112"/>
      <c r="D768" s="67">
        <v>5438.99</v>
      </c>
      <c r="E768" s="81">
        <v>4</v>
      </c>
      <c r="F768" s="21" t="s">
        <v>25</v>
      </c>
      <c r="G768" s="30">
        <f t="shared" si="20"/>
        <v>21755.96</v>
      </c>
      <c r="H768" s="104"/>
    </row>
    <row r="769" spans="2:8" x14ac:dyDescent="0.25">
      <c r="B769" s="111" t="s">
        <v>30</v>
      </c>
      <c r="C769" s="112"/>
      <c r="D769" s="67">
        <v>1672.77</v>
      </c>
      <c r="E769" s="81">
        <v>4</v>
      </c>
      <c r="F769" s="21" t="s">
        <v>25</v>
      </c>
      <c r="G769" s="30">
        <f t="shared" si="20"/>
        <v>6691.08</v>
      </c>
      <c r="H769" s="104"/>
    </row>
    <row r="770" spans="2:8" x14ac:dyDescent="0.25">
      <c r="B770" s="111" t="s">
        <v>32</v>
      </c>
      <c r="C770" s="112"/>
      <c r="D770" s="67">
        <v>548.24</v>
      </c>
      <c r="E770" s="81">
        <v>4</v>
      </c>
      <c r="F770" s="21" t="s">
        <v>25</v>
      </c>
      <c r="G770" s="30">
        <f>D770*E770</f>
        <v>2192.96</v>
      </c>
      <c r="H770" s="104"/>
    </row>
    <row r="771" spans="2:8" ht="24" thickBot="1" x14ac:dyDescent="0.3">
      <c r="B771" s="107" t="s">
        <v>31</v>
      </c>
      <c r="C771" s="108"/>
      <c r="D771" s="68">
        <v>340.74</v>
      </c>
      <c r="E771" s="75">
        <v>40</v>
      </c>
      <c r="F771" s="20" t="s">
        <v>25</v>
      </c>
      <c r="G771" s="31">
        <f>D771*E771</f>
        <v>13629.6</v>
      </c>
      <c r="H771" s="104"/>
    </row>
    <row r="772" spans="2:8" x14ac:dyDescent="0.25">
      <c r="C772" s="3"/>
      <c r="D772" s="3"/>
      <c r="E772" s="4"/>
      <c r="F772" s="4"/>
      <c r="H772" s="45"/>
    </row>
    <row r="773" spans="2:8" ht="25.5" x14ac:dyDescent="0.25">
      <c r="C773" s="14" t="s">
        <v>14</v>
      </c>
      <c r="D773" s="6"/>
    </row>
    <row r="774" spans="2:8" ht="20.25" x14ac:dyDescent="0.25">
      <c r="C774" s="95" t="s">
        <v>6</v>
      </c>
      <c r="D774" s="51" t="s">
        <v>0</v>
      </c>
      <c r="E774" s="9">
        <f>IF(G762&gt;0, ROUND((G762+D755)/D755,2), 0)</f>
        <v>1.01</v>
      </c>
      <c r="F774" s="9"/>
      <c r="G774" s="10"/>
      <c r="H774" s="7"/>
    </row>
    <row r="775" spans="2:8" x14ac:dyDescent="0.25">
      <c r="C775" s="95"/>
      <c r="D775" s="51" t="s">
        <v>1</v>
      </c>
      <c r="E775" s="9">
        <f>IF(SUM(G763:G764)&gt;0,ROUND((G763+G764+D755)/D755,2),0)</f>
        <v>1.01</v>
      </c>
      <c r="F775" s="9"/>
      <c r="G775" s="11"/>
      <c r="H775" s="47"/>
    </row>
    <row r="776" spans="2:8" x14ac:dyDescent="0.25">
      <c r="C776" s="95"/>
      <c r="D776" s="51" t="s">
        <v>2</v>
      </c>
      <c r="E776" s="9">
        <f>IF(G765&gt;0,ROUND((G765+D755)/D755,2),0)</f>
        <v>0</v>
      </c>
      <c r="F776" s="12"/>
      <c r="G776" s="11"/>
    </row>
    <row r="777" spans="2:8" x14ac:dyDescent="0.25">
      <c r="C777" s="95"/>
      <c r="D777" s="13" t="s">
        <v>3</v>
      </c>
      <c r="E777" s="32">
        <f>IF(SUM(G766:G771)&gt;0,ROUND((SUM(G766:G771)+D755)/D755,2),0)</f>
        <v>3.77</v>
      </c>
      <c r="F777" s="10"/>
      <c r="G777" s="11"/>
    </row>
    <row r="778" spans="2:8" ht="25.5" x14ac:dyDescent="0.25">
      <c r="D778" s="33" t="s">
        <v>4</v>
      </c>
      <c r="E778" s="34">
        <f>SUM(E774:E777)-IF(VALUE(COUNTIF(E774:E777,"&gt;0"))=4,3,0)-IF(VALUE(COUNTIF(E774:E777,"&gt;0"))=3,2,0)-IF(VALUE(COUNTIF(E774:E777,"&gt;0"))=2,1,0)</f>
        <v>3.79</v>
      </c>
      <c r="F778" s="25"/>
    </row>
    <row r="779" spans="2:8" x14ac:dyDescent="0.25">
      <c r="E779" s="15"/>
    </row>
    <row r="780" spans="2:8" ht="25.5" x14ac:dyDescent="0.35">
      <c r="B780" s="22"/>
      <c r="C780" s="16" t="s">
        <v>23</v>
      </c>
      <c r="D780" s="96">
        <f>E778*D755</f>
        <v>67605.186199999996</v>
      </c>
      <c r="E780" s="96"/>
    </row>
    <row r="781" spans="2:8" ht="20.25" x14ac:dyDescent="0.3">
      <c r="C781" s="17" t="s">
        <v>8</v>
      </c>
      <c r="D781" s="97">
        <f>D780/D754</f>
        <v>94.55270797202796</v>
      </c>
      <c r="E781" s="97"/>
      <c r="G781" s="7"/>
      <c r="H781" s="48"/>
    </row>
    <row r="784" spans="2:8" ht="60.75" x14ac:dyDescent="0.8">
      <c r="B784" s="123" t="s">
        <v>57</v>
      </c>
      <c r="C784" s="123"/>
      <c r="D784" s="123"/>
      <c r="E784" s="123"/>
      <c r="F784" s="123"/>
      <c r="G784" s="123"/>
      <c r="H784" s="123"/>
    </row>
    <row r="785" spans="2:8" x14ac:dyDescent="0.25">
      <c r="B785" s="124" t="s">
        <v>37</v>
      </c>
      <c r="C785" s="124"/>
      <c r="D785" s="124"/>
      <c r="E785" s="124"/>
      <c r="F785" s="124"/>
      <c r="G785" s="124"/>
    </row>
    <row r="786" spans="2:8" x14ac:dyDescent="0.25">
      <c r="C786" s="52"/>
      <c r="G786" s="7"/>
    </row>
    <row r="787" spans="2:8" ht="25.5" x14ac:dyDescent="0.25">
      <c r="C787" s="14" t="s">
        <v>5</v>
      </c>
      <c r="D787" s="6"/>
    </row>
    <row r="788" spans="2:8" ht="20.25" x14ac:dyDescent="0.25">
      <c r="B788" s="10"/>
      <c r="C788" s="113" t="s">
        <v>15</v>
      </c>
      <c r="D788" s="116" t="s">
        <v>91</v>
      </c>
      <c r="E788" s="116"/>
      <c r="F788" s="116"/>
      <c r="G788" s="116"/>
      <c r="H788" s="40"/>
    </row>
    <row r="789" spans="2:8" ht="20.25" x14ac:dyDescent="0.25">
      <c r="B789" s="10"/>
      <c r="C789" s="114"/>
      <c r="D789" s="116" t="s">
        <v>111</v>
      </c>
      <c r="E789" s="116"/>
      <c r="F789" s="116"/>
      <c r="G789" s="116"/>
      <c r="H789" s="40"/>
    </row>
    <row r="790" spans="2:8" ht="20.25" x14ac:dyDescent="0.25">
      <c r="B790" s="10"/>
      <c r="C790" s="115"/>
      <c r="D790" s="116" t="s">
        <v>129</v>
      </c>
      <c r="E790" s="116"/>
      <c r="F790" s="116"/>
      <c r="G790" s="116"/>
      <c r="H790" s="40"/>
    </row>
    <row r="791" spans="2:8" x14ac:dyDescent="0.25">
      <c r="C791" s="35" t="s">
        <v>12</v>
      </c>
      <c r="D791" s="53">
        <v>3.6</v>
      </c>
      <c r="E791" s="49"/>
      <c r="F791" s="10"/>
    </row>
    <row r="792" spans="2:8" x14ac:dyDescent="0.25">
      <c r="C792" s="1" t="s">
        <v>9</v>
      </c>
      <c r="D792" s="54">
        <v>728</v>
      </c>
      <c r="E792" s="117" t="s">
        <v>16</v>
      </c>
      <c r="F792" s="118"/>
      <c r="G792" s="121">
        <f>D793/D792</f>
        <v>55.744436813186809</v>
      </c>
    </row>
    <row r="793" spans="2:8" x14ac:dyDescent="0.25">
      <c r="C793" s="1" t="s">
        <v>10</v>
      </c>
      <c r="D793" s="54">
        <v>40581.949999999997</v>
      </c>
      <c r="E793" s="119"/>
      <c r="F793" s="120"/>
      <c r="G793" s="122"/>
    </row>
    <row r="794" spans="2:8" x14ac:dyDescent="0.25">
      <c r="C794" s="37"/>
      <c r="D794" s="38"/>
      <c r="E794" s="50"/>
    </row>
    <row r="795" spans="2:8" x14ac:dyDescent="0.3">
      <c r="C795" s="36" t="s">
        <v>7</v>
      </c>
      <c r="D795" s="69" t="s">
        <v>130</v>
      </c>
    </row>
    <row r="796" spans="2:8" x14ac:dyDescent="0.3">
      <c r="C796" s="36" t="s">
        <v>11</v>
      </c>
      <c r="D796" s="69">
        <v>45</v>
      </c>
    </row>
    <row r="797" spans="2:8" x14ac:dyDescent="0.3">
      <c r="C797" s="36" t="s">
        <v>13</v>
      </c>
      <c r="D797" s="63" t="s">
        <v>34</v>
      </c>
      <c r="E797" s="41"/>
    </row>
    <row r="798" spans="2:8" ht="24" thickBot="1" x14ac:dyDescent="0.3">
      <c r="C798" s="42"/>
      <c r="D798" s="42"/>
    </row>
    <row r="799" spans="2:8" ht="48" thickBot="1" x14ac:dyDescent="0.3">
      <c r="B799" s="98" t="s">
        <v>17</v>
      </c>
      <c r="C799" s="99"/>
      <c r="D799" s="23" t="s">
        <v>20</v>
      </c>
      <c r="E799" s="100" t="s">
        <v>22</v>
      </c>
      <c r="F799" s="101"/>
      <c r="G799" s="2" t="s">
        <v>21</v>
      </c>
    </row>
    <row r="800" spans="2:8" ht="24" thickBot="1" x14ac:dyDescent="0.3">
      <c r="B800" s="102" t="s">
        <v>36</v>
      </c>
      <c r="C800" s="103"/>
      <c r="D800" s="64">
        <v>50.01</v>
      </c>
      <c r="E800" s="71">
        <v>3.6</v>
      </c>
      <c r="F800" s="18" t="s">
        <v>25</v>
      </c>
      <c r="G800" s="26">
        <f t="shared" ref="G800:G807" si="21">D800*E800</f>
        <v>180.036</v>
      </c>
      <c r="H800" s="104"/>
    </row>
    <row r="801" spans="2:8" x14ac:dyDescent="0.25">
      <c r="B801" s="105" t="s">
        <v>18</v>
      </c>
      <c r="C801" s="106"/>
      <c r="D801" s="55">
        <v>97.44</v>
      </c>
      <c r="E801" s="73">
        <v>1</v>
      </c>
      <c r="F801" s="19" t="s">
        <v>26</v>
      </c>
      <c r="G801" s="27">
        <f t="shared" si="21"/>
        <v>97.44</v>
      </c>
      <c r="H801" s="104"/>
    </row>
    <row r="802" spans="2:8" ht="24" thickBot="1" x14ac:dyDescent="0.3">
      <c r="B802" s="107" t="s">
        <v>19</v>
      </c>
      <c r="C802" s="108"/>
      <c r="D802" s="56">
        <v>151.63</v>
      </c>
      <c r="E802" s="75">
        <v>1</v>
      </c>
      <c r="F802" s="20" t="s">
        <v>26</v>
      </c>
      <c r="G802" s="28">
        <f t="shared" si="21"/>
        <v>151.63</v>
      </c>
      <c r="H802" s="104"/>
    </row>
    <row r="803" spans="2:8" ht="24" thickBot="1" x14ac:dyDescent="0.3">
      <c r="B803" s="109" t="s">
        <v>28</v>
      </c>
      <c r="C803" s="110"/>
      <c r="D803" s="65">
        <v>731.97</v>
      </c>
      <c r="E803" s="77"/>
      <c r="F803" s="24" t="s">
        <v>25</v>
      </c>
      <c r="G803" s="29">
        <f t="shared" si="21"/>
        <v>0</v>
      </c>
      <c r="H803" s="104"/>
    </row>
    <row r="804" spans="2:8" x14ac:dyDescent="0.25">
      <c r="B804" s="105" t="s">
        <v>33</v>
      </c>
      <c r="C804" s="106"/>
      <c r="D804" s="55">
        <v>652.6</v>
      </c>
      <c r="E804" s="73">
        <v>7.2</v>
      </c>
      <c r="F804" s="19" t="s">
        <v>25</v>
      </c>
      <c r="G804" s="27">
        <f t="shared" si="21"/>
        <v>4698.72</v>
      </c>
      <c r="H804" s="104"/>
    </row>
    <row r="805" spans="2:8" x14ac:dyDescent="0.25">
      <c r="B805" s="111" t="s">
        <v>27</v>
      </c>
      <c r="C805" s="112"/>
      <c r="D805" s="66">
        <v>526.99</v>
      </c>
      <c r="E805" s="79"/>
      <c r="F805" s="21" t="s">
        <v>25</v>
      </c>
      <c r="G805" s="30">
        <f t="shared" si="21"/>
        <v>0</v>
      </c>
      <c r="H805" s="104"/>
    </row>
    <row r="806" spans="2:8" x14ac:dyDescent="0.25">
      <c r="B806" s="111" t="s">
        <v>29</v>
      </c>
      <c r="C806" s="112"/>
      <c r="D806" s="67">
        <v>5438.99</v>
      </c>
      <c r="E806" s="81">
        <v>3.6</v>
      </c>
      <c r="F806" s="21" t="s">
        <v>25</v>
      </c>
      <c r="G806" s="30">
        <f t="shared" si="21"/>
        <v>19580.364000000001</v>
      </c>
      <c r="H806" s="104"/>
    </row>
    <row r="807" spans="2:8" x14ac:dyDescent="0.25">
      <c r="B807" s="111" t="s">
        <v>30</v>
      </c>
      <c r="C807" s="112"/>
      <c r="D807" s="67">
        <v>1672.77</v>
      </c>
      <c r="E807" s="81">
        <v>3.6</v>
      </c>
      <c r="F807" s="21" t="s">
        <v>25</v>
      </c>
      <c r="G807" s="30">
        <f t="shared" si="21"/>
        <v>6021.9719999999998</v>
      </c>
      <c r="H807" s="104"/>
    </row>
    <row r="808" spans="2:8" x14ac:dyDescent="0.25">
      <c r="B808" s="111" t="s">
        <v>32</v>
      </c>
      <c r="C808" s="112"/>
      <c r="D808" s="67">
        <v>548.24</v>
      </c>
      <c r="E808" s="81">
        <v>3.6</v>
      </c>
      <c r="F808" s="21" t="s">
        <v>25</v>
      </c>
      <c r="G808" s="30">
        <f>D808*E808</f>
        <v>1973.664</v>
      </c>
      <c r="H808" s="104"/>
    </row>
    <row r="809" spans="2:8" ht="24" thickBot="1" x14ac:dyDescent="0.3">
      <c r="B809" s="107" t="s">
        <v>31</v>
      </c>
      <c r="C809" s="108"/>
      <c r="D809" s="68">
        <v>340.74</v>
      </c>
      <c r="E809" s="75">
        <v>36</v>
      </c>
      <c r="F809" s="20" t="s">
        <v>25</v>
      </c>
      <c r="G809" s="31">
        <f>D809*E809</f>
        <v>12266.64</v>
      </c>
      <c r="H809" s="104"/>
    </row>
    <row r="810" spans="2:8" x14ac:dyDescent="0.25">
      <c r="C810" s="3"/>
      <c r="D810" s="3"/>
      <c r="E810" s="4"/>
      <c r="F810" s="4"/>
      <c r="H810" s="45"/>
    </row>
    <row r="811" spans="2:8" ht="25.5" x14ac:dyDescent="0.25">
      <c r="C811" s="14" t="s">
        <v>14</v>
      </c>
      <c r="D811" s="6"/>
    </row>
    <row r="812" spans="2:8" ht="20.25" x14ac:dyDescent="0.25">
      <c r="C812" s="95" t="s">
        <v>6</v>
      </c>
      <c r="D812" s="51" t="s">
        <v>0</v>
      </c>
      <c r="E812" s="9">
        <f>IF(G800&gt;0, ROUND((G800+D793)/D793,2), 0)</f>
        <v>1</v>
      </c>
      <c r="F812" s="9"/>
      <c r="G812" s="10"/>
      <c r="H812" s="7"/>
    </row>
    <row r="813" spans="2:8" x14ac:dyDescent="0.25">
      <c r="C813" s="95"/>
      <c r="D813" s="51" t="s">
        <v>1</v>
      </c>
      <c r="E813" s="9">
        <f>IF(SUM(G801:G802)&gt;0,ROUND((G801+G802+D793)/D793,2),0)</f>
        <v>1.01</v>
      </c>
      <c r="F813" s="9"/>
      <c r="G813" s="11"/>
      <c r="H813" s="47"/>
    </row>
    <row r="814" spans="2:8" x14ac:dyDescent="0.25">
      <c r="C814" s="95"/>
      <c r="D814" s="51" t="s">
        <v>2</v>
      </c>
      <c r="E814" s="9">
        <f>IF(G803&gt;0,ROUND((G803+D793)/D793,2),0)</f>
        <v>0</v>
      </c>
      <c r="F814" s="12"/>
      <c r="G814" s="11"/>
    </row>
    <row r="815" spans="2:8" x14ac:dyDescent="0.25">
      <c r="C815" s="95"/>
      <c r="D815" s="13" t="s">
        <v>3</v>
      </c>
      <c r="E815" s="32">
        <f>IF(SUM(G804:G809)&gt;0,ROUND((SUM(G804:G809)+D793)/D793,2),0)</f>
        <v>2.1</v>
      </c>
      <c r="F815" s="10"/>
      <c r="G815" s="11"/>
    </row>
    <row r="816" spans="2:8" ht="25.5" x14ac:dyDescent="0.25">
      <c r="D816" s="33" t="s">
        <v>4</v>
      </c>
      <c r="E816" s="34">
        <f>SUM(E812:E815)-IF(VALUE(COUNTIF(E812:E815,"&gt;0"))=4,3,0)-IF(VALUE(COUNTIF(E812:E815,"&gt;0"))=3,2,0)-IF(VALUE(COUNTIF(E812:E815,"&gt;0"))=2,1,0)</f>
        <v>2.1099999999999994</v>
      </c>
      <c r="F816" s="25"/>
    </row>
    <row r="817" spans="2:8" x14ac:dyDescent="0.25">
      <c r="E817" s="15"/>
    </row>
    <row r="818" spans="2:8" ht="25.5" x14ac:dyDescent="0.35">
      <c r="B818" s="22"/>
      <c r="C818" s="16" t="s">
        <v>23</v>
      </c>
      <c r="D818" s="96">
        <f>E816*D793</f>
        <v>85627.91449999997</v>
      </c>
      <c r="E818" s="96"/>
    </row>
    <row r="819" spans="2:8" ht="20.25" x14ac:dyDescent="0.3">
      <c r="C819" s="17" t="s">
        <v>8</v>
      </c>
      <c r="D819" s="97">
        <f>D818/D792</f>
        <v>117.62076167582414</v>
      </c>
      <c r="E819" s="97"/>
      <c r="G819" s="7"/>
      <c r="H819" s="48"/>
    </row>
    <row r="822" spans="2:8" ht="60.75" x14ac:dyDescent="0.8">
      <c r="B822" s="123" t="s">
        <v>58</v>
      </c>
      <c r="C822" s="123"/>
      <c r="D822" s="123"/>
      <c r="E822" s="123"/>
      <c r="F822" s="123"/>
      <c r="G822" s="123"/>
      <c r="H822" s="123"/>
    </row>
    <row r="823" spans="2:8" x14ac:dyDescent="0.25">
      <c r="B823" s="124" t="s">
        <v>37</v>
      </c>
      <c r="C823" s="124"/>
      <c r="D823" s="124"/>
      <c r="E823" s="124"/>
      <c r="F823" s="124"/>
      <c r="G823" s="124"/>
    </row>
    <row r="824" spans="2:8" x14ac:dyDescent="0.25">
      <c r="C824" s="52"/>
      <c r="G824" s="7"/>
    </row>
    <row r="825" spans="2:8" ht="25.5" x14ac:dyDescent="0.25">
      <c r="C825" s="14" t="s">
        <v>5</v>
      </c>
      <c r="D825" s="6"/>
    </row>
    <row r="826" spans="2:8" ht="20.25" x14ac:dyDescent="0.25">
      <c r="B826" s="10"/>
      <c r="C826" s="113" t="s">
        <v>15</v>
      </c>
      <c r="D826" s="116" t="s">
        <v>91</v>
      </c>
      <c r="E826" s="116"/>
      <c r="F826" s="116"/>
      <c r="G826" s="116"/>
      <c r="H826" s="40"/>
    </row>
    <row r="827" spans="2:8" ht="20.25" x14ac:dyDescent="0.25">
      <c r="B827" s="10"/>
      <c r="C827" s="114"/>
      <c r="D827" s="116" t="s">
        <v>111</v>
      </c>
      <c r="E827" s="116"/>
      <c r="F827" s="116"/>
      <c r="G827" s="116"/>
      <c r="H827" s="40"/>
    </row>
    <row r="828" spans="2:8" ht="20.25" x14ac:dyDescent="0.25">
      <c r="B828" s="10"/>
      <c r="C828" s="115"/>
      <c r="D828" s="116" t="s">
        <v>131</v>
      </c>
      <c r="E828" s="116"/>
      <c r="F828" s="116"/>
      <c r="G828" s="116"/>
      <c r="H828" s="40"/>
    </row>
    <row r="829" spans="2:8" x14ac:dyDescent="0.25">
      <c r="C829" s="35" t="s">
        <v>12</v>
      </c>
      <c r="D829" s="53">
        <v>3.6</v>
      </c>
      <c r="E829" s="49"/>
      <c r="F829" s="10"/>
    </row>
    <row r="830" spans="2:8" x14ac:dyDescent="0.25">
      <c r="C830" s="1" t="s">
        <v>9</v>
      </c>
      <c r="D830" s="54">
        <v>957</v>
      </c>
      <c r="E830" s="117" t="s">
        <v>16</v>
      </c>
      <c r="F830" s="118"/>
      <c r="G830" s="121">
        <f>D831/D830</f>
        <v>14.373406478578893</v>
      </c>
    </row>
    <row r="831" spans="2:8" x14ac:dyDescent="0.25">
      <c r="C831" s="1" t="s">
        <v>10</v>
      </c>
      <c r="D831" s="54">
        <v>13755.35</v>
      </c>
      <c r="E831" s="119"/>
      <c r="F831" s="120"/>
      <c r="G831" s="122"/>
    </row>
    <row r="832" spans="2:8" x14ac:dyDescent="0.25">
      <c r="C832" s="37"/>
      <c r="D832" s="38"/>
      <c r="E832" s="50"/>
    </row>
    <row r="833" spans="2:8" x14ac:dyDescent="0.3">
      <c r="C833" s="36" t="s">
        <v>7</v>
      </c>
      <c r="D833" s="69" t="s">
        <v>132</v>
      </c>
    </row>
    <row r="834" spans="2:8" x14ac:dyDescent="0.3">
      <c r="C834" s="36" t="s">
        <v>11</v>
      </c>
      <c r="D834" s="69">
        <v>55</v>
      </c>
    </row>
    <row r="835" spans="2:8" x14ac:dyDescent="0.3">
      <c r="C835" s="36" t="s">
        <v>13</v>
      </c>
      <c r="D835" s="63" t="s">
        <v>34</v>
      </c>
      <c r="E835" s="41"/>
    </row>
    <row r="836" spans="2:8" ht="24" thickBot="1" x14ac:dyDescent="0.3">
      <c r="C836" s="42"/>
      <c r="D836" s="42"/>
    </row>
    <row r="837" spans="2:8" ht="48" thickBot="1" x14ac:dyDescent="0.3">
      <c r="B837" s="98" t="s">
        <v>17</v>
      </c>
      <c r="C837" s="99"/>
      <c r="D837" s="23" t="s">
        <v>20</v>
      </c>
      <c r="E837" s="100" t="s">
        <v>22</v>
      </c>
      <c r="F837" s="101"/>
      <c r="G837" s="2" t="s">
        <v>21</v>
      </c>
    </row>
    <row r="838" spans="2:8" ht="24" thickBot="1" x14ac:dyDescent="0.3">
      <c r="B838" s="102" t="s">
        <v>36</v>
      </c>
      <c r="C838" s="103"/>
      <c r="D838" s="64">
        <v>50.01</v>
      </c>
      <c r="E838" s="71">
        <v>3.6</v>
      </c>
      <c r="F838" s="18" t="s">
        <v>25</v>
      </c>
      <c r="G838" s="26">
        <f t="shared" ref="G838:G845" si="22">D838*E838</f>
        <v>180.036</v>
      </c>
      <c r="H838" s="104"/>
    </row>
    <row r="839" spans="2:8" x14ac:dyDescent="0.25">
      <c r="B839" s="105" t="s">
        <v>18</v>
      </c>
      <c r="C839" s="106"/>
      <c r="D839" s="55">
        <v>97.44</v>
      </c>
      <c r="E839" s="73">
        <v>0.9</v>
      </c>
      <c r="F839" s="19" t="s">
        <v>26</v>
      </c>
      <c r="G839" s="27">
        <f t="shared" si="22"/>
        <v>87.695999999999998</v>
      </c>
      <c r="H839" s="104"/>
    </row>
    <row r="840" spans="2:8" ht="24" thickBot="1" x14ac:dyDescent="0.3">
      <c r="B840" s="107" t="s">
        <v>19</v>
      </c>
      <c r="C840" s="108"/>
      <c r="D840" s="56">
        <v>151.63</v>
      </c>
      <c r="E840" s="75">
        <v>0.9</v>
      </c>
      <c r="F840" s="20" t="s">
        <v>26</v>
      </c>
      <c r="G840" s="28">
        <f t="shared" si="22"/>
        <v>136.46700000000001</v>
      </c>
      <c r="H840" s="104"/>
    </row>
    <row r="841" spans="2:8" ht="24" thickBot="1" x14ac:dyDescent="0.3">
      <c r="B841" s="109" t="s">
        <v>28</v>
      </c>
      <c r="C841" s="110"/>
      <c r="D841" s="65">
        <v>731.97</v>
      </c>
      <c r="E841" s="77"/>
      <c r="F841" s="24" t="s">
        <v>25</v>
      </c>
      <c r="G841" s="29">
        <f t="shared" si="22"/>
        <v>0</v>
      </c>
      <c r="H841" s="104"/>
    </row>
    <row r="842" spans="2:8" x14ac:dyDescent="0.25">
      <c r="B842" s="105" t="s">
        <v>33</v>
      </c>
      <c r="C842" s="106"/>
      <c r="D842" s="55">
        <v>652.6</v>
      </c>
      <c r="E842" s="73">
        <v>7.2</v>
      </c>
      <c r="F842" s="19" t="s">
        <v>25</v>
      </c>
      <c r="G842" s="27">
        <f t="shared" si="22"/>
        <v>4698.72</v>
      </c>
      <c r="H842" s="104"/>
    </row>
    <row r="843" spans="2:8" x14ac:dyDescent="0.25">
      <c r="B843" s="111" t="s">
        <v>27</v>
      </c>
      <c r="C843" s="112"/>
      <c r="D843" s="66">
        <v>526.99</v>
      </c>
      <c r="E843" s="79"/>
      <c r="F843" s="21" t="s">
        <v>25</v>
      </c>
      <c r="G843" s="30">
        <f t="shared" si="22"/>
        <v>0</v>
      </c>
      <c r="H843" s="104"/>
    </row>
    <row r="844" spans="2:8" x14ac:dyDescent="0.25">
      <c r="B844" s="111" t="s">
        <v>29</v>
      </c>
      <c r="C844" s="112"/>
      <c r="D844" s="67">
        <v>5438.99</v>
      </c>
      <c r="E844" s="81">
        <v>3.6</v>
      </c>
      <c r="F844" s="21" t="s">
        <v>25</v>
      </c>
      <c r="G844" s="30">
        <f t="shared" si="22"/>
        <v>19580.364000000001</v>
      </c>
      <c r="H844" s="104"/>
    </row>
    <row r="845" spans="2:8" x14ac:dyDescent="0.25">
      <c r="B845" s="111" t="s">
        <v>30</v>
      </c>
      <c r="C845" s="112"/>
      <c r="D845" s="67">
        <v>1672.77</v>
      </c>
      <c r="E845" s="81">
        <v>3.6</v>
      </c>
      <c r="F845" s="21" t="s">
        <v>25</v>
      </c>
      <c r="G845" s="30">
        <f t="shared" si="22"/>
        <v>6021.9719999999998</v>
      </c>
      <c r="H845" s="104"/>
    </row>
    <row r="846" spans="2:8" x14ac:dyDescent="0.25">
      <c r="B846" s="111" t="s">
        <v>32</v>
      </c>
      <c r="C846" s="112"/>
      <c r="D846" s="67">
        <v>548.24</v>
      </c>
      <c r="E846" s="81">
        <v>3.6</v>
      </c>
      <c r="F846" s="21" t="s">
        <v>25</v>
      </c>
      <c r="G846" s="30">
        <f>D846*E846</f>
        <v>1973.664</v>
      </c>
      <c r="H846" s="104"/>
    </row>
    <row r="847" spans="2:8" ht="24" thickBot="1" x14ac:dyDescent="0.3">
      <c r="B847" s="107" t="s">
        <v>31</v>
      </c>
      <c r="C847" s="108"/>
      <c r="D847" s="68">
        <v>340.74</v>
      </c>
      <c r="E847" s="75">
        <v>36</v>
      </c>
      <c r="F847" s="20" t="s">
        <v>25</v>
      </c>
      <c r="G847" s="31">
        <f>D847*E847</f>
        <v>12266.64</v>
      </c>
      <c r="H847" s="104"/>
    </row>
    <row r="848" spans="2:8" x14ac:dyDescent="0.25">
      <c r="C848" s="3"/>
      <c r="D848" s="3"/>
      <c r="E848" s="4"/>
      <c r="F848" s="4"/>
      <c r="H848" s="45"/>
    </row>
    <row r="849" spans="2:8" ht="25.5" x14ac:dyDescent="0.25">
      <c r="C849" s="14" t="s">
        <v>14</v>
      </c>
      <c r="D849" s="6"/>
    </row>
    <row r="850" spans="2:8" ht="20.25" x14ac:dyDescent="0.25">
      <c r="C850" s="95" t="s">
        <v>6</v>
      </c>
      <c r="D850" s="51" t="s">
        <v>0</v>
      </c>
      <c r="E850" s="9">
        <f>IF(G838&gt;0, ROUND((G838+D831)/D831,2), 0)</f>
        <v>1.01</v>
      </c>
      <c r="F850" s="9"/>
      <c r="G850" s="10"/>
      <c r="H850" s="7"/>
    </row>
    <row r="851" spans="2:8" x14ac:dyDescent="0.25">
      <c r="C851" s="95"/>
      <c r="D851" s="51" t="s">
        <v>1</v>
      </c>
      <c r="E851" s="9">
        <f>IF(SUM(G839:G840)&gt;0,ROUND((G839+G840+D831)/D831,2),0)</f>
        <v>1.02</v>
      </c>
      <c r="F851" s="9"/>
      <c r="G851" s="11"/>
      <c r="H851" s="47"/>
    </row>
    <row r="852" spans="2:8" x14ac:dyDescent="0.25">
      <c r="C852" s="95"/>
      <c r="D852" s="51" t="s">
        <v>2</v>
      </c>
      <c r="E852" s="9">
        <f>IF(G841&gt;0,ROUND((G841+D831)/D831,2),0)</f>
        <v>0</v>
      </c>
      <c r="F852" s="12"/>
      <c r="G852" s="11"/>
    </row>
    <row r="853" spans="2:8" x14ac:dyDescent="0.25">
      <c r="C853" s="95"/>
      <c r="D853" s="13" t="s">
        <v>3</v>
      </c>
      <c r="E853" s="32">
        <f>IF(SUM(G842:G847)&gt;0,ROUND((SUM(G842:G847)+D831)/D831,2),0)</f>
        <v>4.24</v>
      </c>
      <c r="F853" s="10"/>
      <c r="G853" s="11"/>
    </row>
    <row r="854" spans="2:8" ht="25.5" x14ac:dyDescent="0.25">
      <c r="D854" s="33" t="s">
        <v>4</v>
      </c>
      <c r="E854" s="34">
        <f>SUM(E850:E853)-IF(VALUE(COUNTIF(E850:E853,"&gt;0"))=4,3,0)-IF(VALUE(COUNTIF(E850:E853,"&gt;0"))=3,2,0)-IF(VALUE(COUNTIF(E850:E853,"&gt;0"))=2,1,0)</f>
        <v>4.2700000000000005</v>
      </c>
      <c r="F854" s="25"/>
    </row>
    <row r="855" spans="2:8" x14ac:dyDescent="0.25">
      <c r="E855" s="15"/>
    </row>
    <row r="856" spans="2:8" ht="25.5" x14ac:dyDescent="0.35">
      <c r="B856" s="22"/>
      <c r="C856" s="16" t="s">
        <v>23</v>
      </c>
      <c r="D856" s="96">
        <f>E854*D831</f>
        <v>58735.344500000007</v>
      </c>
      <c r="E856" s="96"/>
    </row>
    <row r="857" spans="2:8" ht="20.25" x14ac:dyDescent="0.3">
      <c r="C857" s="17" t="s">
        <v>8</v>
      </c>
      <c r="D857" s="97">
        <f>D856/D830</f>
        <v>61.37444566353188</v>
      </c>
      <c r="E857" s="97"/>
      <c r="G857" s="7"/>
      <c r="H857" s="48"/>
    </row>
    <row r="860" spans="2:8" ht="60.75" x14ac:dyDescent="0.8">
      <c r="B860" s="123" t="s">
        <v>59</v>
      </c>
      <c r="C860" s="123"/>
      <c r="D860" s="123"/>
      <c r="E860" s="123"/>
      <c r="F860" s="123"/>
      <c r="G860" s="123"/>
      <c r="H860" s="123"/>
    </row>
    <row r="861" spans="2:8" x14ac:dyDescent="0.25">
      <c r="B861" s="124" t="s">
        <v>37</v>
      </c>
      <c r="C861" s="124"/>
      <c r="D861" s="124"/>
      <c r="E861" s="124"/>
      <c r="F861" s="124"/>
      <c r="G861" s="124"/>
    </row>
    <row r="862" spans="2:8" x14ac:dyDescent="0.25">
      <c r="C862" s="52"/>
      <c r="G862" s="7"/>
    </row>
    <row r="863" spans="2:8" ht="25.5" x14ac:dyDescent="0.25">
      <c r="C863" s="14" t="s">
        <v>5</v>
      </c>
      <c r="D863" s="6"/>
    </row>
    <row r="864" spans="2:8" ht="20.25" x14ac:dyDescent="0.25">
      <c r="B864" s="10"/>
      <c r="C864" s="113" t="s">
        <v>15</v>
      </c>
      <c r="D864" s="116" t="s">
        <v>91</v>
      </c>
      <c r="E864" s="116"/>
      <c r="F864" s="116"/>
      <c r="G864" s="116"/>
      <c r="H864" s="40"/>
    </row>
    <row r="865" spans="2:8" ht="20.25" x14ac:dyDescent="0.25">
      <c r="B865" s="10"/>
      <c r="C865" s="114"/>
      <c r="D865" s="116" t="s">
        <v>111</v>
      </c>
      <c r="E865" s="116"/>
      <c r="F865" s="116"/>
      <c r="G865" s="116"/>
      <c r="H865" s="40"/>
    </row>
    <row r="866" spans="2:8" ht="20.25" x14ac:dyDescent="0.25">
      <c r="B866" s="10"/>
      <c r="C866" s="115"/>
      <c r="D866" s="116" t="s">
        <v>133</v>
      </c>
      <c r="E866" s="116"/>
      <c r="F866" s="116"/>
      <c r="G866" s="116"/>
      <c r="H866" s="40"/>
    </row>
    <row r="867" spans="2:8" x14ac:dyDescent="0.25">
      <c r="C867" s="35" t="s">
        <v>12</v>
      </c>
      <c r="D867" s="53">
        <v>3.3</v>
      </c>
      <c r="E867" s="49"/>
      <c r="F867" s="10"/>
    </row>
    <row r="868" spans="2:8" x14ac:dyDescent="0.25">
      <c r="C868" s="1" t="s">
        <v>9</v>
      </c>
      <c r="D868" s="54">
        <v>611</v>
      </c>
      <c r="E868" s="117" t="s">
        <v>16</v>
      </c>
      <c r="F868" s="118"/>
      <c r="G868" s="121">
        <f>D869/D868</f>
        <v>51.797201309328969</v>
      </c>
    </row>
    <row r="869" spans="2:8" x14ac:dyDescent="0.25">
      <c r="C869" s="1" t="s">
        <v>10</v>
      </c>
      <c r="D869" s="54">
        <v>31648.09</v>
      </c>
      <c r="E869" s="119"/>
      <c r="F869" s="120"/>
      <c r="G869" s="122"/>
    </row>
    <row r="870" spans="2:8" x14ac:dyDescent="0.25">
      <c r="C870" s="37"/>
      <c r="D870" s="38"/>
      <c r="E870" s="50"/>
    </row>
    <row r="871" spans="2:8" x14ac:dyDescent="0.3">
      <c r="C871" s="36" t="s">
        <v>7</v>
      </c>
      <c r="D871" s="69" t="s">
        <v>134</v>
      </c>
    </row>
    <row r="872" spans="2:8" x14ac:dyDescent="0.3">
      <c r="C872" s="36" t="s">
        <v>11</v>
      </c>
      <c r="D872" s="69">
        <v>65</v>
      </c>
    </row>
    <row r="873" spans="2:8" x14ac:dyDescent="0.3">
      <c r="C873" s="36" t="s">
        <v>13</v>
      </c>
      <c r="D873" s="63" t="s">
        <v>34</v>
      </c>
      <c r="E873" s="41"/>
    </row>
    <row r="874" spans="2:8" ht="24" thickBot="1" x14ac:dyDescent="0.3">
      <c r="C874" s="42"/>
      <c r="D874" s="42"/>
    </row>
    <row r="875" spans="2:8" ht="48" thickBot="1" x14ac:dyDescent="0.3">
      <c r="B875" s="98" t="s">
        <v>17</v>
      </c>
      <c r="C875" s="99"/>
      <c r="D875" s="23" t="s">
        <v>20</v>
      </c>
      <c r="E875" s="100" t="s">
        <v>22</v>
      </c>
      <c r="F875" s="101"/>
      <c r="G875" s="2" t="s">
        <v>21</v>
      </c>
    </row>
    <row r="876" spans="2:8" ht="24" thickBot="1" x14ac:dyDescent="0.3">
      <c r="B876" s="102" t="s">
        <v>36</v>
      </c>
      <c r="C876" s="103"/>
      <c r="D876" s="64">
        <v>50.01</v>
      </c>
      <c r="E876" s="71">
        <v>3.3</v>
      </c>
      <c r="F876" s="18" t="s">
        <v>25</v>
      </c>
      <c r="G876" s="26">
        <f t="shared" ref="G876:G883" si="23">D876*E876</f>
        <v>165.03299999999999</v>
      </c>
      <c r="H876" s="104"/>
    </row>
    <row r="877" spans="2:8" x14ac:dyDescent="0.25">
      <c r="B877" s="105" t="s">
        <v>18</v>
      </c>
      <c r="C877" s="106"/>
      <c r="D877" s="55">
        <v>97.44</v>
      </c>
      <c r="E877" s="73">
        <v>1</v>
      </c>
      <c r="F877" s="19" t="s">
        <v>26</v>
      </c>
      <c r="G877" s="27">
        <f t="shared" si="23"/>
        <v>97.44</v>
      </c>
      <c r="H877" s="104"/>
    </row>
    <row r="878" spans="2:8" ht="24" thickBot="1" x14ac:dyDescent="0.3">
      <c r="B878" s="107" t="s">
        <v>19</v>
      </c>
      <c r="C878" s="108"/>
      <c r="D878" s="56">
        <v>151.63</v>
      </c>
      <c r="E878" s="75">
        <v>1</v>
      </c>
      <c r="F878" s="20" t="s">
        <v>26</v>
      </c>
      <c r="G878" s="28">
        <f t="shared" si="23"/>
        <v>151.63</v>
      </c>
      <c r="H878" s="104"/>
    </row>
    <row r="879" spans="2:8" ht="24" thickBot="1" x14ac:dyDescent="0.3">
      <c r="B879" s="109" t="s">
        <v>28</v>
      </c>
      <c r="C879" s="110"/>
      <c r="D879" s="65">
        <v>731.97</v>
      </c>
      <c r="E879" s="77"/>
      <c r="F879" s="24" t="s">
        <v>25</v>
      </c>
      <c r="G879" s="29">
        <f t="shared" si="23"/>
        <v>0</v>
      </c>
      <c r="H879" s="104"/>
    </row>
    <row r="880" spans="2:8" x14ac:dyDescent="0.25">
      <c r="B880" s="105" t="s">
        <v>33</v>
      </c>
      <c r="C880" s="106"/>
      <c r="D880" s="55">
        <v>652.6</v>
      </c>
      <c r="E880" s="73">
        <v>6.6</v>
      </c>
      <c r="F880" s="19" t="s">
        <v>25</v>
      </c>
      <c r="G880" s="27">
        <f t="shared" si="23"/>
        <v>4307.16</v>
      </c>
      <c r="H880" s="104"/>
    </row>
    <row r="881" spans="2:8" x14ac:dyDescent="0.25">
      <c r="B881" s="111" t="s">
        <v>27</v>
      </c>
      <c r="C881" s="112"/>
      <c r="D881" s="66">
        <v>526.99</v>
      </c>
      <c r="E881" s="79"/>
      <c r="F881" s="21" t="s">
        <v>25</v>
      </c>
      <c r="G881" s="30">
        <f t="shared" si="23"/>
        <v>0</v>
      </c>
      <c r="H881" s="104"/>
    </row>
    <row r="882" spans="2:8" x14ac:dyDescent="0.25">
      <c r="B882" s="111" t="s">
        <v>29</v>
      </c>
      <c r="C882" s="112"/>
      <c r="D882" s="67">
        <v>5438.99</v>
      </c>
      <c r="E882" s="81">
        <v>3.3</v>
      </c>
      <c r="F882" s="21" t="s">
        <v>25</v>
      </c>
      <c r="G882" s="30">
        <f t="shared" si="23"/>
        <v>17948.666999999998</v>
      </c>
      <c r="H882" s="104"/>
    </row>
    <row r="883" spans="2:8" x14ac:dyDescent="0.25">
      <c r="B883" s="111" t="s">
        <v>30</v>
      </c>
      <c r="C883" s="112"/>
      <c r="D883" s="67">
        <v>1672.77</v>
      </c>
      <c r="E883" s="81">
        <v>3.3</v>
      </c>
      <c r="F883" s="21" t="s">
        <v>25</v>
      </c>
      <c r="G883" s="30">
        <f t="shared" si="23"/>
        <v>5520.1409999999996</v>
      </c>
      <c r="H883" s="104"/>
    </row>
    <row r="884" spans="2:8" x14ac:dyDescent="0.25">
      <c r="B884" s="111" t="s">
        <v>32</v>
      </c>
      <c r="C884" s="112"/>
      <c r="D884" s="67">
        <v>548.24</v>
      </c>
      <c r="E884" s="81">
        <v>3.3</v>
      </c>
      <c r="F884" s="21" t="s">
        <v>25</v>
      </c>
      <c r="G884" s="30">
        <f>D884*E884</f>
        <v>1809.192</v>
      </c>
      <c r="H884" s="104"/>
    </row>
    <row r="885" spans="2:8" ht="24" thickBot="1" x14ac:dyDescent="0.3">
      <c r="B885" s="107" t="s">
        <v>31</v>
      </c>
      <c r="C885" s="108"/>
      <c r="D885" s="68">
        <v>340.74</v>
      </c>
      <c r="E885" s="75">
        <v>33</v>
      </c>
      <c r="F885" s="20" t="s">
        <v>25</v>
      </c>
      <c r="G885" s="31">
        <f>D885*E885</f>
        <v>11244.42</v>
      </c>
      <c r="H885" s="104"/>
    </row>
    <row r="886" spans="2:8" x14ac:dyDescent="0.25">
      <c r="C886" s="3"/>
      <c r="D886" s="3"/>
      <c r="E886" s="4"/>
      <c r="F886" s="4"/>
      <c r="H886" s="45"/>
    </row>
    <row r="887" spans="2:8" ht="25.5" x14ac:dyDescent="0.25">
      <c r="C887" s="14" t="s">
        <v>14</v>
      </c>
      <c r="D887" s="6"/>
    </row>
    <row r="888" spans="2:8" ht="20.25" x14ac:dyDescent="0.25">
      <c r="C888" s="95" t="s">
        <v>6</v>
      </c>
      <c r="D888" s="51" t="s">
        <v>0</v>
      </c>
      <c r="E888" s="9">
        <f>IF(G876&gt;0, ROUND((G876+D869)/D869,2), 0)</f>
        <v>1.01</v>
      </c>
      <c r="F888" s="9"/>
      <c r="G888" s="10"/>
      <c r="H888" s="7"/>
    </row>
    <row r="889" spans="2:8" x14ac:dyDescent="0.25">
      <c r="C889" s="95"/>
      <c r="D889" s="51" t="s">
        <v>1</v>
      </c>
      <c r="E889" s="9">
        <f>IF(SUM(G877:G878)&gt;0,ROUND((G877+G878+D869)/D869,2),0)</f>
        <v>1.01</v>
      </c>
      <c r="F889" s="9"/>
      <c r="G889" s="11"/>
      <c r="H889" s="47"/>
    </row>
    <row r="890" spans="2:8" x14ac:dyDescent="0.25">
      <c r="C890" s="95"/>
      <c r="D890" s="51" t="s">
        <v>2</v>
      </c>
      <c r="E890" s="9">
        <f>IF(G879&gt;0,ROUND((G879+D869)/D869,2),0)</f>
        <v>0</v>
      </c>
      <c r="F890" s="12"/>
      <c r="G890" s="11"/>
    </row>
    <row r="891" spans="2:8" x14ac:dyDescent="0.25">
      <c r="C891" s="95"/>
      <c r="D891" s="13" t="s">
        <v>3</v>
      </c>
      <c r="E891" s="32">
        <f>IF(SUM(G880:G885)&gt;0,ROUND((SUM(G880:G885)+D869)/D869,2),0)</f>
        <v>2.29</v>
      </c>
      <c r="F891" s="10"/>
      <c r="G891" s="11"/>
    </row>
    <row r="892" spans="2:8" ht="25.5" x14ac:dyDescent="0.25">
      <c r="D892" s="33" t="s">
        <v>4</v>
      </c>
      <c r="E892" s="34">
        <f>SUM(E888:E891)-IF(VALUE(COUNTIF(E888:E891,"&gt;0"))=4,3,0)-IF(VALUE(COUNTIF(E888:E891,"&gt;0"))=3,2,0)-IF(VALUE(COUNTIF(E888:E891,"&gt;0"))=2,1,0)</f>
        <v>2.3100000000000005</v>
      </c>
      <c r="F892" s="25"/>
    </row>
    <row r="893" spans="2:8" x14ac:dyDescent="0.25">
      <c r="E893" s="15"/>
    </row>
    <row r="894" spans="2:8" ht="25.5" x14ac:dyDescent="0.35">
      <c r="B894" s="22"/>
      <c r="C894" s="16" t="s">
        <v>23</v>
      </c>
      <c r="D894" s="96">
        <f>E892*D869</f>
        <v>73107.087900000013</v>
      </c>
      <c r="E894" s="96"/>
    </row>
    <row r="895" spans="2:8" ht="20.25" x14ac:dyDescent="0.3">
      <c r="C895" s="17" t="s">
        <v>8</v>
      </c>
      <c r="D895" s="97">
        <f>D894/D868</f>
        <v>119.65153502454994</v>
      </c>
      <c r="E895" s="97"/>
      <c r="G895" s="7"/>
      <c r="H895" s="48"/>
    </row>
    <row r="897" spans="2:8" ht="60.75" x14ac:dyDescent="0.8">
      <c r="B897" s="123" t="s">
        <v>60</v>
      </c>
      <c r="C897" s="123"/>
      <c r="D897" s="123"/>
      <c r="E897" s="123"/>
      <c r="F897" s="123"/>
      <c r="G897" s="123"/>
      <c r="H897" s="123"/>
    </row>
    <row r="898" spans="2:8" x14ac:dyDescent="0.25">
      <c r="B898" s="124" t="s">
        <v>37</v>
      </c>
      <c r="C898" s="124"/>
      <c r="D898" s="124"/>
      <c r="E898" s="124"/>
      <c r="F898" s="124"/>
      <c r="G898" s="124"/>
    </row>
    <row r="899" spans="2:8" x14ac:dyDescent="0.25">
      <c r="C899" s="52"/>
      <c r="G899" s="7"/>
    </row>
    <row r="900" spans="2:8" ht="25.5" x14ac:dyDescent="0.25">
      <c r="C900" s="14" t="s">
        <v>5</v>
      </c>
      <c r="D900" s="6"/>
    </row>
    <row r="901" spans="2:8" ht="20.25" x14ac:dyDescent="0.25">
      <c r="B901" s="10"/>
      <c r="C901" s="113" t="s">
        <v>15</v>
      </c>
      <c r="D901" s="116" t="s">
        <v>91</v>
      </c>
      <c r="E901" s="116"/>
      <c r="F901" s="116"/>
      <c r="G901" s="116"/>
      <c r="H901" s="40"/>
    </row>
    <row r="902" spans="2:8" ht="20.25" x14ac:dyDescent="0.25">
      <c r="B902" s="10"/>
      <c r="C902" s="114"/>
      <c r="D902" s="116" t="s">
        <v>111</v>
      </c>
      <c r="E902" s="116"/>
      <c r="F902" s="116"/>
      <c r="G902" s="116"/>
      <c r="H902" s="40"/>
    </row>
    <row r="903" spans="2:8" ht="20.25" x14ac:dyDescent="0.25">
      <c r="B903" s="10"/>
      <c r="C903" s="115"/>
      <c r="D903" s="116" t="s">
        <v>135</v>
      </c>
      <c r="E903" s="116"/>
      <c r="F903" s="116"/>
      <c r="G903" s="116"/>
      <c r="H903" s="40"/>
    </row>
    <row r="904" spans="2:8" x14ac:dyDescent="0.25">
      <c r="C904" s="35" t="s">
        <v>12</v>
      </c>
      <c r="D904" s="53">
        <v>2</v>
      </c>
      <c r="E904" s="49"/>
      <c r="F904" s="10"/>
    </row>
    <row r="905" spans="2:8" x14ac:dyDescent="0.25">
      <c r="C905" s="1" t="s">
        <v>9</v>
      </c>
      <c r="D905" s="54">
        <v>495</v>
      </c>
      <c r="E905" s="117" t="s">
        <v>16</v>
      </c>
      <c r="F905" s="118"/>
      <c r="G905" s="121">
        <f>D906/D905</f>
        <v>27.561555555555554</v>
      </c>
    </row>
    <row r="906" spans="2:8" x14ac:dyDescent="0.25">
      <c r="C906" s="1" t="s">
        <v>10</v>
      </c>
      <c r="D906" s="54">
        <v>13642.97</v>
      </c>
      <c r="E906" s="119"/>
      <c r="F906" s="120"/>
      <c r="G906" s="122"/>
    </row>
    <row r="907" spans="2:8" x14ac:dyDescent="0.25">
      <c r="C907" s="37"/>
      <c r="D907" s="38"/>
      <c r="E907" s="50"/>
    </row>
    <row r="908" spans="2:8" x14ac:dyDescent="0.3">
      <c r="C908" s="36" t="s">
        <v>7</v>
      </c>
      <c r="D908" s="69" t="s">
        <v>117</v>
      </c>
    </row>
    <row r="909" spans="2:8" x14ac:dyDescent="0.3">
      <c r="C909" s="36" t="s">
        <v>11</v>
      </c>
      <c r="D909" s="69">
        <v>55</v>
      </c>
    </row>
    <row r="910" spans="2:8" x14ac:dyDescent="0.3">
      <c r="C910" s="36" t="s">
        <v>13</v>
      </c>
      <c r="D910" s="63" t="s">
        <v>34</v>
      </c>
      <c r="E910" s="41"/>
    </row>
    <row r="911" spans="2:8" ht="24" thickBot="1" x14ac:dyDescent="0.3">
      <c r="C911" s="42"/>
      <c r="D911" s="42"/>
    </row>
    <row r="912" spans="2:8" ht="48" thickBot="1" x14ac:dyDescent="0.3">
      <c r="B912" s="98" t="s">
        <v>17</v>
      </c>
      <c r="C912" s="99"/>
      <c r="D912" s="23" t="s">
        <v>20</v>
      </c>
      <c r="E912" s="100" t="s">
        <v>22</v>
      </c>
      <c r="F912" s="101"/>
      <c r="G912" s="2" t="s">
        <v>21</v>
      </c>
    </row>
    <row r="913" spans="2:8" ht="24" thickBot="1" x14ac:dyDescent="0.3">
      <c r="B913" s="102" t="s">
        <v>36</v>
      </c>
      <c r="C913" s="103"/>
      <c r="D913" s="64">
        <v>50.01</v>
      </c>
      <c r="E913" s="71">
        <v>2</v>
      </c>
      <c r="F913" s="18" t="s">
        <v>25</v>
      </c>
      <c r="G913" s="26">
        <f t="shared" ref="G913:G920" si="24">D913*E913</f>
        <v>100.02</v>
      </c>
      <c r="H913" s="104"/>
    </row>
    <row r="914" spans="2:8" x14ac:dyDescent="0.25">
      <c r="B914" s="105" t="s">
        <v>18</v>
      </c>
      <c r="C914" s="106"/>
      <c r="D914" s="55">
        <v>97.44</v>
      </c>
      <c r="E914" s="73">
        <v>0.7</v>
      </c>
      <c r="F914" s="19" t="s">
        <v>26</v>
      </c>
      <c r="G914" s="27">
        <f t="shared" si="24"/>
        <v>68.207999999999998</v>
      </c>
      <c r="H914" s="104"/>
    </row>
    <row r="915" spans="2:8" ht="24" thickBot="1" x14ac:dyDescent="0.3">
      <c r="B915" s="107" t="s">
        <v>19</v>
      </c>
      <c r="C915" s="108"/>
      <c r="D915" s="56">
        <v>151.63</v>
      </c>
      <c r="E915" s="75">
        <v>0.7</v>
      </c>
      <c r="F915" s="20" t="s">
        <v>26</v>
      </c>
      <c r="G915" s="28">
        <f t="shared" si="24"/>
        <v>106.14099999999999</v>
      </c>
      <c r="H915" s="104"/>
    </row>
    <row r="916" spans="2:8" ht="24" thickBot="1" x14ac:dyDescent="0.3">
      <c r="B916" s="109" t="s">
        <v>28</v>
      </c>
      <c r="C916" s="110"/>
      <c r="D916" s="65">
        <v>731.97</v>
      </c>
      <c r="E916" s="77"/>
      <c r="F916" s="24" t="s">
        <v>25</v>
      </c>
      <c r="G916" s="29">
        <f t="shared" si="24"/>
        <v>0</v>
      </c>
      <c r="H916" s="104"/>
    </row>
    <row r="917" spans="2:8" x14ac:dyDescent="0.25">
      <c r="B917" s="105" t="s">
        <v>33</v>
      </c>
      <c r="C917" s="106"/>
      <c r="D917" s="55">
        <v>652.6</v>
      </c>
      <c r="E917" s="73">
        <v>4</v>
      </c>
      <c r="F917" s="19" t="s">
        <v>25</v>
      </c>
      <c r="G917" s="27">
        <f t="shared" si="24"/>
        <v>2610.4</v>
      </c>
      <c r="H917" s="104"/>
    </row>
    <row r="918" spans="2:8" x14ac:dyDescent="0.25">
      <c r="B918" s="111" t="s">
        <v>27</v>
      </c>
      <c r="C918" s="112"/>
      <c r="D918" s="66">
        <v>526.99</v>
      </c>
      <c r="E918" s="79"/>
      <c r="F918" s="21" t="s">
        <v>25</v>
      </c>
      <c r="G918" s="30">
        <f t="shared" si="24"/>
        <v>0</v>
      </c>
      <c r="H918" s="104"/>
    </row>
    <row r="919" spans="2:8" x14ac:dyDescent="0.25">
      <c r="B919" s="111" t="s">
        <v>29</v>
      </c>
      <c r="C919" s="112"/>
      <c r="D919" s="67">
        <v>5438.99</v>
      </c>
      <c r="E919" s="81">
        <v>2</v>
      </c>
      <c r="F919" s="21" t="s">
        <v>25</v>
      </c>
      <c r="G919" s="30">
        <f t="shared" si="24"/>
        <v>10877.98</v>
      </c>
      <c r="H919" s="104"/>
    </row>
    <row r="920" spans="2:8" x14ac:dyDescent="0.25">
      <c r="B920" s="111" t="s">
        <v>30</v>
      </c>
      <c r="C920" s="112"/>
      <c r="D920" s="67">
        <v>1672.77</v>
      </c>
      <c r="E920" s="81">
        <v>2</v>
      </c>
      <c r="F920" s="21" t="s">
        <v>25</v>
      </c>
      <c r="G920" s="30">
        <f t="shared" si="24"/>
        <v>3345.54</v>
      </c>
      <c r="H920" s="104"/>
    </row>
    <row r="921" spans="2:8" x14ac:dyDescent="0.25">
      <c r="B921" s="111" t="s">
        <v>32</v>
      </c>
      <c r="C921" s="112"/>
      <c r="D921" s="67">
        <v>548.24</v>
      </c>
      <c r="E921" s="81">
        <v>2</v>
      </c>
      <c r="F921" s="21" t="s">
        <v>25</v>
      </c>
      <c r="G921" s="30">
        <f>D921*E921</f>
        <v>1096.48</v>
      </c>
      <c r="H921" s="104"/>
    </row>
    <row r="922" spans="2:8" ht="24" thickBot="1" x14ac:dyDescent="0.3">
      <c r="B922" s="107" t="s">
        <v>31</v>
      </c>
      <c r="C922" s="108"/>
      <c r="D922" s="68">
        <v>340.74</v>
      </c>
      <c r="E922" s="75">
        <v>20</v>
      </c>
      <c r="F922" s="20" t="s">
        <v>25</v>
      </c>
      <c r="G922" s="31">
        <f>D922*E922</f>
        <v>6814.8</v>
      </c>
      <c r="H922" s="104"/>
    </row>
    <row r="923" spans="2:8" x14ac:dyDescent="0.25">
      <c r="C923" s="3"/>
      <c r="D923" s="3"/>
      <c r="E923" s="4"/>
      <c r="F923" s="4"/>
      <c r="H923" s="45"/>
    </row>
    <row r="924" spans="2:8" ht="25.5" x14ac:dyDescent="0.25">
      <c r="C924" s="14" t="s">
        <v>14</v>
      </c>
      <c r="D924" s="6"/>
    </row>
    <row r="925" spans="2:8" ht="20.25" x14ac:dyDescent="0.25">
      <c r="C925" s="95" t="s">
        <v>6</v>
      </c>
      <c r="D925" s="51" t="s">
        <v>0</v>
      </c>
      <c r="E925" s="9">
        <f>IF(G913&gt;0, ROUND((G913+D906)/D906,2), 0)</f>
        <v>1.01</v>
      </c>
      <c r="F925" s="9"/>
      <c r="G925" s="10"/>
      <c r="H925" s="7"/>
    </row>
    <row r="926" spans="2:8" x14ac:dyDescent="0.25">
      <c r="C926" s="95"/>
      <c r="D926" s="51" t="s">
        <v>1</v>
      </c>
      <c r="E926" s="9">
        <f>IF(SUM(G914:G915)&gt;0,ROUND((G914+G915+D906)/D906,2),0)</f>
        <v>1.01</v>
      </c>
      <c r="F926" s="9"/>
      <c r="G926" s="11"/>
      <c r="H926" s="47"/>
    </row>
    <row r="927" spans="2:8" x14ac:dyDescent="0.25">
      <c r="C927" s="95"/>
      <c r="D927" s="51" t="s">
        <v>2</v>
      </c>
      <c r="E927" s="9">
        <f>IF(G916&gt;0,ROUND((G916+D906)/D906,2),0)</f>
        <v>0</v>
      </c>
      <c r="F927" s="12"/>
      <c r="G927" s="11"/>
    </row>
    <row r="928" spans="2:8" x14ac:dyDescent="0.25">
      <c r="C928" s="95"/>
      <c r="D928" s="13" t="s">
        <v>3</v>
      </c>
      <c r="E928" s="32">
        <f>IF(SUM(G917:G922)&gt;0,ROUND((SUM(G917:G922)+D906)/D906,2),0)</f>
        <v>2.81</v>
      </c>
      <c r="F928" s="10"/>
      <c r="G928" s="11"/>
    </row>
    <row r="929" spans="2:8" ht="25.5" x14ac:dyDescent="0.25">
      <c r="D929" s="33" t="s">
        <v>4</v>
      </c>
      <c r="E929" s="34">
        <f>SUM(E925:E928)-IF(VALUE(COUNTIF(E925:E928,"&gt;0"))=4,3,0)-IF(VALUE(COUNTIF(E925:E928,"&gt;0"))=3,2,0)-IF(VALUE(COUNTIF(E925:E928,"&gt;0"))=2,1,0)</f>
        <v>2.83</v>
      </c>
      <c r="F929" s="25"/>
    </row>
    <row r="930" spans="2:8" x14ac:dyDescent="0.25">
      <c r="E930" s="15"/>
    </row>
    <row r="931" spans="2:8" ht="25.5" x14ac:dyDescent="0.35">
      <c r="B931" s="22"/>
      <c r="C931" s="16" t="s">
        <v>23</v>
      </c>
      <c r="D931" s="96">
        <f>E929*D906</f>
        <v>38609.605100000001</v>
      </c>
      <c r="E931" s="96"/>
    </row>
    <row r="932" spans="2:8" ht="20.25" x14ac:dyDescent="0.3">
      <c r="C932" s="17" t="s">
        <v>8</v>
      </c>
      <c r="D932" s="97">
        <f>D931/D905</f>
        <v>77.999202222222223</v>
      </c>
      <c r="E932" s="97"/>
      <c r="G932" s="7"/>
      <c r="H932" s="48"/>
    </row>
    <row r="935" spans="2:8" ht="60.75" x14ac:dyDescent="0.8">
      <c r="B935" s="123" t="s">
        <v>61</v>
      </c>
      <c r="C935" s="123"/>
      <c r="D935" s="123"/>
      <c r="E935" s="123"/>
      <c r="F935" s="123"/>
      <c r="G935" s="123"/>
      <c r="H935" s="123"/>
    </row>
    <row r="936" spans="2:8" x14ac:dyDescent="0.25">
      <c r="B936" s="124" t="s">
        <v>37</v>
      </c>
      <c r="C936" s="124"/>
      <c r="D936" s="124"/>
      <c r="E936" s="124"/>
      <c r="F936" s="124"/>
      <c r="G936" s="124"/>
    </row>
    <row r="937" spans="2:8" x14ac:dyDescent="0.25">
      <c r="C937" s="52"/>
      <c r="G937" s="7"/>
    </row>
    <row r="938" spans="2:8" ht="25.5" x14ac:dyDescent="0.25">
      <c r="C938" s="14" t="s">
        <v>5</v>
      </c>
      <c r="D938" s="6"/>
    </row>
    <row r="939" spans="2:8" ht="20.25" x14ac:dyDescent="0.25">
      <c r="B939" s="10"/>
      <c r="C939" s="113" t="s">
        <v>15</v>
      </c>
      <c r="D939" s="116" t="s">
        <v>91</v>
      </c>
      <c r="E939" s="116"/>
      <c r="F939" s="116"/>
      <c r="G939" s="116"/>
      <c r="H939" s="40"/>
    </row>
    <row r="940" spans="2:8" ht="20.25" x14ac:dyDescent="0.25">
      <c r="B940" s="10"/>
      <c r="C940" s="114"/>
      <c r="D940" s="116" t="s">
        <v>111</v>
      </c>
      <c r="E940" s="116"/>
      <c r="F940" s="116"/>
      <c r="G940" s="116"/>
      <c r="H940" s="40"/>
    </row>
    <row r="941" spans="2:8" ht="20.25" x14ac:dyDescent="0.25">
      <c r="B941" s="10"/>
      <c r="C941" s="115"/>
      <c r="D941" s="116" t="s">
        <v>136</v>
      </c>
      <c r="E941" s="116"/>
      <c r="F941" s="116"/>
      <c r="G941" s="116"/>
      <c r="H941" s="40"/>
    </row>
    <row r="942" spans="2:8" x14ac:dyDescent="0.25">
      <c r="C942" s="35" t="s">
        <v>12</v>
      </c>
      <c r="D942" s="53">
        <v>2.7</v>
      </c>
      <c r="E942" s="49"/>
      <c r="F942" s="10"/>
    </row>
    <row r="943" spans="2:8" x14ac:dyDescent="0.25">
      <c r="C943" s="1" t="s">
        <v>9</v>
      </c>
      <c r="D943" s="54">
        <v>662</v>
      </c>
      <c r="E943" s="117" t="s">
        <v>16</v>
      </c>
      <c r="F943" s="118"/>
      <c r="G943" s="121">
        <f>D944/D943</f>
        <v>14.382432024169184</v>
      </c>
    </row>
    <row r="944" spans="2:8" x14ac:dyDescent="0.25">
      <c r="C944" s="1" t="s">
        <v>10</v>
      </c>
      <c r="D944" s="54">
        <v>9521.17</v>
      </c>
      <c r="E944" s="119"/>
      <c r="F944" s="120"/>
      <c r="G944" s="122"/>
    </row>
    <row r="945" spans="2:8" x14ac:dyDescent="0.25">
      <c r="C945" s="37"/>
      <c r="D945" s="38"/>
      <c r="E945" s="50"/>
    </row>
    <row r="946" spans="2:8" x14ac:dyDescent="0.3">
      <c r="C946" s="36" t="s">
        <v>7</v>
      </c>
      <c r="D946" s="69" t="s">
        <v>113</v>
      </c>
    </row>
    <row r="947" spans="2:8" x14ac:dyDescent="0.3">
      <c r="C947" s="36" t="s">
        <v>11</v>
      </c>
      <c r="D947" s="69">
        <v>55</v>
      </c>
    </row>
    <row r="948" spans="2:8" x14ac:dyDescent="0.3">
      <c r="C948" s="36" t="s">
        <v>13</v>
      </c>
      <c r="D948" s="63" t="s">
        <v>34</v>
      </c>
      <c r="E948" s="41"/>
    </row>
    <row r="949" spans="2:8" ht="24" thickBot="1" x14ac:dyDescent="0.3">
      <c r="C949" s="42"/>
      <c r="D949" s="42"/>
    </row>
    <row r="950" spans="2:8" ht="48" thickBot="1" x14ac:dyDescent="0.3">
      <c r="B950" s="98" t="s">
        <v>17</v>
      </c>
      <c r="C950" s="99"/>
      <c r="D950" s="23" t="s">
        <v>20</v>
      </c>
      <c r="E950" s="100" t="s">
        <v>22</v>
      </c>
      <c r="F950" s="101"/>
      <c r="G950" s="2" t="s">
        <v>21</v>
      </c>
    </row>
    <row r="951" spans="2:8" ht="24" thickBot="1" x14ac:dyDescent="0.3">
      <c r="B951" s="102" t="s">
        <v>36</v>
      </c>
      <c r="C951" s="103"/>
      <c r="D951" s="64">
        <v>50.01</v>
      </c>
      <c r="E951" s="71">
        <v>2.7</v>
      </c>
      <c r="F951" s="18" t="s">
        <v>25</v>
      </c>
      <c r="G951" s="26">
        <f t="shared" ref="G951:G958" si="25">D951*E951</f>
        <v>135.02700000000002</v>
      </c>
      <c r="H951" s="104"/>
    </row>
    <row r="952" spans="2:8" x14ac:dyDescent="0.25">
      <c r="B952" s="105" t="s">
        <v>18</v>
      </c>
      <c r="C952" s="106"/>
      <c r="D952" s="55">
        <v>97.44</v>
      </c>
      <c r="E952" s="73">
        <v>1.5</v>
      </c>
      <c r="F952" s="19" t="s">
        <v>26</v>
      </c>
      <c r="G952" s="27">
        <f t="shared" si="25"/>
        <v>146.16</v>
      </c>
      <c r="H952" s="104"/>
    </row>
    <row r="953" spans="2:8" ht="24" thickBot="1" x14ac:dyDescent="0.3">
      <c r="B953" s="107" t="s">
        <v>19</v>
      </c>
      <c r="C953" s="108"/>
      <c r="D953" s="56">
        <v>151.63</v>
      </c>
      <c r="E953" s="75">
        <v>1.5</v>
      </c>
      <c r="F953" s="20" t="s">
        <v>26</v>
      </c>
      <c r="G953" s="28">
        <f t="shared" si="25"/>
        <v>227.44499999999999</v>
      </c>
      <c r="H953" s="104"/>
    </row>
    <row r="954" spans="2:8" ht="24" thickBot="1" x14ac:dyDescent="0.3">
      <c r="B954" s="109" t="s">
        <v>28</v>
      </c>
      <c r="C954" s="110"/>
      <c r="D954" s="65">
        <v>731.97</v>
      </c>
      <c r="E954" s="77"/>
      <c r="F954" s="24" t="s">
        <v>25</v>
      </c>
      <c r="G954" s="29">
        <f t="shared" si="25"/>
        <v>0</v>
      </c>
      <c r="H954" s="104"/>
    </row>
    <row r="955" spans="2:8" x14ac:dyDescent="0.25">
      <c r="B955" s="105" t="s">
        <v>33</v>
      </c>
      <c r="C955" s="106"/>
      <c r="D955" s="55">
        <v>652.6</v>
      </c>
      <c r="E955" s="73">
        <v>5.4</v>
      </c>
      <c r="F955" s="19" t="s">
        <v>25</v>
      </c>
      <c r="G955" s="27">
        <f t="shared" si="25"/>
        <v>3524.0400000000004</v>
      </c>
      <c r="H955" s="104"/>
    </row>
    <row r="956" spans="2:8" x14ac:dyDescent="0.25">
      <c r="B956" s="111" t="s">
        <v>27</v>
      </c>
      <c r="C956" s="112"/>
      <c r="D956" s="66">
        <v>526.99</v>
      </c>
      <c r="E956" s="79"/>
      <c r="F956" s="21" t="s">
        <v>25</v>
      </c>
      <c r="G956" s="30">
        <f t="shared" si="25"/>
        <v>0</v>
      </c>
      <c r="H956" s="104"/>
    </row>
    <row r="957" spans="2:8" x14ac:dyDescent="0.25">
      <c r="B957" s="111" t="s">
        <v>29</v>
      </c>
      <c r="C957" s="112"/>
      <c r="D957" s="67">
        <v>5438.99</v>
      </c>
      <c r="E957" s="81">
        <v>3.8</v>
      </c>
      <c r="F957" s="21" t="s">
        <v>25</v>
      </c>
      <c r="G957" s="30">
        <f t="shared" si="25"/>
        <v>20668.161999999997</v>
      </c>
      <c r="H957" s="104"/>
    </row>
    <row r="958" spans="2:8" x14ac:dyDescent="0.25">
      <c r="B958" s="111" t="s">
        <v>30</v>
      </c>
      <c r="C958" s="112"/>
      <c r="D958" s="67">
        <v>1672.77</v>
      </c>
      <c r="E958" s="81">
        <v>3.8</v>
      </c>
      <c r="F958" s="21" t="s">
        <v>25</v>
      </c>
      <c r="G958" s="30">
        <f t="shared" si="25"/>
        <v>6356.5259999999998</v>
      </c>
      <c r="H958" s="104"/>
    </row>
    <row r="959" spans="2:8" x14ac:dyDescent="0.25">
      <c r="B959" s="111" t="s">
        <v>32</v>
      </c>
      <c r="C959" s="112"/>
      <c r="D959" s="67">
        <v>548.24</v>
      </c>
      <c r="E959" s="81">
        <v>3.8</v>
      </c>
      <c r="F959" s="21" t="s">
        <v>25</v>
      </c>
      <c r="G959" s="30">
        <f>D959*E959</f>
        <v>2083.3119999999999</v>
      </c>
      <c r="H959" s="104"/>
    </row>
    <row r="960" spans="2:8" ht="24" thickBot="1" x14ac:dyDescent="0.3">
      <c r="B960" s="107" t="s">
        <v>31</v>
      </c>
      <c r="C960" s="108"/>
      <c r="D960" s="68">
        <v>340.74</v>
      </c>
      <c r="E960" s="75">
        <v>27</v>
      </c>
      <c r="F960" s="20" t="s">
        <v>25</v>
      </c>
      <c r="G960" s="31">
        <f>D960*E960</f>
        <v>9199.98</v>
      </c>
      <c r="H960" s="104"/>
    </row>
    <row r="961" spans="2:8" x14ac:dyDescent="0.25">
      <c r="C961" s="3"/>
      <c r="D961" s="3"/>
      <c r="E961" s="4"/>
      <c r="F961" s="4"/>
      <c r="H961" s="45"/>
    </row>
    <row r="962" spans="2:8" ht="25.5" x14ac:dyDescent="0.25">
      <c r="C962" s="14" t="s">
        <v>14</v>
      </c>
      <c r="D962" s="6"/>
    </row>
    <row r="963" spans="2:8" ht="20.25" x14ac:dyDescent="0.25">
      <c r="C963" s="95" t="s">
        <v>6</v>
      </c>
      <c r="D963" s="51" t="s">
        <v>0</v>
      </c>
      <c r="E963" s="9">
        <f>IF(G951&gt;0, ROUND((G951+D944)/D944,2), 0)</f>
        <v>1.01</v>
      </c>
      <c r="F963" s="9"/>
      <c r="G963" s="10"/>
      <c r="H963" s="7"/>
    </row>
    <row r="964" spans="2:8" x14ac:dyDescent="0.25">
      <c r="C964" s="95"/>
      <c r="D964" s="51" t="s">
        <v>1</v>
      </c>
      <c r="E964" s="9">
        <f>IF(SUM(G952:G953)&gt;0,ROUND((G952+G953+D944)/D944,2),0)</f>
        <v>1.04</v>
      </c>
      <c r="F964" s="9"/>
      <c r="G964" s="11"/>
      <c r="H964" s="47"/>
    </row>
    <row r="965" spans="2:8" x14ac:dyDescent="0.25">
      <c r="C965" s="95"/>
      <c r="D965" s="51" t="s">
        <v>2</v>
      </c>
      <c r="E965" s="9">
        <f>IF(G954&gt;0,ROUND((G954+D944)/D944,2),0)</f>
        <v>0</v>
      </c>
      <c r="F965" s="12"/>
      <c r="G965" s="11"/>
    </row>
    <row r="966" spans="2:8" x14ac:dyDescent="0.25">
      <c r="C966" s="95"/>
      <c r="D966" s="13" t="s">
        <v>3</v>
      </c>
      <c r="E966" s="32">
        <f>IF(SUM(G955:G960)&gt;0,ROUND((SUM(G955:G960)+D944)/D944,2),0)</f>
        <v>5.39</v>
      </c>
      <c r="F966" s="10"/>
      <c r="G966" s="11"/>
    </row>
    <row r="967" spans="2:8" ht="25.5" x14ac:dyDescent="0.25">
      <c r="D967" s="33" t="s">
        <v>4</v>
      </c>
      <c r="E967" s="34">
        <f>SUM(E963:E966)-IF(VALUE(COUNTIF(E963:E966,"&gt;0"))=4,3,0)-IF(VALUE(COUNTIF(E963:E966,"&gt;0"))=3,2,0)-IF(VALUE(COUNTIF(E963:E966,"&gt;0"))=2,1,0)</f>
        <v>5.4399999999999995</v>
      </c>
      <c r="F967" s="25"/>
    </row>
    <row r="968" spans="2:8" x14ac:dyDescent="0.25">
      <c r="E968" s="15"/>
    </row>
    <row r="969" spans="2:8" ht="25.5" x14ac:dyDescent="0.35">
      <c r="B969" s="22"/>
      <c r="C969" s="16" t="s">
        <v>23</v>
      </c>
      <c r="D969" s="96">
        <f>E967*D944</f>
        <v>51795.164799999999</v>
      </c>
      <c r="E969" s="96"/>
    </row>
    <row r="970" spans="2:8" ht="20.25" x14ac:dyDescent="0.3">
      <c r="C970" s="17" t="s">
        <v>8</v>
      </c>
      <c r="D970" s="97">
        <f>D969/D943</f>
        <v>78.240430211480358</v>
      </c>
      <c r="E970" s="97"/>
      <c r="G970" s="7"/>
      <c r="H970" s="48"/>
    </row>
    <row r="973" spans="2:8" ht="60.75" x14ac:dyDescent="0.8">
      <c r="B973" s="123" t="s">
        <v>62</v>
      </c>
      <c r="C973" s="123"/>
      <c r="D973" s="123"/>
      <c r="E973" s="123"/>
      <c r="F973" s="123"/>
      <c r="G973" s="123"/>
      <c r="H973" s="123"/>
    </row>
    <row r="974" spans="2:8" x14ac:dyDescent="0.25">
      <c r="B974" s="124" t="s">
        <v>37</v>
      </c>
      <c r="C974" s="124"/>
      <c r="D974" s="124"/>
      <c r="E974" s="124"/>
      <c r="F974" s="124"/>
      <c r="G974" s="124"/>
    </row>
    <row r="975" spans="2:8" x14ac:dyDescent="0.25">
      <c r="C975" s="52"/>
      <c r="G975" s="7"/>
    </row>
    <row r="976" spans="2:8" ht="25.5" x14ac:dyDescent="0.25">
      <c r="C976" s="14" t="s">
        <v>5</v>
      </c>
      <c r="D976" s="6"/>
    </row>
    <row r="977" spans="2:8" ht="20.25" x14ac:dyDescent="0.25">
      <c r="B977" s="10"/>
      <c r="C977" s="113" t="s">
        <v>15</v>
      </c>
      <c r="D977" s="116" t="s">
        <v>91</v>
      </c>
      <c r="E977" s="116"/>
      <c r="F977" s="116"/>
      <c r="G977" s="116"/>
      <c r="H977" s="40"/>
    </row>
    <row r="978" spans="2:8" ht="20.25" x14ac:dyDescent="0.25">
      <c r="B978" s="10"/>
      <c r="C978" s="114"/>
      <c r="D978" s="116" t="s">
        <v>111</v>
      </c>
      <c r="E978" s="116"/>
      <c r="F978" s="116"/>
      <c r="G978" s="116"/>
      <c r="H978" s="40"/>
    </row>
    <row r="979" spans="2:8" ht="20.25" x14ac:dyDescent="0.25">
      <c r="B979" s="10"/>
      <c r="C979" s="115"/>
      <c r="D979" s="116" t="s">
        <v>137</v>
      </c>
      <c r="E979" s="116"/>
      <c r="F979" s="116"/>
      <c r="G979" s="116"/>
      <c r="H979" s="40"/>
    </row>
    <row r="980" spans="2:8" x14ac:dyDescent="0.25">
      <c r="C980" s="35" t="s">
        <v>12</v>
      </c>
      <c r="D980" s="53">
        <v>4.5</v>
      </c>
      <c r="E980" s="49"/>
      <c r="F980" s="10"/>
    </row>
    <row r="981" spans="2:8" x14ac:dyDescent="0.25">
      <c r="C981" s="1" t="s">
        <v>9</v>
      </c>
      <c r="D981" s="54">
        <v>921</v>
      </c>
      <c r="E981" s="117" t="s">
        <v>16</v>
      </c>
      <c r="F981" s="118"/>
      <c r="G981" s="121">
        <f>D982/D981</f>
        <v>28.530532030401737</v>
      </c>
    </row>
    <row r="982" spans="2:8" x14ac:dyDescent="0.25">
      <c r="C982" s="1" t="s">
        <v>10</v>
      </c>
      <c r="D982" s="54">
        <v>26276.62</v>
      </c>
      <c r="E982" s="119"/>
      <c r="F982" s="120"/>
      <c r="G982" s="122"/>
    </row>
    <row r="983" spans="2:8" x14ac:dyDescent="0.25">
      <c r="C983" s="37"/>
      <c r="D983" s="38"/>
      <c r="E983" s="50"/>
    </row>
    <row r="984" spans="2:8" x14ac:dyDescent="0.3">
      <c r="C984" s="36" t="s">
        <v>7</v>
      </c>
      <c r="D984" s="69" t="s">
        <v>117</v>
      </c>
    </row>
    <row r="985" spans="2:8" x14ac:dyDescent="0.3">
      <c r="C985" s="36" t="s">
        <v>11</v>
      </c>
      <c r="D985" s="69">
        <v>55</v>
      </c>
    </row>
    <row r="986" spans="2:8" x14ac:dyDescent="0.3">
      <c r="C986" s="36" t="s">
        <v>13</v>
      </c>
      <c r="D986" s="63" t="s">
        <v>34</v>
      </c>
      <c r="E986" s="41"/>
    </row>
    <row r="987" spans="2:8" ht="24" thickBot="1" x14ac:dyDescent="0.3">
      <c r="C987" s="42"/>
      <c r="D987" s="42"/>
    </row>
    <row r="988" spans="2:8" ht="48" thickBot="1" x14ac:dyDescent="0.3">
      <c r="B988" s="98" t="s">
        <v>17</v>
      </c>
      <c r="C988" s="99"/>
      <c r="D988" s="23" t="s">
        <v>20</v>
      </c>
      <c r="E988" s="100" t="s">
        <v>22</v>
      </c>
      <c r="F988" s="101"/>
      <c r="G988" s="2" t="s">
        <v>21</v>
      </c>
    </row>
    <row r="989" spans="2:8" ht="24" thickBot="1" x14ac:dyDescent="0.3">
      <c r="B989" s="102" t="s">
        <v>36</v>
      </c>
      <c r="C989" s="103"/>
      <c r="D989" s="64">
        <v>50.01</v>
      </c>
      <c r="E989" s="71">
        <v>4.5</v>
      </c>
      <c r="F989" s="18" t="s">
        <v>25</v>
      </c>
      <c r="G989" s="26">
        <f t="shared" ref="G989:G996" si="26">D989*E989</f>
        <v>225.04499999999999</v>
      </c>
      <c r="H989" s="104"/>
    </row>
    <row r="990" spans="2:8" x14ac:dyDescent="0.25">
      <c r="B990" s="105" t="s">
        <v>18</v>
      </c>
      <c r="C990" s="106"/>
      <c r="D990" s="55">
        <v>97.44</v>
      </c>
      <c r="E990" s="73">
        <v>0.8</v>
      </c>
      <c r="F990" s="19" t="s">
        <v>26</v>
      </c>
      <c r="G990" s="27">
        <f t="shared" si="26"/>
        <v>77.951999999999998</v>
      </c>
      <c r="H990" s="104"/>
    </row>
    <row r="991" spans="2:8" ht="24" thickBot="1" x14ac:dyDescent="0.3">
      <c r="B991" s="107" t="s">
        <v>19</v>
      </c>
      <c r="C991" s="108"/>
      <c r="D991" s="56">
        <v>151.63</v>
      </c>
      <c r="E991" s="75">
        <v>0.8</v>
      </c>
      <c r="F991" s="20" t="s">
        <v>26</v>
      </c>
      <c r="G991" s="28">
        <f t="shared" si="26"/>
        <v>121.304</v>
      </c>
      <c r="H991" s="104"/>
    </row>
    <row r="992" spans="2:8" ht="24" thickBot="1" x14ac:dyDescent="0.3">
      <c r="B992" s="109" t="s">
        <v>28</v>
      </c>
      <c r="C992" s="110"/>
      <c r="D992" s="65">
        <v>731.97</v>
      </c>
      <c r="E992" s="77"/>
      <c r="F992" s="24" t="s">
        <v>25</v>
      </c>
      <c r="G992" s="29">
        <f t="shared" si="26"/>
        <v>0</v>
      </c>
      <c r="H992" s="104"/>
    </row>
    <row r="993" spans="2:8" x14ac:dyDescent="0.25">
      <c r="B993" s="105" t="s">
        <v>33</v>
      </c>
      <c r="C993" s="106"/>
      <c r="D993" s="55">
        <v>652.6</v>
      </c>
      <c r="E993" s="73">
        <v>9</v>
      </c>
      <c r="F993" s="19" t="s">
        <v>25</v>
      </c>
      <c r="G993" s="27">
        <f t="shared" si="26"/>
        <v>5873.4000000000005</v>
      </c>
      <c r="H993" s="104"/>
    </row>
    <row r="994" spans="2:8" x14ac:dyDescent="0.25">
      <c r="B994" s="111" t="s">
        <v>27</v>
      </c>
      <c r="C994" s="112"/>
      <c r="D994" s="66">
        <v>526.99</v>
      </c>
      <c r="E994" s="79"/>
      <c r="F994" s="21" t="s">
        <v>25</v>
      </c>
      <c r="G994" s="30">
        <f t="shared" si="26"/>
        <v>0</v>
      </c>
      <c r="H994" s="104"/>
    </row>
    <row r="995" spans="2:8" x14ac:dyDescent="0.25">
      <c r="B995" s="111" t="s">
        <v>29</v>
      </c>
      <c r="C995" s="112"/>
      <c r="D995" s="67">
        <v>5438.99</v>
      </c>
      <c r="E995" s="81">
        <v>4.5</v>
      </c>
      <c r="F995" s="21" t="s">
        <v>25</v>
      </c>
      <c r="G995" s="30">
        <f t="shared" si="26"/>
        <v>24475.454999999998</v>
      </c>
      <c r="H995" s="104"/>
    </row>
    <row r="996" spans="2:8" x14ac:dyDescent="0.25">
      <c r="B996" s="111" t="s">
        <v>30</v>
      </c>
      <c r="C996" s="112"/>
      <c r="D996" s="67">
        <v>1672.77</v>
      </c>
      <c r="E996" s="81">
        <v>4.5</v>
      </c>
      <c r="F996" s="21" t="s">
        <v>25</v>
      </c>
      <c r="G996" s="30">
        <f t="shared" si="26"/>
        <v>7527.4650000000001</v>
      </c>
      <c r="H996" s="104"/>
    </row>
    <row r="997" spans="2:8" x14ac:dyDescent="0.25">
      <c r="B997" s="111" t="s">
        <v>32</v>
      </c>
      <c r="C997" s="112"/>
      <c r="D997" s="67">
        <v>548.24</v>
      </c>
      <c r="E997" s="81">
        <v>4.5</v>
      </c>
      <c r="F997" s="21" t="s">
        <v>25</v>
      </c>
      <c r="G997" s="30">
        <f>D997*E997</f>
        <v>2467.08</v>
      </c>
      <c r="H997" s="104"/>
    </row>
    <row r="998" spans="2:8" ht="24" thickBot="1" x14ac:dyDescent="0.3">
      <c r="B998" s="107" t="s">
        <v>31</v>
      </c>
      <c r="C998" s="108"/>
      <c r="D998" s="68">
        <v>340.74</v>
      </c>
      <c r="E998" s="75">
        <v>45</v>
      </c>
      <c r="F998" s="20" t="s">
        <v>25</v>
      </c>
      <c r="G998" s="31">
        <f>D998*E998</f>
        <v>15333.300000000001</v>
      </c>
      <c r="H998" s="104"/>
    </row>
    <row r="999" spans="2:8" x14ac:dyDescent="0.25">
      <c r="C999" s="3"/>
      <c r="D999" s="3"/>
      <c r="E999" s="4"/>
      <c r="F999" s="4"/>
      <c r="H999" s="45"/>
    </row>
    <row r="1000" spans="2:8" ht="25.5" x14ac:dyDescent="0.25">
      <c r="C1000" s="14" t="s">
        <v>14</v>
      </c>
      <c r="D1000" s="6"/>
    </row>
    <row r="1001" spans="2:8" ht="20.25" x14ac:dyDescent="0.25">
      <c r="C1001" s="95" t="s">
        <v>6</v>
      </c>
      <c r="D1001" s="51" t="s">
        <v>0</v>
      </c>
      <c r="E1001" s="9">
        <f>IF(G989&gt;0, ROUND((G989+D982)/D982,2), 0)</f>
        <v>1.01</v>
      </c>
      <c r="F1001" s="9"/>
      <c r="G1001" s="10"/>
      <c r="H1001" s="7"/>
    </row>
    <row r="1002" spans="2:8" x14ac:dyDescent="0.25">
      <c r="C1002" s="95"/>
      <c r="D1002" s="51" t="s">
        <v>1</v>
      </c>
      <c r="E1002" s="9">
        <f>IF(SUM(G990:G991)&gt;0,ROUND((G990+G991+D982)/D982,2),0)</f>
        <v>1.01</v>
      </c>
      <c r="F1002" s="9"/>
      <c r="G1002" s="11"/>
      <c r="H1002" s="47"/>
    </row>
    <row r="1003" spans="2:8" x14ac:dyDescent="0.25">
      <c r="C1003" s="95"/>
      <c r="D1003" s="51" t="s">
        <v>2</v>
      </c>
      <c r="E1003" s="9">
        <f>IF(G992&gt;0,ROUND((G992+D982)/D982,2),0)</f>
        <v>0</v>
      </c>
      <c r="F1003" s="12"/>
      <c r="G1003" s="11"/>
    </row>
    <row r="1004" spans="2:8" x14ac:dyDescent="0.25">
      <c r="C1004" s="95"/>
      <c r="D1004" s="13" t="s">
        <v>3</v>
      </c>
      <c r="E1004" s="32">
        <f>IF(SUM(G993:G998)&gt;0,ROUND((SUM(G993:G998)+D982)/D982,2),0)</f>
        <v>3.12</v>
      </c>
      <c r="F1004" s="10"/>
      <c r="G1004" s="11"/>
    </row>
    <row r="1005" spans="2:8" ht="25.5" x14ac:dyDescent="0.25">
      <c r="D1005" s="33" t="s">
        <v>4</v>
      </c>
      <c r="E1005" s="34">
        <f>SUM(E1001:E1004)-IF(VALUE(COUNTIF(E1001:E1004,"&gt;0"))=4,3,0)-IF(VALUE(COUNTIF(E1001:E1004,"&gt;0"))=3,2,0)-IF(VALUE(COUNTIF(E1001:E1004,"&gt;0"))=2,1,0)</f>
        <v>3.1400000000000006</v>
      </c>
      <c r="F1005" s="25"/>
    </row>
    <row r="1006" spans="2:8" x14ac:dyDescent="0.25">
      <c r="E1006" s="15"/>
    </row>
    <row r="1007" spans="2:8" ht="25.5" x14ac:dyDescent="0.35">
      <c r="B1007" s="22"/>
      <c r="C1007" s="16" t="s">
        <v>23</v>
      </c>
      <c r="D1007" s="96">
        <f>E1005*D982</f>
        <v>82508.586800000005</v>
      </c>
      <c r="E1007" s="96"/>
    </row>
    <row r="1008" spans="2:8" ht="20.25" x14ac:dyDescent="0.3">
      <c r="C1008" s="17" t="s">
        <v>8</v>
      </c>
      <c r="D1008" s="97">
        <f>D1007/D981</f>
        <v>89.585870575461456</v>
      </c>
      <c r="E1008" s="97"/>
      <c r="G1008" s="7"/>
      <c r="H1008" s="48"/>
    </row>
    <row r="1010" spans="2:8" ht="60.75" x14ac:dyDescent="0.8">
      <c r="B1010" s="123" t="s">
        <v>63</v>
      </c>
      <c r="C1010" s="123"/>
      <c r="D1010" s="123"/>
      <c r="E1010" s="123"/>
      <c r="F1010" s="123"/>
      <c r="G1010" s="123"/>
      <c r="H1010" s="123"/>
    </row>
    <row r="1011" spans="2:8" x14ac:dyDescent="0.25">
      <c r="B1011" s="124" t="s">
        <v>37</v>
      </c>
      <c r="C1011" s="124"/>
      <c r="D1011" s="124"/>
      <c r="E1011" s="124"/>
      <c r="F1011" s="124"/>
      <c r="G1011" s="124"/>
    </row>
    <row r="1012" spans="2:8" x14ac:dyDescent="0.25">
      <c r="C1012" s="52"/>
      <c r="G1012" s="7"/>
    </row>
    <row r="1013" spans="2:8" ht="25.5" x14ac:dyDescent="0.25">
      <c r="C1013" s="14" t="s">
        <v>5</v>
      </c>
      <c r="D1013" s="6"/>
    </row>
    <row r="1014" spans="2:8" ht="20.25" x14ac:dyDescent="0.25">
      <c r="B1014" s="10"/>
      <c r="C1014" s="113" t="s">
        <v>15</v>
      </c>
      <c r="D1014" s="116" t="s">
        <v>91</v>
      </c>
      <c r="E1014" s="116"/>
      <c r="F1014" s="116"/>
      <c r="G1014" s="116"/>
      <c r="H1014" s="40"/>
    </row>
    <row r="1015" spans="2:8" ht="20.25" x14ac:dyDescent="0.25">
      <c r="B1015" s="10"/>
      <c r="C1015" s="114"/>
      <c r="D1015" s="116" t="s">
        <v>111</v>
      </c>
      <c r="E1015" s="116"/>
      <c r="F1015" s="116"/>
      <c r="G1015" s="116"/>
      <c r="H1015" s="40"/>
    </row>
    <row r="1016" spans="2:8" ht="20.25" x14ac:dyDescent="0.25">
      <c r="B1016" s="10"/>
      <c r="C1016" s="115"/>
      <c r="D1016" s="116" t="s">
        <v>138</v>
      </c>
      <c r="E1016" s="116"/>
      <c r="F1016" s="116"/>
      <c r="G1016" s="116"/>
      <c r="H1016" s="40"/>
    </row>
    <row r="1017" spans="2:8" x14ac:dyDescent="0.25">
      <c r="C1017" s="35" t="s">
        <v>12</v>
      </c>
      <c r="D1017" s="53">
        <v>3.5</v>
      </c>
      <c r="E1017" s="49"/>
      <c r="F1017" s="10"/>
    </row>
    <row r="1018" spans="2:8" x14ac:dyDescent="0.25">
      <c r="C1018" s="1" t="s">
        <v>9</v>
      </c>
      <c r="D1018" s="54">
        <v>924</v>
      </c>
      <c r="E1018" s="117" t="s">
        <v>16</v>
      </c>
      <c r="F1018" s="118"/>
      <c r="G1018" s="121">
        <f>D1019/D1018</f>
        <v>14.308387445887446</v>
      </c>
    </row>
    <row r="1019" spans="2:8" x14ac:dyDescent="0.25">
      <c r="C1019" s="1" t="s">
        <v>10</v>
      </c>
      <c r="D1019" s="54">
        <v>13220.95</v>
      </c>
      <c r="E1019" s="119"/>
      <c r="F1019" s="120"/>
      <c r="G1019" s="122"/>
    </row>
    <row r="1020" spans="2:8" x14ac:dyDescent="0.25">
      <c r="C1020" s="37"/>
      <c r="D1020" s="38"/>
      <c r="E1020" s="50"/>
    </row>
    <row r="1021" spans="2:8" x14ac:dyDescent="0.3">
      <c r="C1021" s="36" t="s">
        <v>7</v>
      </c>
      <c r="D1021" s="69" t="s">
        <v>139</v>
      </c>
    </row>
    <row r="1022" spans="2:8" x14ac:dyDescent="0.3">
      <c r="C1022" s="36" t="s">
        <v>11</v>
      </c>
      <c r="D1022" s="69">
        <v>45</v>
      </c>
    </row>
    <row r="1023" spans="2:8" x14ac:dyDescent="0.3">
      <c r="C1023" s="36" t="s">
        <v>13</v>
      </c>
      <c r="D1023" s="63" t="s">
        <v>34</v>
      </c>
      <c r="E1023" s="41"/>
    </row>
    <row r="1024" spans="2:8" ht="24" thickBot="1" x14ac:dyDescent="0.3">
      <c r="C1024" s="42"/>
      <c r="D1024" s="42"/>
    </row>
    <row r="1025" spans="2:8" ht="48" thickBot="1" x14ac:dyDescent="0.3">
      <c r="B1025" s="98" t="s">
        <v>17</v>
      </c>
      <c r="C1025" s="99"/>
      <c r="D1025" s="23" t="s">
        <v>20</v>
      </c>
      <c r="E1025" s="100" t="s">
        <v>22</v>
      </c>
      <c r="F1025" s="101"/>
      <c r="G1025" s="2" t="s">
        <v>21</v>
      </c>
    </row>
    <row r="1026" spans="2:8" ht="24" thickBot="1" x14ac:dyDescent="0.3">
      <c r="B1026" s="102" t="s">
        <v>36</v>
      </c>
      <c r="C1026" s="103"/>
      <c r="D1026" s="64">
        <v>50.01</v>
      </c>
      <c r="E1026" s="71">
        <v>3.5</v>
      </c>
      <c r="F1026" s="18" t="s">
        <v>25</v>
      </c>
      <c r="G1026" s="26">
        <f t="shared" ref="G1026:G1033" si="27">D1026*E1026</f>
        <v>175.035</v>
      </c>
      <c r="H1026" s="104"/>
    </row>
    <row r="1027" spans="2:8" x14ac:dyDescent="0.25">
      <c r="B1027" s="105" t="s">
        <v>18</v>
      </c>
      <c r="C1027" s="106"/>
      <c r="D1027" s="55">
        <v>97.44</v>
      </c>
      <c r="E1027" s="73">
        <v>0.9</v>
      </c>
      <c r="F1027" s="19" t="s">
        <v>26</v>
      </c>
      <c r="G1027" s="27">
        <f t="shared" si="27"/>
        <v>87.695999999999998</v>
      </c>
      <c r="H1027" s="104"/>
    </row>
    <row r="1028" spans="2:8" ht="24" thickBot="1" x14ac:dyDescent="0.3">
      <c r="B1028" s="107" t="s">
        <v>19</v>
      </c>
      <c r="C1028" s="108"/>
      <c r="D1028" s="56">
        <v>151.63</v>
      </c>
      <c r="E1028" s="75">
        <v>0.9</v>
      </c>
      <c r="F1028" s="20" t="s">
        <v>26</v>
      </c>
      <c r="G1028" s="28">
        <f t="shared" si="27"/>
        <v>136.46700000000001</v>
      </c>
      <c r="H1028" s="104"/>
    </row>
    <row r="1029" spans="2:8" ht="24" thickBot="1" x14ac:dyDescent="0.3">
      <c r="B1029" s="109" t="s">
        <v>28</v>
      </c>
      <c r="C1029" s="110"/>
      <c r="D1029" s="65">
        <v>731.97</v>
      </c>
      <c r="E1029" s="77"/>
      <c r="F1029" s="24" t="s">
        <v>25</v>
      </c>
      <c r="G1029" s="29">
        <f t="shared" si="27"/>
        <v>0</v>
      </c>
      <c r="H1029" s="104"/>
    </row>
    <row r="1030" spans="2:8" x14ac:dyDescent="0.25">
      <c r="B1030" s="105" t="s">
        <v>33</v>
      </c>
      <c r="C1030" s="106"/>
      <c r="D1030" s="55">
        <v>652.6</v>
      </c>
      <c r="E1030" s="73">
        <v>7</v>
      </c>
      <c r="F1030" s="19" t="s">
        <v>25</v>
      </c>
      <c r="G1030" s="27">
        <f t="shared" si="27"/>
        <v>4568.2</v>
      </c>
      <c r="H1030" s="104"/>
    </row>
    <row r="1031" spans="2:8" x14ac:dyDescent="0.25">
      <c r="B1031" s="111" t="s">
        <v>27</v>
      </c>
      <c r="C1031" s="112"/>
      <c r="D1031" s="66">
        <v>526.99</v>
      </c>
      <c r="E1031" s="79"/>
      <c r="F1031" s="21" t="s">
        <v>25</v>
      </c>
      <c r="G1031" s="30">
        <f t="shared" si="27"/>
        <v>0</v>
      </c>
      <c r="H1031" s="104"/>
    </row>
    <row r="1032" spans="2:8" x14ac:dyDescent="0.25">
      <c r="B1032" s="111" t="s">
        <v>29</v>
      </c>
      <c r="C1032" s="112"/>
      <c r="D1032" s="67">
        <v>5438.99</v>
      </c>
      <c r="E1032" s="81">
        <v>3.5</v>
      </c>
      <c r="F1032" s="21" t="s">
        <v>25</v>
      </c>
      <c r="G1032" s="30">
        <f t="shared" si="27"/>
        <v>19036.465</v>
      </c>
      <c r="H1032" s="104"/>
    </row>
    <row r="1033" spans="2:8" x14ac:dyDescent="0.25">
      <c r="B1033" s="111" t="s">
        <v>30</v>
      </c>
      <c r="C1033" s="112"/>
      <c r="D1033" s="67">
        <v>1672.77</v>
      </c>
      <c r="E1033" s="81">
        <v>3.5</v>
      </c>
      <c r="F1033" s="21" t="s">
        <v>25</v>
      </c>
      <c r="G1033" s="30">
        <f t="shared" si="27"/>
        <v>5854.6949999999997</v>
      </c>
      <c r="H1033" s="104"/>
    </row>
    <row r="1034" spans="2:8" x14ac:dyDescent="0.25">
      <c r="B1034" s="111" t="s">
        <v>32</v>
      </c>
      <c r="C1034" s="112"/>
      <c r="D1034" s="67">
        <v>548.24</v>
      </c>
      <c r="E1034" s="81">
        <v>3.5</v>
      </c>
      <c r="F1034" s="21" t="s">
        <v>25</v>
      </c>
      <c r="G1034" s="30">
        <f>D1034*E1034</f>
        <v>1918.8400000000001</v>
      </c>
      <c r="H1034" s="104"/>
    </row>
    <row r="1035" spans="2:8" ht="24" thickBot="1" x14ac:dyDescent="0.3">
      <c r="B1035" s="107" t="s">
        <v>31</v>
      </c>
      <c r="C1035" s="108"/>
      <c r="D1035" s="68">
        <v>340.74</v>
      </c>
      <c r="E1035" s="75">
        <v>35</v>
      </c>
      <c r="F1035" s="20" t="s">
        <v>25</v>
      </c>
      <c r="G1035" s="31">
        <f>D1035*E1035</f>
        <v>11925.9</v>
      </c>
      <c r="H1035" s="104"/>
    </row>
    <row r="1036" spans="2:8" x14ac:dyDescent="0.25">
      <c r="C1036" s="3"/>
      <c r="D1036" s="3"/>
      <c r="E1036" s="4"/>
      <c r="F1036" s="4"/>
      <c r="H1036" s="45"/>
    </row>
    <row r="1037" spans="2:8" ht="25.5" x14ac:dyDescent="0.25">
      <c r="C1037" s="14" t="s">
        <v>14</v>
      </c>
      <c r="D1037" s="6"/>
    </row>
    <row r="1038" spans="2:8" ht="20.25" x14ac:dyDescent="0.25">
      <c r="C1038" s="95" t="s">
        <v>6</v>
      </c>
      <c r="D1038" s="51" t="s">
        <v>0</v>
      </c>
      <c r="E1038" s="9">
        <f>IF(G1026&gt;0, ROUND((G1026+D1019)/D1019,2), 0)</f>
        <v>1.01</v>
      </c>
      <c r="F1038" s="9"/>
      <c r="G1038" s="10"/>
      <c r="H1038" s="7"/>
    </row>
    <row r="1039" spans="2:8" x14ac:dyDescent="0.25">
      <c r="C1039" s="95"/>
      <c r="D1039" s="51" t="s">
        <v>1</v>
      </c>
      <c r="E1039" s="9">
        <f>IF(SUM(G1027:G1028)&gt;0,ROUND((G1027+G1028+D1019)/D1019,2),0)</f>
        <v>1.02</v>
      </c>
      <c r="F1039" s="9"/>
      <c r="G1039" s="11"/>
      <c r="H1039" s="47"/>
    </row>
    <row r="1040" spans="2:8" x14ac:dyDescent="0.25">
      <c r="C1040" s="95"/>
      <c r="D1040" s="51" t="s">
        <v>2</v>
      </c>
      <c r="E1040" s="9">
        <f>IF(G1029&gt;0,ROUND((G1029+D1019)/D1019,2),0)</f>
        <v>0</v>
      </c>
      <c r="F1040" s="12"/>
      <c r="G1040" s="11"/>
    </row>
    <row r="1041" spans="2:8" x14ac:dyDescent="0.25">
      <c r="C1041" s="95"/>
      <c r="D1041" s="13" t="s">
        <v>3</v>
      </c>
      <c r="E1041" s="32">
        <f>IF(SUM(G1030:G1035)&gt;0,ROUND((SUM(G1030:G1035)+D1019)/D1019,2),0)</f>
        <v>4.28</v>
      </c>
      <c r="F1041" s="10"/>
      <c r="G1041" s="11"/>
    </row>
    <row r="1042" spans="2:8" ht="25.5" x14ac:dyDescent="0.25">
      <c r="D1042" s="33" t="s">
        <v>4</v>
      </c>
      <c r="E1042" s="34">
        <f>SUM(E1038:E1041)-IF(VALUE(COUNTIF(E1038:E1041,"&gt;0"))=4,3,0)-IF(VALUE(COUNTIF(E1038:E1041,"&gt;0"))=3,2,0)-IF(VALUE(COUNTIF(E1038:E1041,"&gt;0"))=2,1,0)</f>
        <v>4.3100000000000005</v>
      </c>
      <c r="F1042" s="25"/>
    </row>
    <row r="1043" spans="2:8" x14ac:dyDescent="0.25">
      <c r="E1043" s="15"/>
    </row>
    <row r="1044" spans="2:8" ht="25.5" x14ac:dyDescent="0.35">
      <c r="B1044" s="22"/>
      <c r="C1044" s="16" t="s">
        <v>23</v>
      </c>
      <c r="D1044" s="96">
        <f>E1042*D1019</f>
        <v>56982.294500000011</v>
      </c>
      <c r="E1044" s="96"/>
    </row>
    <row r="1045" spans="2:8" ht="20.25" x14ac:dyDescent="0.3">
      <c r="C1045" s="17" t="s">
        <v>8</v>
      </c>
      <c r="D1045" s="97">
        <f>D1044/D1018</f>
        <v>61.6691498917749</v>
      </c>
      <c r="E1045" s="97"/>
      <c r="G1045" s="7"/>
      <c r="H1045" s="48"/>
    </row>
    <row r="1055" spans="2:8" ht="60.75" x14ac:dyDescent="0.8">
      <c r="B1055" s="123" t="s">
        <v>64</v>
      </c>
      <c r="C1055" s="123"/>
      <c r="D1055" s="123"/>
      <c r="E1055" s="123"/>
      <c r="F1055" s="123"/>
      <c r="G1055" s="123"/>
      <c r="H1055" s="123"/>
    </row>
    <row r="1056" spans="2:8" x14ac:dyDescent="0.25">
      <c r="B1056" s="124" t="s">
        <v>37</v>
      </c>
      <c r="C1056" s="124"/>
      <c r="D1056" s="124"/>
      <c r="E1056" s="124"/>
      <c r="F1056" s="124"/>
      <c r="G1056" s="124"/>
    </row>
    <row r="1057" spans="2:8" x14ac:dyDescent="0.25">
      <c r="C1057" s="52"/>
      <c r="G1057" s="7"/>
    </row>
    <row r="1058" spans="2:8" ht="25.5" x14ac:dyDescent="0.25">
      <c r="C1058" s="14" t="s">
        <v>5</v>
      </c>
      <c r="D1058" s="6"/>
    </row>
    <row r="1059" spans="2:8" ht="20.25" x14ac:dyDescent="0.25">
      <c r="B1059" s="10"/>
      <c r="C1059" s="113" t="s">
        <v>15</v>
      </c>
      <c r="D1059" s="116" t="s">
        <v>91</v>
      </c>
      <c r="E1059" s="116"/>
      <c r="F1059" s="116"/>
      <c r="G1059" s="116"/>
      <c r="H1059" s="40"/>
    </row>
    <row r="1060" spans="2:8" ht="20.25" x14ac:dyDescent="0.25">
      <c r="B1060" s="10"/>
      <c r="C1060" s="114"/>
      <c r="D1060" s="116" t="s">
        <v>111</v>
      </c>
      <c r="E1060" s="116"/>
      <c r="F1060" s="116"/>
      <c r="G1060" s="116"/>
      <c r="H1060" s="40"/>
    </row>
    <row r="1061" spans="2:8" ht="20.25" x14ac:dyDescent="0.25">
      <c r="B1061" s="10"/>
      <c r="C1061" s="115"/>
      <c r="D1061" s="116" t="s">
        <v>140</v>
      </c>
      <c r="E1061" s="116"/>
      <c r="F1061" s="116"/>
      <c r="G1061" s="116"/>
      <c r="H1061" s="40"/>
    </row>
    <row r="1062" spans="2:8" x14ac:dyDescent="0.25">
      <c r="C1062" s="35" t="s">
        <v>12</v>
      </c>
      <c r="D1062" s="53">
        <v>7</v>
      </c>
      <c r="E1062" s="49"/>
      <c r="F1062" s="10"/>
    </row>
    <row r="1063" spans="2:8" x14ac:dyDescent="0.25">
      <c r="C1063" s="1" t="s">
        <v>9</v>
      </c>
      <c r="D1063" s="54">
        <v>175</v>
      </c>
      <c r="E1063" s="117" t="s">
        <v>16</v>
      </c>
      <c r="F1063" s="118"/>
      <c r="G1063" s="121">
        <f>D1064/D1063</f>
        <v>395.23874285714282</v>
      </c>
    </row>
    <row r="1064" spans="2:8" x14ac:dyDescent="0.25">
      <c r="C1064" s="1" t="s">
        <v>10</v>
      </c>
      <c r="D1064" s="54">
        <v>69166.78</v>
      </c>
      <c r="E1064" s="119"/>
      <c r="F1064" s="120"/>
      <c r="G1064" s="122"/>
    </row>
    <row r="1065" spans="2:8" x14ac:dyDescent="0.25">
      <c r="C1065" s="37"/>
      <c r="D1065" s="38"/>
      <c r="E1065" s="50"/>
    </row>
    <row r="1066" spans="2:8" x14ac:dyDescent="0.3">
      <c r="C1066" s="36" t="s">
        <v>7</v>
      </c>
      <c r="D1066" s="69" t="s">
        <v>141</v>
      </c>
    </row>
    <row r="1067" spans="2:8" x14ac:dyDescent="0.3">
      <c r="C1067" s="36" t="s">
        <v>11</v>
      </c>
      <c r="D1067" s="69">
        <v>75</v>
      </c>
    </row>
    <row r="1068" spans="2:8" x14ac:dyDescent="0.3">
      <c r="C1068" s="36" t="s">
        <v>13</v>
      </c>
      <c r="D1068" s="63" t="s">
        <v>208</v>
      </c>
      <c r="E1068" s="41"/>
    </row>
    <row r="1069" spans="2:8" ht="24" thickBot="1" x14ac:dyDescent="0.3">
      <c r="C1069" s="42"/>
      <c r="D1069" s="42"/>
    </row>
    <row r="1070" spans="2:8" ht="48" thickBot="1" x14ac:dyDescent="0.3">
      <c r="B1070" s="98" t="s">
        <v>17</v>
      </c>
      <c r="C1070" s="99"/>
      <c r="D1070" s="23" t="s">
        <v>20</v>
      </c>
      <c r="E1070" s="100" t="s">
        <v>22</v>
      </c>
      <c r="F1070" s="101"/>
      <c r="G1070" s="2" t="s">
        <v>21</v>
      </c>
    </row>
    <row r="1071" spans="2:8" ht="24" thickBot="1" x14ac:dyDescent="0.3">
      <c r="B1071" s="102" t="s">
        <v>36</v>
      </c>
      <c r="C1071" s="103"/>
      <c r="D1071" s="64">
        <v>50.01</v>
      </c>
      <c r="E1071" s="71">
        <v>7</v>
      </c>
      <c r="F1071" s="18" t="s">
        <v>25</v>
      </c>
      <c r="G1071" s="26">
        <f t="shared" ref="G1071:G1078" si="28">D1071*E1071</f>
        <v>350.07</v>
      </c>
      <c r="H1071" s="104"/>
    </row>
    <row r="1072" spans="2:8" x14ac:dyDescent="0.25">
      <c r="B1072" s="105" t="s">
        <v>18</v>
      </c>
      <c r="C1072" s="106"/>
      <c r="D1072" s="55">
        <v>97.44</v>
      </c>
      <c r="E1072" s="73"/>
      <c r="F1072" s="19" t="s">
        <v>26</v>
      </c>
      <c r="G1072" s="27">
        <f t="shared" si="28"/>
        <v>0</v>
      </c>
      <c r="H1072" s="104"/>
    </row>
    <row r="1073" spans="2:8" ht="24" thickBot="1" x14ac:dyDescent="0.3">
      <c r="B1073" s="107" t="s">
        <v>19</v>
      </c>
      <c r="C1073" s="108"/>
      <c r="D1073" s="56">
        <v>151.63</v>
      </c>
      <c r="E1073" s="75"/>
      <c r="F1073" s="20" t="s">
        <v>26</v>
      </c>
      <c r="G1073" s="28">
        <f t="shared" si="28"/>
        <v>0</v>
      </c>
      <c r="H1073" s="104"/>
    </row>
    <row r="1074" spans="2:8" ht="24" thickBot="1" x14ac:dyDescent="0.3">
      <c r="B1074" s="109" t="s">
        <v>28</v>
      </c>
      <c r="C1074" s="110"/>
      <c r="D1074" s="65">
        <v>731.97</v>
      </c>
      <c r="E1074" s="77">
        <v>7</v>
      </c>
      <c r="F1074" s="24" t="s">
        <v>25</v>
      </c>
      <c r="G1074" s="29">
        <f t="shared" si="28"/>
        <v>5123.79</v>
      </c>
      <c r="H1074" s="104"/>
    </row>
    <row r="1075" spans="2:8" x14ac:dyDescent="0.25">
      <c r="B1075" s="105" t="s">
        <v>33</v>
      </c>
      <c r="C1075" s="106"/>
      <c r="D1075" s="55">
        <v>652.6</v>
      </c>
      <c r="E1075" s="73"/>
      <c r="F1075" s="19" t="s">
        <v>25</v>
      </c>
      <c r="G1075" s="27">
        <f t="shared" si="28"/>
        <v>0</v>
      </c>
      <c r="H1075" s="104"/>
    </row>
    <row r="1076" spans="2:8" x14ac:dyDescent="0.25">
      <c r="B1076" s="111" t="s">
        <v>27</v>
      </c>
      <c r="C1076" s="112"/>
      <c r="D1076" s="66">
        <v>526.99</v>
      </c>
      <c r="E1076" s="79"/>
      <c r="F1076" s="21" t="s">
        <v>25</v>
      </c>
      <c r="G1076" s="30">
        <f t="shared" si="28"/>
        <v>0</v>
      </c>
      <c r="H1076" s="104"/>
    </row>
    <row r="1077" spans="2:8" x14ac:dyDescent="0.25">
      <c r="B1077" s="111" t="s">
        <v>29</v>
      </c>
      <c r="C1077" s="112"/>
      <c r="D1077" s="67">
        <v>5438.99</v>
      </c>
      <c r="E1077" s="81"/>
      <c r="F1077" s="21" t="s">
        <v>25</v>
      </c>
      <c r="G1077" s="30">
        <f t="shared" si="28"/>
        <v>0</v>
      </c>
      <c r="H1077" s="104"/>
    </row>
    <row r="1078" spans="2:8" x14ac:dyDescent="0.25">
      <c r="B1078" s="111" t="s">
        <v>30</v>
      </c>
      <c r="C1078" s="112"/>
      <c r="D1078" s="67">
        <v>1672.77</v>
      </c>
      <c r="E1078" s="81"/>
      <c r="F1078" s="21" t="s">
        <v>25</v>
      </c>
      <c r="G1078" s="30">
        <f t="shared" si="28"/>
        <v>0</v>
      </c>
      <c r="H1078" s="104"/>
    </row>
    <row r="1079" spans="2:8" x14ac:dyDescent="0.25">
      <c r="B1079" s="111" t="s">
        <v>32</v>
      </c>
      <c r="C1079" s="112"/>
      <c r="D1079" s="67">
        <v>548.24</v>
      </c>
      <c r="E1079" s="81"/>
      <c r="F1079" s="21" t="s">
        <v>25</v>
      </c>
      <c r="G1079" s="30">
        <f>D1079*E1079</f>
        <v>0</v>
      </c>
      <c r="H1079" s="104"/>
    </row>
    <row r="1080" spans="2:8" ht="24" thickBot="1" x14ac:dyDescent="0.3">
      <c r="B1080" s="107" t="s">
        <v>31</v>
      </c>
      <c r="C1080" s="108"/>
      <c r="D1080" s="68">
        <v>340.74</v>
      </c>
      <c r="E1080" s="75"/>
      <c r="F1080" s="20" t="s">
        <v>25</v>
      </c>
      <c r="G1080" s="31">
        <f>D1080*E1080</f>
        <v>0</v>
      </c>
      <c r="H1080" s="104"/>
    </row>
    <row r="1081" spans="2:8" x14ac:dyDescent="0.25">
      <c r="C1081" s="3"/>
      <c r="D1081" s="3"/>
      <c r="E1081" s="4"/>
      <c r="F1081" s="4"/>
      <c r="H1081" s="45"/>
    </row>
    <row r="1082" spans="2:8" ht="25.5" x14ac:dyDescent="0.25">
      <c r="C1082" s="14" t="s">
        <v>14</v>
      </c>
      <c r="D1082" s="6"/>
    </row>
    <row r="1083" spans="2:8" ht="20.25" x14ac:dyDescent="0.25">
      <c r="C1083" s="95" t="s">
        <v>6</v>
      </c>
      <c r="D1083" s="51" t="s">
        <v>0</v>
      </c>
      <c r="E1083" s="9">
        <f>IF(G1071&gt;0, ROUND((G1071+D1064)/D1064,2), 0)</f>
        <v>1.01</v>
      </c>
      <c r="F1083" s="9"/>
      <c r="G1083" s="10"/>
      <c r="H1083" s="7"/>
    </row>
    <row r="1084" spans="2:8" x14ac:dyDescent="0.25">
      <c r="C1084" s="95"/>
      <c r="D1084" s="51" t="s">
        <v>1</v>
      </c>
      <c r="E1084" s="9">
        <f>IF(SUM(G1072:G1073)&gt;0,ROUND((G1072+G1073+D1064)/D1064,2),0)</f>
        <v>0</v>
      </c>
      <c r="F1084" s="9"/>
      <c r="G1084" s="11"/>
      <c r="H1084" s="47"/>
    </row>
    <row r="1085" spans="2:8" x14ac:dyDescent="0.25">
      <c r="C1085" s="95"/>
      <c r="D1085" s="51" t="s">
        <v>2</v>
      </c>
      <c r="E1085" s="9">
        <f>IF(G1074&gt;0,ROUND((G1074+D1064)/D1064,2),0)</f>
        <v>1.07</v>
      </c>
      <c r="F1085" s="12"/>
      <c r="G1085" s="11"/>
    </row>
    <row r="1086" spans="2:8" x14ac:dyDescent="0.25">
      <c r="C1086" s="95"/>
      <c r="D1086" s="13" t="s">
        <v>3</v>
      </c>
      <c r="E1086" s="32">
        <f>IF(SUM(G1075:G1080)&gt;0,ROUND((SUM(G1075:G1080)+D1064)/D1064,2),0)</f>
        <v>0</v>
      </c>
      <c r="F1086" s="10"/>
      <c r="G1086" s="11"/>
    </row>
    <row r="1087" spans="2:8" ht="25.5" x14ac:dyDescent="0.25">
      <c r="D1087" s="33" t="s">
        <v>4</v>
      </c>
      <c r="E1087" s="34">
        <f>SUM(E1083:E1086)-IF(VALUE(COUNTIF(E1083:E1086,"&gt;0"))=4,3,0)-IF(VALUE(COUNTIF(E1083:E1086,"&gt;0"))=3,2,0)-IF(VALUE(COUNTIF(E1083:E1086,"&gt;0"))=2,1,0)</f>
        <v>1.08</v>
      </c>
      <c r="F1087" s="25"/>
    </row>
    <row r="1088" spans="2:8" x14ac:dyDescent="0.25">
      <c r="E1088" s="15"/>
    </row>
    <row r="1089" spans="2:8" ht="25.5" x14ac:dyDescent="0.35">
      <c r="B1089" s="22"/>
      <c r="C1089" s="16" t="s">
        <v>23</v>
      </c>
      <c r="D1089" s="96">
        <f>E1087*D1064</f>
        <v>74700.122400000007</v>
      </c>
      <c r="E1089" s="96"/>
    </row>
    <row r="1090" spans="2:8" ht="20.25" x14ac:dyDescent="0.3">
      <c r="C1090" s="17" t="s">
        <v>8</v>
      </c>
      <c r="D1090" s="97">
        <f>D1089/D1063</f>
        <v>426.85784228571436</v>
      </c>
      <c r="E1090" s="97"/>
      <c r="G1090" s="7"/>
      <c r="H1090" s="48"/>
    </row>
    <row r="1100" spans="2:8" ht="60.75" x14ac:dyDescent="0.8">
      <c r="B1100" s="123" t="s">
        <v>65</v>
      </c>
      <c r="C1100" s="123"/>
      <c r="D1100" s="123"/>
      <c r="E1100" s="123"/>
      <c r="F1100" s="123"/>
      <c r="G1100" s="123"/>
      <c r="H1100" s="123"/>
    </row>
    <row r="1101" spans="2:8" x14ac:dyDescent="0.25">
      <c r="B1101" s="124" t="s">
        <v>37</v>
      </c>
      <c r="C1101" s="124"/>
      <c r="D1101" s="124"/>
      <c r="E1101" s="124"/>
      <c r="F1101" s="124"/>
      <c r="G1101" s="124"/>
    </row>
    <row r="1102" spans="2:8" x14ac:dyDescent="0.25">
      <c r="C1102" s="52"/>
      <c r="G1102" s="7"/>
    </row>
    <row r="1103" spans="2:8" ht="25.5" x14ac:dyDescent="0.25">
      <c r="C1103" s="14" t="s">
        <v>5</v>
      </c>
      <c r="D1103" s="6"/>
    </row>
    <row r="1104" spans="2:8" ht="20.25" x14ac:dyDescent="0.25">
      <c r="B1104" s="10"/>
      <c r="C1104" s="113" t="s">
        <v>15</v>
      </c>
      <c r="D1104" s="116" t="s">
        <v>91</v>
      </c>
      <c r="E1104" s="116"/>
      <c r="F1104" s="116"/>
      <c r="G1104" s="116"/>
      <c r="H1104" s="40"/>
    </row>
    <row r="1105" spans="2:8" ht="20.25" x14ac:dyDescent="0.25">
      <c r="B1105" s="10"/>
      <c r="C1105" s="114"/>
      <c r="D1105" s="116" t="s">
        <v>142</v>
      </c>
      <c r="E1105" s="116"/>
      <c r="F1105" s="116"/>
      <c r="G1105" s="116"/>
      <c r="H1105" s="40"/>
    </row>
    <row r="1106" spans="2:8" ht="20.25" x14ac:dyDescent="0.25">
      <c r="B1106" s="10"/>
      <c r="C1106" s="115"/>
      <c r="D1106" s="116" t="s">
        <v>143</v>
      </c>
      <c r="E1106" s="116"/>
      <c r="F1106" s="116"/>
      <c r="G1106" s="116"/>
      <c r="H1106" s="40"/>
    </row>
    <row r="1107" spans="2:8" x14ac:dyDescent="0.25">
      <c r="C1107" s="35" t="s">
        <v>12</v>
      </c>
      <c r="D1107" s="53">
        <v>1.4</v>
      </c>
      <c r="E1107" s="49"/>
      <c r="F1107" s="10"/>
    </row>
    <row r="1108" spans="2:8" x14ac:dyDescent="0.25">
      <c r="C1108" s="1" t="s">
        <v>9</v>
      </c>
      <c r="D1108" s="54">
        <v>383</v>
      </c>
      <c r="E1108" s="117" t="s">
        <v>16</v>
      </c>
      <c r="F1108" s="118"/>
      <c r="G1108" s="121">
        <f>D1109/D1108</f>
        <v>15.045248041775457</v>
      </c>
    </row>
    <row r="1109" spans="2:8" x14ac:dyDescent="0.25">
      <c r="C1109" s="1" t="s">
        <v>10</v>
      </c>
      <c r="D1109" s="54">
        <v>5762.33</v>
      </c>
      <c r="E1109" s="119"/>
      <c r="F1109" s="120"/>
      <c r="G1109" s="122"/>
    </row>
    <row r="1110" spans="2:8" x14ac:dyDescent="0.25">
      <c r="C1110" s="37"/>
      <c r="D1110" s="38"/>
      <c r="E1110" s="50"/>
    </row>
    <row r="1111" spans="2:8" x14ac:dyDescent="0.3">
      <c r="C1111" s="36" t="s">
        <v>7</v>
      </c>
      <c r="D1111" s="69" t="s">
        <v>144</v>
      </c>
    </row>
    <row r="1112" spans="2:8" x14ac:dyDescent="0.3">
      <c r="C1112" s="36" t="s">
        <v>11</v>
      </c>
      <c r="D1112" s="69">
        <v>55</v>
      </c>
    </row>
    <row r="1113" spans="2:8" x14ac:dyDescent="0.3">
      <c r="C1113" s="36" t="s">
        <v>13</v>
      </c>
      <c r="D1113" s="63" t="s">
        <v>34</v>
      </c>
      <c r="E1113" s="41"/>
    </row>
    <row r="1114" spans="2:8" ht="24" thickBot="1" x14ac:dyDescent="0.3">
      <c r="C1114" s="42"/>
      <c r="D1114" s="42"/>
    </row>
    <row r="1115" spans="2:8" ht="48" thickBot="1" x14ac:dyDescent="0.3">
      <c r="B1115" s="98" t="s">
        <v>17</v>
      </c>
      <c r="C1115" s="99"/>
      <c r="D1115" s="23" t="s">
        <v>20</v>
      </c>
      <c r="E1115" s="100" t="s">
        <v>22</v>
      </c>
      <c r="F1115" s="101"/>
      <c r="G1115" s="2" t="s">
        <v>21</v>
      </c>
    </row>
    <row r="1116" spans="2:8" ht="24" thickBot="1" x14ac:dyDescent="0.3">
      <c r="B1116" s="102" t="s">
        <v>36</v>
      </c>
      <c r="C1116" s="103"/>
      <c r="D1116" s="64">
        <v>50.01</v>
      </c>
      <c r="E1116" s="71">
        <v>1.4</v>
      </c>
      <c r="F1116" s="18" t="s">
        <v>25</v>
      </c>
      <c r="G1116" s="26">
        <f t="shared" ref="G1116:G1123" si="29">D1116*E1116</f>
        <v>70.013999999999996</v>
      </c>
      <c r="H1116" s="104"/>
    </row>
    <row r="1117" spans="2:8" x14ac:dyDescent="0.25">
      <c r="B1117" s="105" t="s">
        <v>18</v>
      </c>
      <c r="C1117" s="106"/>
      <c r="D1117" s="55">
        <v>97.44</v>
      </c>
      <c r="E1117" s="73">
        <v>0.7</v>
      </c>
      <c r="F1117" s="19" t="s">
        <v>26</v>
      </c>
      <c r="G1117" s="27">
        <f t="shared" si="29"/>
        <v>68.207999999999998</v>
      </c>
      <c r="H1117" s="104"/>
    </row>
    <row r="1118" spans="2:8" ht="24" thickBot="1" x14ac:dyDescent="0.3">
      <c r="B1118" s="107" t="s">
        <v>19</v>
      </c>
      <c r="C1118" s="108"/>
      <c r="D1118" s="56">
        <v>151.63</v>
      </c>
      <c r="E1118" s="75">
        <v>0.7</v>
      </c>
      <c r="F1118" s="20" t="s">
        <v>26</v>
      </c>
      <c r="G1118" s="28">
        <f t="shared" si="29"/>
        <v>106.14099999999999</v>
      </c>
      <c r="H1118" s="104"/>
    </row>
    <row r="1119" spans="2:8" ht="24" thickBot="1" x14ac:dyDescent="0.3">
      <c r="B1119" s="109" t="s">
        <v>28</v>
      </c>
      <c r="C1119" s="110"/>
      <c r="D1119" s="65">
        <v>731.97</v>
      </c>
      <c r="E1119" s="77"/>
      <c r="F1119" s="24" t="s">
        <v>25</v>
      </c>
      <c r="G1119" s="29">
        <f t="shared" si="29"/>
        <v>0</v>
      </c>
      <c r="H1119" s="104"/>
    </row>
    <row r="1120" spans="2:8" x14ac:dyDescent="0.25">
      <c r="B1120" s="105" t="s">
        <v>33</v>
      </c>
      <c r="C1120" s="106"/>
      <c r="D1120" s="55">
        <v>652.6</v>
      </c>
      <c r="E1120" s="73">
        <v>2.8</v>
      </c>
      <c r="F1120" s="19" t="s">
        <v>25</v>
      </c>
      <c r="G1120" s="27">
        <f t="shared" si="29"/>
        <v>1827.28</v>
      </c>
      <c r="H1120" s="104"/>
    </row>
    <row r="1121" spans="2:8" x14ac:dyDescent="0.25">
      <c r="B1121" s="111" t="s">
        <v>27</v>
      </c>
      <c r="C1121" s="112"/>
      <c r="D1121" s="66">
        <v>526.99</v>
      </c>
      <c r="E1121" s="79"/>
      <c r="F1121" s="21" t="s">
        <v>25</v>
      </c>
      <c r="G1121" s="30">
        <f t="shared" si="29"/>
        <v>0</v>
      </c>
      <c r="H1121" s="104"/>
    </row>
    <row r="1122" spans="2:8" x14ac:dyDescent="0.25">
      <c r="B1122" s="111" t="s">
        <v>29</v>
      </c>
      <c r="C1122" s="112"/>
      <c r="D1122" s="67">
        <v>5438.99</v>
      </c>
      <c r="E1122" s="81">
        <v>1.4</v>
      </c>
      <c r="F1122" s="21" t="s">
        <v>25</v>
      </c>
      <c r="G1122" s="30">
        <f t="shared" si="29"/>
        <v>7614.5859999999993</v>
      </c>
      <c r="H1122" s="104"/>
    </row>
    <row r="1123" spans="2:8" x14ac:dyDescent="0.25">
      <c r="B1123" s="111" t="s">
        <v>30</v>
      </c>
      <c r="C1123" s="112"/>
      <c r="D1123" s="67">
        <v>1672.77</v>
      </c>
      <c r="E1123" s="81">
        <v>1.4</v>
      </c>
      <c r="F1123" s="21" t="s">
        <v>25</v>
      </c>
      <c r="G1123" s="30">
        <f t="shared" si="29"/>
        <v>2341.8779999999997</v>
      </c>
      <c r="H1123" s="104"/>
    </row>
    <row r="1124" spans="2:8" x14ac:dyDescent="0.25">
      <c r="B1124" s="111" t="s">
        <v>32</v>
      </c>
      <c r="C1124" s="112"/>
      <c r="D1124" s="67">
        <v>548.24</v>
      </c>
      <c r="E1124" s="81">
        <v>1.4</v>
      </c>
      <c r="F1124" s="21" t="s">
        <v>25</v>
      </c>
      <c r="G1124" s="30">
        <f>D1124*E1124</f>
        <v>767.53599999999994</v>
      </c>
      <c r="H1124" s="104"/>
    </row>
    <row r="1125" spans="2:8" ht="24" thickBot="1" x14ac:dyDescent="0.3">
      <c r="B1125" s="107" t="s">
        <v>31</v>
      </c>
      <c r="C1125" s="108"/>
      <c r="D1125" s="68">
        <v>340.74</v>
      </c>
      <c r="E1125" s="75">
        <v>14</v>
      </c>
      <c r="F1125" s="20" t="s">
        <v>25</v>
      </c>
      <c r="G1125" s="31">
        <f>D1125*E1125</f>
        <v>4770.3600000000006</v>
      </c>
      <c r="H1125" s="104"/>
    </row>
    <row r="1126" spans="2:8" x14ac:dyDescent="0.25">
      <c r="C1126" s="3"/>
      <c r="D1126" s="3"/>
      <c r="E1126" s="4"/>
      <c r="F1126" s="4"/>
      <c r="H1126" s="45"/>
    </row>
    <row r="1127" spans="2:8" ht="25.5" x14ac:dyDescent="0.25">
      <c r="C1127" s="14" t="s">
        <v>14</v>
      </c>
      <c r="D1127" s="6"/>
    </row>
    <row r="1128" spans="2:8" ht="20.25" x14ac:dyDescent="0.25">
      <c r="C1128" s="95" t="s">
        <v>6</v>
      </c>
      <c r="D1128" s="51" t="s">
        <v>0</v>
      </c>
      <c r="E1128" s="9">
        <f>IF(G1116&gt;0, ROUND((G1116+D1109)/D1109,2), 0)</f>
        <v>1.01</v>
      </c>
      <c r="F1128" s="9"/>
      <c r="G1128" s="10"/>
      <c r="H1128" s="7"/>
    </row>
    <row r="1129" spans="2:8" x14ac:dyDescent="0.25">
      <c r="C1129" s="95"/>
      <c r="D1129" s="51" t="s">
        <v>1</v>
      </c>
      <c r="E1129" s="9">
        <f>IF(SUM(G1117:G1118)&gt;0,ROUND((G1117+G1118+D1109)/D1109,2),0)</f>
        <v>1.03</v>
      </c>
      <c r="F1129" s="9"/>
      <c r="G1129" s="11"/>
      <c r="H1129" s="47"/>
    </row>
    <row r="1130" spans="2:8" x14ac:dyDescent="0.25">
      <c r="C1130" s="95"/>
      <c r="D1130" s="51" t="s">
        <v>2</v>
      </c>
      <c r="E1130" s="9">
        <f>IF(G1119&gt;0,ROUND((G1119+D1109)/D1109,2),0)</f>
        <v>0</v>
      </c>
      <c r="F1130" s="12"/>
      <c r="G1130" s="11"/>
    </row>
    <row r="1131" spans="2:8" x14ac:dyDescent="0.25">
      <c r="C1131" s="95"/>
      <c r="D1131" s="13" t="s">
        <v>3</v>
      </c>
      <c r="E1131" s="32">
        <f>IF(SUM(G1120:G1125)&gt;0,ROUND((SUM(G1120:G1125)+D1109)/D1109,2),0)</f>
        <v>4.01</v>
      </c>
      <c r="F1131" s="10"/>
      <c r="G1131" s="11"/>
    </row>
    <row r="1132" spans="2:8" ht="25.5" x14ac:dyDescent="0.25">
      <c r="D1132" s="33" t="s">
        <v>4</v>
      </c>
      <c r="E1132" s="34">
        <f>SUM(E1128:E1131)-IF(VALUE(COUNTIF(E1128:E1131,"&gt;0"))=4,3,0)-IF(VALUE(COUNTIF(E1128:E1131,"&gt;0"))=3,2,0)-IF(VALUE(COUNTIF(E1128:E1131,"&gt;0"))=2,1,0)</f>
        <v>4.05</v>
      </c>
      <c r="F1132" s="25"/>
    </row>
    <row r="1133" spans="2:8" x14ac:dyDescent="0.25">
      <c r="E1133" s="15"/>
    </row>
    <row r="1134" spans="2:8" ht="25.5" x14ac:dyDescent="0.35">
      <c r="B1134" s="22"/>
      <c r="C1134" s="16" t="s">
        <v>23</v>
      </c>
      <c r="D1134" s="96">
        <f>E1132*D1109</f>
        <v>23337.4365</v>
      </c>
      <c r="E1134" s="96"/>
    </row>
    <row r="1135" spans="2:8" ht="20.25" x14ac:dyDescent="0.3">
      <c r="C1135" s="17" t="s">
        <v>8</v>
      </c>
      <c r="D1135" s="97">
        <f>D1134/D1108</f>
        <v>60.933254569190602</v>
      </c>
      <c r="E1135" s="97"/>
      <c r="G1135" s="7"/>
      <c r="H1135" s="48"/>
    </row>
    <row r="1138" spans="2:8" ht="60.75" x14ac:dyDescent="0.8">
      <c r="B1138" s="123" t="s">
        <v>66</v>
      </c>
      <c r="C1138" s="123"/>
      <c r="D1138" s="123"/>
      <c r="E1138" s="123"/>
      <c r="F1138" s="123"/>
      <c r="G1138" s="123"/>
      <c r="H1138" s="123"/>
    </row>
    <row r="1139" spans="2:8" x14ac:dyDescent="0.25">
      <c r="B1139" s="124" t="s">
        <v>37</v>
      </c>
      <c r="C1139" s="124"/>
      <c r="D1139" s="124"/>
      <c r="E1139" s="124"/>
      <c r="F1139" s="124"/>
      <c r="G1139" s="124"/>
    </row>
    <row r="1140" spans="2:8" x14ac:dyDescent="0.25">
      <c r="C1140" s="52"/>
      <c r="G1140" s="7"/>
    </row>
    <row r="1141" spans="2:8" ht="25.5" x14ac:dyDescent="0.25">
      <c r="C1141" s="14" t="s">
        <v>5</v>
      </c>
      <c r="D1141" s="6"/>
    </row>
    <row r="1142" spans="2:8" ht="20.25" x14ac:dyDescent="0.25">
      <c r="B1142" s="10"/>
      <c r="C1142" s="113" t="s">
        <v>15</v>
      </c>
      <c r="D1142" s="116" t="s">
        <v>91</v>
      </c>
      <c r="E1142" s="116"/>
      <c r="F1142" s="116"/>
      <c r="G1142" s="116"/>
      <c r="H1142" s="40"/>
    </row>
    <row r="1143" spans="2:8" ht="20.25" x14ac:dyDescent="0.25">
      <c r="B1143" s="10"/>
      <c r="C1143" s="114"/>
      <c r="D1143" s="116" t="s">
        <v>142</v>
      </c>
      <c r="E1143" s="116"/>
      <c r="F1143" s="116"/>
      <c r="G1143" s="116"/>
      <c r="H1143" s="40"/>
    </row>
    <row r="1144" spans="2:8" ht="20.25" x14ac:dyDescent="0.25">
      <c r="B1144" s="10"/>
      <c r="C1144" s="115"/>
      <c r="D1144" s="116" t="s">
        <v>145</v>
      </c>
      <c r="E1144" s="116"/>
      <c r="F1144" s="116"/>
      <c r="G1144" s="116"/>
      <c r="H1144" s="40"/>
    </row>
    <row r="1145" spans="2:8" x14ac:dyDescent="0.25">
      <c r="C1145" s="35" t="s">
        <v>12</v>
      </c>
      <c r="D1145" s="53">
        <v>4</v>
      </c>
      <c r="E1145" s="49"/>
      <c r="F1145" s="10"/>
    </row>
    <row r="1146" spans="2:8" x14ac:dyDescent="0.25">
      <c r="C1146" s="1" t="s">
        <v>9</v>
      </c>
      <c r="D1146" s="54">
        <v>585</v>
      </c>
      <c r="E1146" s="117" t="s">
        <v>16</v>
      </c>
      <c r="F1146" s="118"/>
      <c r="G1146" s="121">
        <f>D1147/D1146</f>
        <v>17.741452991452991</v>
      </c>
    </row>
    <row r="1147" spans="2:8" x14ac:dyDescent="0.25">
      <c r="C1147" s="1" t="s">
        <v>10</v>
      </c>
      <c r="D1147" s="54">
        <v>10378.75</v>
      </c>
      <c r="E1147" s="119"/>
      <c r="F1147" s="120"/>
      <c r="G1147" s="122"/>
    </row>
    <row r="1148" spans="2:8" x14ac:dyDescent="0.25">
      <c r="C1148" s="37"/>
      <c r="D1148" s="38"/>
      <c r="E1148" s="50"/>
    </row>
    <row r="1149" spans="2:8" x14ac:dyDescent="0.3">
      <c r="C1149" s="36" t="s">
        <v>7</v>
      </c>
      <c r="D1149" s="69" t="s">
        <v>146</v>
      </c>
    </row>
    <row r="1150" spans="2:8" x14ac:dyDescent="0.3">
      <c r="C1150" s="36" t="s">
        <v>11</v>
      </c>
      <c r="D1150" s="69">
        <v>45</v>
      </c>
    </row>
    <row r="1151" spans="2:8" x14ac:dyDescent="0.3">
      <c r="C1151" s="36" t="s">
        <v>13</v>
      </c>
      <c r="D1151" s="63" t="s">
        <v>34</v>
      </c>
      <c r="E1151" s="41"/>
    </row>
    <row r="1152" spans="2:8" ht="24" thickBot="1" x14ac:dyDescent="0.3">
      <c r="C1152" s="42"/>
      <c r="D1152" s="42"/>
    </row>
    <row r="1153" spans="2:8" ht="48" thickBot="1" x14ac:dyDescent="0.3">
      <c r="B1153" s="98" t="s">
        <v>17</v>
      </c>
      <c r="C1153" s="99"/>
      <c r="D1153" s="23" t="s">
        <v>20</v>
      </c>
      <c r="E1153" s="100" t="s">
        <v>22</v>
      </c>
      <c r="F1153" s="101"/>
      <c r="G1153" s="2" t="s">
        <v>21</v>
      </c>
    </row>
    <row r="1154" spans="2:8" ht="24" thickBot="1" x14ac:dyDescent="0.3">
      <c r="B1154" s="102" t="s">
        <v>36</v>
      </c>
      <c r="C1154" s="103"/>
      <c r="D1154" s="64">
        <v>50.01</v>
      </c>
      <c r="E1154" s="71">
        <v>4</v>
      </c>
      <c r="F1154" s="18" t="s">
        <v>25</v>
      </c>
      <c r="G1154" s="26">
        <f t="shared" ref="G1154:G1161" si="30">D1154*E1154</f>
        <v>200.04</v>
      </c>
      <c r="H1154" s="104"/>
    </row>
    <row r="1155" spans="2:8" x14ac:dyDescent="0.25">
      <c r="B1155" s="105" t="s">
        <v>18</v>
      </c>
      <c r="C1155" s="106"/>
      <c r="D1155" s="55">
        <v>97.44</v>
      </c>
      <c r="E1155" s="73">
        <v>1</v>
      </c>
      <c r="F1155" s="19" t="s">
        <v>26</v>
      </c>
      <c r="G1155" s="27">
        <f t="shared" si="30"/>
        <v>97.44</v>
      </c>
      <c r="H1155" s="104"/>
    </row>
    <row r="1156" spans="2:8" ht="24" thickBot="1" x14ac:dyDescent="0.3">
      <c r="B1156" s="107" t="s">
        <v>19</v>
      </c>
      <c r="C1156" s="108"/>
      <c r="D1156" s="56">
        <v>151.63</v>
      </c>
      <c r="E1156" s="75">
        <v>1</v>
      </c>
      <c r="F1156" s="20" t="s">
        <v>26</v>
      </c>
      <c r="G1156" s="28">
        <f t="shared" si="30"/>
        <v>151.63</v>
      </c>
      <c r="H1156" s="104"/>
    </row>
    <row r="1157" spans="2:8" ht="24" thickBot="1" x14ac:dyDescent="0.3">
      <c r="B1157" s="109" t="s">
        <v>28</v>
      </c>
      <c r="C1157" s="110"/>
      <c r="D1157" s="65">
        <v>731.97</v>
      </c>
      <c r="E1157" s="77"/>
      <c r="F1157" s="24" t="s">
        <v>25</v>
      </c>
      <c r="G1157" s="29">
        <f t="shared" si="30"/>
        <v>0</v>
      </c>
      <c r="H1157" s="104"/>
    </row>
    <row r="1158" spans="2:8" x14ac:dyDescent="0.25">
      <c r="B1158" s="105" t="s">
        <v>33</v>
      </c>
      <c r="C1158" s="106"/>
      <c r="D1158" s="55">
        <v>652.6</v>
      </c>
      <c r="E1158" s="73">
        <v>8</v>
      </c>
      <c r="F1158" s="19" t="s">
        <v>25</v>
      </c>
      <c r="G1158" s="27">
        <f t="shared" si="30"/>
        <v>5220.8</v>
      </c>
      <c r="H1158" s="104"/>
    </row>
    <row r="1159" spans="2:8" x14ac:dyDescent="0.25">
      <c r="B1159" s="111" t="s">
        <v>27</v>
      </c>
      <c r="C1159" s="112"/>
      <c r="D1159" s="66">
        <v>526.99</v>
      </c>
      <c r="E1159" s="79"/>
      <c r="F1159" s="21" t="s">
        <v>25</v>
      </c>
      <c r="G1159" s="30">
        <f t="shared" si="30"/>
        <v>0</v>
      </c>
      <c r="H1159" s="104"/>
    </row>
    <row r="1160" spans="2:8" x14ac:dyDescent="0.25">
      <c r="B1160" s="111" t="s">
        <v>29</v>
      </c>
      <c r="C1160" s="112"/>
      <c r="D1160" s="67">
        <v>5438.99</v>
      </c>
      <c r="E1160" s="81">
        <v>4</v>
      </c>
      <c r="F1160" s="21" t="s">
        <v>25</v>
      </c>
      <c r="G1160" s="30">
        <f t="shared" si="30"/>
        <v>21755.96</v>
      </c>
      <c r="H1160" s="104"/>
    </row>
    <row r="1161" spans="2:8" x14ac:dyDescent="0.25">
      <c r="B1161" s="111" t="s">
        <v>30</v>
      </c>
      <c r="C1161" s="112"/>
      <c r="D1161" s="67">
        <v>1672.77</v>
      </c>
      <c r="E1161" s="81">
        <v>4</v>
      </c>
      <c r="F1161" s="21" t="s">
        <v>25</v>
      </c>
      <c r="G1161" s="30">
        <f t="shared" si="30"/>
        <v>6691.08</v>
      </c>
      <c r="H1161" s="104"/>
    </row>
    <row r="1162" spans="2:8" x14ac:dyDescent="0.25">
      <c r="B1162" s="111" t="s">
        <v>32</v>
      </c>
      <c r="C1162" s="112"/>
      <c r="D1162" s="67">
        <v>548.24</v>
      </c>
      <c r="E1162" s="81">
        <v>4</v>
      </c>
      <c r="F1162" s="21" t="s">
        <v>25</v>
      </c>
      <c r="G1162" s="30">
        <f>D1162*E1162</f>
        <v>2192.96</v>
      </c>
      <c r="H1162" s="104"/>
    </row>
    <row r="1163" spans="2:8" ht="24" thickBot="1" x14ac:dyDescent="0.3">
      <c r="B1163" s="107" t="s">
        <v>31</v>
      </c>
      <c r="C1163" s="108"/>
      <c r="D1163" s="68">
        <v>340.74</v>
      </c>
      <c r="E1163" s="75">
        <v>40</v>
      </c>
      <c r="F1163" s="20" t="s">
        <v>25</v>
      </c>
      <c r="G1163" s="31">
        <f>D1163*E1163</f>
        <v>13629.6</v>
      </c>
      <c r="H1163" s="104"/>
    </row>
    <row r="1164" spans="2:8" x14ac:dyDescent="0.25">
      <c r="C1164" s="3"/>
      <c r="D1164" s="3"/>
      <c r="E1164" s="4"/>
      <c r="F1164" s="4"/>
      <c r="H1164" s="45"/>
    </row>
    <row r="1165" spans="2:8" ht="25.5" x14ac:dyDescent="0.25">
      <c r="C1165" s="14" t="s">
        <v>14</v>
      </c>
      <c r="D1165" s="6"/>
    </row>
    <row r="1166" spans="2:8" ht="20.25" x14ac:dyDescent="0.25">
      <c r="C1166" s="95" t="s">
        <v>6</v>
      </c>
      <c r="D1166" s="51" t="s">
        <v>0</v>
      </c>
      <c r="E1166" s="9">
        <f>IF(G1154&gt;0, ROUND((G1154+D1147)/D1147,2), 0)</f>
        <v>1.02</v>
      </c>
      <c r="F1166" s="9"/>
      <c r="G1166" s="10"/>
      <c r="H1166" s="7"/>
    </row>
    <row r="1167" spans="2:8" x14ac:dyDescent="0.25">
      <c r="C1167" s="95"/>
      <c r="D1167" s="51" t="s">
        <v>1</v>
      </c>
      <c r="E1167" s="9">
        <f>IF(SUM(G1155:G1156)&gt;0,ROUND((G1155+G1156+D1147)/D1147,2),0)</f>
        <v>1.02</v>
      </c>
      <c r="F1167" s="9"/>
      <c r="G1167" s="11"/>
      <c r="H1167" s="47"/>
    </row>
    <row r="1168" spans="2:8" x14ac:dyDescent="0.25">
      <c r="C1168" s="95"/>
      <c r="D1168" s="51" t="s">
        <v>2</v>
      </c>
      <c r="E1168" s="9">
        <f>IF(G1157&gt;0,ROUND((G1157+D1147)/D1147,2),0)</f>
        <v>0</v>
      </c>
      <c r="F1168" s="12"/>
      <c r="G1168" s="11"/>
    </row>
    <row r="1169" spans="2:8" x14ac:dyDescent="0.25">
      <c r="C1169" s="95"/>
      <c r="D1169" s="13" t="s">
        <v>3</v>
      </c>
      <c r="E1169" s="32">
        <f>IF(SUM(G1158:G1163)&gt;0,ROUND((SUM(G1158:G1163)+D1147)/D1147,2),0)</f>
        <v>5.77</v>
      </c>
      <c r="F1169" s="10"/>
      <c r="G1169" s="11"/>
    </row>
    <row r="1170" spans="2:8" ht="25.5" x14ac:dyDescent="0.25">
      <c r="D1170" s="33" t="s">
        <v>4</v>
      </c>
      <c r="E1170" s="34">
        <f>SUM(E1166:E1169)-IF(VALUE(COUNTIF(E1166:E1169,"&gt;0"))=4,3,0)-IF(VALUE(COUNTIF(E1166:E1169,"&gt;0"))=3,2,0)-IF(VALUE(COUNTIF(E1166:E1169,"&gt;0"))=2,1,0)</f>
        <v>5.81</v>
      </c>
      <c r="F1170" s="25"/>
    </row>
    <row r="1171" spans="2:8" x14ac:dyDescent="0.25">
      <c r="E1171" s="15"/>
    </row>
    <row r="1172" spans="2:8" ht="25.5" x14ac:dyDescent="0.35">
      <c r="B1172" s="22"/>
      <c r="C1172" s="16" t="s">
        <v>23</v>
      </c>
      <c r="D1172" s="96">
        <f>E1170*D1147</f>
        <v>60300.537499999999</v>
      </c>
      <c r="E1172" s="96"/>
    </row>
    <row r="1173" spans="2:8" ht="20.25" x14ac:dyDescent="0.3">
      <c r="C1173" s="17" t="s">
        <v>8</v>
      </c>
      <c r="D1173" s="97">
        <f>D1172/D1146</f>
        <v>103.07784188034188</v>
      </c>
      <c r="E1173" s="97"/>
      <c r="G1173" s="7"/>
      <c r="H1173" s="48"/>
    </row>
    <row r="1183" spans="2:8" ht="60.75" x14ac:dyDescent="0.8">
      <c r="B1183" s="123" t="s">
        <v>67</v>
      </c>
      <c r="C1183" s="123"/>
      <c r="D1183" s="123"/>
      <c r="E1183" s="123"/>
      <c r="F1183" s="123"/>
      <c r="G1183" s="123"/>
      <c r="H1183" s="123"/>
    </row>
    <row r="1184" spans="2:8" x14ac:dyDescent="0.25">
      <c r="B1184" s="124" t="s">
        <v>37</v>
      </c>
      <c r="C1184" s="124"/>
      <c r="D1184" s="124"/>
      <c r="E1184" s="124"/>
      <c r="F1184" s="124"/>
      <c r="G1184" s="124"/>
    </row>
    <row r="1185" spans="2:8" x14ac:dyDescent="0.25">
      <c r="C1185" s="52"/>
      <c r="G1185" s="7"/>
    </row>
    <row r="1186" spans="2:8" ht="25.5" x14ac:dyDescent="0.25">
      <c r="C1186" s="14" t="s">
        <v>5</v>
      </c>
      <c r="D1186" s="6"/>
    </row>
    <row r="1187" spans="2:8" ht="20.25" x14ac:dyDescent="0.25">
      <c r="B1187" s="10"/>
      <c r="C1187" s="113" t="s">
        <v>15</v>
      </c>
      <c r="D1187" s="116" t="s">
        <v>91</v>
      </c>
      <c r="E1187" s="116"/>
      <c r="F1187" s="116"/>
      <c r="G1187" s="116"/>
      <c r="H1187" s="40"/>
    </row>
    <row r="1188" spans="2:8" ht="20.25" x14ac:dyDescent="0.25">
      <c r="B1188" s="10"/>
      <c r="C1188" s="114"/>
      <c r="D1188" s="116" t="s">
        <v>142</v>
      </c>
      <c r="E1188" s="116"/>
      <c r="F1188" s="116"/>
      <c r="G1188" s="116"/>
      <c r="H1188" s="40"/>
    </row>
    <row r="1189" spans="2:8" ht="20.25" x14ac:dyDescent="0.25">
      <c r="B1189" s="10"/>
      <c r="C1189" s="115"/>
      <c r="D1189" s="116" t="s">
        <v>147</v>
      </c>
      <c r="E1189" s="116"/>
      <c r="F1189" s="116"/>
      <c r="G1189" s="116"/>
      <c r="H1189" s="40"/>
    </row>
    <row r="1190" spans="2:8" x14ac:dyDescent="0.25">
      <c r="C1190" s="35" t="s">
        <v>12</v>
      </c>
      <c r="D1190" s="53">
        <v>4</v>
      </c>
      <c r="E1190" s="49"/>
      <c r="F1190" s="10"/>
    </row>
    <row r="1191" spans="2:8" x14ac:dyDescent="0.25">
      <c r="C1191" s="1" t="s">
        <v>9</v>
      </c>
      <c r="D1191" s="54">
        <v>585</v>
      </c>
      <c r="E1191" s="117" t="s">
        <v>16</v>
      </c>
      <c r="F1191" s="118"/>
      <c r="G1191" s="121">
        <f>D1192/D1191</f>
        <v>17.741452991452991</v>
      </c>
    </row>
    <row r="1192" spans="2:8" x14ac:dyDescent="0.25">
      <c r="C1192" s="1" t="s">
        <v>10</v>
      </c>
      <c r="D1192" s="54">
        <v>10378.75</v>
      </c>
      <c r="E1192" s="119"/>
      <c r="F1192" s="120"/>
      <c r="G1192" s="122"/>
    </row>
    <row r="1193" spans="2:8" x14ac:dyDescent="0.25">
      <c r="C1193" s="37"/>
      <c r="D1193" s="38"/>
      <c r="E1193" s="50"/>
    </row>
    <row r="1194" spans="2:8" x14ac:dyDescent="0.3">
      <c r="C1194" s="36" t="s">
        <v>7</v>
      </c>
      <c r="D1194" s="69" t="s">
        <v>146</v>
      </c>
    </row>
    <row r="1195" spans="2:8" x14ac:dyDescent="0.3">
      <c r="C1195" s="36" t="s">
        <v>11</v>
      </c>
      <c r="D1195" s="69">
        <v>45</v>
      </c>
    </row>
    <row r="1196" spans="2:8" x14ac:dyDescent="0.3">
      <c r="C1196" s="36" t="s">
        <v>13</v>
      </c>
      <c r="D1196" s="63" t="s">
        <v>34</v>
      </c>
      <c r="E1196" s="41"/>
    </row>
    <row r="1197" spans="2:8" ht="24" thickBot="1" x14ac:dyDescent="0.3">
      <c r="C1197" s="42"/>
      <c r="D1197" s="42"/>
    </row>
    <row r="1198" spans="2:8" ht="48" thickBot="1" x14ac:dyDescent="0.3">
      <c r="B1198" s="98" t="s">
        <v>17</v>
      </c>
      <c r="C1198" s="99"/>
      <c r="D1198" s="23" t="s">
        <v>20</v>
      </c>
      <c r="E1198" s="100" t="s">
        <v>22</v>
      </c>
      <c r="F1198" s="101"/>
      <c r="G1198" s="2" t="s">
        <v>21</v>
      </c>
    </row>
    <row r="1199" spans="2:8" ht="24" thickBot="1" x14ac:dyDescent="0.3">
      <c r="B1199" s="102" t="s">
        <v>36</v>
      </c>
      <c r="C1199" s="103"/>
      <c r="D1199" s="64">
        <v>50.01</v>
      </c>
      <c r="E1199" s="71">
        <v>4</v>
      </c>
      <c r="F1199" s="18" t="s">
        <v>25</v>
      </c>
      <c r="G1199" s="26">
        <f t="shared" ref="G1199:G1206" si="31">D1199*E1199</f>
        <v>200.04</v>
      </c>
      <c r="H1199" s="104"/>
    </row>
    <row r="1200" spans="2:8" x14ac:dyDescent="0.25">
      <c r="B1200" s="105" t="s">
        <v>18</v>
      </c>
      <c r="C1200" s="106"/>
      <c r="D1200" s="55">
        <v>97.44</v>
      </c>
      <c r="E1200" s="73">
        <v>1</v>
      </c>
      <c r="F1200" s="19" t="s">
        <v>26</v>
      </c>
      <c r="G1200" s="27">
        <f t="shared" si="31"/>
        <v>97.44</v>
      </c>
      <c r="H1200" s="104"/>
    </row>
    <row r="1201" spans="2:8" ht="24" thickBot="1" x14ac:dyDescent="0.3">
      <c r="B1201" s="107" t="s">
        <v>19</v>
      </c>
      <c r="C1201" s="108"/>
      <c r="D1201" s="56">
        <v>151.63</v>
      </c>
      <c r="E1201" s="75">
        <v>1</v>
      </c>
      <c r="F1201" s="20" t="s">
        <v>26</v>
      </c>
      <c r="G1201" s="28">
        <f t="shared" si="31"/>
        <v>151.63</v>
      </c>
      <c r="H1201" s="104"/>
    </row>
    <row r="1202" spans="2:8" ht="24" thickBot="1" x14ac:dyDescent="0.3">
      <c r="B1202" s="109" t="s">
        <v>28</v>
      </c>
      <c r="C1202" s="110"/>
      <c r="D1202" s="65">
        <v>731.97</v>
      </c>
      <c r="E1202" s="77"/>
      <c r="F1202" s="24" t="s">
        <v>25</v>
      </c>
      <c r="G1202" s="29">
        <f t="shared" si="31"/>
        <v>0</v>
      </c>
      <c r="H1202" s="104"/>
    </row>
    <row r="1203" spans="2:8" x14ac:dyDescent="0.25">
      <c r="B1203" s="105" t="s">
        <v>33</v>
      </c>
      <c r="C1203" s="106"/>
      <c r="D1203" s="55">
        <v>652.6</v>
      </c>
      <c r="E1203" s="73">
        <v>8</v>
      </c>
      <c r="F1203" s="19" t="s">
        <v>25</v>
      </c>
      <c r="G1203" s="27">
        <f t="shared" si="31"/>
        <v>5220.8</v>
      </c>
      <c r="H1203" s="104"/>
    </row>
    <row r="1204" spans="2:8" x14ac:dyDescent="0.25">
      <c r="B1204" s="111" t="s">
        <v>27</v>
      </c>
      <c r="C1204" s="112"/>
      <c r="D1204" s="66">
        <v>526.99</v>
      </c>
      <c r="E1204" s="79"/>
      <c r="F1204" s="21" t="s">
        <v>25</v>
      </c>
      <c r="G1204" s="30">
        <f t="shared" si="31"/>
        <v>0</v>
      </c>
      <c r="H1204" s="104"/>
    </row>
    <row r="1205" spans="2:8" x14ac:dyDescent="0.25">
      <c r="B1205" s="111" t="s">
        <v>29</v>
      </c>
      <c r="C1205" s="112"/>
      <c r="D1205" s="67">
        <v>5438.99</v>
      </c>
      <c r="E1205" s="81">
        <v>4</v>
      </c>
      <c r="F1205" s="21" t="s">
        <v>25</v>
      </c>
      <c r="G1205" s="30">
        <f t="shared" si="31"/>
        <v>21755.96</v>
      </c>
      <c r="H1205" s="104"/>
    </row>
    <row r="1206" spans="2:8" x14ac:dyDescent="0.25">
      <c r="B1206" s="111" t="s">
        <v>30</v>
      </c>
      <c r="C1206" s="112"/>
      <c r="D1206" s="67">
        <v>1672.77</v>
      </c>
      <c r="E1206" s="81">
        <v>4</v>
      </c>
      <c r="F1206" s="21" t="s">
        <v>25</v>
      </c>
      <c r="G1206" s="30">
        <f t="shared" si="31"/>
        <v>6691.08</v>
      </c>
      <c r="H1206" s="104"/>
    </row>
    <row r="1207" spans="2:8" x14ac:dyDescent="0.25">
      <c r="B1207" s="111" t="s">
        <v>32</v>
      </c>
      <c r="C1207" s="112"/>
      <c r="D1207" s="67">
        <v>548.24</v>
      </c>
      <c r="E1207" s="81">
        <v>4</v>
      </c>
      <c r="F1207" s="21" t="s">
        <v>25</v>
      </c>
      <c r="G1207" s="30">
        <f>D1207*E1207</f>
        <v>2192.96</v>
      </c>
      <c r="H1207" s="104"/>
    </row>
    <row r="1208" spans="2:8" ht="24" thickBot="1" x14ac:dyDescent="0.3">
      <c r="B1208" s="107" t="s">
        <v>31</v>
      </c>
      <c r="C1208" s="108"/>
      <c r="D1208" s="68">
        <v>340.74</v>
      </c>
      <c r="E1208" s="75">
        <v>40</v>
      </c>
      <c r="F1208" s="20" t="s">
        <v>25</v>
      </c>
      <c r="G1208" s="31">
        <f>D1208*E1208</f>
        <v>13629.6</v>
      </c>
      <c r="H1208" s="104"/>
    </row>
    <row r="1209" spans="2:8" x14ac:dyDescent="0.25">
      <c r="C1209" s="3"/>
      <c r="D1209" s="3"/>
      <c r="E1209" s="4"/>
      <c r="F1209" s="4"/>
      <c r="H1209" s="45"/>
    </row>
    <row r="1210" spans="2:8" ht="25.5" x14ac:dyDescent="0.25">
      <c r="C1210" s="14" t="s">
        <v>14</v>
      </c>
      <c r="D1210" s="6"/>
    </row>
    <row r="1211" spans="2:8" ht="20.25" x14ac:dyDescent="0.25">
      <c r="C1211" s="95" t="s">
        <v>6</v>
      </c>
      <c r="D1211" s="51" t="s">
        <v>0</v>
      </c>
      <c r="E1211" s="9">
        <f>IF(G1199&gt;0, ROUND((G1199+D1192)/D1192,2), 0)</f>
        <v>1.02</v>
      </c>
      <c r="F1211" s="9"/>
      <c r="G1211" s="10"/>
      <c r="H1211" s="7"/>
    </row>
    <row r="1212" spans="2:8" x14ac:dyDescent="0.25">
      <c r="C1212" s="95"/>
      <c r="D1212" s="51" t="s">
        <v>1</v>
      </c>
      <c r="E1212" s="9">
        <f>IF(SUM(G1200:G1201)&gt;0,ROUND((G1200+G1201+D1192)/D1192,2),0)</f>
        <v>1.02</v>
      </c>
      <c r="F1212" s="9"/>
      <c r="G1212" s="11"/>
      <c r="H1212" s="47"/>
    </row>
    <row r="1213" spans="2:8" x14ac:dyDescent="0.25">
      <c r="C1213" s="95"/>
      <c r="D1213" s="51" t="s">
        <v>2</v>
      </c>
      <c r="E1213" s="9">
        <f>IF(G1202&gt;0,ROUND((G1202+D1192)/D1192,2),0)</f>
        <v>0</v>
      </c>
      <c r="F1213" s="12"/>
      <c r="G1213" s="11"/>
    </row>
    <row r="1214" spans="2:8" x14ac:dyDescent="0.25">
      <c r="C1214" s="95"/>
      <c r="D1214" s="13" t="s">
        <v>3</v>
      </c>
      <c r="E1214" s="32">
        <f>IF(SUM(G1203:G1208)&gt;0,ROUND((SUM(G1203:G1208)+D1192)/D1192,2),0)</f>
        <v>5.77</v>
      </c>
      <c r="F1214" s="10"/>
      <c r="G1214" s="11"/>
    </row>
    <row r="1215" spans="2:8" ht="25.5" x14ac:dyDescent="0.25">
      <c r="D1215" s="33" t="s">
        <v>4</v>
      </c>
      <c r="E1215" s="34">
        <f>SUM(E1211:E1214)-IF(VALUE(COUNTIF(E1211:E1214,"&gt;0"))=4,3,0)-IF(VALUE(COUNTIF(E1211:E1214,"&gt;0"))=3,2,0)-IF(VALUE(COUNTIF(E1211:E1214,"&gt;0"))=2,1,0)</f>
        <v>5.81</v>
      </c>
      <c r="F1215" s="25"/>
    </row>
    <row r="1216" spans="2:8" x14ac:dyDescent="0.25">
      <c r="E1216" s="15"/>
    </row>
    <row r="1217" spans="2:8" ht="25.5" x14ac:dyDescent="0.35">
      <c r="B1217" s="22"/>
      <c r="C1217" s="16" t="s">
        <v>23</v>
      </c>
      <c r="D1217" s="96">
        <f>E1215*D1192</f>
        <v>60300.537499999999</v>
      </c>
      <c r="E1217" s="96"/>
    </row>
    <row r="1218" spans="2:8" ht="20.25" x14ac:dyDescent="0.3">
      <c r="C1218" s="17" t="s">
        <v>8</v>
      </c>
      <c r="D1218" s="97">
        <f>D1217/D1191</f>
        <v>103.07784188034188</v>
      </c>
      <c r="E1218" s="97"/>
      <c r="G1218" s="7"/>
      <c r="H1218" s="48"/>
    </row>
    <row r="1228" spans="2:8" ht="60.75" x14ac:dyDescent="0.8">
      <c r="B1228" s="123" t="s">
        <v>68</v>
      </c>
      <c r="C1228" s="123"/>
      <c r="D1228" s="123"/>
      <c r="E1228" s="123"/>
      <c r="F1228" s="123"/>
      <c r="G1228" s="123"/>
      <c r="H1228" s="123"/>
    </row>
    <row r="1229" spans="2:8" x14ac:dyDescent="0.25">
      <c r="B1229" s="124" t="s">
        <v>37</v>
      </c>
      <c r="C1229" s="124"/>
      <c r="D1229" s="124"/>
      <c r="E1229" s="124"/>
      <c r="F1229" s="124"/>
      <c r="G1229" s="124"/>
    </row>
    <row r="1230" spans="2:8" x14ac:dyDescent="0.25">
      <c r="C1230" s="52"/>
      <c r="G1230" s="7"/>
    </row>
    <row r="1231" spans="2:8" ht="25.5" x14ac:dyDescent="0.25">
      <c r="C1231" s="14" t="s">
        <v>5</v>
      </c>
      <c r="D1231" s="6"/>
    </row>
    <row r="1232" spans="2:8" ht="20.25" x14ac:dyDescent="0.25">
      <c r="B1232" s="10"/>
      <c r="C1232" s="113" t="s">
        <v>15</v>
      </c>
      <c r="D1232" s="116" t="s">
        <v>91</v>
      </c>
      <c r="E1232" s="116"/>
      <c r="F1232" s="116"/>
      <c r="G1232" s="116"/>
      <c r="H1232" s="40"/>
    </row>
    <row r="1233" spans="2:8" ht="20.25" x14ac:dyDescent="0.25">
      <c r="B1233" s="10"/>
      <c r="C1233" s="114"/>
      <c r="D1233" s="116" t="s">
        <v>142</v>
      </c>
      <c r="E1233" s="116"/>
      <c r="F1233" s="116"/>
      <c r="G1233" s="116"/>
      <c r="H1233" s="40"/>
    </row>
    <row r="1234" spans="2:8" ht="20.25" x14ac:dyDescent="0.25">
      <c r="B1234" s="10"/>
      <c r="C1234" s="115"/>
      <c r="D1234" s="116" t="s">
        <v>148</v>
      </c>
      <c r="E1234" s="116"/>
      <c r="F1234" s="116"/>
      <c r="G1234" s="116"/>
      <c r="H1234" s="40"/>
    </row>
    <row r="1235" spans="2:8" x14ac:dyDescent="0.25">
      <c r="C1235" s="35" t="s">
        <v>12</v>
      </c>
      <c r="D1235" s="53">
        <v>1.4</v>
      </c>
      <c r="E1235" s="49"/>
      <c r="F1235" s="10"/>
    </row>
    <row r="1236" spans="2:8" x14ac:dyDescent="0.25">
      <c r="C1236" s="1" t="s">
        <v>9</v>
      </c>
      <c r="D1236" s="54">
        <v>385</v>
      </c>
      <c r="E1236" s="117" t="s">
        <v>16</v>
      </c>
      <c r="F1236" s="118"/>
      <c r="G1236" s="121">
        <f>D1237/D1236</f>
        <v>21.686831168831169</v>
      </c>
    </row>
    <row r="1237" spans="2:8" x14ac:dyDescent="0.25">
      <c r="C1237" s="1" t="s">
        <v>10</v>
      </c>
      <c r="D1237" s="54">
        <v>8349.43</v>
      </c>
      <c r="E1237" s="119"/>
      <c r="F1237" s="120"/>
      <c r="G1237" s="122"/>
    </row>
    <row r="1238" spans="2:8" x14ac:dyDescent="0.25">
      <c r="C1238" s="37"/>
      <c r="D1238" s="38"/>
      <c r="E1238" s="50"/>
    </row>
    <row r="1239" spans="2:8" x14ac:dyDescent="0.3">
      <c r="C1239" s="36" t="s">
        <v>7</v>
      </c>
      <c r="D1239" s="69" t="s">
        <v>149</v>
      </c>
    </row>
    <row r="1240" spans="2:8" x14ac:dyDescent="0.3">
      <c r="C1240" s="36" t="s">
        <v>11</v>
      </c>
      <c r="D1240" s="69">
        <v>45</v>
      </c>
    </row>
    <row r="1241" spans="2:8" x14ac:dyDescent="0.3">
      <c r="C1241" s="36" t="s">
        <v>13</v>
      </c>
      <c r="D1241" s="63" t="s">
        <v>34</v>
      </c>
      <c r="E1241" s="41"/>
    </row>
    <row r="1242" spans="2:8" ht="24" thickBot="1" x14ac:dyDescent="0.3">
      <c r="C1242" s="42"/>
      <c r="D1242" s="42"/>
    </row>
    <row r="1243" spans="2:8" ht="48" thickBot="1" x14ac:dyDescent="0.3">
      <c r="B1243" s="98" t="s">
        <v>17</v>
      </c>
      <c r="C1243" s="99"/>
      <c r="D1243" s="23" t="s">
        <v>20</v>
      </c>
      <c r="E1243" s="100" t="s">
        <v>22</v>
      </c>
      <c r="F1243" s="101"/>
      <c r="G1243" s="2" t="s">
        <v>21</v>
      </c>
    </row>
    <row r="1244" spans="2:8" ht="24" thickBot="1" x14ac:dyDescent="0.3">
      <c r="B1244" s="102" t="s">
        <v>36</v>
      </c>
      <c r="C1244" s="103"/>
      <c r="D1244" s="64">
        <v>50.01</v>
      </c>
      <c r="E1244" s="71">
        <v>1.4</v>
      </c>
      <c r="F1244" s="18" t="s">
        <v>25</v>
      </c>
      <c r="G1244" s="26">
        <f t="shared" ref="G1244:G1251" si="32">D1244*E1244</f>
        <v>70.013999999999996</v>
      </c>
      <c r="H1244" s="104"/>
    </row>
    <row r="1245" spans="2:8" x14ac:dyDescent="0.25">
      <c r="B1245" s="105" t="s">
        <v>18</v>
      </c>
      <c r="C1245" s="106"/>
      <c r="D1245" s="55">
        <v>97.44</v>
      </c>
      <c r="E1245" s="73">
        <v>0.5</v>
      </c>
      <c r="F1245" s="19" t="s">
        <v>26</v>
      </c>
      <c r="G1245" s="27">
        <f t="shared" si="32"/>
        <v>48.72</v>
      </c>
      <c r="H1245" s="104"/>
    </row>
    <row r="1246" spans="2:8" ht="24" thickBot="1" x14ac:dyDescent="0.3">
      <c r="B1246" s="107" t="s">
        <v>19</v>
      </c>
      <c r="C1246" s="108"/>
      <c r="D1246" s="56">
        <v>151.63</v>
      </c>
      <c r="E1246" s="75">
        <v>0.5</v>
      </c>
      <c r="F1246" s="20" t="s">
        <v>26</v>
      </c>
      <c r="G1246" s="28">
        <f t="shared" si="32"/>
        <v>75.814999999999998</v>
      </c>
      <c r="H1246" s="104"/>
    </row>
    <row r="1247" spans="2:8" ht="24" thickBot="1" x14ac:dyDescent="0.3">
      <c r="B1247" s="109" t="s">
        <v>28</v>
      </c>
      <c r="C1247" s="110"/>
      <c r="D1247" s="65">
        <v>731.97</v>
      </c>
      <c r="E1247" s="77"/>
      <c r="F1247" s="24" t="s">
        <v>25</v>
      </c>
      <c r="G1247" s="29">
        <f t="shared" si="32"/>
        <v>0</v>
      </c>
      <c r="H1247" s="104"/>
    </row>
    <row r="1248" spans="2:8" x14ac:dyDescent="0.25">
      <c r="B1248" s="105" t="s">
        <v>33</v>
      </c>
      <c r="C1248" s="106"/>
      <c r="D1248" s="55">
        <v>652.6</v>
      </c>
      <c r="E1248" s="73">
        <v>2.8</v>
      </c>
      <c r="F1248" s="19" t="s">
        <v>25</v>
      </c>
      <c r="G1248" s="27">
        <f t="shared" si="32"/>
        <v>1827.28</v>
      </c>
      <c r="H1248" s="104"/>
    </row>
    <row r="1249" spans="2:8" x14ac:dyDescent="0.25">
      <c r="B1249" s="111" t="s">
        <v>27</v>
      </c>
      <c r="C1249" s="112"/>
      <c r="D1249" s="66">
        <v>526.99</v>
      </c>
      <c r="E1249" s="79"/>
      <c r="F1249" s="21" t="s">
        <v>25</v>
      </c>
      <c r="G1249" s="30">
        <f t="shared" si="32"/>
        <v>0</v>
      </c>
      <c r="H1249" s="104"/>
    </row>
    <row r="1250" spans="2:8" x14ac:dyDescent="0.25">
      <c r="B1250" s="111" t="s">
        <v>29</v>
      </c>
      <c r="C1250" s="112"/>
      <c r="D1250" s="67">
        <v>5438.99</v>
      </c>
      <c r="E1250" s="81">
        <v>1.4</v>
      </c>
      <c r="F1250" s="21" t="s">
        <v>25</v>
      </c>
      <c r="G1250" s="30">
        <f t="shared" si="32"/>
        <v>7614.5859999999993</v>
      </c>
      <c r="H1250" s="104"/>
    </row>
    <row r="1251" spans="2:8" x14ac:dyDescent="0.25">
      <c r="B1251" s="111" t="s">
        <v>30</v>
      </c>
      <c r="C1251" s="112"/>
      <c r="D1251" s="67">
        <v>1672.77</v>
      </c>
      <c r="E1251" s="81">
        <v>1.4</v>
      </c>
      <c r="F1251" s="21" t="s">
        <v>25</v>
      </c>
      <c r="G1251" s="30">
        <f t="shared" si="32"/>
        <v>2341.8779999999997</v>
      </c>
      <c r="H1251" s="104"/>
    </row>
    <row r="1252" spans="2:8" x14ac:dyDescent="0.25">
      <c r="B1252" s="111" t="s">
        <v>32</v>
      </c>
      <c r="C1252" s="112"/>
      <c r="D1252" s="67">
        <v>548.24</v>
      </c>
      <c r="E1252" s="81">
        <v>1.4</v>
      </c>
      <c r="F1252" s="21" t="s">
        <v>25</v>
      </c>
      <c r="G1252" s="30">
        <f>D1252*E1252</f>
        <v>767.53599999999994</v>
      </c>
      <c r="H1252" s="104"/>
    </row>
    <row r="1253" spans="2:8" ht="24" thickBot="1" x14ac:dyDescent="0.3">
      <c r="B1253" s="107" t="s">
        <v>31</v>
      </c>
      <c r="C1253" s="108"/>
      <c r="D1253" s="68">
        <v>340.74</v>
      </c>
      <c r="E1253" s="75">
        <v>14</v>
      </c>
      <c r="F1253" s="20" t="s">
        <v>25</v>
      </c>
      <c r="G1253" s="31">
        <f>D1253*E1253</f>
        <v>4770.3600000000006</v>
      </c>
      <c r="H1253" s="104"/>
    </row>
    <row r="1254" spans="2:8" x14ac:dyDescent="0.25">
      <c r="C1254" s="3"/>
      <c r="D1254" s="3"/>
      <c r="E1254" s="4"/>
      <c r="F1254" s="4"/>
      <c r="H1254" s="45"/>
    </row>
    <row r="1255" spans="2:8" ht="25.5" x14ac:dyDescent="0.25">
      <c r="C1255" s="14" t="s">
        <v>14</v>
      </c>
      <c r="D1255" s="6"/>
    </row>
    <row r="1256" spans="2:8" ht="20.25" x14ac:dyDescent="0.25">
      <c r="C1256" s="95" t="s">
        <v>6</v>
      </c>
      <c r="D1256" s="51" t="s">
        <v>0</v>
      </c>
      <c r="E1256" s="9">
        <f>IF(G1244&gt;0, ROUND((G1244+D1237)/D1237,2), 0)</f>
        <v>1.01</v>
      </c>
      <c r="F1256" s="9"/>
      <c r="G1256" s="10"/>
      <c r="H1256" s="7"/>
    </row>
    <row r="1257" spans="2:8" x14ac:dyDescent="0.25">
      <c r="C1257" s="95"/>
      <c r="D1257" s="51" t="s">
        <v>1</v>
      </c>
      <c r="E1257" s="9">
        <f>IF(SUM(G1245:G1246)&gt;0,ROUND((G1245+G1246+D1237)/D1237,2),0)</f>
        <v>1.01</v>
      </c>
      <c r="F1257" s="9"/>
      <c r="G1257" s="11"/>
      <c r="H1257" s="47"/>
    </row>
    <row r="1258" spans="2:8" x14ac:dyDescent="0.25">
      <c r="C1258" s="95"/>
      <c r="D1258" s="51" t="s">
        <v>2</v>
      </c>
      <c r="E1258" s="9">
        <f>IF(G1247&gt;0,ROUND((G1247+D1237)/D1237,2),0)</f>
        <v>0</v>
      </c>
      <c r="F1258" s="12"/>
      <c r="G1258" s="11"/>
    </row>
    <row r="1259" spans="2:8" x14ac:dyDescent="0.25">
      <c r="C1259" s="95"/>
      <c r="D1259" s="13" t="s">
        <v>3</v>
      </c>
      <c r="E1259" s="32">
        <f>IF(SUM(G1248:G1253)&gt;0,ROUND((SUM(G1248:G1253)+D1237)/D1237,2),0)</f>
        <v>3.07</v>
      </c>
      <c r="F1259" s="10"/>
      <c r="G1259" s="11"/>
    </row>
    <row r="1260" spans="2:8" ht="25.5" x14ac:dyDescent="0.25">
      <c r="D1260" s="33" t="s">
        <v>4</v>
      </c>
      <c r="E1260" s="34">
        <f>SUM(E1256:E1259)-IF(VALUE(COUNTIF(E1256:E1259,"&gt;0"))=4,3,0)-IF(VALUE(COUNTIF(E1256:E1259,"&gt;0"))=3,2,0)-IF(VALUE(COUNTIF(E1256:E1259,"&gt;0"))=2,1,0)</f>
        <v>3.09</v>
      </c>
      <c r="F1260" s="25"/>
    </row>
    <row r="1261" spans="2:8" x14ac:dyDescent="0.25">
      <c r="E1261" s="15"/>
    </row>
    <row r="1262" spans="2:8" ht="25.5" x14ac:dyDescent="0.35">
      <c r="B1262" s="22"/>
      <c r="C1262" s="16" t="s">
        <v>23</v>
      </c>
      <c r="D1262" s="96">
        <f>E1260*D1237</f>
        <v>25799.738699999998</v>
      </c>
      <c r="E1262" s="96"/>
    </row>
    <row r="1263" spans="2:8" ht="20.25" x14ac:dyDescent="0.3">
      <c r="C1263" s="17" t="s">
        <v>8</v>
      </c>
      <c r="D1263" s="97">
        <f>D1262/D1236</f>
        <v>67.012308311688301</v>
      </c>
      <c r="E1263" s="97"/>
      <c r="G1263" s="7"/>
      <c r="H1263" s="48"/>
    </row>
    <row r="1266" spans="2:8" ht="60.75" x14ac:dyDescent="0.8">
      <c r="B1266" s="123" t="s">
        <v>69</v>
      </c>
      <c r="C1266" s="123"/>
      <c r="D1266" s="123"/>
      <c r="E1266" s="123"/>
      <c r="F1266" s="123"/>
      <c r="G1266" s="123"/>
      <c r="H1266" s="123"/>
    </row>
    <row r="1267" spans="2:8" x14ac:dyDescent="0.25">
      <c r="B1267" s="124" t="s">
        <v>37</v>
      </c>
      <c r="C1267" s="124"/>
      <c r="D1267" s="124"/>
      <c r="E1267" s="124"/>
      <c r="F1267" s="124"/>
      <c r="G1267" s="124"/>
    </row>
    <row r="1268" spans="2:8" x14ac:dyDescent="0.25">
      <c r="C1268" s="52"/>
      <c r="G1268" s="7"/>
    </row>
    <row r="1269" spans="2:8" ht="25.5" x14ac:dyDescent="0.25">
      <c r="C1269" s="14" t="s">
        <v>5</v>
      </c>
      <c r="D1269" s="6"/>
    </row>
    <row r="1270" spans="2:8" ht="20.25" x14ac:dyDescent="0.25">
      <c r="B1270" s="10"/>
      <c r="C1270" s="113" t="s">
        <v>15</v>
      </c>
      <c r="D1270" s="116" t="s">
        <v>91</v>
      </c>
      <c r="E1270" s="116"/>
      <c r="F1270" s="116"/>
      <c r="G1270" s="116"/>
      <c r="H1270" s="40"/>
    </row>
    <row r="1271" spans="2:8" ht="20.25" x14ac:dyDescent="0.25">
      <c r="B1271" s="10"/>
      <c r="C1271" s="114"/>
      <c r="D1271" s="116" t="s">
        <v>142</v>
      </c>
      <c r="E1271" s="116"/>
      <c r="F1271" s="116"/>
      <c r="G1271" s="116"/>
      <c r="H1271" s="40"/>
    </row>
    <row r="1272" spans="2:8" ht="20.25" x14ac:dyDescent="0.25">
      <c r="B1272" s="10"/>
      <c r="C1272" s="115"/>
      <c r="D1272" s="116" t="s">
        <v>150</v>
      </c>
      <c r="E1272" s="116"/>
      <c r="F1272" s="116"/>
      <c r="G1272" s="116"/>
      <c r="H1272" s="40"/>
    </row>
    <row r="1273" spans="2:8" x14ac:dyDescent="0.25">
      <c r="C1273" s="35" t="s">
        <v>12</v>
      </c>
      <c r="D1273" s="53">
        <v>2.8</v>
      </c>
      <c r="E1273" s="49"/>
      <c r="F1273" s="10"/>
    </row>
    <row r="1274" spans="2:8" x14ac:dyDescent="0.25">
      <c r="C1274" s="1" t="s">
        <v>9</v>
      </c>
      <c r="D1274" s="54">
        <v>728</v>
      </c>
      <c r="E1274" s="117" t="s">
        <v>16</v>
      </c>
      <c r="F1274" s="118"/>
      <c r="G1274" s="121">
        <f>D1275/D1274</f>
        <v>29.880343406593404</v>
      </c>
    </row>
    <row r="1275" spans="2:8" x14ac:dyDescent="0.25">
      <c r="C1275" s="1" t="s">
        <v>10</v>
      </c>
      <c r="D1275" s="54">
        <v>21752.89</v>
      </c>
      <c r="E1275" s="119"/>
      <c r="F1275" s="120"/>
      <c r="G1275" s="122"/>
    </row>
    <row r="1276" spans="2:8" x14ac:dyDescent="0.25">
      <c r="C1276" s="37"/>
      <c r="D1276" s="38"/>
      <c r="E1276" s="50"/>
    </row>
    <row r="1277" spans="2:8" x14ac:dyDescent="0.3">
      <c r="C1277" s="36" t="s">
        <v>7</v>
      </c>
      <c r="D1277" s="69" t="s">
        <v>151</v>
      </c>
    </row>
    <row r="1278" spans="2:8" x14ac:dyDescent="0.3">
      <c r="C1278" s="36" t="s">
        <v>11</v>
      </c>
      <c r="D1278" s="69">
        <v>45</v>
      </c>
    </row>
    <row r="1279" spans="2:8" x14ac:dyDescent="0.3">
      <c r="C1279" s="36" t="s">
        <v>13</v>
      </c>
      <c r="D1279" s="63" t="s">
        <v>34</v>
      </c>
      <c r="E1279" s="41"/>
    </row>
    <row r="1280" spans="2:8" ht="24" thickBot="1" x14ac:dyDescent="0.3">
      <c r="C1280" s="42"/>
      <c r="D1280" s="42"/>
    </row>
    <row r="1281" spans="2:8" ht="48" thickBot="1" x14ac:dyDescent="0.3">
      <c r="B1281" s="98" t="s">
        <v>17</v>
      </c>
      <c r="C1281" s="99"/>
      <c r="D1281" s="23" t="s">
        <v>20</v>
      </c>
      <c r="E1281" s="100" t="s">
        <v>22</v>
      </c>
      <c r="F1281" s="101"/>
      <c r="G1281" s="2" t="s">
        <v>21</v>
      </c>
    </row>
    <row r="1282" spans="2:8" ht="24" thickBot="1" x14ac:dyDescent="0.3">
      <c r="B1282" s="102" t="s">
        <v>36</v>
      </c>
      <c r="C1282" s="103"/>
      <c r="D1282" s="64">
        <v>50.01</v>
      </c>
      <c r="E1282" s="71">
        <v>2.8</v>
      </c>
      <c r="F1282" s="18" t="s">
        <v>25</v>
      </c>
      <c r="G1282" s="26">
        <f t="shared" ref="G1282:G1289" si="33">D1282*E1282</f>
        <v>140.02799999999999</v>
      </c>
      <c r="H1282" s="104"/>
    </row>
    <row r="1283" spans="2:8" x14ac:dyDescent="0.25">
      <c r="B1283" s="105" t="s">
        <v>18</v>
      </c>
      <c r="C1283" s="106"/>
      <c r="D1283" s="55">
        <v>97.44</v>
      </c>
      <c r="E1283" s="73">
        <v>0.8</v>
      </c>
      <c r="F1283" s="19" t="s">
        <v>26</v>
      </c>
      <c r="G1283" s="27">
        <f t="shared" si="33"/>
        <v>77.951999999999998</v>
      </c>
      <c r="H1283" s="104"/>
    </row>
    <row r="1284" spans="2:8" ht="24" thickBot="1" x14ac:dyDescent="0.3">
      <c r="B1284" s="107" t="s">
        <v>19</v>
      </c>
      <c r="C1284" s="108"/>
      <c r="D1284" s="56">
        <v>151.63</v>
      </c>
      <c r="E1284" s="75">
        <v>0.8</v>
      </c>
      <c r="F1284" s="20" t="s">
        <v>26</v>
      </c>
      <c r="G1284" s="28">
        <f t="shared" si="33"/>
        <v>121.304</v>
      </c>
      <c r="H1284" s="104"/>
    </row>
    <row r="1285" spans="2:8" ht="24" thickBot="1" x14ac:dyDescent="0.3">
      <c r="B1285" s="109" t="s">
        <v>28</v>
      </c>
      <c r="C1285" s="110"/>
      <c r="D1285" s="65">
        <v>731.97</v>
      </c>
      <c r="E1285" s="77"/>
      <c r="F1285" s="24" t="s">
        <v>25</v>
      </c>
      <c r="G1285" s="29">
        <f t="shared" si="33"/>
        <v>0</v>
      </c>
      <c r="H1285" s="104"/>
    </row>
    <row r="1286" spans="2:8" x14ac:dyDescent="0.25">
      <c r="B1286" s="105" t="s">
        <v>33</v>
      </c>
      <c r="C1286" s="106"/>
      <c r="D1286" s="55">
        <v>652.6</v>
      </c>
      <c r="E1286" s="73">
        <v>5.6</v>
      </c>
      <c r="F1286" s="19" t="s">
        <v>25</v>
      </c>
      <c r="G1286" s="27">
        <f t="shared" si="33"/>
        <v>3654.56</v>
      </c>
      <c r="H1286" s="104"/>
    </row>
    <row r="1287" spans="2:8" x14ac:dyDescent="0.25">
      <c r="B1287" s="111" t="s">
        <v>27</v>
      </c>
      <c r="C1287" s="112"/>
      <c r="D1287" s="66">
        <v>526.99</v>
      </c>
      <c r="E1287" s="79"/>
      <c r="F1287" s="21" t="s">
        <v>25</v>
      </c>
      <c r="G1287" s="30">
        <f t="shared" si="33"/>
        <v>0</v>
      </c>
      <c r="H1287" s="104"/>
    </row>
    <row r="1288" spans="2:8" x14ac:dyDescent="0.25">
      <c r="B1288" s="111" t="s">
        <v>29</v>
      </c>
      <c r="C1288" s="112"/>
      <c r="D1288" s="67">
        <v>5438.99</v>
      </c>
      <c r="E1288" s="81">
        <v>2.8</v>
      </c>
      <c r="F1288" s="21" t="s">
        <v>25</v>
      </c>
      <c r="G1288" s="30">
        <f t="shared" si="33"/>
        <v>15229.171999999999</v>
      </c>
      <c r="H1288" s="104"/>
    </row>
    <row r="1289" spans="2:8" x14ac:dyDescent="0.25">
      <c r="B1289" s="111" t="s">
        <v>30</v>
      </c>
      <c r="C1289" s="112"/>
      <c r="D1289" s="67">
        <v>1672.77</v>
      </c>
      <c r="E1289" s="81">
        <v>2.8</v>
      </c>
      <c r="F1289" s="21" t="s">
        <v>25</v>
      </c>
      <c r="G1289" s="30">
        <f t="shared" si="33"/>
        <v>4683.7559999999994</v>
      </c>
      <c r="H1289" s="104"/>
    </row>
    <row r="1290" spans="2:8" x14ac:dyDescent="0.25">
      <c r="B1290" s="111" t="s">
        <v>32</v>
      </c>
      <c r="C1290" s="112"/>
      <c r="D1290" s="67">
        <v>548.24</v>
      </c>
      <c r="E1290" s="81">
        <v>2.8</v>
      </c>
      <c r="F1290" s="21" t="s">
        <v>25</v>
      </c>
      <c r="G1290" s="30">
        <f>D1290*E1290</f>
        <v>1535.0719999999999</v>
      </c>
      <c r="H1290" s="104"/>
    </row>
    <row r="1291" spans="2:8" ht="24" thickBot="1" x14ac:dyDescent="0.3">
      <c r="B1291" s="107" t="s">
        <v>31</v>
      </c>
      <c r="C1291" s="108"/>
      <c r="D1291" s="68">
        <v>340.74</v>
      </c>
      <c r="E1291" s="75">
        <v>28</v>
      </c>
      <c r="F1291" s="20" t="s">
        <v>25</v>
      </c>
      <c r="G1291" s="31">
        <f>D1291*E1291</f>
        <v>9540.7200000000012</v>
      </c>
      <c r="H1291" s="104"/>
    </row>
    <row r="1292" spans="2:8" x14ac:dyDescent="0.25">
      <c r="C1292" s="3"/>
      <c r="D1292" s="3"/>
      <c r="E1292" s="4"/>
      <c r="F1292" s="4"/>
      <c r="H1292" s="45"/>
    </row>
    <row r="1293" spans="2:8" ht="25.5" x14ac:dyDescent="0.25">
      <c r="C1293" s="14" t="s">
        <v>14</v>
      </c>
      <c r="D1293" s="6"/>
    </row>
    <row r="1294" spans="2:8" ht="20.25" x14ac:dyDescent="0.25">
      <c r="C1294" s="95" t="s">
        <v>6</v>
      </c>
      <c r="D1294" s="51" t="s">
        <v>0</v>
      </c>
      <c r="E1294" s="9">
        <f>IF(G1282&gt;0, ROUND((G1282+D1275)/D1275,2), 0)</f>
        <v>1.01</v>
      </c>
      <c r="F1294" s="9"/>
      <c r="G1294" s="10"/>
      <c r="H1294" s="7"/>
    </row>
    <row r="1295" spans="2:8" x14ac:dyDescent="0.25">
      <c r="C1295" s="95"/>
      <c r="D1295" s="51" t="s">
        <v>1</v>
      </c>
      <c r="E1295" s="9">
        <f>IF(SUM(G1283:G1284)&gt;0,ROUND((G1283+G1284+D1275)/D1275,2),0)</f>
        <v>1.01</v>
      </c>
      <c r="F1295" s="9"/>
      <c r="G1295" s="11"/>
      <c r="H1295" s="47"/>
    </row>
    <row r="1296" spans="2:8" x14ac:dyDescent="0.25">
      <c r="C1296" s="95"/>
      <c r="D1296" s="51" t="s">
        <v>2</v>
      </c>
      <c r="E1296" s="9">
        <f>IF(G1285&gt;0,ROUND((G1285+D1275)/D1275,2),0)</f>
        <v>0</v>
      </c>
      <c r="F1296" s="12"/>
      <c r="G1296" s="11"/>
    </row>
    <row r="1297" spans="2:8" x14ac:dyDescent="0.25">
      <c r="C1297" s="95"/>
      <c r="D1297" s="13" t="s">
        <v>3</v>
      </c>
      <c r="E1297" s="32">
        <f>IF(SUM(G1286:G1291)&gt;0,ROUND((SUM(G1286:G1291)+D1275)/D1275,2),0)</f>
        <v>2.59</v>
      </c>
      <c r="F1297" s="10"/>
      <c r="G1297" s="11"/>
    </row>
    <row r="1298" spans="2:8" ht="25.5" x14ac:dyDescent="0.25">
      <c r="D1298" s="33" t="s">
        <v>4</v>
      </c>
      <c r="E1298" s="34">
        <f>SUM(E1294:E1297)-IF(VALUE(COUNTIF(E1294:E1297,"&gt;0"))=4,3,0)-IF(VALUE(COUNTIF(E1294:E1297,"&gt;0"))=3,2,0)-IF(VALUE(COUNTIF(E1294:E1297,"&gt;0"))=2,1,0)</f>
        <v>2.6099999999999994</v>
      </c>
      <c r="F1298" s="25"/>
    </row>
    <row r="1299" spans="2:8" x14ac:dyDescent="0.25">
      <c r="E1299" s="15"/>
    </row>
    <row r="1300" spans="2:8" ht="25.5" x14ac:dyDescent="0.35">
      <c r="B1300" s="22"/>
      <c r="C1300" s="16" t="s">
        <v>23</v>
      </c>
      <c r="D1300" s="96">
        <f>E1298*D1275</f>
        <v>56775.042899999986</v>
      </c>
      <c r="E1300" s="96"/>
    </row>
    <row r="1301" spans="2:8" ht="20.25" x14ac:dyDescent="0.3">
      <c r="C1301" s="17" t="s">
        <v>8</v>
      </c>
      <c r="D1301" s="97">
        <f>D1300/D1274</f>
        <v>77.987696291208778</v>
      </c>
      <c r="E1301" s="97"/>
      <c r="G1301" s="7"/>
      <c r="H1301" s="48"/>
    </row>
    <row r="1311" spans="2:8" ht="60.75" x14ac:dyDescent="0.8">
      <c r="B1311" s="123" t="s">
        <v>70</v>
      </c>
      <c r="C1311" s="123"/>
      <c r="D1311" s="123"/>
      <c r="E1311" s="123"/>
      <c r="F1311" s="123"/>
      <c r="G1311" s="123"/>
      <c r="H1311" s="123"/>
    </row>
    <row r="1312" spans="2:8" x14ac:dyDescent="0.25">
      <c r="B1312" s="124" t="s">
        <v>37</v>
      </c>
      <c r="C1312" s="124"/>
      <c r="D1312" s="124"/>
      <c r="E1312" s="124"/>
      <c r="F1312" s="124"/>
      <c r="G1312" s="124"/>
    </row>
    <row r="1313" spans="2:8" x14ac:dyDescent="0.25">
      <c r="C1313" s="52"/>
      <c r="G1313" s="7"/>
    </row>
    <row r="1314" spans="2:8" ht="25.5" x14ac:dyDescent="0.25">
      <c r="C1314" s="14" t="s">
        <v>5</v>
      </c>
      <c r="D1314" s="6"/>
    </row>
    <row r="1315" spans="2:8" ht="20.25" x14ac:dyDescent="0.25">
      <c r="B1315" s="10"/>
      <c r="C1315" s="113" t="s">
        <v>15</v>
      </c>
      <c r="D1315" s="125" t="s">
        <v>91</v>
      </c>
      <c r="E1315" s="126"/>
      <c r="F1315" s="126"/>
      <c r="G1315" s="127"/>
      <c r="H1315" s="40"/>
    </row>
    <row r="1316" spans="2:8" ht="20.25" x14ac:dyDescent="0.25">
      <c r="B1316" s="10"/>
      <c r="C1316" s="114"/>
      <c r="D1316" s="125" t="s">
        <v>142</v>
      </c>
      <c r="E1316" s="126"/>
      <c r="F1316" s="126"/>
      <c r="G1316" s="127"/>
      <c r="H1316" s="40"/>
    </row>
    <row r="1317" spans="2:8" ht="20.25" x14ac:dyDescent="0.25">
      <c r="B1317" s="10"/>
      <c r="C1317" s="115"/>
      <c r="D1317" s="125" t="s">
        <v>152</v>
      </c>
      <c r="E1317" s="126"/>
      <c r="F1317" s="126"/>
      <c r="G1317" s="127"/>
      <c r="H1317" s="40"/>
    </row>
    <row r="1318" spans="2:8" x14ac:dyDescent="0.25">
      <c r="C1318" s="35" t="s">
        <v>12</v>
      </c>
      <c r="D1318" s="53">
        <v>4</v>
      </c>
      <c r="E1318" s="49"/>
      <c r="F1318" s="10"/>
    </row>
    <row r="1319" spans="2:8" x14ac:dyDescent="0.25">
      <c r="C1319" s="1" t="s">
        <v>9</v>
      </c>
      <c r="D1319" s="54">
        <v>830</v>
      </c>
      <c r="E1319" s="117" t="s">
        <v>16</v>
      </c>
      <c r="F1319" s="118"/>
      <c r="G1319" s="121">
        <f>D1320/D1319</f>
        <v>18.673759036144578</v>
      </c>
    </row>
    <row r="1320" spans="2:8" x14ac:dyDescent="0.25">
      <c r="C1320" s="1" t="s">
        <v>10</v>
      </c>
      <c r="D1320" s="54">
        <v>15499.22</v>
      </c>
      <c r="E1320" s="119"/>
      <c r="F1320" s="120"/>
      <c r="G1320" s="122"/>
    </row>
    <row r="1321" spans="2:8" x14ac:dyDescent="0.25">
      <c r="C1321" s="37"/>
      <c r="D1321" s="38"/>
      <c r="E1321" s="50"/>
    </row>
    <row r="1322" spans="2:8" x14ac:dyDescent="0.3">
      <c r="C1322" s="36" t="s">
        <v>7</v>
      </c>
      <c r="D1322" s="69" t="s">
        <v>153</v>
      </c>
    </row>
    <row r="1323" spans="2:8" x14ac:dyDescent="0.3">
      <c r="C1323" s="36" t="s">
        <v>11</v>
      </c>
      <c r="D1323" s="69">
        <v>45</v>
      </c>
    </row>
    <row r="1324" spans="2:8" x14ac:dyDescent="0.3">
      <c r="C1324" s="36" t="s">
        <v>13</v>
      </c>
      <c r="D1324" s="63" t="s">
        <v>34</v>
      </c>
      <c r="E1324" s="41"/>
    </row>
    <row r="1325" spans="2:8" ht="24" thickBot="1" x14ac:dyDescent="0.3">
      <c r="C1325" s="42"/>
      <c r="D1325" s="42"/>
    </row>
    <row r="1326" spans="2:8" ht="48" thickBot="1" x14ac:dyDescent="0.3">
      <c r="B1326" s="98" t="s">
        <v>17</v>
      </c>
      <c r="C1326" s="99"/>
      <c r="D1326" s="23" t="s">
        <v>20</v>
      </c>
      <c r="E1326" s="100" t="s">
        <v>22</v>
      </c>
      <c r="F1326" s="101"/>
      <c r="G1326" s="2" t="s">
        <v>21</v>
      </c>
    </row>
    <row r="1327" spans="2:8" ht="24" thickBot="1" x14ac:dyDescent="0.3">
      <c r="B1327" s="102" t="s">
        <v>36</v>
      </c>
      <c r="C1327" s="103"/>
      <c r="D1327" s="64">
        <v>50.01</v>
      </c>
      <c r="E1327" s="71">
        <v>4</v>
      </c>
      <c r="F1327" s="18" t="s">
        <v>25</v>
      </c>
      <c r="G1327" s="26">
        <f t="shared" ref="G1327:G1334" si="34">D1327*E1327</f>
        <v>200.04</v>
      </c>
      <c r="H1327" s="104"/>
    </row>
    <row r="1328" spans="2:8" x14ac:dyDescent="0.25">
      <c r="B1328" s="105" t="s">
        <v>18</v>
      </c>
      <c r="C1328" s="106"/>
      <c r="D1328" s="55">
        <v>97.44</v>
      </c>
      <c r="E1328" s="73">
        <v>1</v>
      </c>
      <c r="F1328" s="19" t="s">
        <v>26</v>
      </c>
      <c r="G1328" s="27">
        <f t="shared" si="34"/>
        <v>97.44</v>
      </c>
      <c r="H1328" s="104"/>
    </row>
    <row r="1329" spans="2:8" ht="24" thickBot="1" x14ac:dyDescent="0.3">
      <c r="B1329" s="107" t="s">
        <v>19</v>
      </c>
      <c r="C1329" s="108"/>
      <c r="D1329" s="56">
        <v>151.63</v>
      </c>
      <c r="E1329" s="75">
        <v>1</v>
      </c>
      <c r="F1329" s="20" t="s">
        <v>26</v>
      </c>
      <c r="G1329" s="28">
        <f t="shared" si="34"/>
        <v>151.63</v>
      </c>
      <c r="H1329" s="104"/>
    </row>
    <row r="1330" spans="2:8" ht="24" thickBot="1" x14ac:dyDescent="0.3">
      <c r="B1330" s="109" t="s">
        <v>28</v>
      </c>
      <c r="C1330" s="110"/>
      <c r="D1330" s="65">
        <v>731.97</v>
      </c>
      <c r="E1330" s="77"/>
      <c r="F1330" s="24" t="s">
        <v>25</v>
      </c>
      <c r="G1330" s="29">
        <f t="shared" si="34"/>
        <v>0</v>
      </c>
      <c r="H1330" s="104"/>
    </row>
    <row r="1331" spans="2:8" x14ac:dyDescent="0.25">
      <c r="B1331" s="105" t="s">
        <v>33</v>
      </c>
      <c r="C1331" s="106"/>
      <c r="D1331" s="55">
        <v>652.6</v>
      </c>
      <c r="E1331" s="73">
        <v>8</v>
      </c>
      <c r="F1331" s="19" t="s">
        <v>25</v>
      </c>
      <c r="G1331" s="27">
        <f t="shared" si="34"/>
        <v>5220.8</v>
      </c>
      <c r="H1331" s="104"/>
    </row>
    <row r="1332" spans="2:8" x14ac:dyDescent="0.25">
      <c r="B1332" s="111" t="s">
        <v>27</v>
      </c>
      <c r="C1332" s="112"/>
      <c r="D1332" s="66">
        <v>526.99</v>
      </c>
      <c r="E1332" s="79"/>
      <c r="F1332" s="21" t="s">
        <v>25</v>
      </c>
      <c r="G1332" s="30">
        <f t="shared" si="34"/>
        <v>0</v>
      </c>
      <c r="H1332" s="104"/>
    </row>
    <row r="1333" spans="2:8" x14ac:dyDescent="0.25">
      <c r="B1333" s="111" t="s">
        <v>29</v>
      </c>
      <c r="C1333" s="112"/>
      <c r="D1333" s="67">
        <v>5438.99</v>
      </c>
      <c r="E1333" s="81">
        <v>4</v>
      </c>
      <c r="F1333" s="21" t="s">
        <v>25</v>
      </c>
      <c r="G1333" s="30">
        <f t="shared" si="34"/>
        <v>21755.96</v>
      </c>
      <c r="H1333" s="104"/>
    </row>
    <row r="1334" spans="2:8" x14ac:dyDescent="0.25">
      <c r="B1334" s="111" t="s">
        <v>30</v>
      </c>
      <c r="C1334" s="112"/>
      <c r="D1334" s="67">
        <v>1672.77</v>
      </c>
      <c r="E1334" s="81">
        <v>4</v>
      </c>
      <c r="F1334" s="21" t="s">
        <v>25</v>
      </c>
      <c r="G1334" s="30">
        <f t="shared" si="34"/>
        <v>6691.08</v>
      </c>
      <c r="H1334" s="104"/>
    </row>
    <row r="1335" spans="2:8" x14ac:dyDescent="0.25">
      <c r="B1335" s="111" t="s">
        <v>32</v>
      </c>
      <c r="C1335" s="112"/>
      <c r="D1335" s="67">
        <v>548.24</v>
      </c>
      <c r="E1335" s="81">
        <v>4</v>
      </c>
      <c r="F1335" s="21" t="s">
        <v>25</v>
      </c>
      <c r="G1335" s="30">
        <f>D1335*E1335</f>
        <v>2192.96</v>
      </c>
      <c r="H1335" s="104"/>
    </row>
    <row r="1336" spans="2:8" ht="24" thickBot="1" x14ac:dyDescent="0.3">
      <c r="B1336" s="107" t="s">
        <v>31</v>
      </c>
      <c r="C1336" s="108"/>
      <c r="D1336" s="68">
        <v>340.74</v>
      </c>
      <c r="E1336" s="75">
        <v>40</v>
      </c>
      <c r="F1336" s="20" t="s">
        <v>25</v>
      </c>
      <c r="G1336" s="31">
        <f>D1336*E1336</f>
        <v>13629.6</v>
      </c>
      <c r="H1336" s="104"/>
    </row>
    <row r="1337" spans="2:8" x14ac:dyDescent="0.25">
      <c r="C1337" s="3"/>
      <c r="D1337" s="3"/>
      <c r="E1337" s="4"/>
      <c r="F1337" s="4"/>
      <c r="H1337" s="45"/>
    </row>
    <row r="1338" spans="2:8" ht="25.5" x14ac:dyDescent="0.25">
      <c r="C1338" s="14" t="s">
        <v>14</v>
      </c>
      <c r="D1338" s="6"/>
    </row>
    <row r="1339" spans="2:8" ht="20.25" x14ac:dyDescent="0.25">
      <c r="C1339" s="95" t="s">
        <v>6</v>
      </c>
      <c r="D1339" s="51" t="s">
        <v>0</v>
      </c>
      <c r="E1339" s="9">
        <f>IF(G1327&gt;0, ROUND((G1327+D1320)/D1320,2), 0)</f>
        <v>1.01</v>
      </c>
      <c r="F1339" s="9"/>
      <c r="G1339" s="10"/>
      <c r="H1339" s="7"/>
    </row>
    <row r="1340" spans="2:8" x14ac:dyDescent="0.25">
      <c r="C1340" s="95"/>
      <c r="D1340" s="51" t="s">
        <v>1</v>
      </c>
      <c r="E1340" s="9">
        <f>IF(SUM(G1328:G1329)&gt;0,ROUND((G1328+G1329+D1320)/D1320,2),0)</f>
        <v>1.02</v>
      </c>
      <c r="F1340" s="9"/>
      <c r="G1340" s="11"/>
      <c r="H1340" s="47"/>
    </row>
    <row r="1341" spans="2:8" x14ac:dyDescent="0.25">
      <c r="C1341" s="95"/>
      <c r="D1341" s="51" t="s">
        <v>2</v>
      </c>
      <c r="E1341" s="9">
        <f>IF(G1330&gt;0,ROUND((G1330+D1320)/D1320,2),0)</f>
        <v>0</v>
      </c>
      <c r="F1341" s="12"/>
      <c r="G1341" s="11"/>
    </row>
    <row r="1342" spans="2:8" x14ac:dyDescent="0.25">
      <c r="C1342" s="95"/>
      <c r="D1342" s="13" t="s">
        <v>3</v>
      </c>
      <c r="E1342" s="32">
        <f>IF(SUM(G1331:G1336)&gt;0,ROUND((SUM(G1331:G1336)+D1320)/D1320,2),0)</f>
        <v>4.1900000000000004</v>
      </c>
      <c r="F1342" s="10"/>
      <c r="G1342" s="11"/>
    </row>
    <row r="1343" spans="2:8" ht="25.5" x14ac:dyDescent="0.25">
      <c r="D1343" s="33" t="s">
        <v>4</v>
      </c>
      <c r="E1343" s="34">
        <f>SUM(E1339:E1342)-IF(VALUE(COUNTIF(E1339:E1342,"&gt;0"))=4,3,0)-IF(VALUE(COUNTIF(E1339:E1342,"&gt;0"))=3,2,0)-IF(VALUE(COUNTIF(E1339:E1342,"&gt;0"))=2,1,0)</f>
        <v>4.2200000000000006</v>
      </c>
      <c r="F1343" s="25"/>
    </row>
    <row r="1344" spans="2:8" x14ac:dyDescent="0.25">
      <c r="E1344" s="15"/>
    </row>
    <row r="1345" spans="2:8" ht="25.5" x14ac:dyDescent="0.35">
      <c r="B1345" s="22"/>
      <c r="C1345" s="16" t="s">
        <v>23</v>
      </c>
      <c r="D1345" s="96">
        <f>E1343*D1320</f>
        <v>65406.70840000001</v>
      </c>
      <c r="E1345" s="96"/>
    </row>
    <row r="1346" spans="2:8" ht="20.25" x14ac:dyDescent="0.3">
      <c r="C1346" s="17" t="s">
        <v>8</v>
      </c>
      <c r="D1346" s="97">
        <f>D1345/D1319</f>
        <v>78.803263132530134</v>
      </c>
      <c r="E1346" s="97"/>
      <c r="G1346" s="7"/>
      <c r="H1346" s="48"/>
    </row>
    <row r="1356" spans="2:8" ht="60.75" x14ac:dyDescent="0.8">
      <c r="B1356" s="123" t="s">
        <v>71</v>
      </c>
      <c r="C1356" s="123"/>
      <c r="D1356" s="123"/>
      <c r="E1356" s="123"/>
      <c r="F1356" s="123"/>
      <c r="G1356" s="123"/>
      <c r="H1356" s="123"/>
    </row>
    <row r="1357" spans="2:8" x14ac:dyDescent="0.25">
      <c r="B1357" s="124" t="s">
        <v>37</v>
      </c>
      <c r="C1357" s="124"/>
      <c r="D1357" s="124"/>
      <c r="E1357" s="124"/>
      <c r="F1357" s="124"/>
      <c r="G1357" s="124"/>
    </row>
    <row r="1358" spans="2:8" x14ac:dyDescent="0.25">
      <c r="C1358" s="52"/>
      <c r="G1358" s="7"/>
    </row>
    <row r="1359" spans="2:8" ht="25.5" x14ac:dyDescent="0.25">
      <c r="C1359" s="14" t="s">
        <v>5</v>
      </c>
      <c r="D1359" s="6"/>
    </row>
    <row r="1360" spans="2:8" ht="20.25" x14ac:dyDescent="0.25">
      <c r="B1360" s="10"/>
      <c r="C1360" s="113" t="s">
        <v>15</v>
      </c>
      <c r="D1360" s="116" t="s">
        <v>91</v>
      </c>
      <c r="E1360" s="116"/>
      <c r="F1360" s="116"/>
      <c r="G1360" s="116"/>
      <c r="H1360" s="40"/>
    </row>
    <row r="1361" spans="2:8" ht="20.25" x14ac:dyDescent="0.25">
      <c r="B1361" s="10"/>
      <c r="C1361" s="114"/>
      <c r="D1361" s="116" t="s">
        <v>142</v>
      </c>
      <c r="E1361" s="116"/>
      <c r="F1361" s="116"/>
      <c r="G1361" s="116"/>
      <c r="H1361" s="40"/>
    </row>
    <row r="1362" spans="2:8" ht="20.25" x14ac:dyDescent="0.25">
      <c r="B1362" s="10"/>
      <c r="C1362" s="115"/>
      <c r="D1362" s="116" t="s">
        <v>154</v>
      </c>
      <c r="E1362" s="116"/>
      <c r="F1362" s="116"/>
      <c r="G1362" s="116"/>
      <c r="H1362" s="40"/>
    </row>
    <row r="1363" spans="2:8" x14ac:dyDescent="0.25">
      <c r="C1363" s="35" t="s">
        <v>12</v>
      </c>
      <c r="D1363" s="53">
        <v>6.3</v>
      </c>
      <c r="E1363" s="49"/>
      <c r="F1363" s="10"/>
    </row>
    <row r="1364" spans="2:8" x14ac:dyDescent="0.25">
      <c r="C1364" s="1" t="s">
        <v>9</v>
      </c>
      <c r="D1364" s="54">
        <v>1598</v>
      </c>
      <c r="E1364" s="117" t="s">
        <v>16</v>
      </c>
      <c r="F1364" s="118"/>
      <c r="G1364" s="121">
        <f>D1365/D1364</f>
        <v>28.144724655819772</v>
      </c>
    </row>
    <row r="1365" spans="2:8" x14ac:dyDescent="0.25">
      <c r="C1365" s="1" t="s">
        <v>10</v>
      </c>
      <c r="D1365" s="54">
        <v>44975.27</v>
      </c>
      <c r="E1365" s="119"/>
      <c r="F1365" s="120"/>
      <c r="G1365" s="122"/>
    </row>
    <row r="1366" spans="2:8" x14ac:dyDescent="0.25">
      <c r="C1366" s="37"/>
      <c r="D1366" s="38"/>
      <c r="E1366" s="50"/>
    </row>
    <row r="1367" spans="2:8" x14ac:dyDescent="0.3">
      <c r="C1367" s="36" t="s">
        <v>7</v>
      </c>
      <c r="D1367" s="69" t="s">
        <v>117</v>
      </c>
    </row>
    <row r="1368" spans="2:8" x14ac:dyDescent="0.3">
      <c r="C1368" s="36" t="s">
        <v>11</v>
      </c>
      <c r="D1368" s="69">
        <v>50</v>
      </c>
    </row>
    <row r="1369" spans="2:8" x14ac:dyDescent="0.3">
      <c r="C1369" s="36" t="s">
        <v>13</v>
      </c>
      <c r="D1369" s="63" t="s">
        <v>34</v>
      </c>
      <c r="E1369" s="41"/>
    </row>
    <row r="1370" spans="2:8" ht="24" thickBot="1" x14ac:dyDescent="0.3">
      <c r="C1370" s="42"/>
      <c r="D1370" s="42"/>
    </row>
    <row r="1371" spans="2:8" ht="48" thickBot="1" x14ac:dyDescent="0.3">
      <c r="B1371" s="98" t="s">
        <v>17</v>
      </c>
      <c r="C1371" s="99"/>
      <c r="D1371" s="23" t="s">
        <v>20</v>
      </c>
      <c r="E1371" s="100" t="s">
        <v>22</v>
      </c>
      <c r="F1371" s="101"/>
      <c r="G1371" s="2" t="s">
        <v>21</v>
      </c>
    </row>
    <row r="1372" spans="2:8" ht="24" thickBot="1" x14ac:dyDescent="0.3">
      <c r="B1372" s="102" t="s">
        <v>36</v>
      </c>
      <c r="C1372" s="103"/>
      <c r="D1372" s="64">
        <v>50.01</v>
      </c>
      <c r="E1372" s="71">
        <v>6.3</v>
      </c>
      <c r="F1372" s="18" t="s">
        <v>25</v>
      </c>
      <c r="G1372" s="26">
        <f t="shared" ref="G1372:G1379" si="35">D1372*E1372</f>
        <v>315.06299999999999</v>
      </c>
      <c r="H1372" s="104"/>
    </row>
    <row r="1373" spans="2:8" x14ac:dyDescent="0.25">
      <c r="B1373" s="105" t="s">
        <v>18</v>
      </c>
      <c r="C1373" s="106"/>
      <c r="D1373" s="55">
        <v>97.44</v>
      </c>
      <c r="E1373" s="73">
        <v>1.2</v>
      </c>
      <c r="F1373" s="19" t="s">
        <v>26</v>
      </c>
      <c r="G1373" s="27">
        <f t="shared" si="35"/>
        <v>116.928</v>
      </c>
      <c r="H1373" s="104"/>
    </row>
    <row r="1374" spans="2:8" ht="24" thickBot="1" x14ac:dyDescent="0.3">
      <c r="B1374" s="107" t="s">
        <v>19</v>
      </c>
      <c r="C1374" s="108"/>
      <c r="D1374" s="56">
        <v>151.63</v>
      </c>
      <c r="E1374" s="75">
        <v>1.2</v>
      </c>
      <c r="F1374" s="20" t="s">
        <v>26</v>
      </c>
      <c r="G1374" s="28">
        <f t="shared" si="35"/>
        <v>181.95599999999999</v>
      </c>
      <c r="H1374" s="104"/>
    </row>
    <row r="1375" spans="2:8" ht="24" thickBot="1" x14ac:dyDescent="0.3">
      <c r="B1375" s="109" t="s">
        <v>28</v>
      </c>
      <c r="C1375" s="110"/>
      <c r="D1375" s="65">
        <v>731.97</v>
      </c>
      <c r="E1375" s="77"/>
      <c r="F1375" s="24" t="s">
        <v>25</v>
      </c>
      <c r="G1375" s="29">
        <f t="shared" si="35"/>
        <v>0</v>
      </c>
      <c r="H1375" s="104"/>
    </row>
    <row r="1376" spans="2:8" x14ac:dyDescent="0.25">
      <c r="B1376" s="105" t="s">
        <v>33</v>
      </c>
      <c r="C1376" s="106"/>
      <c r="D1376" s="55">
        <v>652.6</v>
      </c>
      <c r="E1376" s="73">
        <v>12.6</v>
      </c>
      <c r="F1376" s="19" t="s">
        <v>25</v>
      </c>
      <c r="G1376" s="27">
        <f t="shared" si="35"/>
        <v>8222.76</v>
      </c>
      <c r="H1376" s="104"/>
    </row>
    <row r="1377" spans="2:8" x14ac:dyDescent="0.25">
      <c r="B1377" s="111" t="s">
        <v>27</v>
      </c>
      <c r="C1377" s="112"/>
      <c r="D1377" s="66">
        <v>526.99</v>
      </c>
      <c r="E1377" s="79"/>
      <c r="F1377" s="21" t="s">
        <v>25</v>
      </c>
      <c r="G1377" s="30">
        <f t="shared" si="35"/>
        <v>0</v>
      </c>
      <c r="H1377" s="104"/>
    </row>
    <row r="1378" spans="2:8" x14ac:dyDescent="0.25">
      <c r="B1378" s="111" t="s">
        <v>29</v>
      </c>
      <c r="C1378" s="112"/>
      <c r="D1378" s="67">
        <v>5438.99</v>
      </c>
      <c r="E1378" s="81">
        <v>6.3</v>
      </c>
      <c r="F1378" s="21" t="s">
        <v>25</v>
      </c>
      <c r="G1378" s="30">
        <f t="shared" si="35"/>
        <v>34265.636999999995</v>
      </c>
      <c r="H1378" s="104"/>
    </row>
    <row r="1379" spans="2:8" x14ac:dyDescent="0.25">
      <c r="B1379" s="111" t="s">
        <v>30</v>
      </c>
      <c r="C1379" s="112"/>
      <c r="D1379" s="67">
        <v>1672.77</v>
      </c>
      <c r="E1379" s="81">
        <v>6.3</v>
      </c>
      <c r="F1379" s="21" t="s">
        <v>25</v>
      </c>
      <c r="G1379" s="30">
        <f t="shared" si="35"/>
        <v>10538.450999999999</v>
      </c>
      <c r="H1379" s="104"/>
    </row>
    <row r="1380" spans="2:8" x14ac:dyDescent="0.25">
      <c r="B1380" s="111" t="s">
        <v>32</v>
      </c>
      <c r="C1380" s="112"/>
      <c r="D1380" s="67">
        <v>548.24</v>
      </c>
      <c r="E1380" s="81">
        <v>6.3</v>
      </c>
      <c r="F1380" s="21" t="s">
        <v>25</v>
      </c>
      <c r="G1380" s="30">
        <f>D1380*E1380</f>
        <v>3453.9119999999998</v>
      </c>
      <c r="H1380" s="104"/>
    </row>
    <row r="1381" spans="2:8" ht="24" thickBot="1" x14ac:dyDescent="0.3">
      <c r="B1381" s="107" t="s">
        <v>31</v>
      </c>
      <c r="C1381" s="108"/>
      <c r="D1381" s="68">
        <v>340.74</v>
      </c>
      <c r="E1381" s="75">
        <v>63</v>
      </c>
      <c r="F1381" s="20" t="s">
        <v>25</v>
      </c>
      <c r="G1381" s="31">
        <f>D1381*E1381</f>
        <v>21466.62</v>
      </c>
      <c r="H1381" s="104"/>
    </row>
    <row r="1382" spans="2:8" x14ac:dyDescent="0.25">
      <c r="C1382" s="3"/>
      <c r="D1382" s="3"/>
      <c r="E1382" s="4"/>
      <c r="F1382" s="4"/>
      <c r="H1382" s="45"/>
    </row>
    <row r="1383" spans="2:8" ht="25.5" x14ac:dyDescent="0.25">
      <c r="C1383" s="14" t="s">
        <v>14</v>
      </c>
      <c r="D1383" s="6"/>
    </row>
    <row r="1384" spans="2:8" ht="20.25" x14ac:dyDescent="0.25">
      <c r="C1384" s="95" t="s">
        <v>6</v>
      </c>
      <c r="D1384" s="51" t="s">
        <v>0</v>
      </c>
      <c r="E1384" s="9">
        <f>IF(G1372&gt;0, ROUND((G1372+D1365)/D1365,2), 0)</f>
        <v>1.01</v>
      </c>
      <c r="F1384" s="9"/>
      <c r="G1384" s="10"/>
      <c r="H1384" s="7"/>
    </row>
    <row r="1385" spans="2:8" x14ac:dyDescent="0.25">
      <c r="C1385" s="95"/>
      <c r="D1385" s="51" t="s">
        <v>1</v>
      </c>
      <c r="E1385" s="9">
        <f>IF(SUM(G1373:G1374)&gt;0,ROUND((G1373+G1374+D1365)/D1365,2),0)</f>
        <v>1.01</v>
      </c>
      <c r="F1385" s="9"/>
      <c r="G1385" s="11"/>
      <c r="H1385" s="47"/>
    </row>
    <row r="1386" spans="2:8" x14ac:dyDescent="0.25">
      <c r="C1386" s="95"/>
      <c r="D1386" s="51" t="s">
        <v>2</v>
      </c>
      <c r="E1386" s="9">
        <f>IF(G1375&gt;0,ROUND((G1375+D1365)/D1365,2),0)</f>
        <v>0</v>
      </c>
      <c r="F1386" s="12"/>
      <c r="G1386" s="11"/>
    </row>
    <row r="1387" spans="2:8" x14ac:dyDescent="0.25">
      <c r="C1387" s="95"/>
      <c r="D1387" s="13" t="s">
        <v>3</v>
      </c>
      <c r="E1387" s="32">
        <f>IF(SUM(G1376:G1381)&gt;0,ROUND((SUM(G1376:G1381)+D1365)/D1365,2),0)</f>
        <v>2.73</v>
      </c>
      <c r="F1387" s="10"/>
      <c r="G1387" s="11"/>
    </row>
    <row r="1388" spans="2:8" ht="25.5" x14ac:dyDescent="0.25">
      <c r="D1388" s="33" t="s">
        <v>4</v>
      </c>
      <c r="E1388" s="34">
        <f>SUM(E1384:E1387)-IF(VALUE(COUNTIF(E1384:E1387,"&gt;0"))=4,3,0)-IF(VALUE(COUNTIF(E1384:E1387,"&gt;0"))=3,2,0)-IF(VALUE(COUNTIF(E1384:E1387,"&gt;0"))=2,1,0)</f>
        <v>2.75</v>
      </c>
      <c r="F1388" s="25"/>
    </row>
    <row r="1389" spans="2:8" x14ac:dyDescent="0.25">
      <c r="E1389" s="15"/>
    </row>
    <row r="1390" spans="2:8" ht="25.5" x14ac:dyDescent="0.35">
      <c r="B1390" s="22"/>
      <c r="C1390" s="16" t="s">
        <v>23</v>
      </c>
      <c r="D1390" s="96">
        <f>E1388*D1365</f>
        <v>123681.99249999999</v>
      </c>
      <c r="E1390" s="96"/>
    </row>
    <row r="1391" spans="2:8" ht="20.25" x14ac:dyDescent="0.3">
      <c r="C1391" s="17" t="s">
        <v>8</v>
      </c>
      <c r="D1391" s="97">
        <f>D1390/D1364</f>
        <v>77.39799280350438</v>
      </c>
      <c r="E1391" s="97"/>
      <c r="G1391" s="7"/>
      <c r="H1391" s="48"/>
    </row>
    <row r="1394" spans="2:8" ht="60.75" x14ac:dyDescent="0.8">
      <c r="B1394" s="123" t="s">
        <v>72</v>
      </c>
      <c r="C1394" s="123"/>
      <c r="D1394" s="123"/>
      <c r="E1394" s="123"/>
      <c r="F1394" s="123"/>
      <c r="G1394" s="123"/>
      <c r="H1394" s="123"/>
    </row>
    <row r="1395" spans="2:8" x14ac:dyDescent="0.25">
      <c r="B1395" s="124" t="s">
        <v>37</v>
      </c>
      <c r="C1395" s="124"/>
      <c r="D1395" s="124"/>
      <c r="E1395" s="124"/>
      <c r="F1395" s="124"/>
      <c r="G1395" s="124"/>
    </row>
    <row r="1396" spans="2:8" x14ac:dyDescent="0.25">
      <c r="C1396" s="52"/>
      <c r="G1396" s="7"/>
    </row>
    <row r="1397" spans="2:8" ht="25.5" x14ac:dyDescent="0.25">
      <c r="C1397" s="14" t="s">
        <v>5</v>
      </c>
      <c r="D1397" s="6"/>
    </row>
    <row r="1398" spans="2:8" ht="20.25" x14ac:dyDescent="0.25">
      <c r="B1398" s="10"/>
      <c r="C1398" s="113" t="s">
        <v>15</v>
      </c>
      <c r="D1398" s="116" t="s">
        <v>91</v>
      </c>
      <c r="E1398" s="116"/>
      <c r="F1398" s="116"/>
      <c r="G1398" s="116"/>
      <c r="H1398" s="40"/>
    </row>
    <row r="1399" spans="2:8" ht="20.25" x14ac:dyDescent="0.25">
      <c r="B1399" s="10"/>
      <c r="C1399" s="114"/>
      <c r="D1399" s="116" t="s">
        <v>142</v>
      </c>
      <c r="E1399" s="116"/>
      <c r="F1399" s="116"/>
      <c r="G1399" s="116"/>
      <c r="H1399" s="40"/>
    </row>
    <row r="1400" spans="2:8" ht="20.25" x14ac:dyDescent="0.25">
      <c r="B1400" s="10"/>
      <c r="C1400" s="115"/>
      <c r="D1400" s="116" t="s">
        <v>155</v>
      </c>
      <c r="E1400" s="116"/>
      <c r="F1400" s="116"/>
      <c r="G1400" s="116"/>
      <c r="H1400" s="40"/>
    </row>
    <row r="1401" spans="2:8" x14ac:dyDescent="0.25">
      <c r="C1401" s="35" t="s">
        <v>12</v>
      </c>
      <c r="D1401" s="53">
        <v>1.5</v>
      </c>
      <c r="E1401" s="49"/>
      <c r="F1401" s="10"/>
    </row>
    <row r="1402" spans="2:8" x14ac:dyDescent="0.25">
      <c r="C1402" s="1" t="s">
        <v>9</v>
      </c>
      <c r="D1402" s="54">
        <v>388</v>
      </c>
      <c r="E1402" s="117" t="s">
        <v>16</v>
      </c>
      <c r="F1402" s="118"/>
      <c r="G1402" s="121">
        <f>D1403/D1402</f>
        <v>23.35520618556701</v>
      </c>
    </row>
    <row r="1403" spans="2:8" x14ac:dyDescent="0.25">
      <c r="C1403" s="1" t="s">
        <v>10</v>
      </c>
      <c r="D1403" s="54">
        <v>9061.82</v>
      </c>
      <c r="E1403" s="119"/>
      <c r="F1403" s="120"/>
      <c r="G1403" s="122"/>
    </row>
    <row r="1404" spans="2:8" x14ac:dyDescent="0.25">
      <c r="C1404" s="37"/>
      <c r="D1404" s="38"/>
      <c r="E1404" s="50"/>
    </row>
    <row r="1405" spans="2:8" x14ac:dyDescent="0.3">
      <c r="C1405" s="36" t="s">
        <v>7</v>
      </c>
      <c r="D1405" s="69" t="s">
        <v>156</v>
      </c>
    </row>
    <row r="1406" spans="2:8" x14ac:dyDescent="0.3">
      <c r="C1406" s="36" t="s">
        <v>11</v>
      </c>
      <c r="D1406" s="69">
        <v>45</v>
      </c>
    </row>
    <row r="1407" spans="2:8" x14ac:dyDescent="0.3">
      <c r="C1407" s="36" t="s">
        <v>13</v>
      </c>
      <c r="D1407" s="63" t="s">
        <v>34</v>
      </c>
      <c r="E1407" s="41"/>
    </row>
    <row r="1408" spans="2:8" ht="24" thickBot="1" x14ac:dyDescent="0.3">
      <c r="C1408" s="42"/>
      <c r="D1408" s="42"/>
    </row>
    <row r="1409" spans="2:8" ht="48" thickBot="1" x14ac:dyDescent="0.3">
      <c r="B1409" s="98" t="s">
        <v>17</v>
      </c>
      <c r="C1409" s="99"/>
      <c r="D1409" s="23" t="s">
        <v>20</v>
      </c>
      <c r="E1409" s="100" t="s">
        <v>22</v>
      </c>
      <c r="F1409" s="101"/>
      <c r="G1409" s="2" t="s">
        <v>21</v>
      </c>
    </row>
    <row r="1410" spans="2:8" ht="24" thickBot="1" x14ac:dyDescent="0.3">
      <c r="B1410" s="102" t="s">
        <v>36</v>
      </c>
      <c r="C1410" s="103"/>
      <c r="D1410" s="64">
        <v>50.01</v>
      </c>
      <c r="E1410" s="71">
        <v>1.5</v>
      </c>
      <c r="F1410" s="18" t="s">
        <v>25</v>
      </c>
      <c r="G1410" s="26">
        <f t="shared" ref="G1410:G1417" si="36">D1410*E1410</f>
        <v>75.015000000000001</v>
      </c>
      <c r="H1410" s="104"/>
    </row>
    <row r="1411" spans="2:8" x14ac:dyDescent="0.25">
      <c r="B1411" s="105" t="s">
        <v>18</v>
      </c>
      <c r="C1411" s="106"/>
      <c r="D1411" s="55">
        <v>97.44</v>
      </c>
      <c r="E1411" s="73">
        <v>0.5</v>
      </c>
      <c r="F1411" s="19" t="s">
        <v>26</v>
      </c>
      <c r="G1411" s="27">
        <f t="shared" si="36"/>
        <v>48.72</v>
      </c>
      <c r="H1411" s="104"/>
    </row>
    <row r="1412" spans="2:8" ht="24" thickBot="1" x14ac:dyDescent="0.3">
      <c r="B1412" s="107" t="s">
        <v>19</v>
      </c>
      <c r="C1412" s="108"/>
      <c r="D1412" s="56">
        <v>151.63</v>
      </c>
      <c r="E1412" s="75">
        <v>0.5</v>
      </c>
      <c r="F1412" s="20" t="s">
        <v>26</v>
      </c>
      <c r="G1412" s="28">
        <f t="shared" si="36"/>
        <v>75.814999999999998</v>
      </c>
      <c r="H1412" s="104"/>
    </row>
    <row r="1413" spans="2:8" ht="24" thickBot="1" x14ac:dyDescent="0.3">
      <c r="B1413" s="109" t="s">
        <v>28</v>
      </c>
      <c r="C1413" s="110"/>
      <c r="D1413" s="65">
        <v>731.97</v>
      </c>
      <c r="E1413" s="77"/>
      <c r="F1413" s="24" t="s">
        <v>25</v>
      </c>
      <c r="G1413" s="29">
        <f t="shared" si="36"/>
        <v>0</v>
      </c>
      <c r="H1413" s="104"/>
    </row>
    <row r="1414" spans="2:8" x14ac:dyDescent="0.25">
      <c r="B1414" s="105" t="s">
        <v>33</v>
      </c>
      <c r="C1414" s="106"/>
      <c r="D1414" s="55">
        <v>652.6</v>
      </c>
      <c r="E1414" s="73">
        <v>3</v>
      </c>
      <c r="F1414" s="19" t="s">
        <v>25</v>
      </c>
      <c r="G1414" s="27">
        <f t="shared" si="36"/>
        <v>1957.8000000000002</v>
      </c>
      <c r="H1414" s="104"/>
    </row>
    <row r="1415" spans="2:8" x14ac:dyDescent="0.25">
      <c r="B1415" s="111" t="s">
        <v>27</v>
      </c>
      <c r="C1415" s="112"/>
      <c r="D1415" s="66">
        <v>526.99</v>
      </c>
      <c r="E1415" s="79"/>
      <c r="F1415" s="21" t="s">
        <v>25</v>
      </c>
      <c r="G1415" s="30">
        <f t="shared" si="36"/>
        <v>0</v>
      </c>
      <c r="H1415" s="104"/>
    </row>
    <row r="1416" spans="2:8" x14ac:dyDescent="0.25">
      <c r="B1416" s="111" t="s">
        <v>29</v>
      </c>
      <c r="C1416" s="112"/>
      <c r="D1416" s="67">
        <v>5438.99</v>
      </c>
      <c r="E1416" s="81">
        <v>1.5</v>
      </c>
      <c r="F1416" s="21" t="s">
        <v>25</v>
      </c>
      <c r="G1416" s="30">
        <f t="shared" si="36"/>
        <v>8158.4849999999997</v>
      </c>
      <c r="H1416" s="104"/>
    </row>
    <row r="1417" spans="2:8" x14ac:dyDescent="0.25">
      <c r="B1417" s="111" t="s">
        <v>30</v>
      </c>
      <c r="C1417" s="112"/>
      <c r="D1417" s="67">
        <v>1672.77</v>
      </c>
      <c r="E1417" s="81">
        <v>1.5</v>
      </c>
      <c r="F1417" s="21" t="s">
        <v>25</v>
      </c>
      <c r="G1417" s="30">
        <f t="shared" si="36"/>
        <v>2509.1549999999997</v>
      </c>
      <c r="H1417" s="104"/>
    </row>
    <row r="1418" spans="2:8" x14ac:dyDescent="0.25">
      <c r="B1418" s="111" t="s">
        <v>32</v>
      </c>
      <c r="C1418" s="112"/>
      <c r="D1418" s="67">
        <v>548.24</v>
      </c>
      <c r="E1418" s="81">
        <v>1.5</v>
      </c>
      <c r="F1418" s="21" t="s">
        <v>25</v>
      </c>
      <c r="G1418" s="30">
        <f>D1418*E1418</f>
        <v>822.36</v>
      </c>
      <c r="H1418" s="104"/>
    </row>
    <row r="1419" spans="2:8" ht="24" thickBot="1" x14ac:dyDescent="0.3">
      <c r="B1419" s="107" t="s">
        <v>31</v>
      </c>
      <c r="C1419" s="108"/>
      <c r="D1419" s="68">
        <v>340.74</v>
      </c>
      <c r="E1419" s="75">
        <v>15</v>
      </c>
      <c r="F1419" s="20" t="s">
        <v>25</v>
      </c>
      <c r="G1419" s="31">
        <f>D1419*E1419</f>
        <v>5111.1000000000004</v>
      </c>
      <c r="H1419" s="104"/>
    </row>
    <row r="1420" spans="2:8" x14ac:dyDescent="0.25">
      <c r="C1420" s="3"/>
      <c r="D1420" s="3"/>
      <c r="E1420" s="4"/>
      <c r="F1420" s="4"/>
      <c r="H1420" s="45"/>
    </row>
    <row r="1421" spans="2:8" ht="25.5" x14ac:dyDescent="0.25">
      <c r="C1421" s="14" t="s">
        <v>14</v>
      </c>
      <c r="D1421" s="6"/>
    </row>
    <row r="1422" spans="2:8" ht="20.25" x14ac:dyDescent="0.25">
      <c r="C1422" s="95" t="s">
        <v>6</v>
      </c>
      <c r="D1422" s="51" t="s">
        <v>0</v>
      </c>
      <c r="E1422" s="9">
        <f>IF(G1410&gt;0, ROUND((G1410+D1403)/D1403,2), 0)</f>
        <v>1.01</v>
      </c>
      <c r="F1422" s="9"/>
      <c r="G1422" s="10"/>
      <c r="H1422" s="7"/>
    </row>
    <row r="1423" spans="2:8" x14ac:dyDescent="0.25">
      <c r="C1423" s="95"/>
      <c r="D1423" s="51" t="s">
        <v>1</v>
      </c>
      <c r="E1423" s="9">
        <f>IF(SUM(G1411:G1412)&gt;0,ROUND((G1411+G1412+D1403)/D1403,2),0)</f>
        <v>1.01</v>
      </c>
      <c r="F1423" s="9"/>
      <c r="G1423" s="11"/>
      <c r="H1423" s="47"/>
    </row>
    <row r="1424" spans="2:8" x14ac:dyDescent="0.25">
      <c r="C1424" s="95"/>
      <c r="D1424" s="51" t="s">
        <v>2</v>
      </c>
      <c r="E1424" s="9">
        <f>IF(G1413&gt;0,ROUND((G1413+D1403)/D1403,2),0)</f>
        <v>0</v>
      </c>
      <c r="F1424" s="12"/>
      <c r="G1424" s="11"/>
    </row>
    <row r="1425" spans="2:8" x14ac:dyDescent="0.25">
      <c r="C1425" s="95"/>
      <c r="D1425" s="13" t="s">
        <v>3</v>
      </c>
      <c r="E1425" s="32">
        <f>IF(SUM(G1414:G1419)&gt;0,ROUND((SUM(G1414:G1419)+D1403)/D1403,2),0)</f>
        <v>3.05</v>
      </c>
      <c r="F1425" s="10"/>
      <c r="G1425" s="11"/>
    </row>
    <row r="1426" spans="2:8" ht="25.5" x14ac:dyDescent="0.25">
      <c r="D1426" s="33" t="s">
        <v>4</v>
      </c>
      <c r="E1426" s="34">
        <f>SUM(E1422:E1425)-IF(VALUE(COUNTIF(E1422:E1425,"&gt;0"))=4,3,0)-IF(VALUE(COUNTIF(E1422:E1425,"&gt;0"))=3,2,0)-IF(VALUE(COUNTIF(E1422:E1425,"&gt;0"))=2,1,0)</f>
        <v>3.0700000000000003</v>
      </c>
      <c r="F1426" s="25"/>
    </row>
    <row r="1427" spans="2:8" x14ac:dyDescent="0.25">
      <c r="E1427" s="15"/>
    </row>
    <row r="1428" spans="2:8" ht="25.5" x14ac:dyDescent="0.35">
      <c r="B1428" s="22"/>
      <c r="C1428" s="16" t="s">
        <v>23</v>
      </c>
      <c r="D1428" s="96">
        <f>E1426*D1403</f>
        <v>27819.787400000001</v>
      </c>
      <c r="E1428" s="96"/>
    </row>
    <row r="1429" spans="2:8" ht="20.25" x14ac:dyDescent="0.3">
      <c r="C1429" s="17" t="s">
        <v>8</v>
      </c>
      <c r="D1429" s="97">
        <f>D1428/D1402</f>
        <v>71.700482989690727</v>
      </c>
      <c r="E1429" s="97"/>
      <c r="G1429" s="7"/>
      <c r="H1429" s="48"/>
    </row>
    <row r="1439" spans="2:8" ht="60.75" x14ac:dyDescent="0.8">
      <c r="B1439" s="123" t="s">
        <v>73</v>
      </c>
      <c r="C1439" s="123"/>
      <c r="D1439" s="123"/>
      <c r="E1439" s="123"/>
      <c r="F1439" s="123"/>
      <c r="G1439" s="123"/>
      <c r="H1439" s="123"/>
    </row>
    <row r="1440" spans="2:8" x14ac:dyDescent="0.25">
      <c r="B1440" s="124" t="s">
        <v>37</v>
      </c>
      <c r="C1440" s="124"/>
      <c r="D1440" s="124"/>
      <c r="E1440" s="124"/>
      <c r="F1440" s="124"/>
      <c r="G1440" s="124"/>
    </row>
    <row r="1441" spans="2:8" x14ac:dyDescent="0.25">
      <c r="C1441" s="52"/>
      <c r="G1441" s="7"/>
    </row>
    <row r="1442" spans="2:8" ht="25.5" x14ac:dyDescent="0.25">
      <c r="C1442" s="14" t="s">
        <v>5</v>
      </c>
      <c r="D1442" s="6"/>
    </row>
    <row r="1443" spans="2:8" ht="20.25" x14ac:dyDescent="0.25">
      <c r="B1443" s="10"/>
      <c r="C1443" s="113" t="s">
        <v>15</v>
      </c>
      <c r="D1443" s="116" t="s">
        <v>91</v>
      </c>
      <c r="E1443" s="116"/>
      <c r="F1443" s="116"/>
      <c r="G1443" s="116"/>
      <c r="H1443" s="40"/>
    </row>
    <row r="1444" spans="2:8" ht="20.25" x14ac:dyDescent="0.25">
      <c r="B1444" s="10"/>
      <c r="C1444" s="114"/>
      <c r="D1444" s="116" t="s">
        <v>142</v>
      </c>
      <c r="E1444" s="116"/>
      <c r="F1444" s="116"/>
      <c r="G1444" s="116"/>
      <c r="H1444" s="40"/>
    </row>
    <row r="1445" spans="2:8" ht="20.25" x14ac:dyDescent="0.25">
      <c r="B1445" s="10"/>
      <c r="C1445" s="115"/>
      <c r="D1445" s="116" t="s">
        <v>157</v>
      </c>
      <c r="E1445" s="116"/>
      <c r="F1445" s="116"/>
      <c r="G1445" s="116"/>
      <c r="H1445" s="40"/>
    </row>
    <row r="1446" spans="2:8" x14ac:dyDescent="0.25">
      <c r="C1446" s="35" t="s">
        <v>12</v>
      </c>
      <c r="D1446" s="53">
        <v>1.3</v>
      </c>
      <c r="E1446" s="49"/>
      <c r="F1446" s="10"/>
    </row>
    <row r="1447" spans="2:8" x14ac:dyDescent="0.25">
      <c r="C1447" s="1" t="s">
        <v>9</v>
      </c>
      <c r="D1447" s="54">
        <v>251</v>
      </c>
      <c r="E1447" s="117" t="s">
        <v>16</v>
      </c>
      <c r="F1447" s="118"/>
      <c r="G1447" s="121">
        <f>D1448/D1447</f>
        <v>13.539203187250997</v>
      </c>
    </row>
    <row r="1448" spans="2:8" x14ac:dyDescent="0.25">
      <c r="C1448" s="1" t="s">
        <v>10</v>
      </c>
      <c r="D1448" s="54">
        <v>3398.34</v>
      </c>
      <c r="E1448" s="119"/>
      <c r="F1448" s="120"/>
      <c r="G1448" s="122"/>
    </row>
    <row r="1449" spans="2:8" x14ac:dyDescent="0.25">
      <c r="C1449" s="37"/>
      <c r="D1449" s="38"/>
      <c r="E1449" s="50"/>
    </row>
    <row r="1450" spans="2:8" x14ac:dyDescent="0.3">
      <c r="C1450" s="36" t="s">
        <v>7</v>
      </c>
      <c r="D1450" s="69" t="s">
        <v>144</v>
      </c>
    </row>
    <row r="1451" spans="2:8" x14ac:dyDescent="0.3">
      <c r="C1451" s="36" t="s">
        <v>11</v>
      </c>
      <c r="D1451" s="69">
        <v>50</v>
      </c>
    </row>
    <row r="1452" spans="2:8" x14ac:dyDescent="0.3">
      <c r="C1452" s="36" t="s">
        <v>13</v>
      </c>
      <c r="D1452" s="63" t="s">
        <v>34</v>
      </c>
      <c r="E1452" s="41"/>
    </row>
    <row r="1453" spans="2:8" ht="24" thickBot="1" x14ac:dyDescent="0.3">
      <c r="C1453" s="42"/>
      <c r="D1453" s="42"/>
    </row>
    <row r="1454" spans="2:8" ht="48" thickBot="1" x14ac:dyDescent="0.3">
      <c r="B1454" s="98" t="s">
        <v>17</v>
      </c>
      <c r="C1454" s="99"/>
      <c r="D1454" s="23" t="s">
        <v>20</v>
      </c>
      <c r="E1454" s="100" t="s">
        <v>22</v>
      </c>
      <c r="F1454" s="101"/>
      <c r="G1454" s="2" t="s">
        <v>21</v>
      </c>
    </row>
    <row r="1455" spans="2:8" ht="24" thickBot="1" x14ac:dyDescent="0.3">
      <c r="B1455" s="102" t="s">
        <v>36</v>
      </c>
      <c r="C1455" s="103"/>
      <c r="D1455" s="64">
        <v>50.01</v>
      </c>
      <c r="E1455" s="71">
        <v>1.3</v>
      </c>
      <c r="F1455" s="18" t="s">
        <v>25</v>
      </c>
      <c r="G1455" s="26">
        <f t="shared" ref="G1455:G1462" si="37">D1455*E1455</f>
        <v>65.013000000000005</v>
      </c>
      <c r="H1455" s="104"/>
    </row>
    <row r="1456" spans="2:8" x14ac:dyDescent="0.25">
      <c r="B1456" s="105" t="s">
        <v>18</v>
      </c>
      <c r="C1456" s="106"/>
      <c r="D1456" s="55">
        <v>97.44</v>
      </c>
      <c r="E1456" s="73">
        <v>0.5</v>
      </c>
      <c r="F1456" s="19" t="s">
        <v>26</v>
      </c>
      <c r="G1456" s="27">
        <f t="shared" si="37"/>
        <v>48.72</v>
      </c>
      <c r="H1456" s="104"/>
    </row>
    <row r="1457" spans="2:8" ht="24" thickBot="1" x14ac:dyDescent="0.3">
      <c r="B1457" s="107" t="s">
        <v>19</v>
      </c>
      <c r="C1457" s="108"/>
      <c r="D1457" s="56">
        <v>151.63</v>
      </c>
      <c r="E1457" s="75">
        <v>0.5</v>
      </c>
      <c r="F1457" s="20" t="s">
        <v>26</v>
      </c>
      <c r="G1457" s="28">
        <f t="shared" si="37"/>
        <v>75.814999999999998</v>
      </c>
      <c r="H1457" s="104"/>
    </row>
    <row r="1458" spans="2:8" ht="24" thickBot="1" x14ac:dyDescent="0.3">
      <c r="B1458" s="109" t="s">
        <v>28</v>
      </c>
      <c r="C1458" s="110"/>
      <c r="D1458" s="65">
        <v>731.97</v>
      </c>
      <c r="E1458" s="77"/>
      <c r="F1458" s="24" t="s">
        <v>25</v>
      </c>
      <c r="G1458" s="29">
        <f t="shared" si="37"/>
        <v>0</v>
      </c>
      <c r="H1458" s="104"/>
    </row>
    <row r="1459" spans="2:8" x14ac:dyDescent="0.25">
      <c r="B1459" s="105" t="s">
        <v>33</v>
      </c>
      <c r="C1459" s="106"/>
      <c r="D1459" s="55">
        <v>652.6</v>
      </c>
      <c r="E1459" s="73">
        <v>2.6</v>
      </c>
      <c r="F1459" s="19" t="s">
        <v>25</v>
      </c>
      <c r="G1459" s="27">
        <f t="shared" si="37"/>
        <v>1696.7600000000002</v>
      </c>
      <c r="H1459" s="104"/>
    </row>
    <row r="1460" spans="2:8" x14ac:dyDescent="0.25">
      <c r="B1460" s="111" t="s">
        <v>27</v>
      </c>
      <c r="C1460" s="112"/>
      <c r="D1460" s="66">
        <v>526.99</v>
      </c>
      <c r="E1460" s="79"/>
      <c r="F1460" s="21" t="s">
        <v>25</v>
      </c>
      <c r="G1460" s="30">
        <f t="shared" si="37"/>
        <v>0</v>
      </c>
      <c r="H1460" s="104"/>
    </row>
    <row r="1461" spans="2:8" x14ac:dyDescent="0.25">
      <c r="B1461" s="111" t="s">
        <v>29</v>
      </c>
      <c r="C1461" s="112"/>
      <c r="D1461" s="67">
        <v>5438.99</v>
      </c>
      <c r="E1461" s="81">
        <v>1.3</v>
      </c>
      <c r="F1461" s="21" t="s">
        <v>25</v>
      </c>
      <c r="G1461" s="30">
        <f t="shared" si="37"/>
        <v>7070.6869999999999</v>
      </c>
      <c r="H1461" s="104"/>
    </row>
    <row r="1462" spans="2:8" x14ac:dyDescent="0.25">
      <c r="B1462" s="111" t="s">
        <v>30</v>
      </c>
      <c r="C1462" s="112"/>
      <c r="D1462" s="67">
        <v>1672.77</v>
      </c>
      <c r="E1462" s="81">
        <v>1.3</v>
      </c>
      <c r="F1462" s="21" t="s">
        <v>25</v>
      </c>
      <c r="G1462" s="30">
        <f t="shared" si="37"/>
        <v>2174.6010000000001</v>
      </c>
      <c r="H1462" s="104"/>
    </row>
    <row r="1463" spans="2:8" x14ac:dyDescent="0.25">
      <c r="B1463" s="111" t="s">
        <v>32</v>
      </c>
      <c r="C1463" s="112"/>
      <c r="D1463" s="67">
        <v>548.24</v>
      </c>
      <c r="E1463" s="81">
        <v>1.3</v>
      </c>
      <c r="F1463" s="21" t="s">
        <v>25</v>
      </c>
      <c r="G1463" s="30">
        <f>D1463*E1463</f>
        <v>712.71199999999999</v>
      </c>
      <c r="H1463" s="104"/>
    </row>
    <row r="1464" spans="2:8" ht="24" thickBot="1" x14ac:dyDescent="0.3">
      <c r="B1464" s="107" t="s">
        <v>31</v>
      </c>
      <c r="C1464" s="108"/>
      <c r="D1464" s="68">
        <v>340.74</v>
      </c>
      <c r="E1464" s="75">
        <v>13</v>
      </c>
      <c r="F1464" s="20" t="s">
        <v>25</v>
      </c>
      <c r="G1464" s="31">
        <f>D1464*E1464</f>
        <v>4429.62</v>
      </c>
      <c r="H1464" s="104"/>
    </row>
    <row r="1465" spans="2:8" x14ac:dyDescent="0.25">
      <c r="C1465" s="3"/>
      <c r="D1465" s="3"/>
      <c r="E1465" s="4"/>
      <c r="F1465" s="4"/>
      <c r="H1465" s="45"/>
    </row>
    <row r="1466" spans="2:8" ht="25.5" x14ac:dyDescent="0.25">
      <c r="C1466" s="14" t="s">
        <v>14</v>
      </c>
      <c r="D1466" s="6"/>
    </row>
    <row r="1467" spans="2:8" ht="20.25" x14ac:dyDescent="0.25">
      <c r="C1467" s="95" t="s">
        <v>6</v>
      </c>
      <c r="D1467" s="51" t="s">
        <v>0</v>
      </c>
      <c r="E1467" s="9">
        <f>IF(G1455&gt;0, ROUND((G1455+D1448)/D1448,2), 0)</f>
        <v>1.02</v>
      </c>
      <c r="F1467" s="9"/>
      <c r="G1467" s="10"/>
      <c r="H1467" s="7"/>
    </row>
    <row r="1468" spans="2:8" x14ac:dyDescent="0.25">
      <c r="C1468" s="95"/>
      <c r="D1468" s="51" t="s">
        <v>1</v>
      </c>
      <c r="E1468" s="9">
        <f>IF(SUM(G1456:G1457)&gt;0,ROUND((G1456+G1457+D1448)/D1448,2),0)</f>
        <v>1.04</v>
      </c>
      <c r="F1468" s="9"/>
      <c r="G1468" s="11"/>
      <c r="H1468" s="47"/>
    </row>
    <row r="1469" spans="2:8" x14ac:dyDescent="0.25">
      <c r="C1469" s="95"/>
      <c r="D1469" s="51" t="s">
        <v>2</v>
      </c>
      <c r="E1469" s="9">
        <f>IF(G1458&gt;0,ROUND((G1458+D1448)/D1448,2),0)</f>
        <v>0</v>
      </c>
      <c r="F1469" s="12"/>
      <c r="G1469" s="11"/>
    </row>
    <row r="1470" spans="2:8" x14ac:dyDescent="0.25">
      <c r="C1470" s="95"/>
      <c r="D1470" s="13" t="s">
        <v>3</v>
      </c>
      <c r="E1470" s="32">
        <f>IF(SUM(G1459:G1464)&gt;0,ROUND((SUM(G1459:G1464)+D1448)/D1448,2),0)</f>
        <v>5.73</v>
      </c>
      <c r="F1470" s="10"/>
      <c r="G1470" s="11"/>
    </row>
    <row r="1471" spans="2:8" ht="25.5" x14ac:dyDescent="0.25">
      <c r="D1471" s="33" t="s">
        <v>4</v>
      </c>
      <c r="E1471" s="34">
        <f>SUM(E1467:E1470)-IF(VALUE(COUNTIF(E1467:E1470,"&gt;0"))=4,3,0)-IF(VALUE(COUNTIF(E1467:E1470,"&gt;0"))=3,2,0)-IF(VALUE(COUNTIF(E1467:E1470,"&gt;0"))=2,1,0)</f>
        <v>5.7900000000000009</v>
      </c>
      <c r="F1471" s="25"/>
    </row>
    <row r="1472" spans="2:8" x14ac:dyDescent="0.25">
      <c r="E1472" s="15"/>
    </row>
    <row r="1473" spans="2:8" ht="25.5" x14ac:dyDescent="0.35">
      <c r="B1473" s="22"/>
      <c r="C1473" s="16" t="s">
        <v>23</v>
      </c>
      <c r="D1473" s="96">
        <f>E1471*D1448</f>
        <v>19676.388600000006</v>
      </c>
      <c r="E1473" s="96"/>
    </row>
    <row r="1474" spans="2:8" ht="20.25" x14ac:dyDescent="0.3">
      <c r="C1474" s="17" t="s">
        <v>8</v>
      </c>
      <c r="D1474" s="97">
        <f>D1473/D1447</f>
        <v>78.391986454183296</v>
      </c>
      <c r="E1474" s="97"/>
      <c r="G1474" s="7"/>
      <c r="H1474" s="48"/>
    </row>
    <row r="1484" spans="2:8" ht="60.75" x14ac:dyDescent="0.8">
      <c r="B1484" s="123" t="s">
        <v>74</v>
      </c>
      <c r="C1484" s="123"/>
      <c r="D1484" s="123"/>
      <c r="E1484" s="123"/>
      <c r="F1484" s="123"/>
      <c r="G1484" s="123"/>
      <c r="H1484" s="123"/>
    </row>
    <row r="1485" spans="2:8" x14ac:dyDescent="0.25">
      <c r="B1485" s="124" t="s">
        <v>37</v>
      </c>
      <c r="C1485" s="124"/>
      <c r="D1485" s="124"/>
      <c r="E1485" s="124"/>
      <c r="F1485" s="124"/>
      <c r="G1485" s="124"/>
    </row>
    <row r="1486" spans="2:8" x14ac:dyDescent="0.25">
      <c r="C1486" s="52"/>
      <c r="G1486" s="7"/>
    </row>
    <row r="1487" spans="2:8" ht="25.5" x14ac:dyDescent="0.25">
      <c r="C1487" s="14" t="s">
        <v>5</v>
      </c>
      <c r="D1487" s="6"/>
    </row>
    <row r="1488" spans="2:8" ht="20.25" x14ac:dyDescent="0.25">
      <c r="B1488" s="10"/>
      <c r="C1488" s="113" t="s">
        <v>15</v>
      </c>
      <c r="D1488" s="116" t="s">
        <v>91</v>
      </c>
      <c r="E1488" s="116"/>
      <c r="F1488" s="116"/>
      <c r="G1488" s="116"/>
      <c r="H1488" s="40"/>
    </row>
    <row r="1489" spans="2:8" ht="20.25" x14ac:dyDescent="0.25">
      <c r="B1489" s="10"/>
      <c r="C1489" s="114"/>
      <c r="D1489" s="116" t="s">
        <v>142</v>
      </c>
      <c r="E1489" s="116"/>
      <c r="F1489" s="116"/>
      <c r="G1489" s="116"/>
      <c r="H1489" s="40"/>
    </row>
    <row r="1490" spans="2:8" ht="20.25" x14ac:dyDescent="0.25">
      <c r="B1490" s="10"/>
      <c r="C1490" s="115"/>
      <c r="D1490" s="116" t="s">
        <v>158</v>
      </c>
      <c r="E1490" s="116"/>
      <c r="F1490" s="116"/>
      <c r="G1490" s="116"/>
      <c r="H1490" s="40"/>
    </row>
    <row r="1491" spans="2:8" x14ac:dyDescent="0.25">
      <c r="C1491" s="35" t="s">
        <v>12</v>
      </c>
      <c r="D1491" s="53">
        <v>4</v>
      </c>
      <c r="E1491" s="49"/>
      <c r="F1491" s="10"/>
    </row>
    <row r="1492" spans="2:8" x14ac:dyDescent="0.25">
      <c r="C1492" s="1" t="s">
        <v>9</v>
      </c>
      <c r="D1492" s="54">
        <v>1153</v>
      </c>
      <c r="E1492" s="117" t="s">
        <v>16</v>
      </c>
      <c r="F1492" s="118"/>
      <c r="G1492" s="121">
        <f>D1493/D1492</f>
        <v>21.942844752818733</v>
      </c>
    </row>
    <row r="1493" spans="2:8" x14ac:dyDescent="0.25">
      <c r="C1493" s="1" t="s">
        <v>10</v>
      </c>
      <c r="D1493" s="54">
        <v>25300.1</v>
      </c>
      <c r="E1493" s="119"/>
      <c r="F1493" s="120"/>
      <c r="G1493" s="122"/>
    </row>
    <row r="1494" spans="2:8" x14ac:dyDescent="0.25">
      <c r="C1494" s="37"/>
      <c r="D1494" s="38"/>
      <c r="E1494" s="50"/>
    </row>
    <row r="1495" spans="2:8" x14ac:dyDescent="0.3">
      <c r="C1495" s="36" t="s">
        <v>7</v>
      </c>
      <c r="D1495" s="69" t="s">
        <v>117</v>
      </c>
    </row>
    <row r="1496" spans="2:8" x14ac:dyDescent="0.3">
      <c r="C1496" s="36" t="s">
        <v>11</v>
      </c>
      <c r="D1496" s="69">
        <v>45</v>
      </c>
    </row>
    <row r="1497" spans="2:8" x14ac:dyDescent="0.3">
      <c r="C1497" s="36" t="s">
        <v>13</v>
      </c>
      <c r="D1497" s="63" t="s">
        <v>34</v>
      </c>
      <c r="E1497" s="41"/>
    </row>
    <row r="1498" spans="2:8" ht="24" thickBot="1" x14ac:dyDescent="0.3">
      <c r="C1498" s="42"/>
      <c r="D1498" s="42"/>
    </row>
    <row r="1499" spans="2:8" ht="48" thickBot="1" x14ac:dyDescent="0.3">
      <c r="B1499" s="98" t="s">
        <v>17</v>
      </c>
      <c r="C1499" s="99"/>
      <c r="D1499" s="23" t="s">
        <v>20</v>
      </c>
      <c r="E1499" s="100" t="s">
        <v>22</v>
      </c>
      <c r="F1499" s="101"/>
      <c r="G1499" s="2" t="s">
        <v>21</v>
      </c>
    </row>
    <row r="1500" spans="2:8" ht="24" thickBot="1" x14ac:dyDescent="0.3">
      <c r="B1500" s="102" t="s">
        <v>36</v>
      </c>
      <c r="C1500" s="103"/>
      <c r="D1500" s="64">
        <v>50.01</v>
      </c>
      <c r="E1500" s="71">
        <v>4</v>
      </c>
      <c r="F1500" s="18" t="s">
        <v>25</v>
      </c>
      <c r="G1500" s="26">
        <f t="shared" ref="G1500:G1507" si="38">D1500*E1500</f>
        <v>200.04</v>
      </c>
      <c r="H1500" s="104"/>
    </row>
    <row r="1501" spans="2:8" x14ac:dyDescent="0.25">
      <c r="B1501" s="105" t="s">
        <v>18</v>
      </c>
      <c r="C1501" s="106"/>
      <c r="D1501" s="55">
        <v>97.44</v>
      </c>
      <c r="E1501" s="73">
        <v>1</v>
      </c>
      <c r="F1501" s="19" t="s">
        <v>26</v>
      </c>
      <c r="G1501" s="27">
        <f t="shared" si="38"/>
        <v>97.44</v>
      </c>
      <c r="H1501" s="104"/>
    </row>
    <row r="1502" spans="2:8" ht="24" thickBot="1" x14ac:dyDescent="0.3">
      <c r="B1502" s="107" t="s">
        <v>19</v>
      </c>
      <c r="C1502" s="108"/>
      <c r="D1502" s="56">
        <v>151.63</v>
      </c>
      <c r="E1502" s="75">
        <v>1</v>
      </c>
      <c r="F1502" s="20" t="s">
        <v>26</v>
      </c>
      <c r="G1502" s="28">
        <f t="shared" si="38"/>
        <v>151.63</v>
      </c>
      <c r="H1502" s="104"/>
    </row>
    <row r="1503" spans="2:8" ht="24" thickBot="1" x14ac:dyDescent="0.3">
      <c r="B1503" s="109" t="s">
        <v>28</v>
      </c>
      <c r="C1503" s="110"/>
      <c r="D1503" s="65">
        <v>731.97</v>
      </c>
      <c r="E1503" s="77"/>
      <c r="F1503" s="24" t="s">
        <v>25</v>
      </c>
      <c r="G1503" s="29">
        <f t="shared" si="38"/>
        <v>0</v>
      </c>
      <c r="H1503" s="104"/>
    </row>
    <row r="1504" spans="2:8" x14ac:dyDescent="0.25">
      <c r="B1504" s="105" t="s">
        <v>33</v>
      </c>
      <c r="C1504" s="106"/>
      <c r="D1504" s="55">
        <v>652.6</v>
      </c>
      <c r="E1504" s="73">
        <v>8</v>
      </c>
      <c r="F1504" s="19" t="s">
        <v>25</v>
      </c>
      <c r="G1504" s="27">
        <f t="shared" si="38"/>
        <v>5220.8</v>
      </c>
      <c r="H1504" s="104"/>
    </row>
    <row r="1505" spans="2:8" x14ac:dyDescent="0.25">
      <c r="B1505" s="111" t="s">
        <v>27</v>
      </c>
      <c r="C1505" s="112"/>
      <c r="D1505" s="66">
        <v>526.99</v>
      </c>
      <c r="E1505" s="79"/>
      <c r="F1505" s="21" t="s">
        <v>25</v>
      </c>
      <c r="G1505" s="30">
        <f t="shared" si="38"/>
        <v>0</v>
      </c>
      <c r="H1505" s="104"/>
    </row>
    <row r="1506" spans="2:8" x14ac:dyDescent="0.25">
      <c r="B1506" s="111" t="s">
        <v>29</v>
      </c>
      <c r="C1506" s="112"/>
      <c r="D1506" s="67">
        <v>5438.99</v>
      </c>
      <c r="E1506" s="81">
        <v>4</v>
      </c>
      <c r="F1506" s="21" t="s">
        <v>25</v>
      </c>
      <c r="G1506" s="30">
        <f t="shared" si="38"/>
        <v>21755.96</v>
      </c>
      <c r="H1506" s="104"/>
    </row>
    <row r="1507" spans="2:8" x14ac:dyDescent="0.25">
      <c r="B1507" s="111" t="s">
        <v>30</v>
      </c>
      <c r="C1507" s="112"/>
      <c r="D1507" s="67">
        <v>1672.77</v>
      </c>
      <c r="E1507" s="81">
        <v>4</v>
      </c>
      <c r="F1507" s="21" t="s">
        <v>25</v>
      </c>
      <c r="G1507" s="30">
        <f t="shared" si="38"/>
        <v>6691.08</v>
      </c>
      <c r="H1507" s="104"/>
    </row>
    <row r="1508" spans="2:8" x14ac:dyDescent="0.25">
      <c r="B1508" s="111" t="s">
        <v>32</v>
      </c>
      <c r="C1508" s="112"/>
      <c r="D1508" s="67">
        <v>548.24</v>
      </c>
      <c r="E1508" s="81">
        <v>4</v>
      </c>
      <c r="F1508" s="21" t="s">
        <v>25</v>
      </c>
      <c r="G1508" s="30">
        <f>D1508*E1508</f>
        <v>2192.96</v>
      </c>
      <c r="H1508" s="104"/>
    </row>
    <row r="1509" spans="2:8" ht="24" thickBot="1" x14ac:dyDescent="0.3">
      <c r="B1509" s="107" t="s">
        <v>31</v>
      </c>
      <c r="C1509" s="108"/>
      <c r="D1509" s="68">
        <v>340.74</v>
      </c>
      <c r="E1509" s="75">
        <v>40</v>
      </c>
      <c r="F1509" s="20" t="s">
        <v>25</v>
      </c>
      <c r="G1509" s="31">
        <f>D1509*E1509</f>
        <v>13629.6</v>
      </c>
      <c r="H1509" s="104"/>
    </row>
    <row r="1510" spans="2:8" x14ac:dyDescent="0.25">
      <c r="C1510" s="3"/>
      <c r="D1510" s="3"/>
      <c r="E1510" s="4"/>
      <c r="F1510" s="4"/>
      <c r="H1510" s="45"/>
    </row>
    <row r="1511" spans="2:8" ht="25.5" x14ac:dyDescent="0.25">
      <c r="C1511" s="14" t="s">
        <v>14</v>
      </c>
      <c r="D1511" s="6"/>
    </row>
    <row r="1512" spans="2:8" ht="20.25" x14ac:dyDescent="0.25">
      <c r="C1512" s="95" t="s">
        <v>6</v>
      </c>
      <c r="D1512" s="51" t="s">
        <v>0</v>
      </c>
      <c r="E1512" s="9">
        <f>IF(G1500&gt;0, ROUND((G1500+D1493)/D1493,2), 0)</f>
        <v>1.01</v>
      </c>
      <c r="F1512" s="9"/>
      <c r="G1512" s="10"/>
      <c r="H1512" s="7"/>
    </row>
    <row r="1513" spans="2:8" x14ac:dyDescent="0.25">
      <c r="C1513" s="95"/>
      <c r="D1513" s="51" t="s">
        <v>1</v>
      </c>
      <c r="E1513" s="9">
        <f>IF(SUM(G1501:G1502)&gt;0,ROUND((G1501+G1502+D1493)/D1493,2),0)</f>
        <v>1.01</v>
      </c>
      <c r="F1513" s="9"/>
      <c r="G1513" s="11"/>
      <c r="H1513" s="47"/>
    </row>
    <row r="1514" spans="2:8" x14ac:dyDescent="0.25">
      <c r="C1514" s="95"/>
      <c r="D1514" s="51" t="s">
        <v>2</v>
      </c>
      <c r="E1514" s="9">
        <f>IF(G1503&gt;0,ROUND((G1503+D1493)/D1493,2),0)</f>
        <v>0</v>
      </c>
      <c r="F1514" s="12"/>
      <c r="G1514" s="11"/>
    </row>
    <row r="1515" spans="2:8" x14ac:dyDescent="0.25">
      <c r="C1515" s="95"/>
      <c r="D1515" s="13" t="s">
        <v>3</v>
      </c>
      <c r="E1515" s="32">
        <f>IF(SUM(G1504:G1509)&gt;0,ROUND((SUM(G1504:G1509)+D1493)/D1493,2),0)</f>
        <v>2.96</v>
      </c>
      <c r="F1515" s="10"/>
      <c r="G1515" s="11"/>
    </row>
    <row r="1516" spans="2:8" ht="25.5" x14ac:dyDescent="0.25">
      <c r="D1516" s="33" t="s">
        <v>4</v>
      </c>
      <c r="E1516" s="34">
        <f>SUM(E1512:E1515)-IF(VALUE(COUNTIF(E1512:E1515,"&gt;0"))=4,3,0)-IF(VALUE(COUNTIF(E1512:E1515,"&gt;0"))=3,2,0)-IF(VALUE(COUNTIF(E1512:E1515,"&gt;0"))=2,1,0)</f>
        <v>2.9800000000000004</v>
      </c>
      <c r="F1516" s="25"/>
    </row>
    <row r="1517" spans="2:8" x14ac:dyDescent="0.25">
      <c r="E1517" s="15"/>
    </row>
    <row r="1518" spans="2:8" ht="25.5" x14ac:dyDescent="0.35">
      <c r="B1518" s="22"/>
      <c r="C1518" s="16" t="s">
        <v>23</v>
      </c>
      <c r="D1518" s="96">
        <f>E1516*D1493</f>
        <v>75394.29800000001</v>
      </c>
      <c r="E1518" s="96"/>
    </row>
    <row r="1519" spans="2:8" ht="20.25" x14ac:dyDescent="0.3">
      <c r="C1519" s="17" t="s">
        <v>8</v>
      </c>
      <c r="D1519" s="97">
        <f>D1518/D1492</f>
        <v>65.389677363399841</v>
      </c>
      <c r="E1519" s="97"/>
      <c r="G1519" s="7"/>
      <c r="H1519" s="48"/>
    </row>
    <row r="1522" spans="2:8" ht="60.75" x14ac:dyDescent="0.8">
      <c r="B1522" s="123" t="s">
        <v>75</v>
      </c>
      <c r="C1522" s="123"/>
      <c r="D1522" s="123"/>
      <c r="E1522" s="123"/>
      <c r="F1522" s="123"/>
      <c r="G1522" s="123"/>
      <c r="H1522" s="123"/>
    </row>
    <row r="1523" spans="2:8" x14ac:dyDescent="0.25">
      <c r="B1523" s="124" t="s">
        <v>37</v>
      </c>
      <c r="C1523" s="124"/>
      <c r="D1523" s="124"/>
      <c r="E1523" s="124"/>
      <c r="F1523" s="124"/>
      <c r="G1523" s="124"/>
    </row>
    <row r="1524" spans="2:8" x14ac:dyDescent="0.25">
      <c r="C1524" s="52"/>
      <c r="G1524" s="7"/>
    </row>
    <row r="1525" spans="2:8" ht="25.5" x14ac:dyDescent="0.25">
      <c r="C1525" s="14" t="s">
        <v>5</v>
      </c>
      <c r="D1525" s="6"/>
    </row>
    <row r="1526" spans="2:8" ht="20.25" x14ac:dyDescent="0.25">
      <c r="B1526" s="10"/>
      <c r="C1526" s="113" t="s">
        <v>15</v>
      </c>
      <c r="D1526" s="116" t="s">
        <v>91</v>
      </c>
      <c r="E1526" s="116"/>
      <c r="F1526" s="116"/>
      <c r="G1526" s="116"/>
      <c r="H1526" s="40"/>
    </row>
    <row r="1527" spans="2:8" ht="20.25" x14ac:dyDescent="0.25">
      <c r="B1527" s="10"/>
      <c r="C1527" s="114"/>
      <c r="D1527" s="116" t="s">
        <v>142</v>
      </c>
      <c r="E1527" s="116"/>
      <c r="F1527" s="116"/>
      <c r="G1527" s="116"/>
      <c r="H1527" s="40"/>
    </row>
    <row r="1528" spans="2:8" ht="20.25" x14ac:dyDescent="0.25">
      <c r="B1528" s="10"/>
      <c r="C1528" s="115"/>
      <c r="D1528" s="116" t="s">
        <v>159</v>
      </c>
      <c r="E1528" s="116"/>
      <c r="F1528" s="116"/>
      <c r="G1528" s="116"/>
      <c r="H1528" s="40"/>
    </row>
    <row r="1529" spans="2:8" x14ac:dyDescent="0.25">
      <c r="C1529" s="35" t="s">
        <v>12</v>
      </c>
      <c r="D1529" s="53">
        <v>1.1000000000000001</v>
      </c>
      <c r="E1529" s="49"/>
      <c r="F1529" s="10"/>
    </row>
    <row r="1530" spans="2:8" x14ac:dyDescent="0.25">
      <c r="C1530" s="1" t="s">
        <v>9</v>
      </c>
      <c r="D1530" s="54">
        <v>274</v>
      </c>
      <c r="E1530" s="117" t="s">
        <v>16</v>
      </c>
      <c r="F1530" s="118"/>
      <c r="G1530" s="121">
        <f>D1531/D1530</f>
        <v>13.426532846715329</v>
      </c>
    </row>
    <row r="1531" spans="2:8" x14ac:dyDescent="0.25">
      <c r="C1531" s="1" t="s">
        <v>10</v>
      </c>
      <c r="D1531" s="54">
        <v>3678.87</v>
      </c>
      <c r="E1531" s="119"/>
      <c r="F1531" s="120"/>
      <c r="G1531" s="122"/>
    </row>
    <row r="1532" spans="2:8" x14ac:dyDescent="0.25">
      <c r="C1532" s="37"/>
      <c r="D1532" s="38"/>
      <c r="E1532" s="50"/>
    </row>
    <row r="1533" spans="2:8" x14ac:dyDescent="0.3">
      <c r="C1533" s="36" t="s">
        <v>7</v>
      </c>
      <c r="D1533" s="69" t="s">
        <v>160</v>
      </c>
    </row>
    <row r="1534" spans="2:8" x14ac:dyDescent="0.3">
      <c r="C1534" s="36" t="s">
        <v>11</v>
      </c>
      <c r="D1534" s="69">
        <v>45</v>
      </c>
    </row>
    <row r="1535" spans="2:8" x14ac:dyDescent="0.3">
      <c r="C1535" s="36" t="s">
        <v>13</v>
      </c>
      <c r="D1535" s="63" t="s">
        <v>34</v>
      </c>
      <c r="E1535" s="41"/>
    </row>
    <row r="1536" spans="2:8" ht="24" thickBot="1" x14ac:dyDescent="0.3">
      <c r="C1536" s="42"/>
      <c r="D1536" s="42"/>
    </row>
    <row r="1537" spans="2:8" ht="48" thickBot="1" x14ac:dyDescent="0.3">
      <c r="B1537" s="98" t="s">
        <v>17</v>
      </c>
      <c r="C1537" s="99"/>
      <c r="D1537" s="23" t="s">
        <v>20</v>
      </c>
      <c r="E1537" s="100" t="s">
        <v>22</v>
      </c>
      <c r="F1537" s="101"/>
      <c r="G1537" s="2" t="s">
        <v>21</v>
      </c>
    </row>
    <row r="1538" spans="2:8" ht="24" thickBot="1" x14ac:dyDescent="0.3">
      <c r="B1538" s="102" t="s">
        <v>36</v>
      </c>
      <c r="C1538" s="103"/>
      <c r="D1538" s="64">
        <v>50.01</v>
      </c>
      <c r="E1538" s="71">
        <v>1.1000000000000001</v>
      </c>
      <c r="F1538" s="18" t="s">
        <v>25</v>
      </c>
      <c r="G1538" s="26">
        <f t="shared" ref="G1538:G1545" si="39">D1538*E1538</f>
        <v>55.011000000000003</v>
      </c>
      <c r="H1538" s="104"/>
    </row>
    <row r="1539" spans="2:8" x14ac:dyDescent="0.25">
      <c r="B1539" s="105" t="s">
        <v>18</v>
      </c>
      <c r="C1539" s="106"/>
      <c r="D1539" s="55">
        <v>97.44</v>
      </c>
      <c r="E1539" s="73">
        <v>0.4</v>
      </c>
      <c r="F1539" s="19" t="s">
        <v>26</v>
      </c>
      <c r="G1539" s="27">
        <f t="shared" si="39"/>
        <v>38.975999999999999</v>
      </c>
      <c r="H1539" s="104"/>
    </row>
    <row r="1540" spans="2:8" ht="24" thickBot="1" x14ac:dyDescent="0.3">
      <c r="B1540" s="107" t="s">
        <v>19</v>
      </c>
      <c r="C1540" s="108"/>
      <c r="D1540" s="56">
        <v>151.63</v>
      </c>
      <c r="E1540" s="75">
        <v>0.4</v>
      </c>
      <c r="F1540" s="20" t="s">
        <v>26</v>
      </c>
      <c r="G1540" s="28">
        <f t="shared" si="39"/>
        <v>60.652000000000001</v>
      </c>
      <c r="H1540" s="104"/>
    </row>
    <row r="1541" spans="2:8" ht="24" thickBot="1" x14ac:dyDescent="0.3">
      <c r="B1541" s="109" t="s">
        <v>28</v>
      </c>
      <c r="C1541" s="110"/>
      <c r="D1541" s="65">
        <v>731.97</v>
      </c>
      <c r="E1541" s="77"/>
      <c r="F1541" s="24" t="s">
        <v>25</v>
      </c>
      <c r="G1541" s="29">
        <f t="shared" si="39"/>
        <v>0</v>
      </c>
      <c r="H1541" s="104"/>
    </row>
    <row r="1542" spans="2:8" x14ac:dyDescent="0.25">
      <c r="B1542" s="105" t="s">
        <v>33</v>
      </c>
      <c r="C1542" s="106"/>
      <c r="D1542" s="55">
        <v>652.6</v>
      </c>
      <c r="E1542" s="73">
        <v>2.2000000000000002</v>
      </c>
      <c r="F1542" s="19" t="s">
        <v>25</v>
      </c>
      <c r="G1542" s="27">
        <f t="shared" si="39"/>
        <v>1435.7200000000003</v>
      </c>
      <c r="H1542" s="104"/>
    </row>
    <row r="1543" spans="2:8" x14ac:dyDescent="0.25">
      <c r="B1543" s="111" t="s">
        <v>27</v>
      </c>
      <c r="C1543" s="112"/>
      <c r="D1543" s="66">
        <v>526.99</v>
      </c>
      <c r="E1543" s="79"/>
      <c r="F1543" s="21" t="s">
        <v>25</v>
      </c>
      <c r="G1543" s="30">
        <f t="shared" si="39"/>
        <v>0</v>
      </c>
      <c r="H1543" s="104"/>
    </row>
    <row r="1544" spans="2:8" x14ac:dyDescent="0.25">
      <c r="B1544" s="111" t="s">
        <v>29</v>
      </c>
      <c r="C1544" s="112"/>
      <c r="D1544" s="67">
        <v>5438.99</v>
      </c>
      <c r="E1544" s="81">
        <v>1.1000000000000001</v>
      </c>
      <c r="F1544" s="21" t="s">
        <v>25</v>
      </c>
      <c r="G1544" s="30">
        <f t="shared" si="39"/>
        <v>5982.8890000000001</v>
      </c>
      <c r="H1544" s="104"/>
    </row>
    <row r="1545" spans="2:8" x14ac:dyDescent="0.25">
      <c r="B1545" s="111" t="s">
        <v>30</v>
      </c>
      <c r="C1545" s="112"/>
      <c r="D1545" s="67">
        <v>1672.77</v>
      </c>
      <c r="E1545" s="81">
        <v>1.1000000000000001</v>
      </c>
      <c r="F1545" s="21" t="s">
        <v>25</v>
      </c>
      <c r="G1545" s="30">
        <f t="shared" si="39"/>
        <v>1840.047</v>
      </c>
      <c r="H1545" s="104"/>
    </row>
    <row r="1546" spans="2:8" x14ac:dyDescent="0.25">
      <c r="B1546" s="111" t="s">
        <v>32</v>
      </c>
      <c r="C1546" s="112"/>
      <c r="D1546" s="67">
        <v>548.24</v>
      </c>
      <c r="E1546" s="81">
        <v>1.1000000000000001</v>
      </c>
      <c r="F1546" s="21" t="s">
        <v>25</v>
      </c>
      <c r="G1546" s="30">
        <f>D1546*E1546</f>
        <v>603.06400000000008</v>
      </c>
      <c r="H1546" s="104"/>
    </row>
    <row r="1547" spans="2:8" ht="24" thickBot="1" x14ac:dyDescent="0.3">
      <c r="B1547" s="107" t="s">
        <v>31</v>
      </c>
      <c r="C1547" s="108"/>
      <c r="D1547" s="68">
        <v>340.74</v>
      </c>
      <c r="E1547" s="75">
        <v>11</v>
      </c>
      <c r="F1547" s="20" t="s">
        <v>25</v>
      </c>
      <c r="G1547" s="31">
        <f>D1547*E1547</f>
        <v>3748.1400000000003</v>
      </c>
      <c r="H1547" s="104"/>
    </row>
    <row r="1548" spans="2:8" x14ac:dyDescent="0.25">
      <c r="C1548" s="3"/>
      <c r="D1548" s="3"/>
      <c r="E1548" s="4"/>
      <c r="F1548" s="4"/>
      <c r="H1548" s="45"/>
    </row>
    <row r="1549" spans="2:8" ht="25.5" x14ac:dyDescent="0.25">
      <c r="C1549" s="14" t="s">
        <v>14</v>
      </c>
      <c r="D1549" s="6"/>
    </row>
    <row r="1550" spans="2:8" ht="20.25" x14ac:dyDescent="0.25">
      <c r="C1550" s="95" t="s">
        <v>6</v>
      </c>
      <c r="D1550" s="51" t="s">
        <v>0</v>
      </c>
      <c r="E1550" s="9">
        <f>IF(G1538&gt;0, ROUND((G1538+D1531)/D1531,2), 0)</f>
        <v>1.01</v>
      </c>
      <c r="F1550" s="9"/>
      <c r="G1550" s="10"/>
      <c r="H1550" s="7"/>
    </row>
    <row r="1551" spans="2:8" x14ac:dyDescent="0.25">
      <c r="C1551" s="95"/>
      <c r="D1551" s="51" t="s">
        <v>1</v>
      </c>
      <c r="E1551" s="9">
        <f>IF(SUM(G1539:G1540)&gt;0,ROUND((G1539+G1540+D1531)/D1531,2),0)</f>
        <v>1.03</v>
      </c>
      <c r="F1551" s="9"/>
      <c r="G1551" s="11"/>
      <c r="H1551" s="47"/>
    </row>
    <row r="1552" spans="2:8" x14ac:dyDescent="0.25">
      <c r="C1552" s="95"/>
      <c r="D1552" s="51" t="s">
        <v>2</v>
      </c>
      <c r="E1552" s="9">
        <f>IF(G1541&gt;0,ROUND((G1541+D1531)/D1531,2),0)</f>
        <v>0</v>
      </c>
      <c r="F1552" s="12"/>
      <c r="G1552" s="11"/>
    </row>
    <row r="1553" spans="2:8" x14ac:dyDescent="0.25">
      <c r="C1553" s="95"/>
      <c r="D1553" s="13" t="s">
        <v>3</v>
      </c>
      <c r="E1553" s="32">
        <f>IF(SUM(G1542:G1547)&gt;0,ROUND((SUM(G1542:G1547)+D1531)/D1531,2),0)</f>
        <v>4.7</v>
      </c>
      <c r="F1553" s="10"/>
      <c r="G1553" s="11"/>
    </row>
    <row r="1554" spans="2:8" ht="25.5" x14ac:dyDescent="0.25">
      <c r="D1554" s="33" t="s">
        <v>4</v>
      </c>
      <c r="E1554" s="34">
        <f>SUM(E1550:E1553)-IF(VALUE(COUNTIF(E1550:E1553,"&gt;0"))=4,3,0)-IF(VALUE(COUNTIF(E1550:E1553,"&gt;0"))=3,2,0)-IF(VALUE(COUNTIF(E1550:E1553,"&gt;0"))=2,1,0)</f>
        <v>4.74</v>
      </c>
      <c r="F1554" s="25"/>
    </row>
    <row r="1555" spans="2:8" x14ac:dyDescent="0.25">
      <c r="E1555" s="15"/>
    </row>
    <row r="1556" spans="2:8" ht="25.5" x14ac:dyDescent="0.35">
      <c r="B1556" s="22"/>
      <c r="C1556" s="16" t="s">
        <v>23</v>
      </c>
      <c r="D1556" s="96">
        <f>E1554*D1531</f>
        <v>17437.843799999999</v>
      </c>
      <c r="E1556" s="96"/>
    </row>
    <row r="1557" spans="2:8" ht="20.25" x14ac:dyDescent="0.3">
      <c r="C1557" s="17" t="s">
        <v>8</v>
      </c>
      <c r="D1557" s="97">
        <f>D1556/D1530</f>
        <v>63.641765693430649</v>
      </c>
      <c r="E1557" s="97"/>
      <c r="G1557" s="7"/>
      <c r="H1557" s="48"/>
    </row>
    <row r="1567" spans="2:8" ht="60.75" x14ac:dyDescent="0.8">
      <c r="B1567" s="123" t="s">
        <v>76</v>
      </c>
      <c r="C1567" s="123"/>
      <c r="D1567" s="123"/>
      <c r="E1567" s="123"/>
      <c r="F1567" s="123"/>
      <c r="G1567" s="123"/>
      <c r="H1567" s="123"/>
    </row>
    <row r="1568" spans="2:8" x14ac:dyDescent="0.25">
      <c r="B1568" s="124" t="s">
        <v>37</v>
      </c>
      <c r="C1568" s="124"/>
      <c r="D1568" s="124"/>
      <c r="E1568" s="124"/>
      <c r="F1568" s="124"/>
      <c r="G1568" s="124"/>
    </row>
    <row r="1569" spans="2:8" x14ac:dyDescent="0.25">
      <c r="C1569" s="52"/>
      <c r="G1569" s="7"/>
    </row>
    <row r="1570" spans="2:8" ht="25.5" x14ac:dyDescent="0.25">
      <c r="C1570" s="14" t="s">
        <v>5</v>
      </c>
      <c r="D1570" s="6"/>
    </row>
    <row r="1571" spans="2:8" ht="20.25" x14ac:dyDescent="0.25">
      <c r="B1571" s="10"/>
      <c r="C1571" s="113" t="s">
        <v>15</v>
      </c>
      <c r="D1571" s="116" t="s">
        <v>91</v>
      </c>
      <c r="E1571" s="116"/>
      <c r="F1571" s="116"/>
      <c r="G1571" s="116"/>
      <c r="H1571" s="40"/>
    </row>
    <row r="1572" spans="2:8" ht="20.25" x14ac:dyDescent="0.25">
      <c r="B1572" s="10"/>
      <c r="C1572" s="114"/>
      <c r="D1572" s="116" t="s">
        <v>142</v>
      </c>
      <c r="E1572" s="116"/>
      <c r="F1572" s="116"/>
      <c r="G1572" s="116"/>
      <c r="H1572" s="40"/>
    </row>
    <row r="1573" spans="2:8" ht="20.25" x14ac:dyDescent="0.25">
      <c r="B1573" s="10"/>
      <c r="C1573" s="115"/>
      <c r="D1573" s="116" t="s">
        <v>161</v>
      </c>
      <c r="E1573" s="116"/>
      <c r="F1573" s="116"/>
      <c r="G1573" s="116"/>
      <c r="H1573" s="40"/>
    </row>
    <row r="1574" spans="2:8" x14ac:dyDescent="0.25">
      <c r="C1574" s="35" t="s">
        <v>12</v>
      </c>
      <c r="D1574" s="53">
        <v>2.4</v>
      </c>
      <c r="E1574" s="49"/>
      <c r="F1574" s="10"/>
    </row>
    <row r="1575" spans="2:8" x14ac:dyDescent="0.25">
      <c r="C1575" s="1" t="s">
        <v>9</v>
      </c>
      <c r="D1575" s="54">
        <v>599</v>
      </c>
      <c r="E1575" s="117" t="s">
        <v>16</v>
      </c>
      <c r="F1575" s="118"/>
      <c r="G1575" s="121">
        <f>D1576/D1575</f>
        <v>13.070066777963273</v>
      </c>
    </row>
    <row r="1576" spans="2:8" x14ac:dyDescent="0.25">
      <c r="C1576" s="1" t="s">
        <v>10</v>
      </c>
      <c r="D1576" s="54">
        <v>7828.97</v>
      </c>
      <c r="E1576" s="119"/>
      <c r="F1576" s="120"/>
      <c r="G1576" s="122"/>
    </row>
    <row r="1577" spans="2:8" x14ac:dyDescent="0.25">
      <c r="C1577" s="37"/>
      <c r="D1577" s="38"/>
      <c r="E1577" s="50"/>
    </row>
    <row r="1578" spans="2:8" x14ac:dyDescent="0.3">
      <c r="C1578" s="36" t="s">
        <v>7</v>
      </c>
      <c r="D1578" s="69" t="s">
        <v>160</v>
      </c>
    </row>
    <row r="1579" spans="2:8" x14ac:dyDescent="0.3">
      <c r="C1579" s="36" t="s">
        <v>11</v>
      </c>
      <c r="D1579" s="69">
        <v>45</v>
      </c>
    </row>
    <row r="1580" spans="2:8" x14ac:dyDescent="0.3">
      <c r="C1580" s="36" t="s">
        <v>13</v>
      </c>
      <c r="D1580" s="63" t="s">
        <v>34</v>
      </c>
      <c r="E1580" s="41"/>
    </row>
    <row r="1581" spans="2:8" ht="24" thickBot="1" x14ac:dyDescent="0.3">
      <c r="C1581" s="42"/>
      <c r="D1581" s="42"/>
    </row>
    <row r="1582" spans="2:8" ht="48" thickBot="1" x14ac:dyDescent="0.3">
      <c r="B1582" s="98" t="s">
        <v>17</v>
      </c>
      <c r="C1582" s="99"/>
      <c r="D1582" s="23" t="s">
        <v>20</v>
      </c>
      <c r="E1582" s="100" t="s">
        <v>22</v>
      </c>
      <c r="F1582" s="101"/>
      <c r="G1582" s="2" t="s">
        <v>21</v>
      </c>
    </row>
    <row r="1583" spans="2:8" ht="24" thickBot="1" x14ac:dyDescent="0.3">
      <c r="B1583" s="102" t="s">
        <v>36</v>
      </c>
      <c r="C1583" s="103"/>
      <c r="D1583" s="64">
        <v>50.01</v>
      </c>
      <c r="E1583" s="71">
        <v>2.4</v>
      </c>
      <c r="F1583" s="18" t="s">
        <v>25</v>
      </c>
      <c r="G1583" s="26">
        <f t="shared" ref="G1583:G1590" si="40">D1583*E1583</f>
        <v>120.02399999999999</v>
      </c>
      <c r="H1583" s="104"/>
    </row>
    <row r="1584" spans="2:8" x14ac:dyDescent="0.25">
      <c r="B1584" s="105" t="s">
        <v>18</v>
      </c>
      <c r="C1584" s="106"/>
      <c r="D1584" s="55">
        <v>97.44</v>
      </c>
      <c r="E1584" s="73">
        <v>0.8</v>
      </c>
      <c r="F1584" s="19" t="s">
        <v>26</v>
      </c>
      <c r="G1584" s="27">
        <f t="shared" si="40"/>
        <v>77.951999999999998</v>
      </c>
      <c r="H1584" s="104"/>
    </row>
    <row r="1585" spans="2:8" ht="24" thickBot="1" x14ac:dyDescent="0.3">
      <c r="B1585" s="107" t="s">
        <v>19</v>
      </c>
      <c r="C1585" s="108"/>
      <c r="D1585" s="56">
        <v>151.63</v>
      </c>
      <c r="E1585" s="75">
        <v>0.8</v>
      </c>
      <c r="F1585" s="20" t="s">
        <v>26</v>
      </c>
      <c r="G1585" s="28">
        <f t="shared" si="40"/>
        <v>121.304</v>
      </c>
      <c r="H1585" s="104"/>
    </row>
    <row r="1586" spans="2:8" ht="24" thickBot="1" x14ac:dyDescent="0.3">
      <c r="B1586" s="109" t="s">
        <v>28</v>
      </c>
      <c r="C1586" s="110"/>
      <c r="D1586" s="65">
        <v>731.97</v>
      </c>
      <c r="E1586" s="77"/>
      <c r="F1586" s="24" t="s">
        <v>25</v>
      </c>
      <c r="G1586" s="29">
        <f t="shared" si="40"/>
        <v>0</v>
      </c>
      <c r="H1586" s="104"/>
    </row>
    <row r="1587" spans="2:8" x14ac:dyDescent="0.25">
      <c r="B1587" s="105" t="s">
        <v>33</v>
      </c>
      <c r="C1587" s="106"/>
      <c r="D1587" s="55">
        <v>652.6</v>
      </c>
      <c r="E1587" s="73">
        <v>4.8</v>
      </c>
      <c r="F1587" s="19" t="s">
        <v>25</v>
      </c>
      <c r="G1587" s="27">
        <f t="shared" si="40"/>
        <v>3132.48</v>
      </c>
      <c r="H1587" s="104"/>
    </row>
    <row r="1588" spans="2:8" x14ac:dyDescent="0.25">
      <c r="B1588" s="111" t="s">
        <v>27</v>
      </c>
      <c r="C1588" s="112"/>
      <c r="D1588" s="66">
        <v>526.99</v>
      </c>
      <c r="E1588" s="79"/>
      <c r="F1588" s="21" t="s">
        <v>25</v>
      </c>
      <c r="G1588" s="30">
        <f t="shared" si="40"/>
        <v>0</v>
      </c>
      <c r="H1588" s="104"/>
    </row>
    <row r="1589" spans="2:8" x14ac:dyDescent="0.25">
      <c r="B1589" s="111" t="s">
        <v>29</v>
      </c>
      <c r="C1589" s="112"/>
      <c r="D1589" s="67">
        <v>5438.99</v>
      </c>
      <c r="E1589" s="81">
        <v>2.4</v>
      </c>
      <c r="F1589" s="21" t="s">
        <v>25</v>
      </c>
      <c r="G1589" s="30">
        <f t="shared" si="40"/>
        <v>13053.575999999999</v>
      </c>
      <c r="H1589" s="104"/>
    </row>
    <row r="1590" spans="2:8" x14ac:dyDescent="0.25">
      <c r="B1590" s="111" t="s">
        <v>30</v>
      </c>
      <c r="C1590" s="112"/>
      <c r="D1590" s="67">
        <v>1672.77</v>
      </c>
      <c r="E1590" s="81">
        <v>2.4</v>
      </c>
      <c r="F1590" s="21" t="s">
        <v>25</v>
      </c>
      <c r="G1590" s="30">
        <f t="shared" si="40"/>
        <v>4014.6479999999997</v>
      </c>
      <c r="H1590" s="104"/>
    </row>
    <row r="1591" spans="2:8" x14ac:dyDescent="0.25">
      <c r="B1591" s="111" t="s">
        <v>32</v>
      </c>
      <c r="C1591" s="112"/>
      <c r="D1591" s="67">
        <v>548.24</v>
      </c>
      <c r="E1591" s="81">
        <v>2.4</v>
      </c>
      <c r="F1591" s="21" t="s">
        <v>25</v>
      </c>
      <c r="G1591" s="30">
        <f>D1591*E1591</f>
        <v>1315.7760000000001</v>
      </c>
      <c r="H1591" s="104"/>
    </row>
    <row r="1592" spans="2:8" ht="24" thickBot="1" x14ac:dyDescent="0.3">
      <c r="B1592" s="107" t="s">
        <v>31</v>
      </c>
      <c r="C1592" s="108"/>
      <c r="D1592" s="68">
        <v>340.74</v>
      </c>
      <c r="E1592" s="75">
        <v>24</v>
      </c>
      <c r="F1592" s="20" t="s">
        <v>25</v>
      </c>
      <c r="G1592" s="31">
        <f>D1592*E1592</f>
        <v>8177.76</v>
      </c>
      <c r="H1592" s="104"/>
    </row>
    <row r="1593" spans="2:8" x14ac:dyDescent="0.25">
      <c r="C1593" s="3"/>
      <c r="D1593" s="3"/>
      <c r="E1593" s="4"/>
      <c r="F1593" s="4"/>
      <c r="H1593" s="45"/>
    </row>
    <row r="1594" spans="2:8" ht="25.5" x14ac:dyDescent="0.25">
      <c r="C1594" s="14" t="s">
        <v>14</v>
      </c>
      <c r="D1594" s="6"/>
    </row>
    <row r="1595" spans="2:8" ht="20.25" x14ac:dyDescent="0.25">
      <c r="C1595" s="95" t="s">
        <v>6</v>
      </c>
      <c r="D1595" s="51" t="s">
        <v>0</v>
      </c>
      <c r="E1595" s="9">
        <f>IF(G1583&gt;0, ROUND((G1583+D1576)/D1576,2), 0)</f>
        <v>1.02</v>
      </c>
      <c r="F1595" s="9"/>
      <c r="G1595" s="10"/>
      <c r="H1595" s="7"/>
    </row>
    <row r="1596" spans="2:8" x14ac:dyDescent="0.25">
      <c r="C1596" s="95"/>
      <c r="D1596" s="51" t="s">
        <v>1</v>
      </c>
      <c r="E1596" s="9">
        <f>IF(SUM(G1584:G1585)&gt;0,ROUND((G1584+G1585+D1576)/D1576,2),0)</f>
        <v>1.03</v>
      </c>
      <c r="F1596" s="9"/>
      <c r="G1596" s="11"/>
      <c r="H1596" s="47"/>
    </row>
    <row r="1597" spans="2:8" x14ac:dyDescent="0.25">
      <c r="C1597" s="95"/>
      <c r="D1597" s="51" t="s">
        <v>2</v>
      </c>
      <c r="E1597" s="9">
        <f>IF(G1586&gt;0,ROUND((G1586+D1576)/D1576,2),0)</f>
        <v>0</v>
      </c>
      <c r="F1597" s="12"/>
      <c r="G1597" s="11"/>
    </row>
    <row r="1598" spans="2:8" x14ac:dyDescent="0.25">
      <c r="C1598" s="95"/>
      <c r="D1598" s="13" t="s">
        <v>3</v>
      </c>
      <c r="E1598" s="32">
        <f>IF(SUM(G1587:G1592)&gt;0,ROUND((SUM(G1587:G1592)+D1576)/D1576,2),0)</f>
        <v>4.79</v>
      </c>
      <c r="F1598" s="10"/>
      <c r="G1598" s="11"/>
    </row>
    <row r="1599" spans="2:8" ht="25.5" x14ac:dyDescent="0.25">
      <c r="D1599" s="33" t="s">
        <v>4</v>
      </c>
      <c r="E1599" s="34">
        <f>SUM(E1595:E1598)-IF(VALUE(COUNTIF(E1595:E1598,"&gt;0"))=4,3,0)-IF(VALUE(COUNTIF(E1595:E1598,"&gt;0"))=3,2,0)-IF(VALUE(COUNTIF(E1595:E1598,"&gt;0"))=2,1,0)</f>
        <v>4.84</v>
      </c>
      <c r="F1599" s="25"/>
    </row>
    <row r="1600" spans="2:8" x14ac:dyDescent="0.25">
      <c r="E1600" s="15"/>
    </row>
    <row r="1601" spans="2:8" ht="25.5" x14ac:dyDescent="0.35">
      <c r="B1601" s="22"/>
      <c r="C1601" s="16" t="s">
        <v>23</v>
      </c>
      <c r="D1601" s="96">
        <f>E1599*D1576</f>
        <v>37892.214800000002</v>
      </c>
      <c r="E1601" s="96"/>
    </row>
    <row r="1602" spans="2:8" ht="20.25" x14ac:dyDescent="0.3">
      <c r="C1602" s="17" t="s">
        <v>8</v>
      </c>
      <c r="D1602" s="97">
        <f>D1601/D1575</f>
        <v>63.259123205342242</v>
      </c>
      <c r="E1602" s="97"/>
      <c r="G1602" s="7"/>
      <c r="H1602" s="48"/>
    </row>
    <row r="1612" spans="2:8" ht="60.75" x14ac:dyDescent="0.8">
      <c r="B1612" s="123" t="s">
        <v>77</v>
      </c>
      <c r="C1612" s="123"/>
      <c r="D1612" s="123"/>
      <c r="E1612" s="123"/>
      <c r="F1612" s="123"/>
      <c r="G1612" s="123"/>
      <c r="H1612" s="123"/>
    </row>
    <row r="1613" spans="2:8" x14ac:dyDescent="0.25">
      <c r="B1613" s="124" t="s">
        <v>37</v>
      </c>
      <c r="C1613" s="124"/>
      <c r="D1613" s="124"/>
      <c r="E1613" s="124"/>
      <c r="F1613" s="124"/>
      <c r="G1613" s="124"/>
    </row>
    <row r="1614" spans="2:8" x14ac:dyDescent="0.25">
      <c r="C1614" s="52"/>
      <c r="G1614" s="7"/>
    </row>
    <row r="1615" spans="2:8" ht="25.5" x14ac:dyDescent="0.25">
      <c r="C1615" s="14" t="s">
        <v>5</v>
      </c>
      <c r="D1615" s="6"/>
    </row>
    <row r="1616" spans="2:8" ht="20.25" x14ac:dyDescent="0.25">
      <c r="B1616" s="10"/>
      <c r="C1616" s="113" t="s">
        <v>15</v>
      </c>
      <c r="D1616" s="116" t="s">
        <v>91</v>
      </c>
      <c r="E1616" s="116"/>
      <c r="F1616" s="116"/>
      <c r="G1616" s="116"/>
      <c r="H1616" s="40"/>
    </row>
    <row r="1617" spans="2:8" ht="20.25" x14ac:dyDescent="0.25">
      <c r="B1617" s="10"/>
      <c r="C1617" s="114"/>
      <c r="D1617" s="116" t="s">
        <v>142</v>
      </c>
      <c r="E1617" s="116"/>
      <c r="F1617" s="116"/>
      <c r="G1617" s="116"/>
      <c r="H1617" s="40"/>
    </row>
    <row r="1618" spans="2:8" ht="20.25" x14ac:dyDescent="0.25">
      <c r="B1618" s="10"/>
      <c r="C1618" s="115"/>
      <c r="D1618" s="116" t="s">
        <v>162</v>
      </c>
      <c r="E1618" s="116"/>
      <c r="F1618" s="116"/>
      <c r="G1618" s="116"/>
      <c r="H1618" s="40"/>
    </row>
    <row r="1619" spans="2:8" x14ac:dyDescent="0.25">
      <c r="C1619" s="35" t="s">
        <v>12</v>
      </c>
      <c r="D1619" s="53">
        <v>4</v>
      </c>
      <c r="E1619" s="49"/>
      <c r="F1619" s="10"/>
    </row>
    <row r="1620" spans="2:8" x14ac:dyDescent="0.25">
      <c r="C1620" s="1" t="s">
        <v>9</v>
      </c>
      <c r="D1620" s="54">
        <v>948</v>
      </c>
      <c r="E1620" s="117" t="s">
        <v>16</v>
      </c>
      <c r="F1620" s="118"/>
      <c r="G1620" s="121">
        <f>D1621/D1620</f>
        <v>25.980094936708863</v>
      </c>
    </row>
    <row r="1621" spans="2:8" x14ac:dyDescent="0.25">
      <c r="C1621" s="1" t="s">
        <v>10</v>
      </c>
      <c r="D1621" s="54">
        <v>24629.13</v>
      </c>
      <c r="E1621" s="119"/>
      <c r="F1621" s="120"/>
      <c r="G1621" s="122"/>
    </row>
    <row r="1622" spans="2:8" x14ac:dyDescent="0.25">
      <c r="C1622" s="37"/>
      <c r="D1622" s="38"/>
      <c r="E1622" s="50"/>
    </row>
    <row r="1623" spans="2:8" x14ac:dyDescent="0.3">
      <c r="C1623" s="36" t="s">
        <v>7</v>
      </c>
      <c r="D1623" s="69" t="s">
        <v>117</v>
      </c>
    </row>
    <row r="1624" spans="2:8" x14ac:dyDescent="0.3">
      <c r="C1624" s="36" t="s">
        <v>11</v>
      </c>
      <c r="D1624" s="69">
        <v>45</v>
      </c>
    </row>
    <row r="1625" spans="2:8" x14ac:dyDescent="0.3">
      <c r="C1625" s="36" t="s">
        <v>13</v>
      </c>
      <c r="D1625" s="63" t="s">
        <v>34</v>
      </c>
      <c r="E1625" s="41"/>
    </row>
    <row r="1626" spans="2:8" ht="24" thickBot="1" x14ac:dyDescent="0.3">
      <c r="C1626" s="42"/>
      <c r="D1626" s="42"/>
    </row>
    <row r="1627" spans="2:8" ht="48" thickBot="1" x14ac:dyDescent="0.3">
      <c r="B1627" s="98" t="s">
        <v>17</v>
      </c>
      <c r="C1627" s="99"/>
      <c r="D1627" s="23" t="s">
        <v>20</v>
      </c>
      <c r="E1627" s="100" t="s">
        <v>22</v>
      </c>
      <c r="F1627" s="101"/>
      <c r="G1627" s="2" t="s">
        <v>21</v>
      </c>
    </row>
    <row r="1628" spans="2:8" ht="24" thickBot="1" x14ac:dyDescent="0.3">
      <c r="B1628" s="102" t="s">
        <v>36</v>
      </c>
      <c r="C1628" s="103"/>
      <c r="D1628" s="64">
        <v>50.01</v>
      </c>
      <c r="E1628" s="71">
        <v>4</v>
      </c>
      <c r="F1628" s="18" t="s">
        <v>25</v>
      </c>
      <c r="G1628" s="26">
        <f t="shared" ref="G1628:G1635" si="41">D1628*E1628</f>
        <v>200.04</v>
      </c>
      <c r="H1628" s="104"/>
    </row>
    <row r="1629" spans="2:8" x14ac:dyDescent="0.25">
      <c r="B1629" s="105" t="s">
        <v>18</v>
      </c>
      <c r="C1629" s="106"/>
      <c r="D1629" s="55">
        <v>97.44</v>
      </c>
      <c r="E1629" s="73">
        <v>1</v>
      </c>
      <c r="F1629" s="19" t="s">
        <v>26</v>
      </c>
      <c r="G1629" s="27">
        <f t="shared" si="41"/>
        <v>97.44</v>
      </c>
      <c r="H1629" s="104"/>
    </row>
    <row r="1630" spans="2:8" ht="24" thickBot="1" x14ac:dyDescent="0.3">
      <c r="B1630" s="107" t="s">
        <v>19</v>
      </c>
      <c r="C1630" s="108"/>
      <c r="D1630" s="56">
        <v>151.63</v>
      </c>
      <c r="E1630" s="75">
        <v>1</v>
      </c>
      <c r="F1630" s="20" t="s">
        <v>26</v>
      </c>
      <c r="G1630" s="28">
        <f t="shared" si="41"/>
        <v>151.63</v>
      </c>
      <c r="H1630" s="104"/>
    </row>
    <row r="1631" spans="2:8" ht="24" thickBot="1" x14ac:dyDescent="0.3">
      <c r="B1631" s="109" t="s">
        <v>28</v>
      </c>
      <c r="C1631" s="110"/>
      <c r="D1631" s="65">
        <v>731.97</v>
      </c>
      <c r="E1631" s="77"/>
      <c r="F1631" s="24" t="s">
        <v>25</v>
      </c>
      <c r="G1631" s="29">
        <f t="shared" si="41"/>
        <v>0</v>
      </c>
      <c r="H1631" s="104"/>
    </row>
    <row r="1632" spans="2:8" x14ac:dyDescent="0.25">
      <c r="B1632" s="105" t="s">
        <v>33</v>
      </c>
      <c r="C1632" s="106"/>
      <c r="D1632" s="55">
        <v>652.6</v>
      </c>
      <c r="E1632" s="73">
        <v>8</v>
      </c>
      <c r="F1632" s="19" t="s">
        <v>25</v>
      </c>
      <c r="G1632" s="27">
        <f t="shared" si="41"/>
        <v>5220.8</v>
      </c>
      <c r="H1632" s="104"/>
    </row>
    <row r="1633" spans="2:8" x14ac:dyDescent="0.25">
      <c r="B1633" s="111" t="s">
        <v>27</v>
      </c>
      <c r="C1633" s="112"/>
      <c r="D1633" s="66">
        <v>526.99</v>
      </c>
      <c r="E1633" s="79"/>
      <c r="F1633" s="21" t="s">
        <v>25</v>
      </c>
      <c r="G1633" s="30">
        <f t="shared" si="41"/>
        <v>0</v>
      </c>
      <c r="H1633" s="104"/>
    </row>
    <row r="1634" spans="2:8" x14ac:dyDescent="0.25">
      <c r="B1634" s="111" t="s">
        <v>29</v>
      </c>
      <c r="C1634" s="112"/>
      <c r="D1634" s="67">
        <v>5438.99</v>
      </c>
      <c r="E1634" s="81">
        <v>4</v>
      </c>
      <c r="F1634" s="21" t="s">
        <v>25</v>
      </c>
      <c r="G1634" s="30">
        <f t="shared" si="41"/>
        <v>21755.96</v>
      </c>
      <c r="H1634" s="104"/>
    </row>
    <row r="1635" spans="2:8" x14ac:dyDescent="0.25">
      <c r="B1635" s="111" t="s">
        <v>30</v>
      </c>
      <c r="C1635" s="112"/>
      <c r="D1635" s="67">
        <v>1672.77</v>
      </c>
      <c r="E1635" s="81">
        <v>4</v>
      </c>
      <c r="F1635" s="21" t="s">
        <v>25</v>
      </c>
      <c r="G1635" s="30">
        <f t="shared" si="41"/>
        <v>6691.08</v>
      </c>
      <c r="H1635" s="104"/>
    </row>
    <row r="1636" spans="2:8" x14ac:dyDescent="0.25">
      <c r="B1636" s="111" t="s">
        <v>32</v>
      </c>
      <c r="C1636" s="112"/>
      <c r="D1636" s="67">
        <v>548.24</v>
      </c>
      <c r="E1636" s="81">
        <v>4</v>
      </c>
      <c r="F1636" s="21" t="s">
        <v>25</v>
      </c>
      <c r="G1636" s="30">
        <f>D1636*E1636</f>
        <v>2192.96</v>
      </c>
      <c r="H1636" s="104"/>
    </row>
    <row r="1637" spans="2:8" ht="24" thickBot="1" x14ac:dyDescent="0.3">
      <c r="B1637" s="107" t="s">
        <v>31</v>
      </c>
      <c r="C1637" s="108"/>
      <c r="D1637" s="68">
        <v>340.74</v>
      </c>
      <c r="E1637" s="75">
        <v>40</v>
      </c>
      <c r="F1637" s="20" t="s">
        <v>25</v>
      </c>
      <c r="G1637" s="31">
        <f>D1637*E1637</f>
        <v>13629.6</v>
      </c>
      <c r="H1637" s="104"/>
    </row>
    <row r="1638" spans="2:8" x14ac:dyDescent="0.25">
      <c r="C1638" s="3"/>
      <c r="D1638" s="3"/>
      <c r="E1638" s="4"/>
      <c r="F1638" s="4"/>
      <c r="H1638" s="45"/>
    </row>
    <row r="1639" spans="2:8" ht="25.5" x14ac:dyDescent="0.25">
      <c r="C1639" s="14" t="s">
        <v>14</v>
      </c>
      <c r="D1639" s="6"/>
    </row>
    <row r="1640" spans="2:8" ht="20.25" x14ac:dyDescent="0.25">
      <c r="C1640" s="95" t="s">
        <v>6</v>
      </c>
      <c r="D1640" s="51" t="s">
        <v>0</v>
      </c>
      <c r="E1640" s="9">
        <f>IF(G1628&gt;0, ROUND((G1628+D1621)/D1621,2), 0)</f>
        <v>1.01</v>
      </c>
      <c r="F1640" s="9"/>
      <c r="G1640" s="10"/>
      <c r="H1640" s="7"/>
    </row>
    <row r="1641" spans="2:8" x14ac:dyDescent="0.25">
      <c r="C1641" s="95"/>
      <c r="D1641" s="51" t="s">
        <v>1</v>
      </c>
      <c r="E1641" s="9">
        <f>IF(SUM(G1629:G1630)&gt;0,ROUND((G1629+G1630+D1621)/D1621,2),0)</f>
        <v>1.01</v>
      </c>
      <c r="F1641" s="9"/>
      <c r="G1641" s="11"/>
      <c r="H1641" s="47"/>
    </row>
    <row r="1642" spans="2:8" x14ac:dyDescent="0.25">
      <c r="C1642" s="95"/>
      <c r="D1642" s="51" t="s">
        <v>2</v>
      </c>
      <c r="E1642" s="9">
        <f>IF(G1631&gt;0,ROUND((G1631+D1621)/D1621,2),0)</f>
        <v>0</v>
      </c>
      <c r="F1642" s="12"/>
      <c r="G1642" s="11"/>
    </row>
    <row r="1643" spans="2:8" x14ac:dyDescent="0.25">
      <c r="C1643" s="95"/>
      <c r="D1643" s="13" t="s">
        <v>3</v>
      </c>
      <c r="E1643" s="32">
        <f>IF(SUM(G1632:G1637)&gt;0,ROUND((SUM(G1632:G1637)+D1621)/D1621,2),0)</f>
        <v>3.01</v>
      </c>
      <c r="F1643" s="10"/>
      <c r="G1643" s="11"/>
    </row>
    <row r="1644" spans="2:8" ht="25.5" x14ac:dyDescent="0.25">
      <c r="D1644" s="33" t="s">
        <v>4</v>
      </c>
      <c r="E1644" s="34">
        <f>SUM(E1640:E1643)-IF(VALUE(COUNTIF(E1640:E1643,"&gt;0"))=4,3,0)-IF(VALUE(COUNTIF(E1640:E1643,"&gt;0"))=3,2,0)-IF(VALUE(COUNTIF(E1640:E1643,"&gt;0"))=2,1,0)</f>
        <v>3.0299999999999994</v>
      </c>
      <c r="F1644" s="25"/>
    </row>
    <row r="1645" spans="2:8" x14ac:dyDescent="0.25">
      <c r="E1645" s="15"/>
    </row>
    <row r="1646" spans="2:8" ht="25.5" x14ac:dyDescent="0.35">
      <c r="B1646" s="22"/>
      <c r="C1646" s="16" t="s">
        <v>23</v>
      </c>
      <c r="D1646" s="96">
        <f>E1644*D1621</f>
        <v>74626.263899999991</v>
      </c>
      <c r="E1646" s="96"/>
    </row>
    <row r="1647" spans="2:8" ht="20.25" x14ac:dyDescent="0.3">
      <c r="C1647" s="17" t="s">
        <v>8</v>
      </c>
      <c r="D1647" s="97">
        <f>D1646/D1620</f>
        <v>78.719687658227841</v>
      </c>
      <c r="E1647" s="97"/>
      <c r="G1647" s="7"/>
      <c r="H1647" s="48"/>
    </row>
    <row r="1650" spans="2:8" ht="60.75" x14ac:dyDescent="0.8">
      <c r="B1650" s="123" t="s">
        <v>78</v>
      </c>
      <c r="C1650" s="123"/>
      <c r="D1650" s="123"/>
      <c r="E1650" s="123"/>
      <c r="F1650" s="123"/>
      <c r="G1650" s="123"/>
      <c r="H1650" s="123"/>
    </row>
    <row r="1651" spans="2:8" x14ac:dyDescent="0.25">
      <c r="B1651" s="124" t="s">
        <v>37</v>
      </c>
      <c r="C1651" s="124"/>
      <c r="D1651" s="124"/>
      <c r="E1651" s="124"/>
      <c r="F1651" s="124"/>
      <c r="G1651" s="124"/>
    </row>
    <row r="1652" spans="2:8" x14ac:dyDescent="0.25">
      <c r="C1652" s="52"/>
      <c r="G1652" s="7"/>
    </row>
    <row r="1653" spans="2:8" ht="25.5" x14ac:dyDescent="0.25">
      <c r="C1653" s="14" t="s">
        <v>5</v>
      </c>
      <c r="D1653" s="6"/>
    </row>
    <row r="1654" spans="2:8" ht="20.25" x14ac:dyDescent="0.25">
      <c r="B1654" s="10"/>
      <c r="C1654" s="113" t="s">
        <v>15</v>
      </c>
      <c r="D1654" s="116" t="s">
        <v>91</v>
      </c>
      <c r="E1654" s="116"/>
      <c r="F1654" s="116"/>
      <c r="G1654" s="116"/>
      <c r="H1654" s="40"/>
    </row>
    <row r="1655" spans="2:8" ht="20.25" x14ac:dyDescent="0.25">
      <c r="B1655" s="10"/>
      <c r="C1655" s="114"/>
      <c r="D1655" s="116" t="s">
        <v>163</v>
      </c>
      <c r="E1655" s="116"/>
      <c r="F1655" s="116"/>
      <c r="G1655" s="116"/>
      <c r="H1655" s="40"/>
    </row>
    <row r="1656" spans="2:8" ht="20.25" x14ac:dyDescent="0.25">
      <c r="B1656" s="10"/>
      <c r="C1656" s="115"/>
      <c r="D1656" s="116" t="s">
        <v>164</v>
      </c>
      <c r="E1656" s="116"/>
      <c r="F1656" s="116"/>
      <c r="G1656" s="116"/>
      <c r="H1656" s="40"/>
    </row>
    <row r="1657" spans="2:8" x14ac:dyDescent="0.25">
      <c r="C1657" s="35" t="s">
        <v>12</v>
      </c>
      <c r="D1657" s="53">
        <v>4</v>
      </c>
      <c r="E1657" s="49"/>
      <c r="F1657" s="10"/>
    </row>
    <row r="1658" spans="2:8" x14ac:dyDescent="0.25">
      <c r="C1658" s="1" t="s">
        <v>9</v>
      </c>
      <c r="D1658" s="54">
        <v>1042</v>
      </c>
      <c r="E1658" s="117" t="s">
        <v>16</v>
      </c>
      <c r="F1658" s="118"/>
      <c r="G1658" s="121">
        <f>D1659/D1658</f>
        <v>19.438272552783111</v>
      </c>
    </row>
    <row r="1659" spans="2:8" x14ac:dyDescent="0.25">
      <c r="C1659" s="1" t="s">
        <v>10</v>
      </c>
      <c r="D1659" s="54">
        <v>20254.68</v>
      </c>
      <c r="E1659" s="119"/>
      <c r="F1659" s="120"/>
      <c r="G1659" s="122"/>
    </row>
    <row r="1660" spans="2:8" x14ac:dyDescent="0.25">
      <c r="C1660" s="37"/>
      <c r="D1660" s="38"/>
      <c r="E1660" s="50"/>
    </row>
    <row r="1661" spans="2:8" x14ac:dyDescent="0.3">
      <c r="C1661" s="36" t="s">
        <v>7</v>
      </c>
      <c r="D1661" s="69" t="s">
        <v>126</v>
      </c>
    </row>
    <row r="1662" spans="2:8" x14ac:dyDescent="0.3">
      <c r="C1662" s="36" t="s">
        <v>11</v>
      </c>
      <c r="D1662" s="69">
        <v>50</v>
      </c>
    </row>
    <row r="1663" spans="2:8" x14ac:dyDescent="0.3">
      <c r="C1663" s="36" t="s">
        <v>13</v>
      </c>
      <c r="D1663" s="63" t="s">
        <v>34</v>
      </c>
      <c r="E1663" s="41"/>
    </row>
    <row r="1664" spans="2:8" ht="24" thickBot="1" x14ac:dyDescent="0.3">
      <c r="C1664" s="42"/>
      <c r="D1664" s="42"/>
    </row>
    <row r="1665" spans="2:8" ht="48" thickBot="1" x14ac:dyDescent="0.3">
      <c r="B1665" s="98" t="s">
        <v>17</v>
      </c>
      <c r="C1665" s="99"/>
      <c r="D1665" s="23" t="s">
        <v>20</v>
      </c>
      <c r="E1665" s="100" t="s">
        <v>22</v>
      </c>
      <c r="F1665" s="101"/>
      <c r="G1665" s="2" t="s">
        <v>21</v>
      </c>
    </row>
    <row r="1666" spans="2:8" ht="24" thickBot="1" x14ac:dyDescent="0.3">
      <c r="B1666" s="102" t="s">
        <v>36</v>
      </c>
      <c r="C1666" s="103"/>
      <c r="D1666" s="64">
        <v>50.01</v>
      </c>
      <c r="E1666" s="71">
        <v>4</v>
      </c>
      <c r="F1666" s="18" t="s">
        <v>25</v>
      </c>
      <c r="G1666" s="26">
        <f t="shared" ref="G1666:G1673" si="42">D1666*E1666</f>
        <v>200.04</v>
      </c>
      <c r="H1666" s="104"/>
    </row>
    <row r="1667" spans="2:8" x14ac:dyDescent="0.25">
      <c r="B1667" s="105" t="s">
        <v>18</v>
      </c>
      <c r="C1667" s="106"/>
      <c r="D1667" s="55">
        <v>97.44</v>
      </c>
      <c r="E1667" s="73">
        <v>1</v>
      </c>
      <c r="F1667" s="19" t="s">
        <v>26</v>
      </c>
      <c r="G1667" s="27">
        <f t="shared" si="42"/>
        <v>97.44</v>
      </c>
      <c r="H1667" s="104"/>
    </row>
    <row r="1668" spans="2:8" ht="24" thickBot="1" x14ac:dyDescent="0.3">
      <c r="B1668" s="107" t="s">
        <v>19</v>
      </c>
      <c r="C1668" s="108"/>
      <c r="D1668" s="56">
        <v>151.63</v>
      </c>
      <c r="E1668" s="75">
        <v>1</v>
      </c>
      <c r="F1668" s="20" t="s">
        <v>26</v>
      </c>
      <c r="G1668" s="28">
        <f t="shared" si="42"/>
        <v>151.63</v>
      </c>
      <c r="H1668" s="104"/>
    </row>
    <row r="1669" spans="2:8" ht="24" thickBot="1" x14ac:dyDescent="0.3">
      <c r="B1669" s="109" t="s">
        <v>28</v>
      </c>
      <c r="C1669" s="110"/>
      <c r="D1669" s="65">
        <v>731.97</v>
      </c>
      <c r="E1669" s="77"/>
      <c r="F1669" s="24" t="s">
        <v>25</v>
      </c>
      <c r="G1669" s="29">
        <f t="shared" si="42"/>
        <v>0</v>
      </c>
      <c r="H1669" s="104"/>
    </row>
    <row r="1670" spans="2:8" x14ac:dyDescent="0.25">
      <c r="B1670" s="105" t="s">
        <v>33</v>
      </c>
      <c r="C1670" s="106"/>
      <c r="D1670" s="55">
        <v>652.6</v>
      </c>
      <c r="E1670" s="73">
        <v>8</v>
      </c>
      <c r="F1670" s="19" t="s">
        <v>25</v>
      </c>
      <c r="G1670" s="27">
        <f t="shared" si="42"/>
        <v>5220.8</v>
      </c>
      <c r="H1670" s="104"/>
    </row>
    <row r="1671" spans="2:8" x14ac:dyDescent="0.25">
      <c r="B1671" s="111" t="s">
        <v>27</v>
      </c>
      <c r="C1671" s="112"/>
      <c r="D1671" s="66">
        <v>526.99</v>
      </c>
      <c r="E1671" s="79"/>
      <c r="F1671" s="21" t="s">
        <v>25</v>
      </c>
      <c r="G1671" s="30">
        <f t="shared" si="42"/>
        <v>0</v>
      </c>
      <c r="H1671" s="104"/>
    </row>
    <row r="1672" spans="2:8" x14ac:dyDescent="0.25">
      <c r="B1672" s="111" t="s">
        <v>29</v>
      </c>
      <c r="C1672" s="112"/>
      <c r="D1672" s="67">
        <v>5438.99</v>
      </c>
      <c r="E1672" s="81">
        <v>4</v>
      </c>
      <c r="F1672" s="21" t="s">
        <v>25</v>
      </c>
      <c r="G1672" s="30">
        <f t="shared" si="42"/>
        <v>21755.96</v>
      </c>
      <c r="H1672" s="104"/>
    </row>
    <row r="1673" spans="2:8" x14ac:dyDescent="0.25">
      <c r="B1673" s="111" t="s">
        <v>30</v>
      </c>
      <c r="C1673" s="112"/>
      <c r="D1673" s="67">
        <v>1672.77</v>
      </c>
      <c r="E1673" s="81">
        <v>4</v>
      </c>
      <c r="F1673" s="21" t="s">
        <v>25</v>
      </c>
      <c r="G1673" s="30">
        <f t="shared" si="42"/>
        <v>6691.08</v>
      </c>
      <c r="H1673" s="104"/>
    </row>
    <row r="1674" spans="2:8" x14ac:dyDescent="0.25">
      <c r="B1674" s="111" t="s">
        <v>32</v>
      </c>
      <c r="C1674" s="112"/>
      <c r="D1674" s="67">
        <v>548.24</v>
      </c>
      <c r="E1674" s="81">
        <v>4</v>
      </c>
      <c r="F1674" s="21" t="s">
        <v>25</v>
      </c>
      <c r="G1674" s="30">
        <f>D1674*E1674</f>
        <v>2192.96</v>
      </c>
      <c r="H1674" s="104"/>
    </row>
    <row r="1675" spans="2:8" ht="24" thickBot="1" x14ac:dyDescent="0.3">
      <c r="B1675" s="107" t="s">
        <v>31</v>
      </c>
      <c r="C1675" s="108"/>
      <c r="D1675" s="68">
        <v>340.74</v>
      </c>
      <c r="E1675" s="75">
        <v>40</v>
      </c>
      <c r="F1675" s="20" t="s">
        <v>25</v>
      </c>
      <c r="G1675" s="31">
        <f>D1675*E1675</f>
        <v>13629.6</v>
      </c>
      <c r="H1675" s="104"/>
    </row>
    <row r="1676" spans="2:8" x14ac:dyDescent="0.25">
      <c r="C1676" s="3"/>
      <c r="D1676" s="3"/>
      <c r="E1676" s="4"/>
      <c r="F1676" s="4"/>
      <c r="H1676" s="45"/>
    </row>
    <row r="1677" spans="2:8" ht="25.5" x14ac:dyDescent="0.25">
      <c r="C1677" s="14" t="s">
        <v>14</v>
      </c>
      <c r="D1677" s="6"/>
    </row>
    <row r="1678" spans="2:8" ht="20.25" x14ac:dyDescent="0.25">
      <c r="C1678" s="95" t="s">
        <v>6</v>
      </c>
      <c r="D1678" s="51" t="s">
        <v>0</v>
      </c>
      <c r="E1678" s="9">
        <f>IF(G1666&gt;0, ROUND((G1666+D1659)/D1659,2), 0)</f>
        <v>1.01</v>
      </c>
      <c r="F1678" s="9"/>
      <c r="G1678" s="10"/>
      <c r="H1678" s="7"/>
    </row>
    <row r="1679" spans="2:8" x14ac:dyDescent="0.25">
      <c r="C1679" s="95"/>
      <c r="D1679" s="51" t="s">
        <v>1</v>
      </c>
      <c r="E1679" s="9">
        <f>IF(SUM(G1667:G1668)&gt;0,ROUND((G1667+G1668+D1659)/D1659,2),0)</f>
        <v>1.01</v>
      </c>
      <c r="F1679" s="9"/>
      <c r="G1679" s="11"/>
      <c r="H1679" s="47"/>
    </row>
    <row r="1680" spans="2:8" x14ac:dyDescent="0.25">
      <c r="C1680" s="95"/>
      <c r="D1680" s="51" t="s">
        <v>2</v>
      </c>
      <c r="E1680" s="9">
        <f>IF(G1669&gt;0,ROUND((G1669+D1659)/D1659,2),0)</f>
        <v>0</v>
      </c>
      <c r="F1680" s="12"/>
      <c r="G1680" s="11"/>
    </row>
    <row r="1681" spans="2:8" x14ac:dyDescent="0.25">
      <c r="C1681" s="95"/>
      <c r="D1681" s="13" t="s">
        <v>3</v>
      </c>
      <c r="E1681" s="32">
        <f>IF(SUM(G1670:G1675)&gt;0,ROUND((SUM(G1670:G1675)+D1659)/D1659,2),0)</f>
        <v>3.44</v>
      </c>
      <c r="F1681" s="10"/>
      <c r="G1681" s="11"/>
    </row>
    <row r="1682" spans="2:8" ht="25.5" x14ac:dyDescent="0.25">
      <c r="D1682" s="33" t="s">
        <v>4</v>
      </c>
      <c r="E1682" s="34">
        <f>SUM(E1678:E1681)-IF(VALUE(COUNTIF(E1678:E1681,"&gt;0"))=4,3,0)-IF(VALUE(COUNTIF(E1678:E1681,"&gt;0"))=3,2,0)-IF(VALUE(COUNTIF(E1678:E1681,"&gt;0"))=2,1,0)</f>
        <v>3.46</v>
      </c>
      <c r="F1682" s="25"/>
    </row>
    <row r="1683" spans="2:8" x14ac:dyDescent="0.25">
      <c r="E1683" s="15"/>
    </row>
    <row r="1684" spans="2:8" ht="25.5" x14ac:dyDescent="0.35">
      <c r="B1684" s="22"/>
      <c r="C1684" s="16" t="s">
        <v>23</v>
      </c>
      <c r="D1684" s="96">
        <f>E1682*D1659</f>
        <v>70081.192800000004</v>
      </c>
      <c r="E1684" s="96"/>
    </row>
    <row r="1685" spans="2:8" ht="20.25" x14ac:dyDescent="0.3">
      <c r="C1685" s="17" t="s">
        <v>8</v>
      </c>
      <c r="D1685" s="97">
        <f>D1684/D1658</f>
        <v>67.256423032629556</v>
      </c>
      <c r="E1685" s="97"/>
      <c r="G1685" s="7"/>
      <c r="H1685" s="48"/>
    </row>
    <row r="1695" spans="2:8" ht="60.75" x14ac:dyDescent="0.8">
      <c r="B1695" s="123" t="s">
        <v>79</v>
      </c>
      <c r="C1695" s="123"/>
      <c r="D1695" s="123"/>
      <c r="E1695" s="123"/>
      <c r="F1695" s="123"/>
      <c r="G1695" s="123"/>
      <c r="H1695" s="123"/>
    </row>
    <row r="1696" spans="2:8" x14ac:dyDescent="0.25">
      <c r="B1696" s="124" t="s">
        <v>37</v>
      </c>
      <c r="C1696" s="124"/>
      <c r="D1696" s="124"/>
      <c r="E1696" s="124"/>
      <c r="F1696" s="124"/>
      <c r="G1696" s="124"/>
    </row>
    <row r="1697" spans="2:8" x14ac:dyDescent="0.25">
      <c r="C1697" s="52"/>
      <c r="G1697" s="7"/>
    </row>
    <row r="1698" spans="2:8" ht="25.5" x14ac:dyDescent="0.25">
      <c r="C1698" s="14" t="s">
        <v>5</v>
      </c>
      <c r="D1698" s="6"/>
    </row>
    <row r="1699" spans="2:8" ht="20.25" x14ac:dyDescent="0.25">
      <c r="B1699" s="10"/>
      <c r="C1699" s="113" t="s">
        <v>15</v>
      </c>
      <c r="D1699" s="116" t="s">
        <v>91</v>
      </c>
      <c r="E1699" s="116"/>
      <c r="F1699" s="116"/>
      <c r="G1699" s="116"/>
      <c r="H1699" s="40"/>
    </row>
    <row r="1700" spans="2:8" ht="20.25" x14ac:dyDescent="0.25">
      <c r="B1700" s="10"/>
      <c r="C1700" s="114"/>
      <c r="D1700" s="116" t="s">
        <v>142</v>
      </c>
      <c r="E1700" s="116"/>
      <c r="F1700" s="116"/>
      <c r="G1700" s="116"/>
      <c r="H1700" s="40"/>
    </row>
    <row r="1701" spans="2:8" ht="20.25" x14ac:dyDescent="0.25">
      <c r="B1701" s="10"/>
      <c r="C1701" s="115"/>
      <c r="D1701" s="116" t="s">
        <v>165</v>
      </c>
      <c r="E1701" s="116"/>
      <c r="F1701" s="116"/>
      <c r="G1701" s="116"/>
      <c r="H1701" s="40"/>
    </row>
    <row r="1702" spans="2:8" x14ac:dyDescent="0.25">
      <c r="C1702" s="35" t="s">
        <v>12</v>
      </c>
      <c r="D1702" s="53">
        <v>4</v>
      </c>
      <c r="E1702" s="49"/>
      <c r="F1702" s="10"/>
    </row>
    <row r="1703" spans="2:8" x14ac:dyDescent="0.25">
      <c r="C1703" s="1" t="s">
        <v>9</v>
      </c>
      <c r="D1703" s="54">
        <v>1200</v>
      </c>
      <c r="E1703" s="117" t="s">
        <v>16</v>
      </c>
      <c r="F1703" s="118"/>
      <c r="G1703" s="121">
        <f>D1704/D1703</f>
        <v>11.976825</v>
      </c>
    </row>
    <row r="1704" spans="2:8" x14ac:dyDescent="0.25">
      <c r="C1704" s="1" t="s">
        <v>10</v>
      </c>
      <c r="D1704" s="54">
        <v>14372.19</v>
      </c>
      <c r="E1704" s="119"/>
      <c r="F1704" s="120"/>
      <c r="G1704" s="122"/>
    </row>
    <row r="1705" spans="2:8" x14ac:dyDescent="0.25">
      <c r="C1705" s="37"/>
      <c r="D1705" s="38"/>
      <c r="E1705" s="50"/>
    </row>
    <row r="1706" spans="2:8" x14ac:dyDescent="0.3">
      <c r="C1706" s="36" t="s">
        <v>7</v>
      </c>
      <c r="D1706" s="69" t="s">
        <v>166</v>
      </c>
    </row>
    <row r="1707" spans="2:8" x14ac:dyDescent="0.3">
      <c r="C1707" s="36" t="s">
        <v>11</v>
      </c>
      <c r="D1707" s="69">
        <v>50</v>
      </c>
    </row>
    <row r="1708" spans="2:8" x14ac:dyDescent="0.3">
      <c r="C1708" s="36" t="s">
        <v>13</v>
      </c>
      <c r="D1708" s="63" t="s">
        <v>34</v>
      </c>
      <c r="E1708" s="41"/>
    </row>
    <row r="1709" spans="2:8" ht="24" thickBot="1" x14ac:dyDescent="0.3">
      <c r="C1709" s="42"/>
      <c r="D1709" s="42"/>
    </row>
    <row r="1710" spans="2:8" ht="48" thickBot="1" x14ac:dyDescent="0.3">
      <c r="B1710" s="98" t="s">
        <v>17</v>
      </c>
      <c r="C1710" s="99"/>
      <c r="D1710" s="23" t="s">
        <v>20</v>
      </c>
      <c r="E1710" s="100" t="s">
        <v>22</v>
      </c>
      <c r="F1710" s="101"/>
      <c r="G1710" s="2" t="s">
        <v>21</v>
      </c>
    </row>
    <row r="1711" spans="2:8" ht="24" thickBot="1" x14ac:dyDescent="0.3">
      <c r="B1711" s="102" t="s">
        <v>36</v>
      </c>
      <c r="C1711" s="103"/>
      <c r="D1711" s="64">
        <v>50.01</v>
      </c>
      <c r="E1711" s="71">
        <v>4</v>
      </c>
      <c r="F1711" s="18" t="s">
        <v>25</v>
      </c>
      <c r="G1711" s="26">
        <f t="shared" ref="G1711:G1718" si="43">D1711*E1711</f>
        <v>200.04</v>
      </c>
      <c r="H1711" s="104"/>
    </row>
    <row r="1712" spans="2:8" x14ac:dyDescent="0.25">
      <c r="B1712" s="105" t="s">
        <v>18</v>
      </c>
      <c r="C1712" s="106"/>
      <c r="D1712" s="55">
        <v>97.44</v>
      </c>
      <c r="E1712" s="73">
        <v>1</v>
      </c>
      <c r="F1712" s="19" t="s">
        <v>26</v>
      </c>
      <c r="G1712" s="27">
        <f t="shared" si="43"/>
        <v>97.44</v>
      </c>
      <c r="H1712" s="104"/>
    </row>
    <row r="1713" spans="2:8" ht="24" thickBot="1" x14ac:dyDescent="0.3">
      <c r="B1713" s="107" t="s">
        <v>19</v>
      </c>
      <c r="C1713" s="108"/>
      <c r="D1713" s="56">
        <v>151.63</v>
      </c>
      <c r="E1713" s="75">
        <v>1</v>
      </c>
      <c r="F1713" s="20" t="s">
        <v>26</v>
      </c>
      <c r="G1713" s="28">
        <f t="shared" si="43"/>
        <v>151.63</v>
      </c>
      <c r="H1713" s="104"/>
    </row>
    <row r="1714" spans="2:8" ht="24" thickBot="1" x14ac:dyDescent="0.3">
      <c r="B1714" s="109" t="s">
        <v>28</v>
      </c>
      <c r="C1714" s="110"/>
      <c r="D1714" s="65">
        <v>731.97</v>
      </c>
      <c r="E1714" s="77"/>
      <c r="F1714" s="24" t="s">
        <v>25</v>
      </c>
      <c r="G1714" s="29">
        <f t="shared" si="43"/>
        <v>0</v>
      </c>
      <c r="H1714" s="104"/>
    </row>
    <row r="1715" spans="2:8" x14ac:dyDescent="0.25">
      <c r="B1715" s="105" t="s">
        <v>33</v>
      </c>
      <c r="C1715" s="106"/>
      <c r="D1715" s="55">
        <v>652.6</v>
      </c>
      <c r="E1715" s="73">
        <v>8</v>
      </c>
      <c r="F1715" s="19" t="s">
        <v>25</v>
      </c>
      <c r="G1715" s="27">
        <f t="shared" si="43"/>
        <v>5220.8</v>
      </c>
      <c r="H1715" s="104"/>
    </row>
    <row r="1716" spans="2:8" x14ac:dyDescent="0.25">
      <c r="B1716" s="111" t="s">
        <v>27</v>
      </c>
      <c r="C1716" s="112"/>
      <c r="D1716" s="66">
        <v>526.99</v>
      </c>
      <c r="E1716" s="79"/>
      <c r="F1716" s="21" t="s">
        <v>25</v>
      </c>
      <c r="G1716" s="30">
        <f t="shared" si="43"/>
        <v>0</v>
      </c>
      <c r="H1716" s="104"/>
    </row>
    <row r="1717" spans="2:8" x14ac:dyDescent="0.25">
      <c r="B1717" s="111" t="s">
        <v>29</v>
      </c>
      <c r="C1717" s="112"/>
      <c r="D1717" s="67">
        <v>5438.99</v>
      </c>
      <c r="E1717" s="81">
        <v>4</v>
      </c>
      <c r="F1717" s="21" t="s">
        <v>25</v>
      </c>
      <c r="G1717" s="30">
        <f t="shared" si="43"/>
        <v>21755.96</v>
      </c>
      <c r="H1717" s="104"/>
    </row>
    <row r="1718" spans="2:8" x14ac:dyDescent="0.25">
      <c r="B1718" s="111" t="s">
        <v>30</v>
      </c>
      <c r="C1718" s="112"/>
      <c r="D1718" s="67">
        <v>1672.77</v>
      </c>
      <c r="E1718" s="81">
        <v>4</v>
      </c>
      <c r="F1718" s="21" t="s">
        <v>25</v>
      </c>
      <c r="G1718" s="30">
        <f t="shared" si="43"/>
        <v>6691.08</v>
      </c>
      <c r="H1718" s="104"/>
    </row>
    <row r="1719" spans="2:8" x14ac:dyDescent="0.25">
      <c r="B1719" s="111" t="s">
        <v>32</v>
      </c>
      <c r="C1719" s="112"/>
      <c r="D1719" s="67">
        <v>548.24</v>
      </c>
      <c r="E1719" s="81">
        <v>4</v>
      </c>
      <c r="F1719" s="21" t="s">
        <v>25</v>
      </c>
      <c r="G1719" s="30">
        <f>D1719*E1719</f>
        <v>2192.96</v>
      </c>
      <c r="H1719" s="104"/>
    </row>
    <row r="1720" spans="2:8" ht="24" thickBot="1" x14ac:dyDescent="0.3">
      <c r="B1720" s="107" t="s">
        <v>31</v>
      </c>
      <c r="C1720" s="108"/>
      <c r="D1720" s="68">
        <v>340.74</v>
      </c>
      <c r="E1720" s="75">
        <v>40</v>
      </c>
      <c r="F1720" s="20" t="s">
        <v>25</v>
      </c>
      <c r="G1720" s="31">
        <f>D1720*E1720</f>
        <v>13629.6</v>
      </c>
      <c r="H1720" s="104"/>
    </row>
    <row r="1721" spans="2:8" x14ac:dyDescent="0.25">
      <c r="C1721" s="3"/>
      <c r="D1721" s="3"/>
      <c r="E1721" s="4"/>
      <c r="F1721" s="4"/>
      <c r="H1721" s="45"/>
    </row>
    <row r="1722" spans="2:8" ht="25.5" x14ac:dyDescent="0.25">
      <c r="C1722" s="14" t="s">
        <v>14</v>
      </c>
      <c r="D1722" s="6"/>
    </row>
    <row r="1723" spans="2:8" ht="20.25" x14ac:dyDescent="0.25">
      <c r="C1723" s="95" t="s">
        <v>6</v>
      </c>
      <c r="D1723" s="51" t="s">
        <v>0</v>
      </c>
      <c r="E1723" s="9">
        <f>IF(G1711&gt;0, ROUND((G1711+D1704)/D1704,2), 0)</f>
        <v>1.01</v>
      </c>
      <c r="F1723" s="9"/>
      <c r="G1723" s="10"/>
      <c r="H1723" s="7"/>
    </row>
    <row r="1724" spans="2:8" x14ac:dyDescent="0.25">
      <c r="C1724" s="95"/>
      <c r="D1724" s="51" t="s">
        <v>1</v>
      </c>
      <c r="E1724" s="9">
        <f>IF(SUM(G1712:G1713)&gt;0,ROUND((G1712+G1713+D1704)/D1704,2),0)</f>
        <v>1.02</v>
      </c>
      <c r="F1724" s="9"/>
      <c r="G1724" s="11"/>
      <c r="H1724" s="47"/>
    </row>
    <row r="1725" spans="2:8" x14ac:dyDescent="0.25">
      <c r="C1725" s="95"/>
      <c r="D1725" s="51" t="s">
        <v>2</v>
      </c>
      <c r="E1725" s="9">
        <f>IF(G1714&gt;0,ROUND((G1714+D1704)/D1704,2),0)</f>
        <v>0</v>
      </c>
      <c r="F1725" s="12"/>
      <c r="G1725" s="11"/>
    </row>
    <row r="1726" spans="2:8" x14ac:dyDescent="0.25">
      <c r="C1726" s="95"/>
      <c r="D1726" s="13" t="s">
        <v>3</v>
      </c>
      <c r="E1726" s="32">
        <f>IF(SUM(G1715:G1720)&gt;0,ROUND((SUM(G1715:G1720)+D1704)/D1704,2),0)</f>
        <v>4.4400000000000004</v>
      </c>
      <c r="F1726" s="10"/>
      <c r="G1726" s="11"/>
    </row>
    <row r="1727" spans="2:8" ht="25.5" x14ac:dyDescent="0.25">
      <c r="D1727" s="33" t="s">
        <v>4</v>
      </c>
      <c r="E1727" s="34">
        <f>SUM(E1723:E1726)-IF(VALUE(COUNTIF(E1723:E1726,"&gt;0"))=4,3,0)-IF(VALUE(COUNTIF(E1723:E1726,"&gt;0"))=3,2,0)-IF(VALUE(COUNTIF(E1723:E1726,"&gt;0"))=2,1,0)</f>
        <v>4.4700000000000006</v>
      </c>
      <c r="F1727" s="25"/>
    </row>
    <row r="1728" spans="2:8" x14ac:dyDescent="0.25">
      <c r="E1728" s="15"/>
    </row>
    <row r="1729" spans="2:8" ht="25.5" x14ac:dyDescent="0.35">
      <c r="B1729" s="22"/>
      <c r="C1729" s="16" t="s">
        <v>23</v>
      </c>
      <c r="D1729" s="96">
        <f>E1727*D1704</f>
        <v>64243.689300000013</v>
      </c>
      <c r="E1729" s="96"/>
    </row>
    <row r="1730" spans="2:8" ht="20.25" x14ac:dyDescent="0.3">
      <c r="C1730" s="17" t="s">
        <v>8</v>
      </c>
      <c r="D1730" s="97">
        <f>D1729/D1703</f>
        <v>53.536407750000009</v>
      </c>
      <c r="E1730" s="97"/>
      <c r="G1730" s="7"/>
      <c r="H1730" s="48"/>
    </row>
    <row r="1740" spans="2:8" ht="60.75" x14ac:dyDescent="0.8">
      <c r="B1740" s="123" t="s">
        <v>80</v>
      </c>
      <c r="C1740" s="123"/>
      <c r="D1740" s="123"/>
      <c r="E1740" s="123"/>
      <c r="F1740" s="123"/>
      <c r="G1740" s="123"/>
      <c r="H1740" s="123"/>
    </row>
    <row r="1741" spans="2:8" x14ac:dyDescent="0.25">
      <c r="B1741" s="124" t="s">
        <v>37</v>
      </c>
      <c r="C1741" s="124"/>
      <c r="D1741" s="124"/>
      <c r="E1741" s="124"/>
      <c r="F1741" s="124"/>
      <c r="G1741" s="124"/>
    </row>
    <row r="1742" spans="2:8" x14ac:dyDescent="0.25">
      <c r="C1742" s="52"/>
      <c r="G1742" s="7"/>
    </row>
    <row r="1743" spans="2:8" ht="25.5" x14ac:dyDescent="0.25">
      <c r="C1743" s="14" t="s">
        <v>5</v>
      </c>
      <c r="D1743" s="6"/>
    </row>
    <row r="1744" spans="2:8" ht="20.25" x14ac:dyDescent="0.25">
      <c r="B1744" s="10"/>
      <c r="C1744" s="113" t="s">
        <v>15</v>
      </c>
      <c r="D1744" s="116" t="s">
        <v>91</v>
      </c>
      <c r="E1744" s="116"/>
      <c r="F1744" s="116"/>
      <c r="G1744" s="116"/>
      <c r="H1744" s="40"/>
    </row>
    <row r="1745" spans="2:8" ht="20.25" x14ac:dyDescent="0.25">
      <c r="B1745" s="10"/>
      <c r="C1745" s="114"/>
      <c r="D1745" s="116" t="s">
        <v>142</v>
      </c>
      <c r="E1745" s="116"/>
      <c r="F1745" s="116"/>
      <c r="G1745" s="116"/>
      <c r="H1745" s="40"/>
    </row>
    <row r="1746" spans="2:8" ht="20.25" x14ac:dyDescent="0.25">
      <c r="B1746" s="10"/>
      <c r="C1746" s="115"/>
      <c r="D1746" s="116" t="s">
        <v>167</v>
      </c>
      <c r="E1746" s="116"/>
      <c r="F1746" s="116"/>
      <c r="G1746" s="116"/>
      <c r="H1746" s="40"/>
    </row>
    <row r="1747" spans="2:8" x14ac:dyDescent="0.25">
      <c r="C1747" s="35" t="s">
        <v>12</v>
      </c>
      <c r="D1747" s="53">
        <v>2.7</v>
      </c>
      <c r="E1747" s="49"/>
      <c r="F1747" s="10"/>
    </row>
    <row r="1748" spans="2:8" x14ac:dyDescent="0.25">
      <c r="C1748" s="1" t="s">
        <v>9</v>
      </c>
      <c r="D1748" s="54">
        <v>666</v>
      </c>
      <c r="E1748" s="117" t="s">
        <v>16</v>
      </c>
      <c r="F1748" s="118"/>
      <c r="G1748" s="121">
        <f>D1749/D1748</f>
        <v>13.374174174174176</v>
      </c>
    </row>
    <row r="1749" spans="2:8" x14ac:dyDescent="0.25">
      <c r="C1749" s="1" t="s">
        <v>10</v>
      </c>
      <c r="D1749" s="54">
        <v>8907.2000000000007</v>
      </c>
      <c r="E1749" s="119"/>
      <c r="F1749" s="120"/>
      <c r="G1749" s="122"/>
    </row>
    <row r="1750" spans="2:8" x14ac:dyDescent="0.25">
      <c r="C1750" s="37"/>
      <c r="D1750" s="38"/>
      <c r="E1750" s="50"/>
    </row>
    <row r="1751" spans="2:8" x14ac:dyDescent="0.3">
      <c r="C1751" s="36" t="s">
        <v>7</v>
      </c>
      <c r="D1751" s="69" t="s">
        <v>144</v>
      </c>
    </row>
    <row r="1752" spans="2:8" x14ac:dyDescent="0.3">
      <c r="C1752" s="36" t="s">
        <v>11</v>
      </c>
      <c r="D1752" s="69">
        <v>45</v>
      </c>
    </row>
    <row r="1753" spans="2:8" x14ac:dyDescent="0.3">
      <c r="C1753" s="36" t="s">
        <v>13</v>
      </c>
      <c r="D1753" s="63" t="s">
        <v>34</v>
      </c>
      <c r="E1753" s="41"/>
    </row>
    <row r="1754" spans="2:8" ht="24" thickBot="1" x14ac:dyDescent="0.3">
      <c r="C1754" s="42"/>
      <c r="D1754" s="42"/>
    </row>
    <row r="1755" spans="2:8" ht="48" thickBot="1" x14ac:dyDescent="0.3">
      <c r="B1755" s="98" t="s">
        <v>17</v>
      </c>
      <c r="C1755" s="99"/>
      <c r="D1755" s="23" t="s">
        <v>20</v>
      </c>
      <c r="E1755" s="100" t="s">
        <v>22</v>
      </c>
      <c r="F1755" s="101"/>
      <c r="G1755" s="2" t="s">
        <v>21</v>
      </c>
    </row>
    <row r="1756" spans="2:8" ht="24" thickBot="1" x14ac:dyDescent="0.3">
      <c r="B1756" s="102" t="s">
        <v>36</v>
      </c>
      <c r="C1756" s="103"/>
      <c r="D1756" s="64">
        <v>50.01</v>
      </c>
      <c r="E1756" s="71">
        <v>2.7</v>
      </c>
      <c r="F1756" s="18" t="s">
        <v>25</v>
      </c>
      <c r="G1756" s="26">
        <f t="shared" ref="G1756:G1763" si="44">D1756*E1756</f>
        <v>135.02700000000002</v>
      </c>
      <c r="H1756" s="104"/>
    </row>
    <row r="1757" spans="2:8" x14ac:dyDescent="0.25">
      <c r="B1757" s="105" t="s">
        <v>18</v>
      </c>
      <c r="C1757" s="106"/>
      <c r="D1757" s="55">
        <v>97.44</v>
      </c>
      <c r="E1757" s="73">
        <v>1</v>
      </c>
      <c r="F1757" s="19" t="s">
        <v>26</v>
      </c>
      <c r="G1757" s="27">
        <f t="shared" si="44"/>
        <v>97.44</v>
      </c>
      <c r="H1757" s="104"/>
    </row>
    <row r="1758" spans="2:8" ht="24" thickBot="1" x14ac:dyDescent="0.3">
      <c r="B1758" s="107" t="s">
        <v>19</v>
      </c>
      <c r="C1758" s="108"/>
      <c r="D1758" s="56">
        <v>151.63</v>
      </c>
      <c r="E1758" s="75">
        <v>1</v>
      </c>
      <c r="F1758" s="20" t="s">
        <v>26</v>
      </c>
      <c r="G1758" s="28">
        <f t="shared" si="44"/>
        <v>151.63</v>
      </c>
      <c r="H1758" s="104"/>
    </row>
    <row r="1759" spans="2:8" ht="24" thickBot="1" x14ac:dyDescent="0.3">
      <c r="B1759" s="109" t="s">
        <v>28</v>
      </c>
      <c r="C1759" s="110"/>
      <c r="D1759" s="65">
        <v>731.97</v>
      </c>
      <c r="E1759" s="77"/>
      <c r="F1759" s="24" t="s">
        <v>25</v>
      </c>
      <c r="G1759" s="29">
        <f t="shared" si="44"/>
        <v>0</v>
      </c>
      <c r="H1759" s="104"/>
    </row>
    <row r="1760" spans="2:8" x14ac:dyDescent="0.25">
      <c r="B1760" s="105" t="s">
        <v>33</v>
      </c>
      <c r="C1760" s="106"/>
      <c r="D1760" s="55">
        <v>652.6</v>
      </c>
      <c r="E1760" s="73">
        <v>5.4</v>
      </c>
      <c r="F1760" s="19" t="s">
        <v>25</v>
      </c>
      <c r="G1760" s="27">
        <f t="shared" si="44"/>
        <v>3524.0400000000004</v>
      </c>
      <c r="H1760" s="104"/>
    </row>
    <row r="1761" spans="2:8" x14ac:dyDescent="0.25">
      <c r="B1761" s="111" t="s">
        <v>27</v>
      </c>
      <c r="C1761" s="112"/>
      <c r="D1761" s="66">
        <v>526.99</v>
      </c>
      <c r="E1761" s="79"/>
      <c r="F1761" s="21" t="s">
        <v>25</v>
      </c>
      <c r="G1761" s="30">
        <f t="shared" si="44"/>
        <v>0</v>
      </c>
      <c r="H1761" s="104"/>
    </row>
    <row r="1762" spans="2:8" x14ac:dyDescent="0.25">
      <c r="B1762" s="111" t="s">
        <v>29</v>
      </c>
      <c r="C1762" s="112"/>
      <c r="D1762" s="67">
        <v>5438.99</v>
      </c>
      <c r="E1762" s="81">
        <v>2.7</v>
      </c>
      <c r="F1762" s="21" t="s">
        <v>25</v>
      </c>
      <c r="G1762" s="30">
        <f t="shared" si="44"/>
        <v>14685.273000000001</v>
      </c>
      <c r="H1762" s="104"/>
    </row>
    <row r="1763" spans="2:8" x14ac:dyDescent="0.25">
      <c r="B1763" s="111" t="s">
        <v>30</v>
      </c>
      <c r="C1763" s="112"/>
      <c r="D1763" s="67">
        <v>1672.77</v>
      </c>
      <c r="E1763" s="81">
        <v>2.7</v>
      </c>
      <c r="F1763" s="21" t="s">
        <v>25</v>
      </c>
      <c r="G1763" s="30">
        <f t="shared" si="44"/>
        <v>4516.4790000000003</v>
      </c>
      <c r="H1763" s="104"/>
    </row>
    <row r="1764" spans="2:8" x14ac:dyDescent="0.25">
      <c r="B1764" s="111" t="s">
        <v>32</v>
      </c>
      <c r="C1764" s="112"/>
      <c r="D1764" s="67">
        <v>548.24</v>
      </c>
      <c r="E1764" s="81">
        <v>2.7</v>
      </c>
      <c r="F1764" s="21" t="s">
        <v>25</v>
      </c>
      <c r="G1764" s="30">
        <f>D1764*E1764</f>
        <v>1480.248</v>
      </c>
      <c r="H1764" s="104"/>
    </row>
    <row r="1765" spans="2:8" ht="24" thickBot="1" x14ac:dyDescent="0.3">
      <c r="B1765" s="107" t="s">
        <v>31</v>
      </c>
      <c r="C1765" s="108"/>
      <c r="D1765" s="68">
        <v>340.74</v>
      </c>
      <c r="E1765" s="75">
        <v>27</v>
      </c>
      <c r="F1765" s="20" t="s">
        <v>25</v>
      </c>
      <c r="G1765" s="31">
        <f>D1765*E1765</f>
        <v>9199.98</v>
      </c>
      <c r="H1765" s="104"/>
    </row>
    <row r="1766" spans="2:8" x14ac:dyDescent="0.25">
      <c r="C1766" s="3"/>
      <c r="D1766" s="3"/>
      <c r="E1766" s="4"/>
      <c r="F1766" s="4"/>
      <c r="H1766" s="45"/>
    </row>
    <row r="1767" spans="2:8" ht="25.5" x14ac:dyDescent="0.25">
      <c r="C1767" s="14" t="s">
        <v>14</v>
      </c>
      <c r="D1767" s="6"/>
    </row>
    <row r="1768" spans="2:8" ht="20.25" x14ac:dyDescent="0.25">
      <c r="C1768" s="95" t="s">
        <v>6</v>
      </c>
      <c r="D1768" s="51" t="s">
        <v>0</v>
      </c>
      <c r="E1768" s="9">
        <f>IF(G1756&gt;0, ROUND((G1756+D1749)/D1749,2), 0)</f>
        <v>1.02</v>
      </c>
      <c r="F1768" s="9"/>
      <c r="G1768" s="10"/>
      <c r="H1768" s="7"/>
    </row>
    <row r="1769" spans="2:8" x14ac:dyDescent="0.25">
      <c r="C1769" s="95"/>
      <c r="D1769" s="51" t="s">
        <v>1</v>
      </c>
      <c r="E1769" s="9">
        <f>IF(SUM(G1757:G1758)&gt;0,ROUND((G1757+G1758+D1749)/D1749,2),0)</f>
        <v>1.03</v>
      </c>
      <c r="F1769" s="9"/>
      <c r="G1769" s="11"/>
      <c r="H1769" s="47"/>
    </row>
    <row r="1770" spans="2:8" x14ac:dyDescent="0.25">
      <c r="C1770" s="95"/>
      <c r="D1770" s="51" t="s">
        <v>2</v>
      </c>
      <c r="E1770" s="9">
        <f>IF(G1759&gt;0,ROUND((G1759+D1749)/D1749,2),0)</f>
        <v>0</v>
      </c>
      <c r="F1770" s="12"/>
      <c r="G1770" s="11"/>
    </row>
    <row r="1771" spans="2:8" x14ac:dyDescent="0.25">
      <c r="C1771" s="95"/>
      <c r="D1771" s="13" t="s">
        <v>3</v>
      </c>
      <c r="E1771" s="32">
        <f>IF(SUM(G1760:G1765)&gt;0,ROUND((SUM(G1760:G1765)+D1749)/D1749,2),0)</f>
        <v>4.75</v>
      </c>
      <c r="F1771" s="10"/>
      <c r="G1771" s="11"/>
    </row>
    <row r="1772" spans="2:8" ht="25.5" x14ac:dyDescent="0.25">
      <c r="D1772" s="33" t="s">
        <v>4</v>
      </c>
      <c r="E1772" s="34">
        <f>SUM(E1768:E1771)-IF(VALUE(COUNTIF(E1768:E1771,"&gt;0"))=4,3,0)-IF(VALUE(COUNTIF(E1768:E1771,"&gt;0"))=3,2,0)-IF(VALUE(COUNTIF(E1768:E1771,"&gt;0"))=2,1,0)</f>
        <v>4.8</v>
      </c>
      <c r="F1772" s="25"/>
    </row>
    <row r="1773" spans="2:8" x14ac:dyDescent="0.25">
      <c r="E1773" s="15"/>
    </row>
    <row r="1774" spans="2:8" ht="25.5" x14ac:dyDescent="0.35">
      <c r="B1774" s="22"/>
      <c r="C1774" s="16" t="s">
        <v>23</v>
      </c>
      <c r="D1774" s="96">
        <f>E1772*D1749</f>
        <v>42754.560000000005</v>
      </c>
      <c r="E1774" s="96"/>
    </row>
    <row r="1775" spans="2:8" ht="20.25" x14ac:dyDescent="0.3">
      <c r="C1775" s="17" t="s">
        <v>8</v>
      </c>
      <c r="D1775" s="97">
        <f>D1774/D1748</f>
        <v>64.196036036036048</v>
      </c>
      <c r="E1775" s="97"/>
      <c r="G1775" s="7"/>
      <c r="H1775" s="48"/>
    </row>
    <row r="1778" spans="2:8" ht="60.75" x14ac:dyDescent="0.8">
      <c r="B1778" s="123" t="s">
        <v>81</v>
      </c>
      <c r="C1778" s="123"/>
      <c r="D1778" s="123"/>
      <c r="E1778" s="123"/>
      <c r="F1778" s="123"/>
      <c r="G1778" s="123"/>
      <c r="H1778" s="123"/>
    </row>
    <row r="1779" spans="2:8" x14ac:dyDescent="0.25">
      <c r="B1779" s="124" t="s">
        <v>37</v>
      </c>
      <c r="C1779" s="124"/>
      <c r="D1779" s="124"/>
      <c r="E1779" s="124"/>
      <c r="F1779" s="124"/>
      <c r="G1779" s="124"/>
    </row>
    <row r="1780" spans="2:8" x14ac:dyDescent="0.25">
      <c r="C1780" s="82"/>
      <c r="G1780" s="7"/>
    </row>
    <row r="1781" spans="2:8" ht="25.5" x14ac:dyDescent="0.25">
      <c r="C1781" s="14" t="s">
        <v>5</v>
      </c>
      <c r="D1781" s="6"/>
    </row>
    <row r="1782" spans="2:8" ht="20.25" x14ac:dyDescent="0.25">
      <c r="B1782" s="10"/>
      <c r="C1782" s="113" t="s">
        <v>15</v>
      </c>
      <c r="D1782" s="128" t="s">
        <v>91</v>
      </c>
      <c r="E1782" s="128"/>
      <c r="F1782" s="128"/>
      <c r="G1782" s="128"/>
      <c r="H1782" s="40"/>
    </row>
    <row r="1783" spans="2:8" ht="20.25" x14ac:dyDescent="0.25">
      <c r="B1783" s="10"/>
      <c r="C1783" s="114"/>
      <c r="D1783" s="128" t="s">
        <v>142</v>
      </c>
      <c r="E1783" s="128"/>
      <c r="F1783" s="128"/>
      <c r="G1783" s="128"/>
      <c r="H1783" s="40"/>
    </row>
    <row r="1784" spans="2:8" ht="20.25" x14ac:dyDescent="0.25">
      <c r="B1784" s="10"/>
      <c r="C1784" s="115"/>
      <c r="D1784" s="128" t="s">
        <v>169</v>
      </c>
      <c r="E1784" s="128"/>
      <c r="F1784" s="128"/>
      <c r="G1784" s="128"/>
      <c r="H1784" s="40"/>
    </row>
    <row r="1785" spans="2:8" x14ac:dyDescent="0.25">
      <c r="C1785" s="35" t="s">
        <v>12</v>
      </c>
      <c r="D1785" s="84">
        <v>2.1</v>
      </c>
      <c r="E1785" s="49"/>
      <c r="F1785" s="10"/>
    </row>
    <row r="1786" spans="2:8" x14ac:dyDescent="0.25">
      <c r="C1786" s="1" t="s">
        <v>9</v>
      </c>
      <c r="D1786" s="85">
        <v>536</v>
      </c>
      <c r="E1786" s="117" t="s">
        <v>16</v>
      </c>
      <c r="F1786" s="118"/>
      <c r="G1786" s="121">
        <f>D1787/D1786</f>
        <v>26.932388059701491</v>
      </c>
    </row>
    <row r="1787" spans="2:8" x14ac:dyDescent="0.25">
      <c r="C1787" s="1" t="s">
        <v>10</v>
      </c>
      <c r="D1787" s="85">
        <v>14435.76</v>
      </c>
      <c r="E1787" s="119"/>
      <c r="F1787" s="120"/>
      <c r="G1787" s="122"/>
    </row>
    <row r="1788" spans="2:8" x14ac:dyDescent="0.25">
      <c r="C1788" s="37"/>
      <c r="D1788" s="38"/>
      <c r="E1788" s="50"/>
    </row>
    <row r="1789" spans="2:8" x14ac:dyDescent="0.3">
      <c r="C1789" s="36" t="s">
        <v>7</v>
      </c>
      <c r="D1789" s="86" t="s">
        <v>121</v>
      </c>
    </row>
    <row r="1790" spans="2:8" x14ac:dyDescent="0.3">
      <c r="C1790" s="36" t="s">
        <v>11</v>
      </c>
      <c r="D1790" s="86">
        <v>45</v>
      </c>
    </row>
    <row r="1791" spans="2:8" x14ac:dyDescent="0.3">
      <c r="C1791" s="36" t="s">
        <v>13</v>
      </c>
      <c r="D1791" s="63" t="s">
        <v>34</v>
      </c>
      <c r="E1791" s="41"/>
    </row>
    <row r="1792" spans="2:8" ht="24" thickBot="1" x14ac:dyDescent="0.3">
      <c r="C1792" s="42"/>
      <c r="D1792" s="42"/>
    </row>
    <row r="1793" spans="2:8" ht="48" thickBot="1" x14ac:dyDescent="0.3">
      <c r="B1793" s="98" t="s">
        <v>17</v>
      </c>
      <c r="C1793" s="99"/>
      <c r="D1793" s="23" t="s">
        <v>20</v>
      </c>
      <c r="E1793" s="100" t="s">
        <v>22</v>
      </c>
      <c r="F1793" s="101"/>
      <c r="G1793" s="2" t="s">
        <v>21</v>
      </c>
    </row>
    <row r="1794" spans="2:8" ht="24" thickBot="1" x14ac:dyDescent="0.3">
      <c r="B1794" s="102" t="s">
        <v>36</v>
      </c>
      <c r="C1794" s="103"/>
      <c r="D1794" s="64">
        <v>50.01</v>
      </c>
      <c r="E1794" s="87">
        <v>2.1</v>
      </c>
      <c r="F1794" s="18" t="s">
        <v>25</v>
      </c>
      <c r="G1794" s="26">
        <f t="shared" ref="G1794:G1801" si="45">D1794*E1794</f>
        <v>105.021</v>
      </c>
      <c r="H1794" s="104"/>
    </row>
    <row r="1795" spans="2:8" x14ac:dyDescent="0.25">
      <c r="B1795" s="105" t="s">
        <v>18</v>
      </c>
      <c r="C1795" s="106"/>
      <c r="D1795" s="55">
        <v>97.44</v>
      </c>
      <c r="E1795" s="88">
        <v>0.7</v>
      </c>
      <c r="F1795" s="19" t="s">
        <v>26</v>
      </c>
      <c r="G1795" s="27">
        <f t="shared" si="45"/>
        <v>68.207999999999998</v>
      </c>
      <c r="H1795" s="104"/>
    </row>
    <row r="1796" spans="2:8" ht="24" thickBot="1" x14ac:dyDescent="0.3">
      <c r="B1796" s="107" t="s">
        <v>19</v>
      </c>
      <c r="C1796" s="108"/>
      <c r="D1796" s="56">
        <v>151.63</v>
      </c>
      <c r="E1796" s="89">
        <v>0.7</v>
      </c>
      <c r="F1796" s="20" t="s">
        <v>26</v>
      </c>
      <c r="G1796" s="28">
        <f t="shared" si="45"/>
        <v>106.14099999999999</v>
      </c>
      <c r="H1796" s="104"/>
    </row>
    <row r="1797" spans="2:8" ht="24" thickBot="1" x14ac:dyDescent="0.3">
      <c r="B1797" s="109" t="s">
        <v>28</v>
      </c>
      <c r="C1797" s="110"/>
      <c r="D1797" s="65">
        <v>731.97</v>
      </c>
      <c r="E1797" s="90"/>
      <c r="F1797" s="24" t="s">
        <v>25</v>
      </c>
      <c r="G1797" s="29">
        <f t="shared" si="45"/>
        <v>0</v>
      </c>
      <c r="H1797" s="104"/>
    </row>
    <row r="1798" spans="2:8" x14ac:dyDescent="0.25">
      <c r="B1798" s="105" t="s">
        <v>33</v>
      </c>
      <c r="C1798" s="106"/>
      <c r="D1798" s="55">
        <v>652.6</v>
      </c>
      <c r="E1798" s="88">
        <v>4.2</v>
      </c>
      <c r="F1798" s="19" t="s">
        <v>25</v>
      </c>
      <c r="G1798" s="27">
        <f t="shared" si="45"/>
        <v>2740.92</v>
      </c>
      <c r="H1798" s="104"/>
    </row>
    <row r="1799" spans="2:8" x14ac:dyDescent="0.25">
      <c r="B1799" s="111" t="s">
        <v>27</v>
      </c>
      <c r="C1799" s="112"/>
      <c r="D1799" s="66">
        <v>526.99</v>
      </c>
      <c r="E1799" s="91"/>
      <c r="F1799" s="21" t="s">
        <v>25</v>
      </c>
      <c r="G1799" s="30">
        <f t="shared" si="45"/>
        <v>0</v>
      </c>
      <c r="H1799" s="104"/>
    </row>
    <row r="1800" spans="2:8" x14ac:dyDescent="0.25">
      <c r="B1800" s="111" t="s">
        <v>29</v>
      </c>
      <c r="C1800" s="112"/>
      <c r="D1800" s="67">
        <v>5438.99</v>
      </c>
      <c r="E1800" s="92">
        <v>2.1</v>
      </c>
      <c r="F1800" s="21" t="s">
        <v>25</v>
      </c>
      <c r="G1800" s="30">
        <f t="shared" si="45"/>
        <v>11421.879000000001</v>
      </c>
      <c r="H1800" s="104"/>
    </row>
    <row r="1801" spans="2:8" x14ac:dyDescent="0.25">
      <c r="B1801" s="111" t="s">
        <v>30</v>
      </c>
      <c r="C1801" s="112"/>
      <c r="D1801" s="67">
        <v>1672.77</v>
      </c>
      <c r="E1801" s="92">
        <v>2.1</v>
      </c>
      <c r="F1801" s="21" t="s">
        <v>25</v>
      </c>
      <c r="G1801" s="30">
        <f t="shared" si="45"/>
        <v>3512.817</v>
      </c>
      <c r="H1801" s="104"/>
    </row>
    <row r="1802" spans="2:8" x14ac:dyDescent="0.25">
      <c r="B1802" s="111" t="s">
        <v>32</v>
      </c>
      <c r="C1802" s="112"/>
      <c r="D1802" s="67">
        <v>548.24</v>
      </c>
      <c r="E1802" s="92">
        <v>2.1</v>
      </c>
      <c r="F1802" s="21" t="s">
        <v>25</v>
      </c>
      <c r="G1802" s="30">
        <f>D1802*E1802</f>
        <v>1151.3040000000001</v>
      </c>
      <c r="H1802" s="104"/>
    </row>
    <row r="1803" spans="2:8" ht="24" thickBot="1" x14ac:dyDescent="0.3">
      <c r="B1803" s="107" t="s">
        <v>31</v>
      </c>
      <c r="C1803" s="108"/>
      <c r="D1803" s="68">
        <v>340.74</v>
      </c>
      <c r="E1803" s="89">
        <v>21</v>
      </c>
      <c r="F1803" s="20" t="s">
        <v>25</v>
      </c>
      <c r="G1803" s="31">
        <f>D1803*E1803</f>
        <v>7155.54</v>
      </c>
      <c r="H1803" s="104"/>
    </row>
    <row r="1804" spans="2:8" x14ac:dyDescent="0.25">
      <c r="C1804" s="3"/>
      <c r="D1804" s="3"/>
      <c r="E1804" s="4"/>
      <c r="F1804" s="4"/>
      <c r="H1804" s="45"/>
    </row>
    <row r="1805" spans="2:8" ht="25.5" x14ac:dyDescent="0.25">
      <c r="C1805" s="14" t="s">
        <v>14</v>
      </c>
      <c r="D1805" s="6"/>
    </row>
    <row r="1806" spans="2:8" ht="20.25" x14ac:dyDescent="0.25">
      <c r="C1806" s="95" t="s">
        <v>6</v>
      </c>
      <c r="D1806" s="83" t="s">
        <v>0</v>
      </c>
      <c r="E1806" s="9">
        <f>IF(G1794&gt;0, ROUND((G1794+D1787)/D1787,2), 0)</f>
        <v>1.01</v>
      </c>
      <c r="F1806" s="9"/>
      <c r="G1806" s="10"/>
      <c r="H1806" s="7"/>
    </row>
    <row r="1807" spans="2:8" x14ac:dyDescent="0.25">
      <c r="C1807" s="95"/>
      <c r="D1807" s="83" t="s">
        <v>1</v>
      </c>
      <c r="E1807" s="9">
        <f>IF(SUM(G1795:G1796)&gt;0,ROUND((G1795+G1796+D1787)/D1787,2),0)</f>
        <v>1.01</v>
      </c>
      <c r="F1807" s="9"/>
      <c r="G1807" s="11"/>
      <c r="H1807" s="47"/>
    </row>
    <row r="1808" spans="2:8" x14ac:dyDescent="0.25">
      <c r="C1808" s="95"/>
      <c r="D1808" s="83" t="s">
        <v>2</v>
      </c>
      <c r="E1808" s="9">
        <f>IF(G1797&gt;0,ROUND((G1797+D1787)/D1787,2),0)</f>
        <v>0</v>
      </c>
      <c r="F1808" s="12"/>
      <c r="G1808" s="11"/>
    </row>
    <row r="1809" spans="2:8" x14ac:dyDescent="0.25">
      <c r="C1809" s="95"/>
      <c r="D1809" s="13" t="s">
        <v>3</v>
      </c>
      <c r="E1809" s="32">
        <f>IF(SUM(G1798:G1803)&gt;0,ROUND((SUM(G1798:G1803)+D1787)/D1787,2),0)</f>
        <v>2.8</v>
      </c>
      <c r="F1809" s="10"/>
      <c r="G1809" s="11"/>
    </row>
    <row r="1810" spans="2:8" ht="25.5" x14ac:dyDescent="0.25">
      <c r="D1810" s="33" t="s">
        <v>4</v>
      </c>
      <c r="E1810" s="34">
        <f>SUM(E1806:E1809)-IF(VALUE(COUNTIF(E1806:E1809,"&gt;0"))=4,3,0)-IF(VALUE(COUNTIF(E1806:E1809,"&gt;0"))=3,2,0)-IF(VALUE(COUNTIF(E1806:E1809,"&gt;0"))=2,1,0)</f>
        <v>2.8200000000000003</v>
      </c>
      <c r="F1810" s="25"/>
    </row>
    <row r="1811" spans="2:8" x14ac:dyDescent="0.25">
      <c r="E1811" s="15"/>
    </row>
    <row r="1812" spans="2:8" ht="25.5" x14ac:dyDescent="0.35">
      <c r="B1812" s="22"/>
      <c r="C1812" s="16" t="s">
        <v>23</v>
      </c>
      <c r="D1812" s="96">
        <f>E1810*D1787</f>
        <v>40708.843200000003</v>
      </c>
      <c r="E1812" s="96"/>
    </row>
    <row r="1813" spans="2:8" ht="20.25" x14ac:dyDescent="0.3">
      <c r="C1813" s="17" t="s">
        <v>8</v>
      </c>
      <c r="D1813" s="97">
        <f>D1812/D1786</f>
        <v>75.949334328358219</v>
      </c>
      <c r="E1813" s="97"/>
      <c r="G1813" s="7"/>
      <c r="H1813" s="48"/>
    </row>
    <row r="1818" spans="2:8" ht="60.75" x14ac:dyDescent="0.8">
      <c r="B1818" s="123" t="s">
        <v>82</v>
      </c>
      <c r="C1818" s="123"/>
      <c r="D1818" s="123"/>
      <c r="E1818" s="123"/>
      <c r="F1818" s="123"/>
      <c r="G1818" s="123"/>
      <c r="H1818" s="123"/>
    </row>
    <row r="1819" spans="2:8" x14ac:dyDescent="0.25">
      <c r="B1819" s="124" t="s">
        <v>37</v>
      </c>
      <c r="C1819" s="124"/>
      <c r="D1819" s="124"/>
      <c r="E1819" s="124"/>
      <c r="F1819" s="124"/>
      <c r="G1819" s="124"/>
    </row>
    <row r="1820" spans="2:8" x14ac:dyDescent="0.25">
      <c r="C1820" s="82"/>
      <c r="G1820" s="7"/>
    </row>
    <row r="1821" spans="2:8" ht="25.5" x14ac:dyDescent="0.25">
      <c r="C1821" s="14" t="s">
        <v>5</v>
      </c>
      <c r="D1821" s="6"/>
    </row>
    <row r="1822" spans="2:8" ht="20.25" x14ac:dyDescent="0.25">
      <c r="B1822" s="10"/>
      <c r="C1822" s="113" t="s">
        <v>15</v>
      </c>
      <c r="D1822" s="128" t="s">
        <v>91</v>
      </c>
      <c r="E1822" s="128"/>
      <c r="F1822" s="128"/>
      <c r="G1822" s="128"/>
      <c r="H1822" s="40"/>
    </row>
    <row r="1823" spans="2:8" ht="20.25" x14ac:dyDescent="0.25">
      <c r="B1823" s="10"/>
      <c r="C1823" s="114"/>
      <c r="D1823" s="128" t="s">
        <v>142</v>
      </c>
      <c r="E1823" s="128"/>
      <c r="F1823" s="128"/>
      <c r="G1823" s="128"/>
      <c r="H1823" s="40"/>
    </row>
    <row r="1824" spans="2:8" ht="20.25" x14ac:dyDescent="0.25">
      <c r="B1824" s="10"/>
      <c r="C1824" s="115"/>
      <c r="D1824" s="128" t="s">
        <v>182</v>
      </c>
      <c r="E1824" s="128"/>
      <c r="F1824" s="128"/>
      <c r="G1824" s="128"/>
      <c r="H1824" s="40"/>
    </row>
    <row r="1825" spans="2:8" x14ac:dyDescent="0.25">
      <c r="C1825" s="35" t="s">
        <v>12</v>
      </c>
      <c r="D1825" s="84">
        <v>3.2</v>
      </c>
      <c r="E1825" s="49"/>
      <c r="F1825" s="10"/>
    </row>
    <row r="1826" spans="2:8" x14ac:dyDescent="0.25">
      <c r="C1826" s="1" t="s">
        <v>9</v>
      </c>
      <c r="D1826" s="85">
        <v>830</v>
      </c>
      <c r="E1826" s="117" t="s">
        <v>16</v>
      </c>
      <c r="F1826" s="118"/>
      <c r="G1826" s="121">
        <f>D1827/D1826</f>
        <v>15.100192771084338</v>
      </c>
    </row>
    <row r="1827" spans="2:8" x14ac:dyDescent="0.25">
      <c r="C1827" s="1" t="s">
        <v>10</v>
      </c>
      <c r="D1827" s="85">
        <v>12533.16</v>
      </c>
      <c r="E1827" s="119"/>
      <c r="F1827" s="120"/>
      <c r="G1827" s="122"/>
    </row>
    <row r="1828" spans="2:8" x14ac:dyDescent="0.25">
      <c r="C1828" s="37"/>
      <c r="D1828" s="38"/>
      <c r="E1828" s="50"/>
    </row>
    <row r="1829" spans="2:8" x14ac:dyDescent="0.3">
      <c r="C1829" s="36" t="s">
        <v>7</v>
      </c>
      <c r="D1829" s="86" t="s">
        <v>160</v>
      </c>
    </row>
    <row r="1830" spans="2:8" x14ac:dyDescent="0.3">
      <c r="C1830" s="36" t="s">
        <v>11</v>
      </c>
      <c r="D1830" s="86">
        <v>45</v>
      </c>
    </row>
    <row r="1831" spans="2:8" x14ac:dyDescent="0.3">
      <c r="C1831" s="36" t="s">
        <v>13</v>
      </c>
      <c r="D1831" s="63" t="s">
        <v>34</v>
      </c>
      <c r="E1831" s="41"/>
    </row>
    <row r="1832" spans="2:8" ht="24" thickBot="1" x14ac:dyDescent="0.3">
      <c r="C1832" s="42"/>
      <c r="D1832" s="42"/>
    </row>
    <row r="1833" spans="2:8" ht="48" thickBot="1" x14ac:dyDescent="0.3">
      <c r="B1833" s="98" t="s">
        <v>17</v>
      </c>
      <c r="C1833" s="99"/>
      <c r="D1833" s="23" t="s">
        <v>20</v>
      </c>
      <c r="E1833" s="100" t="s">
        <v>22</v>
      </c>
      <c r="F1833" s="101"/>
      <c r="G1833" s="2" t="s">
        <v>21</v>
      </c>
    </row>
    <row r="1834" spans="2:8" ht="24" thickBot="1" x14ac:dyDescent="0.3">
      <c r="B1834" s="102" t="s">
        <v>36</v>
      </c>
      <c r="C1834" s="103"/>
      <c r="D1834" s="64">
        <v>50.01</v>
      </c>
      <c r="E1834" s="87">
        <v>3.2</v>
      </c>
      <c r="F1834" s="18" t="s">
        <v>25</v>
      </c>
      <c r="G1834" s="26">
        <f t="shared" ref="G1834:G1841" si="46">D1834*E1834</f>
        <v>160.03200000000001</v>
      </c>
      <c r="H1834" s="104"/>
    </row>
    <row r="1835" spans="2:8" x14ac:dyDescent="0.25">
      <c r="B1835" s="105" t="s">
        <v>18</v>
      </c>
      <c r="C1835" s="106"/>
      <c r="D1835" s="55">
        <v>97.44</v>
      </c>
      <c r="E1835" s="88">
        <v>1</v>
      </c>
      <c r="F1835" s="19" t="s">
        <v>26</v>
      </c>
      <c r="G1835" s="27">
        <f t="shared" si="46"/>
        <v>97.44</v>
      </c>
      <c r="H1835" s="104"/>
    </row>
    <row r="1836" spans="2:8" ht="24" thickBot="1" x14ac:dyDescent="0.3">
      <c r="B1836" s="107" t="s">
        <v>19</v>
      </c>
      <c r="C1836" s="108"/>
      <c r="D1836" s="56">
        <v>151.63</v>
      </c>
      <c r="E1836" s="89">
        <v>1</v>
      </c>
      <c r="F1836" s="20" t="s">
        <v>26</v>
      </c>
      <c r="G1836" s="28">
        <f t="shared" si="46"/>
        <v>151.63</v>
      </c>
      <c r="H1836" s="104"/>
    </row>
    <row r="1837" spans="2:8" ht="24" thickBot="1" x14ac:dyDescent="0.3">
      <c r="B1837" s="109" t="s">
        <v>28</v>
      </c>
      <c r="C1837" s="110"/>
      <c r="D1837" s="65">
        <v>731.97</v>
      </c>
      <c r="E1837" s="90"/>
      <c r="F1837" s="24" t="s">
        <v>25</v>
      </c>
      <c r="G1837" s="29">
        <f t="shared" si="46"/>
        <v>0</v>
      </c>
      <c r="H1837" s="104"/>
    </row>
    <row r="1838" spans="2:8" x14ac:dyDescent="0.25">
      <c r="B1838" s="105" t="s">
        <v>33</v>
      </c>
      <c r="C1838" s="106"/>
      <c r="D1838" s="55">
        <v>652.6</v>
      </c>
      <c r="E1838" s="88">
        <v>6.4</v>
      </c>
      <c r="F1838" s="19" t="s">
        <v>25</v>
      </c>
      <c r="G1838" s="27">
        <f t="shared" si="46"/>
        <v>4176.6400000000003</v>
      </c>
      <c r="H1838" s="104"/>
    </row>
    <row r="1839" spans="2:8" x14ac:dyDescent="0.25">
      <c r="B1839" s="111" t="s">
        <v>27</v>
      </c>
      <c r="C1839" s="112"/>
      <c r="D1839" s="66">
        <v>526.99</v>
      </c>
      <c r="E1839" s="91"/>
      <c r="F1839" s="21" t="s">
        <v>25</v>
      </c>
      <c r="G1839" s="30">
        <f t="shared" si="46"/>
        <v>0</v>
      </c>
      <c r="H1839" s="104"/>
    </row>
    <row r="1840" spans="2:8" x14ac:dyDescent="0.25">
      <c r="B1840" s="111" t="s">
        <v>29</v>
      </c>
      <c r="C1840" s="112"/>
      <c r="D1840" s="67">
        <v>5438.99</v>
      </c>
      <c r="E1840" s="92">
        <v>3.2</v>
      </c>
      <c r="F1840" s="21" t="s">
        <v>25</v>
      </c>
      <c r="G1840" s="30">
        <f t="shared" si="46"/>
        <v>17404.768</v>
      </c>
      <c r="H1840" s="104"/>
    </row>
    <row r="1841" spans="2:8" x14ac:dyDescent="0.25">
      <c r="B1841" s="111" t="s">
        <v>30</v>
      </c>
      <c r="C1841" s="112"/>
      <c r="D1841" s="67">
        <v>1672.77</v>
      </c>
      <c r="E1841" s="92">
        <v>3.2</v>
      </c>
      <c r="F1841" s="21" t="s">
        <v>25</v>
      </c>
      <c r="G1841" s="30">
        <f t="shared" si="46"/>
        <v>5352.8640000000005</v>
      </c>
      <c r="H1841" s="104"/>
    </row>
    <row r="1842" spans="2:8" x14ac:dyDescent="0.25">
      <c r="B1842" s="111" t="s">
        <v>32</v>
      </c>
      <c r="C1842" s="112"/>
      <c r="D1842" s="67">
        <v>548.24</v>
      </c>
      <c r="E1842" s="92">
        <v>3.2</v>
      </c>
      <c r="F1842" s="21" t="s">
        <v>25</v>
      </c>
      <c r="G1842" s="30">
        <f>D1842*E1842</f>
        <v>1754.3680000000002</v>
      </c>
      <c r="H1842" s="104"/>
    </row>
    <row r="1843" spans="2:8" ht="24" thickBot="1" x14ac:dyDescent="0.3">
      <c r="B1843" s="107" t="s">
        <v>31</v>
      </c>
      <c r="C1843" s="108"/>
      <c r="D1843" s="68">
        <v>340.74</v>
      </c>
      <c r="E1843" s="89">
        <v>32</v>
      </c>
      <c r="F1843" s="20" t="s">
        <v>25</v>
      </c>
      <c r="G1843" s="31">
        <f>D1843*E1843</f>
        <v>10903.68</v>
      </c>
      <c r="H1843" s="104"/>
    </row>
    <row r="1844" spans="2:8" x14ac:dyDescent="0.25">
      <c r="C1844" s="3"/>
      <c r="D1844" s="3"/>
      <c r="E1844" s="4"/>
      <c r="F1844" s="4"/>
      <c r="H1844" s="45"/>
    </row>
    <row r="1845" spans="2:8" ht="25.5" x14ac:dyDescent="0.25">
      <c r="C1845" s="14" t="s">
        <v>14</v>
      </c>
      <c r="D1845" s="6"/>
    </row>
    <row r="1846" spans="2:8" ht="20.25" x14ac:dyDescent="0.25">
      <c r="C1846" s="95" t="s">
        <v>6</v>
      </c>
      <c r="D1846" s="83" t="s">
        <v>0</v>
      </c>
      <c r="E1846" s="9">
        <f>IF(G1834&gt;0, ROUND((G1834+D1827)/D1827,2), 0)</f>
        <v>1.01</v>
      </c>
      <c r="F1846" s="9"/>
      <c r="G1846" s="10"/>
      <c r="H1846" s="7"/>
    </row>
    <row r="1847" spans="2:8" x14ac:dyDescent="0.25">
      <c r="C1847" s="95"/>
      <c r="D1847" s="83" t="s">
        <v>1</v>
      </c>
      <c r="E1847" s="9">
        <f>IF(SUM(G1835:G1836)&gt;0,ROUND((G1835+G1836+D1827)/D1827,2),0)</f>
        <v>1.02</v>
      </c>
      <c r="F1847" s="9"/>
      <c r="G1847" s="11"/>
      <c r="H1847" s="47"/>
    </row>
    <row r="1848" spans="2:8" x14ac:dyDescent="0.25">
      <c r="C1848" s="95"/>
      <c r="D1848" s="83" t="s">
        <v>2</v>
      </c>
      <c r="E1848" s="9">
        <f>IF(G1837&gt;0,ROUND((G1837+D1827)/D1827,2),0)</f>
        <v>0</v>
      </c>
      <c r="F1848" s="12"/>
      <c r="G1848" s="11"/>
    </row>
    <row r="1849" spans="2:8" x14ac:dyDescent="0.25">
      <c r="C1849" s="95"/>
      <c r="D1849" s="13" t="s">
        <v>3</v>
      </c>
      <c r="E1849" s="32">
        <f>IF(SUM(G1838:G1843)&gt;0,ROUND((SUM(G1838:G1843)+D1827)/D1827,2),0)</f>
        <v>4.16</v>
      </c>
      <c r="F1849" s="10"/>
      <c r="G1849" s="11"/>
    </row>
    <row r="1850" spans="2:8" ht="25.5" x14ac:dyDescent="0.25">
      <c r="D1850" s="33" t="s">
        <v>4</v>
      </c>
      <c r="E1850" s="34">
        <f>SUM(E1846:E1849)-IF(VALUE(COUNTIF(E1846:E1849,"&gt;0"))=4,3,0)-IF(VALUE(COUNTIF(E1846:E1849,"&gt;0"))=3,2,0)-IF(VALUE(COUNTIF(E1846:E1849,"&gt;0"))=2,1,0)</f>
        <v>4.1900000000000004</v>
      </c>
      <c r="F1850" s="25"/>
    </row>
    <row r="1851" spans="2:8" x14ac:dyDescent="0.25">
      <c r="E1851" s="15"/>
    </row>
    <row r="1852" spans="2:8" ht="25.5" x14ac:dyDescent="0.35">
      <c r="B1852" s="22"/>
      <c r="C1852" s="16" t="s">
        <v>23</v>
      </c>
      <c r="D1852" s="96">
        <f>E1850*D1827</f>
        <v>52513.940400000007</v>
      </c>
      <c r="E1852" s="96"/>
    </row>
    <row r="1853" spans="2:8" ht="20.25" x14ac:dyDescent="0.3">
      <c r="C1853" s="17" t="s">
        <v>8</v>
      </c>
      <c r="D1853" s="97">
        <f>D1852/D1826</f>
        <v>63.269807710843381</v>
      </c>
      <c r="E1853" s="97"/>
      <c r="G1853" s="7"/>
      <c r="H1853" s="48"/>
    </row>
    <row r="1857" spans="2:8" ht="60.75" x14ac:dyDescent="0.8">
      <c r="B1857" s="123" t="s">
        <v>83</v>
      </c>
      <c r="C1857" s="123"/>
      <c r="D1857" s="123"/>
      <c r="E1857" s="123"/>
      <c r="F1857" s="123"/>
      <c r="G1857" s="123"/>
      <c r="H1857" s="123"/>
    </row>
    <row r="1858" spans="2:8" x14ac:dyDescent="0.25">
      <c r="B1858" s="124" t="s">
        <v>37</v>
      </c>
      <c r="C1858" s="124"/>
      <c r="D1858" s="124"/>
      <c r="E1858" s="124"/>
      <c r="F1858" s="124"/>
      <c r="G1858" s="124"/>
    </row>
    <row r="1859" spans="2:8" x14ac:dyDescent="0.25">
      <c r="C1859" s="82"/>
      <c r="G1859" s="7"/>
    </row>
    <row r="1860" spans="2:8" ht="25.5" x14ac:dyDescent="0.25">
      <c r="C1860" s="14" t="s">
        <v>5</v>
      </c>
      <c r="D1860" s="6"/>
    </row>
    <row r="1861" spans="2:8" ht="20.25" x14ac:dyDescent="0.25">
      <c r="B1861" s="10"/>
      <c r="C1861" s="113" t="s">
        <v>15</v>
      </c>
      <c r="D1861" s="128" t="s">
        <v>91</v>
      </c>
      <c r="E1861" s="128"/>
      <c r="F1861" s="128"/>
      <c r="G1861" s="128"/>
      <c r="H1861" s="40"/>
    </row>
    <row r="1862" spans="2:8" ht="20.25" x14ac:dyDescent="0.25">
      <c r="B1862" s="10"/>
      <c r="C1862" s="114"/>
      <c r="D1862" s="128" t="s">
        <v>142</v>
      </c>
      <c r="E1862" s="128"/>
      <c r="F1862" s="128"/>
      <c r="G1862" s="128"/>
      <c r="H1862" s="40"/>
    </row>
    <row r="1863" spans="2:8" ht="20.25" x14ac:dyDescent="0.25">
      <c r="B1863" s="10"/>
      <c r="C1863" s="115"/>
      <c r="D1863" s="128" t="s">
        <v>183</v>
      </c>
      <c r="E1863" s="128"/>
      <c r="F1863" s="128"/>
      <c r="G1863" s="128"/>
      <c r="H1863" s="40"/>
    </row>
    <row r="1864" spans="2:8" x14ac:dyDescent="0.25">
      <c r="C1864" s="35" t="s">
        <v>12</v>
      </c>
      <c r="D1864" s="84">
        <v>2.6</v>
      </c>
      <c r="E1864" s="49"/>
      <c r="F1864" s="10"/>
    </row>
    <row r="1865" spans="2:8" x14ac:dyDescent="0.25">
      <c r="C1865" s="1" t="s">
        <v>9</v>
      </c>
      <c r="D1865" s="85">
        <v>882</v>
      </c>
      <c r="E1865" s="117" t="s">
        <v>16</v>
      </c>
      <c r="F1865" s="118"/>
      <c r="G1865" s="121">
        <f>D1866/D1865</f>
        <v>20.469761904761906</v>
      </c>
    </row>
    <row r="1866" spans="2:8" x14ac:dyDescent="0.25">
      <c r="C1866" s="1" t="s">
        <v>10</v>
      </c>
      <c r="D1866" s="85">
        <v>18054.330000000002</v>
      </c>
      <c r="E1866" s="119"/>
      <c r="F1866" s="120"/>
      <c r="G1866" s="122"/>
    </row>
    <row r="1867" spans="2:8" x14ac:dyDescent="0.25">
      <c r="C1867" s="37"/>
      <c r="D1867" s="38"/>
      <c r="E1867" s="50"/>
    </row>
    <row r="1868" spans="2:8" x14ac:dyDescent="0.3">
      <c r="C1868" s="36" t="s">
        <v>7</v>
      </c>
      <c r="D1868" s="86" t="s">
        <v>110</v>
      </c>
    </row>
    <row r="1869" spans="2:8" x14ac:dyDescent="0.3">
      <c r="C1869" s="36" t="s">
        <v>11</v>
      </c>
      <c r="D1869" s="86">
        <v>55</v>
      </c>
    </row>
    <row r="1870" spans="2:8" x14ac:dyDescent="0.3">
      <c r="C1870" s="36" t="s">
        <v>13</v>
      </c>
      <c r="D1870" s="63" t="s">
        <v>34</v>
      </c>
      <c r="E1870" s="41"/>
    </row>
    <row r="1871" spans="2:8" ht="24" thickBot="1" x14ac:dyDescent="0.3">
      <c r="C1871" s="42"/>
      <c r="D1871" s="42"/>
    </row>
    <row r="1872" spans="2:8" ht="48" thickBot="1" x14ac:dyDescent="0.3">
      <c r="B1872" s="98" t="s">
        <v>17</v>
      </c>
      <c r="C1872" s="99"/>
      <c r="D1872" s="23" t="s">
        <v>20</v>
      </c>
      <c r="E1872" s="100" t="s">
        <v>22</v>
      </c>
      <c r="F1872" s="101"/>
      <c r="G1872" s="2" t="s">
        <v>21</v>
      </c>
    </row>
    <row r="1873" spans="2:8" ht="24" thickBot="1" x14ac:dyDescent="0.3">
      <c r="B1873" s="102" t="s">
        <v>36</v>
      </c>
      <c r="C1873" s="103"/>
      <c r="D1873" s="64">
        <v>50.01</v>
      </c>
      <c r="E1873" s="87">
        <v>2.6</v>
      </c>
      <c r="F1873" s="18" t="s">
        <v>25</v>
      </c>
      <c r="G1873" s="26">
        <f t="shared" ref="G1873:G1880" si="47">D1873*E1873</f>
        <v>130.02600000000001</v>
      </c>
      <c r="H1873" s="104"/>
    </row>
    <row r="1874" spans="2:8" x14ac:dyDescent="0.25">
      <c r="B1874" s="105" t="s">
        <v>18</v>
      </c>
      <c r="C1874" s="106"/>
      <c r="D1874" s="55">
        <v>97.44</v>
      </c>
      <c r="E1874" s="88">
        <v>1</v>
      </c>
      <c r="F1874" s="19" t="s">
        <v>26</v>
      </c>
      <c r="G1874" s="27">
        <f t="shared" si="47"/>
        <v>97.44</v>
      </c>
      <c r="H1874" s="104"/>
    </row>
    <row r="1875" spans="2:8" ht="24" thickBot="1" x14ac:dyDescent="0.3">
      <c r="B1875" s="107" t="s">
        <v>19</v>
      </c>
      <c r="C1875" s="108"/>
      <c r="D1875" s="56">
        <v>151.63</v>
      </c>
      <c r="E1875" s="89">
        <v>1</v>
      </c>
      <c r="F1875" s="20" t="s">
        <v>26</v>
      </c>
      <c r="G1875" s="28">
        <f t="shared" si="47"/>
        <v>151.63</v>
      </c>
      <c r="H1875" s="104"/>
    </row>
    <row r="1876" spans="2:8" ht="24" thickBot="1" x14ac:dyDescent="0.3">
      <c r="B1876" s="109" t="s">
        <v>28</v>
      </c>
      <c r="C1876" s="110"/>
      <c r="D1876" s="65">
        <v>731.97</v>
      </c>
      <c r="E1876" s="90"/>
      <c r="F1876" s="24" t="s">
        <v>25</v>
      </c>
      <c r="G1876" s="29">
        <f t="shared" si="47"/>
        <v>0</v>
      </c>
      <c r="H1876" s="104"/>
    </row>
    <row r="1877" spans="2:8" x14ac:dyDescent="0.25">
      <c r="B1877" s="105" t="s">
        <v>33</v>
      </c>
      <c r="C1877" s="106"/>
      <c r="D1877" s="55">
        <v>652.6</v>
      </c>
      <c r="E1877" s="88">
        <v>5.2</v>
      </c>
      <c r="F1877" s="19" t="s">
        <v>25</v>
      </c>
      <c r="G1877" s="27">
        <f t="shared" si="47"/>
        <v>3393.5200000000004</v>
      </c>
      <c r="H1877" s="104"/>
    </row>
    <row r="1878" spans="2:8" x14ac:dyDescent="0.25">
      <c r="B1878" s="111" t="s">
        <v>27</v>
      </c>
      <c r="C1878" s="112"/>
      <c r="D1878" s="66">
        <v>526.99</v>
      </c>
      <c r="E1878" s="91"/>
      <c r="F1878" s="21" t="s">
        <v>25</v>
      </c>
      <c r="G1878" s="30">
        <f t="shared" si="47"/>
        <v>0</v>
      </c>
      <c r="H1878" s="104"/>
    </row>
    <row r="1879" spans="2:8" x14ac:dyDescent="0.25">
      <c r="B1879" s="111" t="s">
        <v>29</v>
      </c>
      <c r="C1879" s="112"/>
      <c r="D1879" s="67">
        <v>5438.99</v>
      </c>
      <c r="E1879" s="92">
        <v>2.6</v>
      </c>
      <c r="F1879" s="21" t="s">
        <v>25</v>
      </c>
      <c r="G1879" s="30">
        <f t="shared" si="47"/>
        <v>14141.374</v>
      </c>
      <c r="H1879" s="104"/>
    </row>
    <row r="1880" spans="2:8" x14ac:dyDescent="0.25">
      <c r="B1880" s="111" t="s">
        <v>30</v>
      </c>
      <c r="C1880" s="112"/>
      <c r="D1880" s="67">
        <v>1672.77</v>
      </c>
      <c r="E1880" s="92">
        <v>2.6</v>
      </c>
      <c r="F1880" s="21" t="s">
        <v>25</v>
      </c>
      <c r="G1880" s="30">
        <f t="shared" si="47"/>
        <v>4349.2020000000002</v>
      </c>
      <c r="H1880" s="104"/>
    </row>
    <row r="1881" spans="2:8" x14ac:dyDescent="0.25">
      <c r="B1881" s="111" t="s">
        <v>32</v>
      </c>
      <c r="C1881" s="112"/>
      <c r="D1881" s="67">
        <v>548.24</v>
      </c>
      <c r="E1881" s="92">
        <v>2.6</v>
      </c>
      <c r="F1881" s="21" t="s">
        <v>25</v>
      </c>
      <c r="G1881" s="30">
        <f>D1881*E1881</f>
        <v>1425.424</v>
      </c>
      <c r="H1881" s="104"/>
    </row>
    <row r="1882" spans="2:8" ht="24" thickBot="1" x14ac:dyDescent="0.3">
      <c r="B1882" s="107" t="s">
        <v>31</v>
      </c>
      <c r="C1882" s="108"/>
      <c r="D1882" s="68">
        <v>340.74</v>
      </c>
      <c r="E1882" s="89">
        <v>26</v>
      </c>
      <c r="F1882" s="20" t="s">
        <v>25</v>
      </c>
      <c r="G1882" s="31">
        <f>D1882*E1882</f>
        <v>8859.24</v>
      </c>
      <c r="H1882" s="104"/>
    </row>
    <row r="1883" spans="2:8" x14ac:dyDescent="0.25">
      <c r="C1883" s="3"/>
      <c r="D1883" s="3"/>
      <c r="E1883" s="4"/>
      <c r="F1883" s="4"/>
      <c r="H1883" s="45"/>
    </row>
    <row r="1884" spans="2:8" ht="25.5" x14ac:dyDescent="0.25">
      <c r="C1884" s="14" t="s">
        <v>14</v>
      </c>
      <c r="D1884" s="6"/>
    </row>
    <row r="1885" spans="2:8" ht="20.25" x14ac:dyDescent="0.25">
      <c r="C1885" s="95" t="s">
        <v>6</v>
      </c>
      <c r="D1885" s="83" t="s">
        <v>0</v>
      </c>
      <c r="E1885" s="9">
        <f>IF(G1873&gt;0, ROUND((G1873+D1866)/D1866,2), 0)</f>
        <v>1.01</v>
      </c>
      <c r="F1885" s="9"/>
      <c r="G1885" s="10"/>
      <c r="H1885" s="7"/>
    </row>
    <row r="1886" spans="2:8" x14ac:dyDescent="0.25">
      <c r="C1886" s="95"/>
      <c r="D1886" s="83" t="s">
        <v>1</v>
      </c>
      <c r="E1886" s="9">
        <f>IF(SUM(G1874:G1875)&gt;0,ROUND((G1874+G1875+D1866)/D1866,2),0)</f>
        <v>1.01</v>
      </c>
      <c r="F1886" s="9"/>
      <c r="G1886" s="11"/>
      <c r="H1886" s="47"/>
    </row>
    <row r="1887" spans="2:8" x14ac:dyDescent="0.25">
      <c r="C1887" s="95"/>
      <c r="D1887" s="83" t="s">
        <v>2</v>
      </c>
      <c r="E1887" s="9">
        <f>IF(G1876&gt;0,ROUND((G1876+D1866)/D1866,2),0)</f>
        <v>0</v>
      </c>
      <c r="F1887" s="12"/>
      <c r="G1887" s="11"/>
    </row>
    <row r="1888" spans="2:8" x14ac:dyDescent="0.25">
      <c r="C1888" s="95"/>
      <c r="D1888" s="13" t="s">
        <v>3</v>
      </c>
      <c r="E1888" s="32">
        <f>IF(SUM(G1877:G1882)&gt;0,ROUND((SUM(G1877:G1882)+D1866)/D1866,2),0)</f>
        <v>2.78</v>
      </c>
      <c r="F1888" s="10"/>
      <c r="G1888" s="11"/>
    </row>
    <row r="1889" spans="2:8" ht="25.5" x14ac:dyDescent="0.25">
      <c r="D1889" s="33" t="s">
        <v>4</v>
      </c>
      <c r="E1889" s="34">
        <f>SUM(E1885:E1888)-IF(VALUE(COUNTIF(E1885:E1888,"&gt;0"))=4,3,0)-IF(VALUE(COUNTIF(E1885:E1888,"&gt;0"))=3,2,0)-IF(VALUE(COUNTIF(E1885:E1888,"&gt;0"))=2,1,0)</f>
        <v>2.8</v>
      </c>
      <c r="F1889" s="25"/>
    </row>
    <row r="1890" spans="2:8" x14ac:dyDescent="0.25">
      <c r="E1890" s="15"/>
    </row>
    <row r="1891" spans="2:8" ht="25.5" x14ac:dyDescent="0.35">
      <c r="B1891" s="22"/>
      <c r="C1891" s="16" t="s">
        <v>23</v>
      </c>
      <c r="D1891" s="96">
        <f>E1889*D1866</f>
        <v>50552.124000000003</v>
      </c>
      <c r="E1891" s="96"/>
    </row>
    <row r="1892" spans="2:8" ht="20.25" x14ac:dyDescent="0.3">
      <c r="C1892" s="17" t="s">
        <v>8</v>
      </c>
      <c r="D1892" s="97">
        <f>D1891/D1865</f>
        <v>57.315333333333335</v>
      </c>
      <c r="E1892" s="97"/>
      <c r="G1892" s="7"/>
      <c r="H1892" s="48"/>
    </row>
    <row r="1895" spans="2:8" ht="60.75" x14ac:dyDescent="0.8">
      <c r="B1895" s="123" t="s">
        <v>84</v>
      </c>
      <c r="C1895" s="123"/>
      <c r="D1895" s="123"/>
      <c r="E1895" s="123"/>
      <c r="F1895" s="123"/>
      <c r="G1895" s="123"/>
      <c r="H1895" s="123"/>
    </row>
    <row r="1896" spans="2:8" x14ac:dyDescent="0.25">
      <c r="B1896" s="124" t="s">
        <v>37</v>
      </c>
      <c r="C1896" s="124"/>
      <c r="D1896" s="124"/>
      <c r="E1896" s="124"/>
      <c r="F1896" s="124"/>
      <c r="G1896" s="124"/>
    </row>
    <row r="1897" spans="2:8" x14ac:dyDescent="0.25">
      <c r="C1897" s="82"/>
      <c r="G1897" s="7"/>
    </row>
    <row r="1898" spans="2:8" ht="25.5" x14ac:dyDescent="0.25">
      <c r="C1898" s="14" t="s">
        <v>5</v>
      </c>
      <c r="D1898" s="6"/>
    </row>
    <row r="1899" spans="2:8" ht="20.25" x14ac:dyDescent="0.25">
      <c r="B1899" s="10"/>
      <c r="C1899" s="113" t="s">
        <v>15</v>
      </c>
      <c r="D1899" s="128" t="s">
        <v>91</v>
      </c>
      <c r="E1899" s="128"/>
      <c r="F1899" s="128"/>
      <c r="G1899" s="128"/>
      <c r="H1899" s="40"/>
    </row>
    <row r="1900" spans="2:8" ht="20.25" x14ac:dyDescent="0.25">
      <c r="B1900" s="10"/>
      <c r="C1900" s="114"/>
      <c r="D1900" s="128" t="s">
        <v>142</v>
      </c>
      <c r="E1900" s="128"/>
      <c r="F1900" s="128"/>
      <c r="G1900" s="128"/>
      <c r="H1900" s="40"/>
    </row>
    <row r="1901" spans="2:8" ht="20.25" x14ac:dyDescent="0.25">
      <c r="B1901" s="10"/>
      <c r="C1901" s="115"/>
      <c r="D1901" s="128" t="s">
        <v>184</v>
      </c>
      <c r="E1901" s="128"/>
      <c r="F1901" s="128"/>
      <c r="G1901" s="128"/>
      <c r="H1901" s="40"/>
    </row>
    <row r="1902" spans="2:8" x14ac:dyDescent="0.25">
      <c r="C1902" s="35" t="s">
        <v>12</v>
      </c>
      <c r="D1902" s="84">
        <v>0.7</v>
      </c>
      <c r="E1902" s="49"/>
      <c r="F1902" s="10"/>
    </row>
    <row r="1903" spans="2:8" x14ac:dyDescent="0.25">
      <c r="C1903" s="1" t="s">
        <v>9</v>
      </c>
      <c r="D1903" s="85">
        <v>208</v>
      </c>
      <c r="E1903" s="117" t="s">
        <v>16</v>
      </c>
      <c r="F1903" s="118"/>
      <c r="G1903" s="121">
        <f>D1904/D1903</f>
        <v>20.45326923076923</v>
      </c>
    </row>
    <row r="1904" spans="2:8" x14ac:dyDescent="0.25">
      <c r="C1904" s="1" t="s">
        <v>10</v>
      </c>
      <c r="D1904" s="85">
        <v>4254.28</v>
      </c>
      <c r="E1904" s="119"/>
      <c r="F1904" s="120"/>
      <c r="G1904" s="122"/>
    </row>
    <row r="1905" spans="2:8" x14ac:dyDescent="0.25">
      <c r="C1905" s="37"/>
      <c r="D1905" s="38"/>
      <c r="E1905" s="50"/>
    </row>
    <row r="1906" spans="2:8" x14ac:dyDescent="0.3">
      <c r="C1906" s="36" t="s">
        <v>7</v>
      </c>
      <c r="D1906" s="86" t="s">
        <v>185</v>
      </c>
    </row>
    <row r="1907" spans="2:8" x14ac:dyDescent="0.3">
      <c r="C1907" s="36" t="s">
        <v>11</v>
      </c>
      <c r="D1907" s="86">
        <v>55</v>
      </c>
    </row>
    <row r="1908" spans="2:8" x14ac:dyDescent="0.3">
      <c r="C1908" s="36" t="s">
        <v>13</v>
      </c>
      <c r="D1908" s="63" t="s">
        <v>34</v>
      </c>
      <c r="E1908" s="41"/>
    </row>
    <row r="1909" spans="2:8" ht="24" thickBot="1" x14ac:dyDescent="0.3">
      <c r="C1909" s="42"/>
      <c r="D1909" s="42"/>
    </row>
    <row r="1910" spans="2:8" ht="48" thickBot="1" x14ac:dyDescent="0.3">
      <c r="B1910" s="98" t="s">
        <v>17</v>
      </c>
      <c r="C1910" s="99"/>
      <c r="D1910" s="23" t="s">
        <v>20</v>
      </c>
      <c r="E1910" s="100" t="s">
        <v>22</v>
      </c>
      <c r="F1910" s="101"/>
      <c r="G1910" s="2" t="s">
        <v>21</v>
      </c>
    </row>
    <row r="1911" spans="2:8" ht="24" thickBot="1" x14ac:dyDescent="0.3">
      <c r="B1911" s="102" t="s">
        <v>36</v>
      </c>
      <c r="C1911" s="103"/>
      <c r="D1911" s="64">
        <v>50.01</v>
      </c>
      <c r="E1911" s="87">
        <v>0.7</v>
      </c>
      <c r="F1911" s="18" t="s">
        <v>25</v>
      </c>
      <c r="G1911" s="26">
        <f t="shared" ref="G1911:G1918" si="48">D1911*E1911</f>
        <v>35.006999999999998</v>
      </c>
      <c r="H1911" s="104"/>
    </row>
    <row r="1912" spans="2:8" x14ac:dyDescent="0.25">
      <c r="B1912" s="105" t="s">
        <v>18</v>
      </c>
      <c r="C1912" s="106"/>
      <c r="D1912" s="55">
        <v>97.44</v>
      </c>
      <c r="E1912" s="88">
        <v>0.4</v>
      </c>
      <c r="F1912" s="19" t="s">
        <v>26</v>
      </c>
      <c r="G1912" s="27">
        <f t="shared" si="48"/>
        <v>38.975999999999999</v>
      </c>
      <c r="H1912" s="104"/>
    </row>
    <row r="1913" spans="2:8" ht="24" thickBot="1" x14ac:dyDescent="0.3">
      <c r="B1913" s="107" t="s">
        <v>19</v>
      </c>
      <c r="C1913" s="108"/>
      <c r="D1913" s="56">
        <v>151.63</v>
      </c>
      <c r="E1913" s="89">
        <v>0.4</v>
      </c>
      <c r="F1913" s="20" t="s">
        <v>26</v>
      </c>
      <c r="G1913" s="28">
        <f t="shared" si="48"/>
        <v>60.652000000000001</v>
      </c>
      <c r="H1913" s="104"/>
    </row>
    <row r="1914" spans="2:8" ht="24" thickBot="1" x14ac:dyDescent="0.3">
      <c r="B1914" s="109" t="s">
        <v>28</v>
      </c>
      <c r="C1914" s="110"/>
      <c r="D1914" s="65">
        <v>731.97</v>
      </c>
      <c r="E1914" s="90"/>
      <c r="F1914" s="24" t="s">
        <v>25</v>
      </c>
      <c r="G1914" s="29">
        <f t="shared" si="48"/>
        <v>0</v>
      </c>
      <c r="H1914" s="104"/>
    </row>
    <row r="1915" spans="2:8" x14ac:dyDescent="0.25">
      <c r="B1915" s="105" t="s">
        <v>33</v>
      </c>
      <c r="C1915" s="106"/>
      <c r="D1915" s="55">
        <v>652.6</v>
      </c>
      <c r="E1915" s="88">
        <v>1.4</v>
      </c>
      <c r="F1915" s="19" t="s">
        <v>25</v>
      </c>
      <c r="G1915" s="27">
        <f t="shared" si="48"/>
        <v>913.64</v>
      </c>
      <c r="H1915" s="104"/>
    </row>
    <row r="1916" spans="2:8" x14ac:dyDescent="0.25">
      <c r="B1916" s="111" t="s">
        <v>27</v>
      </c>
      <c r="C1916" s="112"/>
      <c r="D1916" s="66">
        <v>526.99</v>
      </c>
      <c r="E1916" s="91"/>
      <c r="F1916" s="21" t="s">
        <v>25</v>
      </c>
      <c r="G1916" s="30">
        <f t="shared" si="48"/>
        <v>0</v>
      </c>
      <c r="H1916" s="104"/>
    </row>
    <row r="1917" spans="2:8" x14ac:dyDescent="0.25">
      <c r="B1917" s="111" t="s">
        <v>29</v>
      </c>
      <c r="C1917" s="112"/>
      <c r="D1917" s="67">
        <v>5438.99</v>
      </c>
      <c r="E1917" s="92">
        <v>0.7</v>
      </c>
      <c r="F1917" s="21" t="s">
        <v>25</v>
      </c>
      <c r="G1917" s="30">
        <f t="shared" si="48"/>
        <v>3807.2929999999997</v>
      </c>
      <c r="H1917" s="104"/>
    </row>
    <row r="1918" spans="2:8" x14ac:dyDescent="0.25">
      <c r="B1918" s="111" t="s">
        <v>30</v>
      </c>
      <c r="C1918" s="112"/>
      <c r="D1918" s="67">
        <v>1672.77</v>
      </c>
      <c r="E1918" s="92">
        <v>0.7</v>
      </c>
      <c r="F1918" s="21" t="s">
        <v>25</v>
      </c>
      <c r="G1918" s="30">
        <f t="shared" si="48"/>
        <v>1170.9389999999999</v>
      </c>
      <c r="H1918" s="104"/>
    </row>
    <row r="1919" spans="2:8" x14ac:dyDescent="0.25">
      <c r="B1919" s="111" t="s">
        <v>32</v>
      </c>
      <c r="C1919" s="112"/>
      <c r="D1919" s="67">
        <v>548.24</v>
      </c>
      <c r="E1919" s="92">
        <v>0.7</v>
      </c>
      <c r="F1919" s="21" t="s">
        <v>25</v>
      </c>
      <c r="G1919" s="30">
        <f>D1919*E1919</f>
        <v>383.76799999999997</v>
      </c>
      <c r="H1919" s="104"/>
    </row>
    <row r="1920" spans="2:8" ht="24" thickBot="1" x14ac:dyDescent="0.3">
      <c r="B1920" s="107" t="s">
        <v>31</v>
      </c>
      <c r="C1920" s="108"/>
      <c r="D1920" s="68">
        <v>340.74</v>
      </c>
      <c r="E1920" s="89">
        <v>7</v>
      </c>
      <c r="F1920" s="20" t="s">
        <v>25</v>
      </c>
      <c r="G1920" s="31">
        <f>D1920*E1920</f>
        <v>2385.1800000000003</v>
      </c>
      <c r="H1920" s="104"/>
    </row>
    <row r="1921" spans="2:8" x14ac:dyDescent="0.25">
      <c r="C1921" s="3"/>
      <c r="D1921" s="3"/>
      <c r="E1921" s="4"/>
      <c r="F1921" s="4"/>
      <c r="H1921" s="45"/>
    </row>
    <row r="1922" spans="2:8" ht="25.5" x14ac:dyDescent="0.25">
      <c r="C1922" s="14" t="s">
        <v>14</v>
      </c>
      <c r="D1922" s="6"/>
    </row>
    <row r="1923" spans="2:8" ht="20.25" x14ac:dyDescent="0.25">
      <c r="C1923" s="95" t="s">
        <v>6</v>
      </c>
      <c r="D1923" s="83" t="s">
        <v>0</v>
      </c>
      <c r="E1923" s="9">
        <f>IF(G1911&gt;0, ROUND((G1911+D1904)/D1904,2), 0)</f>
        <v>1.01</v>
      </c>
      <c r="F1923" s="9"/>
      <c r="G1923" s="10"/>
      <c r="H1923" s="7"/>
    </row>
    <row r="1924" spans="2:8" x14ac:dyDescent="0.25">
      <c r="C1924" s="95"/>
      <c r="D1924" s="83" t="s">
        <v>1</v>
      </c>
      <c r="E1924" s="9">
        <f>IF(SUM(G1912:G1913)&gt;0,ROUND((G1912+G1913+D1904)/D1904,2),0)</f>
        <v>1.02</v>
      </c>
      <c r="F1924" s="9"/>
      <c r="G1924" s="11"/>
      <c r="H1924" s="47"/>
    </row>
    <row r="1925" spans="2:8" x14ac:dyDescent="0.25">
      <c r="C1925" s="95"/>
      <c r="D1925" s="83" t="s">
        <v>2</v>
      </c>
      <c r="E1925" s="9">
        <f>IF(G1914&gt;0,ROUND((G1914+D1904)/D1904,2),0)</f>
        <v>0</v>
      </c>
      <c r="F1925" s="12"/>
      <c r="G1925" s="11"/>
    </row>
    <row r="1926" spans="2:8" x14ac:dyDescent="0.25">
      <c r="C1926" s="95"/>
      <c r="D1926" s="13" t="s">
        <v>3</v>
      </c>
      <c r="E1926" s="32">
        <f>IF(SUM(G1915:G1920)&gt;0,ROUND((SUM(G1915:G1920)+D1904)/D1904,2),0)</f>
        <v>3.04</v>
      </c>
      <c r="F1926" s="10"/>
      <c r="G1926" s="11"/>
    </row>
    <row r="1927" spans="2:8" ht="25.5" x14ac:dyDescent="0.25">
      <c r="D1927" s="33" t="s">
        <v>4</v>
      </c>
      <c r="E1927" s="34">
        <f>SUM(E1923:E1926)-IF(VALUE(COUNTIF(E1923:E1926,"&gt;0"))=4,3,0)-IF(VALUE(COUNTIF(E1923:E1926,"&gt;0"))=3,2,0)-IF(VALUE(COUNTIF(E1923:E1926,"&gt;0"))=2,1,0)</f>
        <v>3.0700000000000003</v>
      </c>
      <c r="F1927" s="25"/>
    </row>
    <row r="1928" spans="2:8" x14ac:dyDescent="0.25">
      <c r="E1928" s="15"/>
    </row>
    <row r="1929" spans="2:8" ht="25.5" x14ac:dyDescent="0.35">
      <c r="B1929" s="22"/>
      <c r="C1929" s="16" t="s">
        <v>23</v>
      </c>
      <c r="D1929" s="96">
        <f>E1927*D1904</f>
        <v>13060.6396</v>
      </c>
      <c r="E1929" s="96"/>
    </row>
    <row r="1930" spans="2:8" ht="20.25" x14ac:dyDescent="0.3">
      <c r="C1930" s="17" t="s">
        <v>8</v>
      </c>
      <c r="D1930" s="97">
        <f>D1929/D1903</f>
        <v>62.791536538461543</v>
      </c>
      <c r="E1930" s="97"/>
      <c r="G1930" s="7"/>
      <c r="H1930" s="48"/>
    </row>
    <row r="1933" spans="2:8" ht="60.75" x14ac:dyDescent="0.8">
      <c r="B1933" s="123" t="s">
        <v>85</v>
      </c>
      <c r="C1933" s="123"/>
      <c r="D1933" s="123"/>
      <c r="E1933" s="123"/>
      <c r="F1933" s="123"/>
      <c r="G1933" s="123"/>
      <c r="H1933" s="123"/>
    </row>
    <row r="1934" spans="2:8" x14ac:dyDescent="0.25">
      <c r="B1934" s="124" t="s">
        <v>37</v>
      </c>
      <c r="C1934" s="124"/>
      <c r="D1934" s="124"/>
      <c r="E1934" s="124"/>
      <c r="F1934" s="124"/>
      <c r="G1934" s="124"/>
    </row>
    <row r="1935" spans="2:8" x14ac:dyDescent="0.25">
      <c r="C1935" s="82"/>
      <c r="G1935" s="7"/>
    </row>
    <row r="1936" spans="2:8" ht="25.5" x14ac:dyDescent="0.25">
      <c r="C1936" s="14" t="s">
        <v>5</v>
      </c>
      <c r="D1936" s="6"/>
    </row>
    <row r="1937" spans="2:8" ht="20.25" x14ac:dyDescent="0.25">
      <c r="B1937" s="10"/>
      <c r="C1937" s="113" t="s">
        <v>15</v>
      </c>
      <c r="D1937" s="128" t="s">
        <v>91</v>
      </c>
      <c r="E1937" s="128"/>
      <c r="F1937" s="128"/>
      <c r="G1937" s="128"/>
      <c r="H1937" s="40"/>
    </row>
    <row r="1938" spans="2:8" ht="20.25" x14ac:dyDescent="0.25">
      <c r="B1938" s="10"/>
      <c r="C1938" s="114"/>
      <c r="D1938" s="128" t="s">
        <v>142</v>
      </c>
      <c r="E1938" s="128"/>
      <c r="F1938" s="128"/>
      <c r="G1938" s="128"/>
      <c r="H1938" s="40"/>
    </row>
    <row r="1939" spans="2:8" ht="20.25" x14ac:dyDescent="0.25">
      <c r="B1939" s="10"/>
      <c r="C1939" s="115"/>
      <c r="D1939" s="128" t="s">
        <v>186</v>
      </c>
      <c r="E1939" s="128"/>
      <c r="F1939" s="128"/>
      <c r="G1939" s="128"/>
      <c r="H1939" s="40"/>
    </row>
    <row r="1940" spans="2:8" x14ac:dyDescent="0.25">
      <c r="C1940" s="35" t="s">
        <v>12</v>
      </c>
      <c r="D1940" s="84">
        <v>1</v>
      </c>
      <c r="E1940" s="49"/>
      <c r="F1940" s="10"/>
    </row>
    <row r="1941" spans="2:8" x14ac:dyDescent="0.25">
      <c r="C1941" s="1" t="s">
        <v>9</v>
      </c>
      <c r="D1941" s="85">
        <v>246</v>
      </c>
      <c r="E1941" s="117" t="s">
        <v>16</v>
      </c>
      <c r="F1941" s="118"/>
      <c r="G1941" s="121">
        <f>D1942/D1941</f>
        <v>23.965934959349593</v>
      </c>
    </row>
    <row r="1942" spans="2:8" x14ac:dyDescent="0.25">
      <c r="C1942" s="1" t="s">
        <v>10</v>
      </c>
      <c r="D1942" s="85">
        <v>5895.62</v>
      </c>
      <c r="E1942" s="119"/>
      <c r="F1942" s="120"/>
      <c r="G1942" s="122"/>
    </row>
    <row r="1943" spans="2:8" x14ac:dyDescent="0.25">
      <c r="C1943" s="37"/>
      <c r="D1943" s="38"/>
      <c r="E1943" s="50"/>
    </row>
    <row r="1944" spans="2:8" x14ac:dyDescent="0.3">
      <c r="C1944" s="36" t="s">
        <v>7</v>
      </c>
      <c r="D1944" s="86" t="s">
        <v>187</v>
      </c>
    </row>
    <row r="1945" spans="2:8" x14ac:dyDescent="0.3">
      <c r="C1945" s="36" t="s">
        <v>11</v>
      </c>
      <c r="D1945" s="86">
        <v>55</v>
      </c>
    </row>
    <row r="1946" spans="2:8" x14ac:dyDescent="0.3">
      <c r="C1946" s="36" t="s">
        <v>13</v>
      </c>
      <c r="D1946" s="63" t="s">
        <v>34</v>
      </c>
      <c r="E1946" s="41"/>
    </row>
    <row r="1947" spans="2:8" ht="24" thickBot="1" x14ac:dyDescent="0.3">
      <c r="C1947" s="42"/>
      <c r="D1947" s="42"/>
    </row>
    <row r="1948" spans="2:8" ht="48" thickBot="1" x14ac:dyDescent="0.3">
      <c r="B1948" s="98" t="s">
        <v>17</v>
      </c>
      <c r="C1948" s="99"/>
      <c r="D1948" s="23" t="s">
        <v>20</v>
      </c>
      <c r="E1948" s="100" t="s">
        <v>22</v>
      </c>
      <c r="F1948" s="101"/>
      <c r="G1948" s="2" t="s">
        <v>21</v>
      </c>
    </row>
    <row r="1949" spans="2:8" ht="24" thickBot="1" x14ac:dyDescent="0.3">
      <c r="B1949" s="102" t="s">
        <v>36</v>
      </c>
      <c r="C1949" s="103"/>
      <c r="D1949" s="64">
        <v>50.01</v>
      </c>
      <c r="E1949" s="87">
        <v>1</v>
      </c>
      <c r="F1949" s="18" t="s">
        <v>25</v>
      </c>
      <c r="G1949" s="26">
        <f t="shared" ref="G1949:G1956" si="49">D1949*E1949</f>
        <v>50.01</v>
      </c>
      <c r="H1949" s="104"/>
    </row>
    <row r="1950" spans="2:8" x14ac:dyDescent="0.25">
      <c r="B1950" s="105" t="s">
        <v>18</v>
      </c>
      <c r="C1950" s="106"/>
      <c r="D1950" s="55">
        <v>97.44</v>
      </c>
      <c r="E1950" s="88">
        <v>0.4</v>
      </c>
      <c r="F1950" s="19" t="s">
        <v>26</v>
      </c>
      <c r="G1950" s="27">
        <f t="shared" si="49"/>
        <v>38.975999999999999</v>
      </c>
      <c r="H1950" s="104"/>
    </row>
    <row r="1951" spans="2:8" ht="24" thickBot="1" x14ac:dyDescent="0.3">
      <c r="B1951" s="107" t="s">
        <v>19</v>
      </c>
      <c r="C1951" s="108"/>
      <c r="D1951" s="56">
        <v>151.63</v>
      </c>
      <c r="E1951" s="89">
        <v>0.4</v>
      </c>
      <c r="F1951" s="20" t="s">
        <v>26</v>
      </c>
      <c r="G1951" s="28">
        <f t="shared" si="49"/>
        <v>60.652000000000001</v>
      </c>
      <c r="H1951" s="104"/>
    </row>
    <row r="1952" spans="2:8" ht="24" thickBot="1" x14ac:dyDescent="0.3">
      <c r="B1952" s="109" t="s">
        <v>28</v>
      </c>
      <c r="C1952" s="110"/>
      <c r="D1952" s="65">
        <v>731.97</v>
      </c>
      <c r="E1952" s="90"/>
      <c r="F1952" s="24" t="s">
        <v>25</v>
      </c>
      <c r="G1952" s="29">
        <f t="shared" si="49"/>
        <v>0</v>
      </c>
      <c r="H1952" s="104"/>
    </row>
    <row r="1953" spans="2:8" x14ac:dyDescent="0.25">
      <c r="B1953" s="105" t="s">
        <v>33</v>
      </c>
      <c r="C1953" s="106"/>
      <c r="D1953" s="55">
        <v>652.6</v>
      </c>
      <c r="E1953" s="88">
        <v>2</v>
      </c>
      <c r="F1953" s="19" t="s">
        <v>25</v>
      </c>
      <c r="G1953" s="27">
        <f t="shared" si="49"/>
        <v>1305.2</v>
      </c>
      <c r="H1953" s="104"/>
    </row>
    <row r="1954" spans="2:8" x14ac:dyDescent="0.25">
      <c r="B1954" s="111" t="s">
        <v>27</v>
      </c>
      <c r="C1954" s="112"/>
      <c r="D1954" s="66">
        <v>526.99</v>
      </c>
      <c r="E1954" s="91"/>
      <c r="F1954" s="21" t="s">
        <v>25</v>
      </c>
      <c r="G1954" s="30">
        <f t="shared" si="49"/>
        <v>0</v>
      </c>
      <c r="H1954" s="104"/>
    </row>
    <row r="1955" spans="2:8" x14ac:dyDescent="0.25">
      <c r="B1955" s="111" t="s">
        <v>29</v>
      </c>
      <c r="C1955" s="112"/>
      <c r="D1955" s="67">
        <v>5438.99</v>
      </c>
      <c r="E1955" s="92">
        <v>1</v>
      </c>
      <c r="F1955" s="21" t="s">
        <v>25</v>
      </c>
      <c r="G1955" s="30">
        <f t="shared" si="49"/>
        <v>5438.99</v>
      </c>
      <c r="H1955" s="104"/>
    </row>
    <row r="1956" spans="2:8" x14ac:dyDescent="0.25">
      <c r="B1956" s="111" t="s">
        <v>30</v>
      </c>
      <c r="C1956" s="112"/>
      <c r="D1956" s="67">
        <v>1672.77</v>
      </c>
      <c r="E1956" s="92">
        <v>1</v>
      </c>
      <c r="F1956" s="21" t="s">
        <v>25</v>
      </c>
      <c r="G1956" s="30">
        <f t="shared" si="49"/>
        <v>1672.77</v>
      </c>
      <c r="H1956" s="104"/>
    </row>
    <row r="1957" spans="2:8" x14ac:dyDescent="0.25">
      <c r="B1957" s="111" t="s">
        <v>32</v>
      </c>
      <c r="C1957" s="112"/>
      <c r="D1957" s="67">
        <v>548.24</v>
      </c>
      <c r="E1957" s="92">
        <v>1</v>
      </c>
      <c r="F1957" s="21" t="s">
        <v>25</v>
      </c>
      <c r="G1957" s="30">
        <f>D1957*E1957</f>
        <v>548.24</v>
      </c>
      <c r="H1957" s="104"/>
    </row>
    <row r="1958" spans="2:8" ht="24" thickBot="1" x14ac:dyDescent="0.3">
      <c r="B1958" s="107" t="s">
        <v>31</v>
      </c>
      <c r="C1958" s="108"/>
      <c r="D1958" s="68">
        <v>340.74</v>
      </c>
      <c r="E1958" s="89">
        <v>10</v>
      </c>
      <c r="F1958" s="20" t="s">
        <v>25</v>
      </c>
      <c r="G1958" s="31">
        <f>D1958*E1958</f>
        <v>3407.4</v>
      </c>
      <c r="H1958" s="104"/>
    </row>
    <row r="1959" spans="2:8" x14ac:dyDescent="0.25">
      <c r="C1959" s="3"/>
      <c r="D1959" s="3"/>
      <c r="E1959" s="4"/>
      <c r="F1959" s="4"/>
      <c r="H1959" s="45"/>
    </row>
    <row r="1960" spans="2:8" ht="25.5" x14ac:dyDescent="0.25">
      <c r="C1960" s="14" t="s">
        <v>14</v>
      </c>
      <c r="D1960" s="6"/>
    </row>
    <row r="1961" spans="2:8" ht="20.25" x14ac:dyDescent="0.25">
      <c r="C1961" s="95" t="s">
        <v>6</v>
      </c>
      <c r="D1961" s="83" t="s">
        <v>0</v>
      </c>
      <c r="E1961" s="9">
        <f>IF(G1949&gt;0, ROUND((G1949+D1942)/D1942,2), 0)</f>
        <v>1.01</v>
      </c>
      <c r="F1961" s="9"/>
      <c r="G1961" s="10"/>
      <c r="H1961" s="7"/>
    </row>
    <row r="1962" spans="2:8" x14ac:dyDescent="0.25">
      <c r="C1962" s="95"/>
      <c r="D1962" s="83" t="s">
        <v>1</v>
      </c>
      <c r="E1962" s="9">
        <f>IF(SUM(G1950:G1951)&gt;0,ROUND((G1950+G1951+D1942)/D1942,2),0)</f>
        <v>1.02</v>
      </c>
      <c r="F1962" s="9"/>
      <c r="G1962" s="11"/>
      <c r="H1962" s="47"/>
    </row>
    <row r="1963" spans="2:8" x14ac:dyDescent="0.25">
      <c r="C1963" s="95"/>
      <c r="D1963" s="83" t="s">
        <v>2</v>
      </c>
      <c r="E1963" s="9">
        <f>IF(G1952&gt;0,ROUND((G1952+D1942)/D1942,2),0)</f>
        <v>0</v>
      </c>
      <c r="F1963" s="12"/>
      <c r="G1963" s="11"/>
    </row>
    <row r="1964" spans="2:8" x14ac:dyDescent="0.25">
      <c r="C1964" s="95"/>
      <c r="D1964" s="13" t="s">
        <v>3</v>
      </c>
      <c r="E1964" s="32">
        <f>IF(SUM(G1953:G1958)&gt;0,ROUND((SUM(G1953:G1958)+D1942)/D1942,2),0)</f>
        <v>3.1</v>
      </c>
      <c r="F1964" s="10"/>
      <c r="G1964" s="11"/>
    </row>
    <row r="1965" spans="2:8" ht="25.5" x14ac:dyDescent="0.25">
      <c r="D1965" s="33" t="s">
        <v>4</v>
      </c>
      <c r="E1965" s="34">
        <f>SUM(E1961:E1964)-IF(VALUE(COUNTIF(E1961:E1964,"&gt;0"))=4,3,0)-IF(VALUE(COUNTIF(E1961:E1964,"&gt;0"))=3,2,0)-IF(VALUE(COUNTIF(E1961:E1964,"&gt;0"))=2,1,0)</f>
        <v>3.1300000000000008</v>
      </c>
      <c r="F1965" s="25"/>
    </row>
    <row r="1966" spans="2:8" x14ac:dyDescent="0.25">
      <c r="E1966" s="15"/>
    </row>
    <row r="1967" spans="2:8" ht="25.5" x14ac:dyDescent="0.35">
      <c r="B1967" s="22"/>
      <c r="C1967" s="16" t="s">
        <v>23</v>
      </c>
      <c r="D1967" s="96">
        <f>E1965*D1942</f>
        <v>18453.290600000004</v>
      </c>
      <c r="E1967" s="96"/>
    </row>
    <row r="1968" spans="2:8" ht="20.25" x14ac:dyDescent="0.3">
      <c r="C1968" s="17" t="s">
        <v>8</v>
      </c>
      <c r="D1968" s="97">
        <f>D1967/D1941</f>
        <v>75.013376422764239</v>
      </c>
      <c r="E1968" s="97"/>
      <c r="G1968" s="7"/>
      <c r="H1968" s="48"/>
    </row>
    <row r="1971" spans="2:8" ht="60.75" x14ac:dyDescent="0.8">
      <c r="B1971" s="123" t="s">
        <v>86</v>
      </c>
      <c r="C1971" s="123"/>
      <c r="D1971" s="123"/>
      <c r="E1971" s="123"/>
      <c r="F1971" s="123"/>
      <c r="G1971" s="123"/>
      <c r="H1971" s="123"/>
    </row>
    <row r="1972" spans="2:8" x14ac:dyDescent="0.25">
      <c r="B1972" s="124" t="s">
        <v>37</v>
      </c>
      <c r="C1972" s="124"/>
      <c r="D1972" s="124"/>
      <c r="E1972" s="124"/>
      <c r="F1972" s="124"/>
      <c r="G1972" s="124"/>
    </row>
    <row r="1973" spans="2:8" x14ac:dyDescent="0.25">
      <c r="C1973" s="82"/>
      <c r="G1973" s="7"/>
    </row>
    <row r="1974" spans="2:8" ht="25.5" x14ac:dyDescent="0.25">
      <c r="C1974" s="14" t="s">
        <v>5</v>
      </c>
      <c r="D1974" s="6"/>
    </row>
    <row r="1975" spans="2:8" ht="20.25" x14ac:dyDescent="0.25">
      <c r="B1975" s="10"/>
      <c r="C1975" s="113" t="s">
        <v>15</v>
      </c>
      <c r="D1975" s="128" t="s">
        <v>91</v>
      </c>
      <c r="E1975" s="128"/>
      <c r="F1975" s="128"/>
      <c r="G1975" s="128"/>
      <c r="H1975" s="40"/>
    </row>
    <row r="1976" spans="2:8" ht="20.25" x14ac:dyDescent="0.25">
      <c r="B1976" s="10"/>
      <c r="C1976" s="114"/>
      <c r="D1976" s="128" t="s">
        <v>163</v>
      </c>
      <c r="E1976" s="128"/>
      <c r="F1976" s="128"/>
      <c r="G1976" s="128"/>
      <c r="H1976" s="40"/>
    </row>
    <row r="1977" spans="2:8" ht="20.25" x14ac:dyDescent="0.25">
      <c r="B1977" s="10"/>
      <c r="C1977" s="115"/>
      <c r="D1977" s="128" t="s">
        <v>206</v>
      </c>
      <c r="E1977" s="128"/>
      <c r="F1977" s="128"/>
      <c r="G1977" s="128"/>
      <c r="H1977" s="40"/>
    </row>
    <row r="1978" spans="2:8" x14ac:dyDescent="0.25">
      <c r="C1978" s="35" t="s">
        <v>12</v>
      </c>
      <c r="D1978" s="84">
        <v>2.2000000000000002</v>
      </c>
      <c r="E1978" s="49"/>
      <c r="F1978" s="10"/>
    </row>
    <row r="1979" spans="2:8" x14ac:dyDescent="0.25">
      <c r="C1979" s="1" t="s">
        <v>9</v>
      </c>
      <c r="D1979" s="85">
        <v>476</v>
      </c>
      <c r="E1979" s="117" t="s">
        <v>16</v>
      </c>
      <c r="F1979" s="118"/>
      <c r="G1979" s="121">
        <f>D1980/D1979</f>
        <v>21.765315126050421</v>
      </c>
    </row>
    <row r="1980" spans="2:8" x14ac:dyDescent="0.25">
      <c r="C1980" s="1" t="s">
        <v>10</v>
      </c>
      <c r="D1980" s="85">
        <v>10360.290000000001</v>
      </c>
      <c r="E1980" s="119"/>
      <c r="F1980" s="120"/>
      <c r="G1980" s="122"/>
    </row>
    <row r="1981" spans="2:8" x14ac:dyDescent="0.25">
      <c r="C1981" s="37"/>
      <c r="D1981" s="38"/>
      <c r="E1981" s="50"/>
    </row>
    <row r="1982" spans="2:8" x14ac:dyDescent="0.3">
      <c r="C1982" s="36" t="s">
        <v>7</v>
      </c>
      <c r="D1982" s="86" t="s">
        <v>187</v>
      </c>
    </row>
    <row r="1983" spans="2:8" x14ac:dyDescent="0.3">
      <c r="C1983" s="36" t="s">
        <v>11</v>
      </c>
      <c r="D1983" s="86">
        <v>55</v>
      </c>
    </row>
    <row r="1984" spans="2:8" x14ac:dyDescent="0.3">
      <c r="C1984" s="36" t="s">
        <v>13</v>
      </c>
      <c r="D1984" s="63" t="s">
        <v>34</v>
      </c>
      <c r="E1984" s="41"/>
    </row>
    <row r="1985" spans="2:8" ht="24" thickBot="1" x14ac:dyDescent="0.3">
      <c r="C1985" s="42"/>
      <c r="D1985" s="42"/>
    </row>
    <row r="1986" spans="2:8" ht="48" thickBot="1" x14ac:dyDescent="0.3">
      <c r="B1986" s="98" t="s">
        <v>17</v>
      </c>
      <c r="C1986" s="99"/>
      <c r="D1986" s="23" t="s">
        <v>20</v>
      </c>
      <c r="E1986" s="100" t="s">
        <v>22</v>
      </c>
      <c r="F1986" s="101"/>
      <c r="G1986" s="2" t="s">
        <v>21</v>
      </c>
    </row>
    <row r="1987" spans="2:8" ht="24" thickBot="1" x14ac:dyDescent="0.3">
      <c r="B1987" s="102" t="s">
        <v>36</v>
      </c>
      <c r="C1987" s="103"/>
      <c r="D1987" s="64">
        <v>50.01</v>
      </c>
      <c r="E1987" s="87">
        <v>2.2000000000000002</v>
      </c>
      <c r="F1987" s="18" t="s">
        <v>25</v>
      </c>
      <c r="G1987" s="26">
        <f t="shared" ref="G1987:G1994" si="50">D1987*E1987</f>
        <v>110.02200000000001</v>
      </c>
      <c r="H1987" s="104"/>
    </row>
    <row r="1988" spans="2:8" x14ac:dyDescent="0.25">
      <c r="B1988" s="105" t="s">
        <v>18</v>
      </c>
      <c r="C1988" s="106"/>
      <c r="D1988" s="55">
        <v>97.44</v>
      </c>
      <c r="E1988" s="88">
        <v>1.1000000000000001</v>
      </c>
      <c r="F1988" s="19" t="s">
        <v>26</v>
      </c>
      <c r="G1988" s="27">
        <f t="shared" si="50"/>
        <v>107.18400000000001</v>
      </c>
      <c r="H1988" s="104"/>
    </row>
    <row r="1989" spans="2:8" ht="24" thickBot="1" x14ac:dyDescent="0.3">
      <c r="B1989" s="107" t="s">
        <v>19</v>
      </c>
      <c r="C1989" s="108"/>
      <c r="D1989" s="56">
        <v>151.63</v>
      </c>
      <c r="E1989" s="89">
        <v>1.1000000000000001</v>
      </c>
      <c r="F1989" s="20" t="s">
        <v>26</v>
      </c>
      <c r="G1989" s="28">
        <f t="shared" si="50"/>
        <v>166.79300000000001</v>
      </c>
      <c r="H1989" s="104"/>
    </row>
    <row r="1990" spans="2:8" ht="24" thickBot="1" x14ac:dyDescent="0.3">
      <c r="B1990" s="109" t="s">
        <v>28</v>
      </c>
      <c r="C1990" s="110"/>
      <c r="D1990" s="65">
        <v>731.97</v>
      </c>
      <c r="E1990" s="90"/>
      <c r="F1990" s="24" t="s">
        <v>25</v>
      </c>
      <c r="G1990" s="29">
        <f t="shared" si="50"/>
        <v>0</v>
      </c>
      <c r="H1990" s="104"/>
    </row>
    <row r="1991" spans="2:8" x14ac:dyDescent="0.25">
      <c r="B1991" s="105" t="s">
        <v>33</v>
      </c>
      <c r="C1991" s="106"/>
      <c r="D1991" s="55">
        <v>652.6</v>
      </c>
      <c r="E1991" s="88">
        <v>4.4000000000000004</v>
      </c>
      <c r="F1991" s="19" t="s">
        <v>25</v>
      </c>
      <c r="G1991" s="27">
        <f t="shared" si="50"/>
        <v>2871.4400000000005</v>
      </c>
      <c r="H1991" s="104"/>
    </row>
    <row r="1992" spans="2:8" x14ac:dyDescent="0.25">
      <c r="B1992" s="111" t="s">
        <v>27</v>
      </c>
      <c r="C1992" s="112"/>
      <c r="D1992" s="66">
        <v>526.99</v>
      </c>
      <c r="E1992" s="91"/>
      <c r="F1992" s="21" t="s">
        <v>25</v>
      </c>
      <c r="G1992" s="30">
        <f t="shared" si="50"/>
        <v>0</v>
      </c>
      <c r="H1992" s="104"/>
    </row>
    <row r="1993" spans="2:8" x14ac:dyDescent="0.25">
      <c r="B1993" s="111" t="s">
        <v>29</v>
      </c>
      <c r="C1993" s="112"/>
      <c r="D1993" s="67">
        <v>5438.99</v>
      </c>
      <c r="E1993" s="92">
        <v>2.2000000000000002</v>
      </c>
      <c r="F1993" s="21" t="s">
        <v>25</v>
      </c>
      <c r="G1993" s="30">
        <f t="shared" si="50"/>
        <v>11965.778</v>
      </c>
      <c r="H1993" s="104"/>
    </row>
    <row r="1994" spans="2:8" x14ac:dyDescent="0.25">
      <c r="B1994" s="111" t="s">
        <v>30</v>
      </c>
      <c r="C1994" s="112"/>
      <c r="D1994" s="67">
        <v>1672.77</v>
      </c>
      <c r="E1994" s="92">
        <v>2.2000000000000002</v>
      </c>
      <c r="F1994" s="21" t="s">
        <v>25</v>
      </c>
      <c r="G1994" s="30">
        <f t="shared" si="50"/>
        <v>3680.0940000000001</v>
      </c>
      <c r="H1994" s="104"/>
    </row>
    <row r="1995" spans="2:8" x14ac:dyDescent="0.25">
      <c r="B1995" s="111" t="s">
        <v>32</v>
      </c>
      <c r="C1995" s="112"/>
      <c r="D1995" s="67">
        <v>548.24</v>
      </c>
      <c r="E1995" s="92">
        <v>2.2000000000000002</v>
      </c>
      <c r="F1995" s="21" t="s">
        <v>25</v>
      </c>
      <c r="G1995" s="30">
        <f>D1995*E1995</f>
        <v>1206.1280000000002</v>
      </c>
      <c r="H1995" s="104"/>
    </row>
    <row r="1996" spans="2:8" ht="24" thickBot="1" x14ac:dyDescent="0.3">
      <c r="B1996" s="107" t="s">
        <v>31</v>
      </c>
      <c r="C1996" s="108"/>
      <c r="D1996" s="68">
        <v>340.74</v>
      </c>
      <c r="E1996" s="89">
        <v>22</v>
      </c>
      <c r="F1996" s="20" t="s">
        <v>25</v>
      </c>
      <c r="G1996" s="31">
        <f>D1996*E1996</f>
        <v>7496.2800000000007</v>
      </c>
      <c r="H1996" s="104"/>
    </row>
    <row r="1997" spans="2:8" x14ac:dyDescent="0.25">
      <c r="C1997" s="3"/>
      <c r="D1997" s="3"/>
      <c r="E1997" s="4"/>
      <c r="F1997" s="4"/>
      <c r="H1997" s="45"/>
    </row>
    <row r="1998" spans="2:8" ht="25.5" x14ac:dyDescent="0.25">
      <c r="C1998" s="14" t="s">
        <v>14</v>
      </c>
      <c r="D1998" s="6"/>
    </row>
    <row r="1999" spans="2:8" ht="20.25" x14ac:dyDescent="0.25">
      <c r="C1999" s="95" t="s">
        <v>6</v>
      </c>
      <c r="D1999" s="83" t="s">
        <v>0</v>
      </c>
      <c r="E1999" s="9">
        <f>IF(G1987&gt;0, ROUND((G1987+D1980)/D1980,2), 0)</f>
        <v>1.01</v>
      </c>
      <c r="F1999" s="9"/>
      <c r="G1999" s="10"/>
      <c r="H1999" s="7"/>
    </row>
    <row r="2000" spans="2:8" x14ac:dyDescent="0.25">
      <c r="C2000" s="95"/>
      <c r="D2000" s="83" t="s">
        <v>1</v>
      </c>
      <c r="E2000" s="9">
        <f>IF(SUM(G1988:G1989)&gt;0,ROUND((G1988+G1989+D1980)/D1980,2),0)</f>
        <v>1.03</v>
      </c>
      <c r="F2000" s="9"/>
      <c r="G2000" s="11"/>
      <c r="H2000" s="47"/>
    </row>
    <row r="2001" spans="2:8" x14ac:dyDescent="0.25">
      <c r="C2001" s="95"/>
      <c r="D2001" s="83" t="s">
        <v>2</v>
      </c>
      <c r="E2001" s="9">
        <f>IF(G1990&gt;0,ROUND((G1990+D1980)/D1980,2),0)</f>
        <v>0</v>
      </c>
      <c r="F2001" s="12"/>
      <c r="G2001" s="11"/>
    </row>
    <row r="2002" spans="2:8" x14ac:dyDescent="0.25">
      <c r="C2002" s="95"/>
      <c r="D2002" s="13" t="s">
        <v>3</v>
      </c>
      <c r="E2002" s="32">
        <f>IF(SUM(G1991:G1996)&gt;0,ROUND((SUM(G1991:G1996)+D1980)/D1980,2),0)</f>
        <v>3.63</v>
      </c>
      <c r="F2002" s="10"/>
      <c r="G2002" s="11"/>
    </row>
    <row r="2003" spans="2:8" ht="25.5" x14ac:dyDescent="0.25">
      <c r="D2003" s="33" t="s">
        <v>4</v>
      </c>
      <c r="E2003" s="34">
        <f>SUM(E1999:E2002)-IF(VALUE(COUNTIF(E1999:E2002,"&gt;0"))=4,3,0)-IF(VALUE(COUNTIF(E1999:E2002,"&gt;0"))=3,2,0)-IF(VALUE(COUNTIF(E1999:E2002,"&gt;0"))=2,1,0)</f>
        <v>3.67</v>
      </c>
      <c r="F2003" s="25"/>
    </row>
    <row r="2004" spans="2:8" x14ac:dyDescent="0.25">
      <c r="E2004" s="15"/>
    </row>
    <row r="2005" spans="2:8" ht="25.5" x14ac:dyDescent="0.35">
      <c r="B2005" s="22"/>
      <c r="C2005" s="16" t="s">
        <v>23</v>
      </c>
      <c r="D2005" s="96">
        <f>E2003*D1980</f>
        <v>38022.264300000003</v>
      </c>
      <c r="E2005" s="96"/>
    </row>
    <row r="2006" spans="2:8" ht="20.25" x14ac:dyDescent="0.3">
      <c r="C2006" s="17" t="s">
        <v>8</v>
      </c>
      <c r="D2006" s="97">
        <f>D2005/D1979</f>
        <v>79.878706512605049</v>
      </c>
      <c r="E2006" s="97"/>
      <c r="G2006" s="7"/>
      <c r="H2006" s="48"/>
    </row>
    <row r="2009" spans="2:8" ht="60.75" x14ac:dyDescent="0.8">
      <c r="B2009" s="123" t="s">
        <v>168</v>
      </c>
      <c r="C2009" s="123"/>
      <c r="D2009" s="123"/>
      <c r="E2009" s="123"/>
      <c r="F2009" s="123"/>
      <c r="G2009" s="123"/>
      <c r="H2009" s="123"/>
    </row>
    <row r="2010" spans="2:8" x14ac:dyDescent="0.25">
      <c r="B2010" s="124" t="s">
        <v>37</v>
      </c>
      <c r="C2010" s="124"/>
      <c r="D2010" s="124"/>
      <c r="E2010" s="124"/>
      <c r="F2010" s="124"/>
      <c r="G2010" s="124"/>
    </row>
    <row r="2011" spans="2:8" x14ac:dyDescent="0.25">
      <c r="C2011" s="82"/>
      <c r="G2011" s="7"/>
    </row>
    <row r="2012" spans="2:8" ht="25.5" x14ac:dyDescent="0.25">
      <c r="C2012" s="14" t="s">
        <v>5</v>
      </c>
      <c r="D2012" s="6"/>
    </row>
    <row r="2013" spans="2:8" ht="20.25" x14ac:dyDescent="0.25">
      <c r="B2013" s="10"/>
      <c r="C2013" s="113" t="s">
        <v>15</v>
      </c>
      <c r="D2013" s="128" t="s">
        <v>91</v>
      </c>
      <c r="E2013" s="128"/>
      <c r="F2013" s="128"/>
      <c r="G2013" s="128"/>
      <c r="H2013" s="40"/>
    </row>
    <row r="2014" spans="2:8" ht="20.25" x14ac:dyDescent="0.25">
      <c r="B2014" s="10"/>
      <c r="C2014" s="114"/>
      <c r="D2014" s="128" t="s">
        <v>142</v>
      </c>
      <c r="E2014" s="128"/>
      <c r="F2014" s="128"/>
      <c r="G2014" s="128"/>
      <c r="H2014" s="40"/>
    </row>
    <row r="2015" spans="2:8" ht="20.25" x14ac:dyDescent="0.25">
      <c r="B2015" s="10"/>
      <c r="C2015" s="115"/>
      <c r="D2015" s="128" t="s">
        <v>205</v>
      </c>
      <c r="E2015" s="128"/>
      <c r="F2015" s="128"/>
      <c r="G2015" s="128"/>
      <c r="H2015" s="40"/>
    </row>
    <row r="2016" spans="2:8" x14ac:dyDescent="0.25">
      <c r="C2016" s="35" t="s">
        <v>12</v>
      </c>
      <c r="D2016" s="84">
        <v>4</v>
      </c>
      <c r="E2016" s="49"/>
      <c r="F2016" s="10"/>
    </row>
    <row r="2017" spans="2:8" x14ac:dyDescent="0.25">
      <c r="C2017" s="1" t="s">
        <v>9</v>
      </c>
      <c r="D2017" s="85">
        <v>1038</v>
      </c>
      <c r="E2017" s="117" t="s">
        <v>16</v>
      </c>
      <c r="F2017" s="118"/>
      <c r="G2017" s="121">
        <f>D2018/D2017</f>
        <v>19.911454720616572</v>
      </c>
    </row>
    <row r="2018" spans="2:8" x14ac:dyDescent="0.25">
      <c r="C2018" s="1" t="s">
        <v>10</v>
      </c>
      <c r="D2018" s="85">
        <v>20668.09</v>
      </c>
      <c r="E2018" s="119"/>
      <c r="F2018" s="120"/>
      <c r="G2018" s="122"/>
    </row>
    <row r="2019" spans="2:8" x14ac:dyDescent="0.25">
      <c r="C2019" s="37"/>
      <c r="D2019" s="38"/>
      <c r="E2019" s="50"/>
    </row>
    <row r="2020" spans="2:8" x14ac:dyDescent="0.3">
      <c r="C2020" s="36" t="s">
        <v>7</v>
      </c>
      <c r="D2020" s="86" t="s">
        <v>153</v>
      </c>
    </row>
    <row r="2021" spans="2:8" x14ac:dyDescent="0.3">
      <c r="C2021" s="36" t="s">
        <v>11</v>
      </c>
      <c r="D2021" s="86">
        <v>45</v>
      </c>
    </row>
    <row r="2022" spans="2:8" x14ac:dyDescent="0.3">
      <c r="C2022" s="36" t="s">
        <v>13</v>
      </c>
      <c r="D2022" s="63" t="s">
        <v>34</v>
      </c>
      <c r="E2022" s="41"/>
    </row>
    <row r="2023" spans="2:8" ht="24" thickBot="1" x14ac:dyDescent="0.3">
      <c r="C2023" s="42"/>
      <c r="D2023" s="42"/>
    </row>
    <row r="2024" spans="2:8" ht="48" thickBot="1" x14ac:dyDescent="0.3">
      <c r="B2024" s="98" t="s">
        <v>17</v>
      </c>
      <c r="C2024" s="99"/>
      <c r="D2024" s="23" t="s">
        <v>20</v>
      </c>
      <c r="E2024" s="100" t="s">
        <v>22</v>
      </c>
      <c r="F2024" s="101"/>
      <c r="G2024" s="2" t="s">
        <v>21</v>
      </c>
    </row>
    <row r="2025" spans="2:8" ht="24" thickBot="1" x14ac:dyDescent="0.3">
      <c r="B2025" s="102" t="s">
        <v>36</v>
      </c>
      <c r="C2025" s="103"/>
      <c r="D2025" s="64">
        <v>50.01</v>
      </c>
      <c r="E2025" s="87">
        <v>4</v>
      </c>
      <c r="F2025" s="18" t="s">
        <v>25</v>
      </c>
      <c r="G2025" s="26">
        <f t="shared" ref="G2025:G2032" si="51">D2025*E2025</f>
        <v>200.04</v>
      </c>
      <c r="H2025" s="104"/>
    </row>
    <row r="2026" spans="2:8" x14ac:dyDescent="0.25">
      <c r="B2026" s="105" t="s">
        <v>18</v>
      </c>
      <c r="C2026" s="106"/>
      <c r="D2026" s="55">
        <v>97.44</v>
      </c>
      <c r="E2026" s="88">
        <v>1.2</v>
      </c>
      <c r="F2026" s="19" t="s">
        <v>26</v>
      </c>
      <c r="G2026" s="27">
        <f t="shared" si="51"/>
        <v>116.928</v>
      </c>
      <c r="H2026" s="104"/>
    </row>
    <row r="2027" spans="2:8" ht="24" thickBot="1" x14ac:dyDescent="0.3">
      <c r="B2027" s="107" t="s">
        <v>19</v>
      </c>
      <c r="C2027" s="108"/>
      <c r="D2027" s="56">
        <v>151.63</v>
      </c>
      <c r="E2027" s="89">
        <v>1.2</v>
      </c>
      <c r="F2027" s="20" t="s">
        <v>26</v>
      </c>
      <c r="G2027" s="28">
        <f t="shared" si="51"/>
        <v>181.95599999999999</v>
      </c>
      <c r="H2027" s="104"/>
    </row>
    <row r="2028" spans="2:8" ht="24" thickBot="1" x14ac:dyDescent="0.3">
      <c r="B2028" s="109" t="s">
        <v>28</v>
      </c>
      <c r="C2028" s="110"/>
      <c r="D2028" s="65">
        <v>731.97</v>
      </c>
      <c r="E2028" s="90"/>
      <c r="F2028" s="24" t="s">
        <v>25</v>
      </c>
      <c r="G2028" s="29">
        <f t="shared" si="51"/>
        <v>0</v>
      </c>
      <c r="H2028" s="104"/>
    </row>
    <row r="2029" spans="2:8" x14ac:dyDescent="0.25">
      <c r="B2029" s="105" t="s">
        <v>33</v>
      </c>
      <c r="C2029" s="106"/>
      <c r="D2029" s="55">
        <v>652.6</v>
      </c>
      <c r="E2029" s="88">
        <v>8</v>
      </c>
      <c r="F2029" s="19" t="s">
        <v>25</v>
      </c>
      <c r="G2029" s="27">
        <f t="shared" si="51"/>
        <v>5220.8</v>
      </c>
      <c r="H2029" s="104"/>
    </row>
    <row r="2030" spans="2:8" x14ac:dyDescent="0.25">
      <c r="B2030" s="111" t="s">
        <v>27</v>
      </c>
      <c r="C2030" s="112"/>
      <c r="D2030" s="66">
        <v>526.99</v>
      </c>
      <c r="E2030" s="91"/>
      <c r="F2030" s="21" t="s">
        <v>25</v>
      </c>
      <c r="G2030" s="30">
        <f t="shared" si="51"/>
        <v>0</v>
      </c>
      <c r="H2030" s="104"/>
    </row>
    <row r="2031" spans="2:8" x14ac:dyDescent="0.25">
      <c r="B2031" s="111" t="s">
        <v>29</v>
      </c>
      <c r="C2031" s="112"/>
      <c r="D2031" s="67">
        <v>5438.99</v>
      </c>
      <c r="E2031" s="92">
        <v>4</v>
      </c>
      <c r="F2031" s="21" t="s">
        <v>25</v>
      </c>
      <c r="G2031" s="30">
        <f t="shared" si="51"/>
        <v>21755.96</v>
      </c>
      <c r="H2031" s="104"/>
    </row>
    <row r="2032" spans="2:8" x14ac:dyDescent="0.25">
      <c r="B2032" s="111" t="s">
        <v>30</v>
      </c>
      <c r="C2032" s="112"/>
      <c r="D2032" s="67">
        <v>1672.77</v>
      </c>
      <c r="E2032" s="92">
        <v>4</v>
      </c>
      <c r="F2032" s="21" t="s">
        <v>25</v>
      </c>
      <c r="G2032" s="30">
        <f t="shared" si="51"/>
        <v>6691.08</v>
      </c>
      <c r="H2032" s="104"/>
    </row>
    <row r="2033" spans="2:8" x14ac:dyDescent="0.25">
      <c r="B2033" s="111" t="s">
        <v>32</v>
      </c>
      <c r="C2033" s="112"/>
      <c r="D2033" s="67">
        <v>548.24</v>
      </c>
      <c r="E2033" s="92">
        <v>4</v>
      </c>
      <c r="F2033" s="21" t="s">
        <v>25</v>
      </c>
      <c r="G2033" s="30">
        <f>D2033*E2033</f>
        <v>2192.96</v>
      </c>
      <c r="H2033" s="104"/>
    </row>
    <row r="2034" spans="2:8" ht="24" thickBot="1" x14ac:dyDescent="0.3">
      <c r="B2034" s="107" t="s">
        <v>31</v>
      </c>
      <c r="C2034" s="108"/>
      <c r="D2034" s="68">
        <v>340.74</v>
      </c>
      <c r="E2034" s="89">
        <v>40</v>
      </c>
      <c r="F2034" s="20" t="s">
        <v>25</v>
      </c>
      <c r="G2034" s="31">
        <f>D2034*E2034</f>
        <v>13629.6</v>
      </c>
      <c r="H2034" s="104"/>
    </row>
    <row r="2035" spans="2:8" x14ac:dyDescent="0.25">
      <c r="C2035" s="3"/>
      <c r="D2035" s="3"/>
      <c r="E2035" s="4"/>
      <c r="F2035" s="4"/>
      <c r="H2035" s="45"/>
    </row>
    <row r="2036" spans="2:8" ht="25.5" x14ac:dyDescent="0.25">
      <c r="C2036" s="14" t="s">
        <v>14</v>
      </c>
      <c r="D2036" s="6"/>
    </row>
    <row r="2037" spans="2:8" ht="20.25" x14ac:dyDescent="0.25">
      <c r="C2037" s="95" t="s">
        <v>6</v>
      </c>
      <c r="D2037" s="83" t="s">
        <v>0</v>
      </c>
      <c r="E2037" s="9">
        <f>IF(G2025&gt;0, ROUND((G2025+D2018)/D2018,2), 0)</f>
        <v>1.01</v>
      </c>
      <c r="F2037" s="9"/>
      <c r="G2037" s="10"/>
      <c r="H2037" s="7"/>
    </row>
    <row r="2038" spans="2:8" x14ac:dyDescent="0.25">
      <c r="C2038" s="95"/>
      <c r="D2038" s="83" t="s">
        <v>1</v>
      </c>
      <c r="E2038" s="9">
        <f>IF(SUM(G2026:G2027)&gt;0,ROUND((G2026+G2027+D2018)/D2018,2),0)</f>
        <v>1.01</v>
      </c>
      <c r="F2038" s="9"/>
      <c r="G2038" s="11"/>
      <c r="H2038" s="47"/>
    </row>
    <row r="2039" spans="2:8" x14ac:dyDescent="0.25">
      <c r="C2039" s="95"/>
      <c r="D2039" s="83" t="s">
        <v>2</v>
      </c>
      <c r="E2039" s="9">
        <f>IF(G2028&gt;0,ROUND((G2028+D2018)/D2018,2),0)</f>
        <v>0</v>
      </c>
      <c r="F2039" s="12"/>
      <c r="G2039" s="11"/>
    </row>
    <row r="2040" spans="2:8" x14ac:dyDescent="0.25">
      <c r="C2040" s="95"/>
      <c r="D2040" s="13" t="s">
        <v>3</v>
      </c>
      <c r="E2040" s="32">
        <f>IF(SUM(G2029:G2034)&gt;0,ROUND((SUM(G2029:G2034)+D2018)/D2018,2),0)</f>
        <v>3.39</v>
      </c>
      <c r="F2040" s="10"/>
      <c r="G2040" s="11"/>
    </row>
    <row r="2041" spans="2:8" ht="25.5" x14ac:dyDescent="0.25">
      <c r="D2041" s="33" t="s">
        <v>4</v>
      </c>
      <c r="E2041" s="34">
        <f>SUM(E2037:E2040)-IF(VALUE(COUNTIF(E2037:E2040,"&gt;0"))=4,3,0)-IF(VALUE(COUNTIF(E2037:E2040,"&gt;0"))=3,2,0)-IF(VALUE(COUNTIF(E2037:E2040,"&gt;0"))=2,1,0)</f>
        <v>3.41</v>
      </c>
      <c r="F2041" s="25"/>
    </row>
    <row r="2042" spans="2:8" x14ac:dyDescent="0.25">
      <c r="E2042" s="15"/>
    </row>
    <row r="2043" spans="2:8" ht="25.5" x14ac:dyDescent="0.35">
      <c r="B2043" s="22"/>
      <c r="C2043" s="16" t="s">
        <v>23</v>
      </c>
      <c r="D2043" s="96">
        <f>E2041*D2018</f>
        <v>70478.186900000001</v>
      </c>
      <c r="E2043" s="96"/>
    </row>
    <row r="2044" spans="2:8" ht="20.25" x14ac:dyDescent="0.3">
      <c r="C2044" s="17" t="s">
        <v>8</v>
      </c>
      <c r="D2044" s="97">
        <f>D2043/D2017</f>
        <v>67.898060597302504</v>
      </c>
      <c r="E2044" s="97"/>
      <c r="G2044" s="7"/>
      <c r="H2044" s="48"/>
    </row>
    <row r="2047" spans="2:8" ht="60.75" x14ac:dyDescent="0.8">
      <c r="B2047" s="123" t="s">
        <v>170</v>
      </c>
      <c r="C2047" s="123"/>
      <c r="D2047" s="123"/>
      <c r="E2047" s="123"/>
      <c r="F2047" s="123"/>
      <c r="G2047" s="123"/>
      <c r="H2047" s="123"/>
    </row>
    <row r="2048" spans="2:8" x14ac:dyDescent="0.25">
      <c r="B2048" s="124" t="s">
        <v>37</v>
      </c>
      <c r="C2048" s="124"/>
      <c r="D2048" s="124"/>
      <c r="E2048" s="124"/>
      <c r="F2048" s="124"/>
      <c r="G2048" s="124"/>
    </row>
    <row r="2049" spans="2:8" x14ac:dyDescent="0.25">
      <c r="C2049" s="82"/>
      <c r="G2049" s="7"/>
    </row>
    <row r="2050" spans="2:8" ht="25.5" x14ac:dyDescent="0.25">
      <c r="C2050" s="14" t="s">
        <v>5</v>
      </c>
      <c r="D2050" s="6"/>
    </row>
    <row r="2051" spans="2:8" ht="20.25" x14ac:dyDescent="0.25">
      <c r="B2051" s="10"/>
      <c r="C2051" s="113" t="s">
        <v>15</v>
      </c>
      <c r="D2051" s="128" t="s">
        <v>91</v>
      </c>
      <c r="E2051" s="128"/>
      <c r="F2051" s="128"/>
      <c r="G2051" s="128"/>
      <c r="H2051" s="40"/>
    </row>
    <row r="2052" spans="2:8" ht="20.25" x14ac:dyDescent="0.25">
      <c r="B2052" s="10"/>
      <c r="C2052" s="114"/>
      <c r="D2052" s="128" t="s">
        <v>142</v>
      </c>
      <c r="E2052" s="128"/>
      <c r="F2052" s="128"/>
      <c r="G2052" s="128"/>
      <c r="H2052" s="40"/>
    </row>
    <row r="2053" spans="2:8" ht="20.25" x14ac:dyDescent="0.25">
      <c r="B2053" s="10"/>
      <c r="C2053" s="115"/>
      <c r="D2053" s="128" t="s">
        <v>188</v>
      </c>
      <c r="E2053" s="128"/>
      <c r="F2053" s="128"/>
      <c r="G2053" s="128"/>
      <c r="H2053" s="40"/>
    </row>
    <row r="2054" spans="2:8" x14ac:dyDescent="0.25">
      <c r="C2054" s="35" t="s">
        <v>12</v>
      </c>
      <c r="D2054" s="84">
        <v>2.7</v>
      </c>
      <c r="E2054" s="49"/>
      <c r="F2054" s="10"/>
    </row>
    <row r="2055" spans="2:8" x14ac:dyDescent="0.25">
      <c r="C2055" s="1" t="s">
        <v>9</v>
      </c>
      <c r="D2055" s="85">
        <v>837</v>
      </c>
      <c r="E2055" s="117" t="s">
        <v>16</v>
      </c>
      <c r="F2055" s="118"/>
      <c r="G2055" s="121">
        <f>D2056/D2055</f>
        <v>19.053655913978496</v>
      </c>
    </row>
    <row r="2056" spans="2:8" x14ac:dyDescent="0.25">
      <c r="C2056" s="1" t="s">
        <v>10</v>
      </c>
      <c r="D2056" s="85">
        <v>15947.91</v>
      </c>
      <c r="E2056" s="119"/>
      <c r="F2056" s="120"/>
      <c r="G2056" s="122"/>
    </row>
    <row r="2057" spans="2:8" x14ac:dyDescent="0.25">
      <c r="C2057" s="37"/>
      <c r="D2057" s="38"/>
      <c r="E2057" s="50"/>
    </row>
    <row r="2058" spans="2:8" x14ac:dyDescent="0.3">
      <c r="C2058" s="36" t="s">
        <v>7</v>
      </c>
      <c r="D2058" s="86" t="s">
        <v>110</v>
      </c>
    </row>
    <row r="2059" spans="2:8" x14ac:dyDescent="0.3">
      <c r="C2059" s="36" t="s">
        <v>11</v>
      </c>
      <c r="D2059" s="86">
        <v>50</v>
      </c>
    </row>
    <row r="2060" spans="2:8" x14ac:dyDescent="0.3">
      <c r="C2060" s="36" t="s">
        <v>13</v>
      </c>
      <c r="D2060" s="63" t="s">
        <v>34</v>
      </c>
      <c r="E2060" s="41"/>
    </row>
    <row r="2061" spans="2:8" ht="24" thickBot="1" x14ac:dyDescent="0.3">
      <c r="C2061" s="42"/>
      <c r="D2061" s="42"/>
    </row>
    <row r="2062" spans="2:8" ht="48" thickBot="1" x14ac:dyDescent="0.3">
      <c r="B2062" s="98" t="s">
        <v>17</v>
      </c>
      <c r="C2062" s="99"/>
      <c r="D2062" s="23" t="s">
        <v>20</v>
      </c>
      <c r="E2062" s="100" t="s">
        <v>22</v>
      </c>
      <c r="F2062" s="101"/>
      <c r="G2062" s="2" t="s">
        <v>21</v>
      </c>
    </row>
    <row r="2063" spans="2:8" ht="24" thickBot="1" x14ac:dyDescent="0.3">
      <c r="B2063" s="102" t="s">
        <v>36</v>
      </c>
      <c r="C2063" s="103"/>
      <c r="D2063" s="64">
        <v>50.01</v>
      </c>
      <c r="E2063" s="87">
        <v>2.7</v>
      </c>
      <c r="F2063" s="18" t="s">
        <v>25</v>
      </c>
      <c r="G2063" s="26">
        <f t="shared" ref="G2063:G2070" si="52">D2063*E2063</f>
        <v>135.02700000000002</v>
      </c>
      <c r="H2063" s="104"/>
    </row>
    <row r="2064" spans="2:8" x14ac:dyDescent="0.25">
      <c r="B2064" s="105" t="s">
        <v>18</v>
      </c>
      <c r="C2064" s="106"/>
      <c r="D2064" s="55">
        <v>97.44</v>
      </c>
      <c r="E2064" s="88">
        <v>0.7</v>
      </c>
      <c r="F2064" s="19" t="s">
        <v>26</v>
      </c>
      <c r="G2064" s="27">
        <f t="shared" si="52"/>
        <v>68.207999999999998</v>
      </c>
      <c r="H2064" s="104"/>
    </row>
    <row r="2065" spans="2:8" ht="24" thickBot="1" x14ac:dyDescent="0.3">
      <c r="B2065" s="107" t="s">
        <v>19</v>
      </c>
      <c r="C2065" s="108"/>
      <c r="D2065" s="56">
        <v>151.63</v>
      </c>
      <c r="E2065" s="89">
        <v>0.7</v>
      </c>
      <c r="F2065" s="20" t="s">
        <v>26</v>
      </c>
      <c r="G2065" s="28">
        <f t="shared" si="52"/>
        <v>106.14099999999999</v>
      </c>
      <c r="H2065" s="104"/>
    </row>
    <row r="2066" spans="2:8" ht="24" thickBot="1" x14ac:dyDescent="0.3">
      <c r="B2066" s="109" t="s">
        <v>28</v>
      </c>
      <c r="C2066" s="110"/>
      <c r="D2066" s="65">
        <v>731.97</v>
      </c>
      <c r="E2066" s="90"/>
      <c r="F2066" s="24" t="s">
        <v>25</v>
      </c>
      <c r="G2066" s="29">
        <f t="shared" si="52"/>
        <v>0</v>
      </c>
      <c r="H2066" s="104"/>
    </row>
    <row r="2067" spans="2:8" x14ac:dyDescent="0.25">
      <c r="B2067" s="105" t="s">
        <v>33</v>
      </c>
      <c r="C2067" s="106"/>
      <c r="D2067" s="55">
        <v>652.6</v>
      </c>
      <c r="E2067" s="88">
        <v>5.4</v>
      </c>
      <c r="F2067" s="19" t="s">
        <v>25</v>
      </c>
      <c r="G2067" s="27">
        <f t="shared" si="52"/>
        <v>3524.0400000000004</v>
      </c>
      <c r="H2067" s="104"/>
    </row>
    <row r="2068" spans="2:8" x14ac:dyDescent="0.25">
      <c r="B2068" s="111" t="s">
        <v>27</v>
      </c>
      <c r="C2068" s="112"/>
      <c r="D2068" s="66">
        <v>526.99</v>
      </c>
      <c r="E2068" s="91"/>
      <c r="F2068" s="21" t="s">
        <v>25</v>
      </c>
      <c r="G2068" s="30">
        <f t="shared" si="52"/>
        <v>0</v>
      </c>
      <c r="H2068" s="104"/>
    </row>
    <row r="2069" spans="2:8" x14ac:dyDescent="0.25">
      <c r="B2069" s="111" t="s">
        <v>29</v>
      </c>
      <c r="C2069" s="112"/>
      <c r="D2069" s="67">
        <v>5438.99</v>
      </c>
      <c r="E2069" s="92">
        <v>2.7</v>
      </c>
      <c r="F2069" s="21" t="s">
        <v>25</v>
      </c>
      <c r="G2069" s="30">
        <f t="shared" si="52"/>
        <v>14685.273000000001</v>
      </c>
      <c r="H2069" s="104"/>
    </row>
    <row r="2070" spans="2:8" x14ac:dyDescent="0.25">
      <c r="B2070" s="111" t="s">
        <v>30</v>
      </c>
      <c r="C2070" s="112"/>
      <c r="D2070" s="67">
        <v>1672.77</v>
      </c>
      <c r="E2070" s="92">
        <v>2.7</v>
      </c>
      <c r="F2070" s="21" t="s">
        <v>25</v>
      </c>
      <c r="G2070" s="30">
        <f t="shared" si="52"/>
        <v>4516.4790000000003</v>
      </c>
      <c r="H2070" s="104"/>
    </row>
    <row r="2071" spans="2:8" x14ac:dyDescent="0.25">
      <c r="B2071" s="111" t="s">
        <v>32</v>
      </c>
      <c r="C2071" s="112"/>
      <c r="D2071" s="67">
        <v>548.24</v>
      </c>
      <c r="E2071" s="92">
        <v>2.7</v>
      </c>
      <c r="F2071" s="21" t="s">
        <v>25</v>
      </c>
      <c r="G2071" s="30">
        <f>D2071*E2071</f>
        <v>1480.248</v>
      </c>
      <c r="H2071" s="104"/>
    </row>
    <row r="2072" spans="2:8" ht="24" thickBot="1" x14ac:dyDescent="0.3">
      <c r="B2072" s="107" t="s">
        <v>31</v>
      </c>
      <c r="C2072" s="108"/>
      <c r="D2072" s="68">
        <v>340.74</v>
      </c>
      <c r="E2072" s="89">
        <v>27</v>
      </c>
      <c r="F2072" s="20" t="s">
        <v>25</v>
      </c>
      <c r="G2072" s="31">
        <f>D2072*E2072</f>
        <v>9199.98</v>
      </c>
      <c r="H2072" s="104"/>
    </row>
    <row r="2073" spans="2:8" x14ac:dyDescent="0.25">
      <c r="C2073" s="3"/>
      <c r="D2073" s="3"/>
      <c r="E2073" s="4"/>
      <c r="F2073" s="4"/>
      <c r="H2073" s="45"/>
    </row>
    <row r="2074" spans="2:8" ht="25.5" x14ac:dyDescent="0.25">
      <c r="C2074" s="14" t="s">
        <v>14</v>
      </c>
      <c r="D2074" s="6"/>
    </row>
    <row r="2075" spans="2:8" ht="20.25" x14ac:dyDescent="0.25">
      <c r="C2075" s="95" t="s">
        <v>6</v>
      </c>
      <c r="D2075" s="83" t="s">
        <v>0</v>
      </c>
      <c r="E2075" s="9">
        <f>IF(G2063&gt;0, ROUND((G2063+D2056)/D2056,2), 0)</f>
        <v>1.01</v>
      </c>
      <c r="F2075" s="9"/>
      <c r="G2075" s="10"/>
      <c r="H2075" s="7"/>
    </row>
    <row r="2076" spans="2:8" x14ac:dyDescent="0.25">
      <c r="C2076" s="95"/>
      <c r="D2076" s="83" t="s">
        <v>1</v>
      </c>
      <c r="E2076" s="9">
        <f>IF(SUM(G2064:G2065)&gt;0,ROUND((G2064+G2065+D2056)/D2056,2),0)</f>
        <v>1.01</v>
      </c>
      <c r="F2076" s="9"/>
      <c r="G2076" s="11"/>
      <c r="H2076" s="47"/>
    </row>
    <row r="2077" spans="2:8" x14ac:dyDescent="0.25">
      <c r="C2077" s="95"/>
      <c r="D2077" s="83" t="s">
        <v>2</v>
      </c>
      <c r="E2077" s="9">
        <f>IF(G2066&gt;0,ROUND((G2066+D2056)/D2056,2),0)</f>
        <v>0</v>
      </c>
      <c r="F2077" s="12"/>
      <c r="G2077" s="11"/>
    </row>
    <row r="2078" spans="2:8" x14ac:dyDescent="0.25">
      <c r="C2078" s="95"/>
      <c r="D2078" s="13" t="s">
        <v>3</v>
      </c>
      <c r="E2078" s="32">
        <f>IF(SUM(G2067:G2072)&gt;0,ROUND((SUM(G2067:G2072)+D2056)/D2056,2),0)</f>
        <v>3.09</v>
      </c>
      <c r="F2078" s="10"/>
      <c r="G2078" s="11"/>
    </row>
    <row r="2079" spans="2:8" ht="25.5" x14ac:dyDescent="0.25">
      <c r="D2079" s="33" t="s">
        <v>4</v>
      </c>
      <c r="E2079" s="34">
        <f>SUM(E2075:E2078)-IF(VALUE(COUNTIF(E2075:E2078,"&gt;0"))=4,3,0)-IF(VALUE(COUNTIF(E2075:E2078,"&gt;0"))=3,2,0)-IF(VALUE(COUNTIF(E2075:E2078,"&gt;0"))=2,1,0)</f>
        <v>3.1099999999999994</v>
      </c>
      <c r="F2079" s="25"/>
    </row>
    <row r="2080" spans="2:8" x14ac:dyDescent="0.25">
      <c r="E2080" s="15"/>
    </row>
    <row r="2081" spans="2:8" ht="25.5" x14ac:dyDescent="0.35">
      <c r="B2081" s="22"/>
      <c r="C2081" s="16" t="s">
        <v>23</v>
      </c>
      <c r="D2081" s="96">
        <f>E2079*D2056</f>
        <v>49598.00009999999</v>
      </c>
      <c r="E2081" s="96"/>
    </row>
    <row r="2082" spans="2:8" ht="20.25" x14ac:dyDescent="0.3">
      <c r="C2082" s="17" t="s">
        <v>8</v>
      </c>
      <c r="D2082" s="97">
        <f>D2081/D2055</f>
        <v>59.256869892473105</v>
      </c>
      <c r="E2082" s="97"/>
      <c r="G2082" s="7"/>
      <c r="H2082" s="48"/>
    </row>
    <row r="2086" spans="2:8" ht="60.75" x14ac:dyDescent="0.8">
      <c r="B2086" s="123" t="s">
        <v>171</v>
      </c>
      <c r="C2086" s="123"/>
      <c r="D2086" s="123"/>
      <c r="E2086" s="123"/>
      <c r="F2086" s="123"/>
      <c r="G2086" s="123"/>
      <c r="H2086" s="123"/>
    </row>
    <row r="2087" spans="2:8" x14ac:dyDescent="0.25">
      <c r="B2087" s="124" t="s">
        <v>37</v>
      </c>
      <c r="C2087" s="124"/>
      <c r="D2087" s="124"/>
      <c r="E2087" s="124"/>
      <c r="F2087" s="124"/>
      <c r="G2087" s="124"/>
    </row>
    <row r="2088" spans="2:8" x14ac:dyDescent="0.25">
      <c r="C2088" s="82"/>
      <c r="G2088" s="7"/>
    </row>
    <row r="2089" spans="2:8" ht="25.5" x14ac:dyDescent="0.25">
      <c r="C2089" s="14" t="s">
        <v>5</v>
      </c>
      <c r="D2089" s="6"/>
    </row>
    <row r="2090" spans="2:8" ht="20.25" x14ac:dyDescent="0.25">
      <c r="B2090" s="10"/>
      <c r="C2090" s="113" t="s">
        <v>15</v>
      </c>
      <c r="D2090" s="128" t="s">
        <v>91</v>
      </c>
      <c r="E2090" s="128"/>
      <c r="F2090" s="128"/>
      <c r="G2090" s="128"/>
      <c r="H2090" s="40"/>
    </row>
    <row r="2091" spans="2:8" ht="20.25" x14ac:dyDescent="0.25">
      <c r="B2091" s="10"/>
      <c r="C2091" s="114"/>
      <c r="D2091" s="128" t="s">
        <v>142</v>
      </c>
      <c r="E2091" s="128"/>
      <c r="F2091" s="128"/>
      <c r="G2091" s="128"/>
      <c r="H2091" s="40"/>
    </row>
    <row r="2092" spans="2:8" ht="20.25" x14ac:dyDescent="0.25">
      <c r="B2092" s="10"/>
      <c r="C2092" s="115"/>
      <c r="D2092" s="128" t="s">
        <v>189</v>
      </c>
      <c r="E2092" s="128"/>
      <c r="F2092" s="128"/>
      <c r="G2092" s="128"/>
      <c r="H2092" s="40"/>
    </row>
    <row r="2093" spans="2:8" x14ac:dyDescent="0.25">
      <c r="C2093" s="35" t="s">
        <v>12</v>
      </c>
      <c r="D2093" s="84">
        <v>3.9</v>
      </c>
      <c r="E2093" s="49"/>
      <c r="F2093" s="10"/>
    </row>
    <row r="2094" spans="2:8" x14ac:dyDescent="0.25">
      <c r="C2094" s="1" t="s">
        <v>9</v>
      </c>
      <c r="D2094" s="85">
        <v>1015</v>
      </c>
      <c r="E2094" s="117" t="s">
        <v>16</v>
      </c>
      <c r="F2094" s="118"/>
      <c r="G2094" s="121">
        <f>D2095/D2094</f>
        <v>20.116571428571429</v>
      </c>
    </row>
    <row r="2095" spans="2:8" x14ac:dyDescent="0.25">
      <c r="C2095" s="1" t="s">
        <v>10</v>
      </c>
      <c r="D2095" s="85">
        <v>20418.32</v>
      </c>
      <c r="E2095" s="119"/>
      <c r="F2095" s="120"/>
      <c r="G2095" s="122"/>
    </row>
    <row r="2096" spans="2:8" x14ac:dyDescent="0.25">
      <c r="C2096" s="37"/>
      <c r="D2096" s="38"/>
      <c r="E2096" s="50"/>
    </row>
    <row r="2097" spans="2:8" x14ac:dyDescent="0.3">
      <c r="C2097" s="36" t="s">
        <v>7</v>
      </c>
      <c r="D2097" s="86" t="s">
        <v>110</v>
      </c>
    </row>
    <row r="2098" spans="2:8" x14ac:dyDescent="0.3">
      <c r="C2098" s="36" t="s">
        <v>11</v>
      </c>
      <c r="D2098" s="86">
        <v>55</v>
      </c>
    </row>
    <row r="2099" spans="2:8" x14ac:dyDescent="0.3">
      <c r="C2099" s="36" t="s">
        <v>13</v>
      </c>
      <c r="D2099" s="63" t="s">
        <v>34</v>
      </c>
      <c r="E2099" s="41"/>
    </row>
    <row r="2100" spans="2:8" ht="24" thickBot="1" x14ac:dyDescent="0.3">
      <c r="C2100" s="42"/>
      <c r="D2100" s="42"/>
    </row>
    <row r="2101" spans="2:8" ht="48" thickBot="1" x14ac:dyDescent="0.3">
      <c r="B2101" s="98" t="s">
        <v>17</v>
      </c>
      <c r="C2101" s="99"/>
      <c r="D2101" s="23" t="s">
        <v>20</v>
      </c>
      <c r="E2101" s="100" t="s">
        <v>22</v>
      </c>
      <c r="F2101" s="101"/>
      <c r="G2101" s="2" t="s">
        <v>21</v>
      </c>
    </row>
    <row r="2102" spans="2:8" ht="24" thickBot="1" x14ac:dyDescent="0.3">
      <c r="B2102" s="102" t="s">
        <v>36</v>
      </c>
      <c r="C2102" s="103"/>
      <c r="D2102" s="64">
        <v>50.01</v>
      </c>
      <c r="E2102" s="87">
        <v>7.8</v>
      </c>
      <c r="F2102" s="18" t="s">
        <v>25</v>
      </c>
      <c r="G2102" s="26">
        <f t="shared" ref="G2102:G2109" si="53">D2102*E2102</f>
        <v>390.07799999999997</v>
      </c>
      <c r="H2102" s="104"/>
    </row>
    <row r="2103" spans="2:8" x14ac:dyDescent="0.25">
      <c r="B2103" s="105" t="s">
        <v>18</v>
      </c>
      <c r="C2103" s="106"/>
      <c r="D2103" s="55">
        <v>97.44</v>
      </c>
      <c r="E2103" s="88">
        <v>0.9</v>
      </c>
      <c r="F2103" s="19" t="s">
        <v>26</v>
      </c>
      <c r="G2103" s="27">
        <f t="shared" si="53"/>
        <v>87.695999999999998</v>
      </c>
      <c r="H2103" s="104"/>
    </row>
    <row r="2104" spans="2:8" ht="24" thickBot="1" x14ac:dyDescent="0.3">
      <c r="B2104" s="107" t="s">
        <v>19</v>
      </c>
      <c r="C2104" s="108"/>
      <c r="D2104" s="56">
        <v>151.63</v>
      </c>
      <c r="E2104" s="89">
        <v>0.9</v>
      </c>
      <c r="F2104" s="20" t="s">
        <v>26</v>
      </c>
      <c r="G2104" s="28">
        <f t="shared" si="53"/>
        <v>136.46700000000001</v>
      </c>
      <c r="H2104" s="104"/>
    </row>
    <row r="2105" spans="2:8" ht="24" thickBot="1" x14ac:dyDescent="0.3">
      <c r="B2105" s="109" t="s">
        <v>28</v>
      </c>
      <c r="C2105" s="110"/>
      <c r="D2105" s="65">
        <v>731.97</v>
      </c>
      <c r="E2105" s="90"/>
      <c r="F2105" s="24" t="s">
        <v>25</v>
      </c>
      <c r="G2105" s="29">
        <f t="shared" si="53"/>
        <v>0</v>
      </c>
      <c r="H2105" s="104"/>
    </row>
    <row r="2106" spans="2:8" x14ac:dyDescent="0.25">
      <c r="B2106" s="105" t="s">
        <v>33</v>
      </c>
      <c r="C2106" s="106"/>
      <c r="D2106" s="55">
        <v>652.6</v>
      </c>
      <c r="E2106" s="88">
        <v>7.8</v>
      </c>
      <c r="F2106" s="19" t="s">
        <v>25</v>
      </c>
      <c r="G2106" s="27">
        <f t="shared" si="53"/>
        <v>5090.28</v>
      </c>
      <c r="H2106" s="104"/>
    </row>
    <row r="2107" spans="2:8" x14ac:dyDescent="0.25">
      <c r="B2107" s="111" t="s">
        <v>27</v>
      </c>
      <c r="C2107" s="112"/>
      <c r="D2107" s="66">
        <v>526.99</v>
      </c>
      <c r="E2107" s="91"/>
      <c r="F2107" s="21" t="s">
        <v>25</v>
      </c>
      <c r="G2107" s="30">
        <f t="shared" si="53"/>
        <v>0</v>
      </c>
      <c r="H2107" s="104"/>
    </row>
    <row r="2108" spans="2:8" x14ac:dyDescent="0.25">
      <c r="B2108" s="111" t="s">
        <v>29</v>
      </c>
      <c r="C2108" s="112"/>
      <c r="D2108" s="67">
        <v>5438.99</v>
      </c>
      <c r="E2108" s="92">
        <v>3.9</v>
      </c>
      <c r="F2108" s="21" t="s">
        <v>25</v>
      </c>
      <c r="G2108" s="30">
        <f t="shared" si="53"/>
        <v>21212.060999999998</v>
      </c>
      <c r="H2108" s="104"/>
    </row>
    <row r="2109" spans="2:8" x14ac:dyDescent="0.25">
      <c r="B2109" s="111" t="s">
        <v>30</v>
      </c>
      <c r="C2109" s="112"/>
      <c r="D2109" s="67">
        <v>1672.77</v>
      </c>
      <c r="E2109" s="92">
        <v>3.9</v>
      </c>
      <c r="F2109" s="21" t="s">
        <v>25</v>
      </c>
      <c r="G2109" s="30">
        <f t="shared" si="53"/>
        <v>6523.8029999999999</v>
      </c>
      <c r="H2109" s="104"/>
    </row>
    <row r="2110" spans="2:8" x14ac:dyDescent="0.25">
      <c r="B2110" s="111" t="s">
        <v>32</v>
      </c>
      <c r="C2110" s="112"/>
      <c r="D2110" s="67">
        <v>548.24</v>
      </c>
      <c r="E2110" s="92">
        <v>3.9</v>
      </c>
      <c r="F2110" s="21" t="s">
        <v>25</v>
      </c>
      <c r="G2110" s="30">
        <f>D2110*E2110</f>
        <v>2138.136</v>
      </c>
      <c r="H2110" s="104"/>
    </row>
    <row r="2111" spans="2:8" ht="24" thickBot="1" x14ac:dyDescent="0.3">
      <c r="B2111" s="107" t="s">
        <v>31</v>
      </c>
      <c r="C2111" s="108"/>
      <c r="D2111" s="68">
        <v>340.74</v>
      </c>
      <c r="E2111" s="89">
        <v>39</v>
      </c>
      <c r="F2111" s="20" t="s">
        <v>25</v>
      </c>
      <c r="G2111" s="31">
        <f>D2111*E2111</f>
        <v>13288.86</v>
      </c>
      <c r="H2111" s="104"/>
    </row>
    <row r="2112" spans="2:8" x14ac:dyDescent="0.25">
      <c r="C2112" s="3"/>
      <c r="D2112" s="3"/>
      <c r="E2112" s="4"/>
      <c r="F2112" s="4"/>
      <c r="H2112" s="45"/>
    </row>
    <row r="2113" spans="2:8" ht="25.5" x14ac:dyDescent="0.25">
      <c r="C2113" s="14" t="s">
        <v>14</v>
      </c>
      <c r="D2113" s="6"/>
    </row>
    <row r="2114" spans="2:8" ht="20.25" x14ac:dyDescent="0.25">
      <c r="C2114" s="95" t="s">
        <v>6</v>
      </c>
      <c r="D2114" s="83" t="s">
        <v>0</v>
      </c>
      <c r="E2114" s="9">
        <f>IF(G2102&gt;0, ROUND((G2102+D2095)/D2095,2), 0)</f>
        <v>1.02</v>
      </c>
      <c r="F2114" s="9"/>
      <c r="G2114" s="10"/>
      <c r="H2114" s="7"/>
    </row>
    <row r="2115" spans="2:8" x14ac:dyDescent="0.25">
      <c r="C2115" s="95"/>
      <c r="D2115" s="83" t="s">
        <v>1</v>
      </c>
      <c r="E2115" s="9">
        <f>IF(SUM(G2103:G2104)&gt;0,ROUND((G2103+G2104+D2095)/D2095,2),0)</f>
        <v>1.01</v>
      </c>
      <c r="F2115" s="9"/>
      <c r="G2115" s="11"/>
      <c r="H2115" s="47"/>
    </row>
    <row r="2116" spans="2:8" x14ac:dyDescent="0.25">
      <c r="C2116" s="95"/>
      <c r="D2116" s="83" t="s">
        <v>2</v>
      </c>
      <c r="E2116" s="9">
        <f>IF(G2105&gt;0,ROUND((G2105+D2095)/D2095,2),0)</f>
        <v>0</v>
      </c>
      <c r="F2116" s="12"/>
      <c r="G2116" s="11"/>
    </row>
    <row r="2117" spans="2:8" x14ac:dyDescent="0.25">
      <c r="C2117" s="95"/>
      <c r="D2117" s="13" t="s">
        <v>3</v>
      </c>
      <c r="E2117" s="32">
        <f>IF(SUM(G2106:G2111)&gt;0,ROUND((SUM(G2106:G2111)+D2095)/D2095,2),0)</f>
        <v>3.36</v>
      </c>
      <c r="F2117" s="10"/>
      <c r="G2117" s="11"/>
    </row>
    <row r="2118" spans="2:8" ht="25.5" x14ac:dyDescent="0.25">
      <c r="D2118" s="33" t="s">
        <v>4</v>
      </c>
      <c r="E2118" s="34">
        <f>SUM(E2114:E2117)-IF(VALUE(COUNTIF(E2114:E2117,"&gt;0"))=4,3,0)-IF(VALUE(COUNTIF(E2114:E2117,"&gt;0"))=3,2,0)-IF(VALUE(COUNTIF(E2114:E2117,"&gt;0"))=2,1,0)</f>
        <v>3.3900000000000006</v>
      </c>
      <c r="F2118" s="25"/>
    </row>
    <row r="2119" spans="2:8" x14ac:dyDescent="0.25">
      <c r="E2119" s="15"/>
    </row>
    <row r="2120" spans="2:8" ht="25.5" x14ac:dyDescent="0.35">
      <c r="B2120" s="22"/>
      <c r="C2120" s="16" t="s">
        <v>23</v>
      </c>
      <c r="D2120" s="96">
        <f>E2118*D2095</f>
        <v>69218.104800000016</v>
      </c>
      <c r="E2120" s="96"/>
    </row>
    <row r="2121" spans="2:8" ht="20.25" x14ac:dyDescent="0.3">
      <c r="C2121" s="17" t="s">
        <v>8</v>
      </c>
      <c r="D2121" s="97">
        <f>D2120/D2094</f>
        <v>68.195177142857162</v>
      </c>
      <c r="E2121" s="97"/>
      <c r="G2121" s="7"/>
      <c r="H2121" s="48"/>
    </row>
    <row r="2125" spans="2:8" ht="60.75" x14ac:dyDescent="0.8">
      <c r="B2125" s="123" t="s">
        <v>172</v>
      </c>
      <c r="C2125" s="123"/>
      <c r="D2125" s="123"/>
      <c r="E2125" s="123"/>
      <c r="F2125" s="123"/>
      <c r="G2125" s="123"/>
      <c r="H2125" s="123"/>
    </row>
    <row r="2126" spans="2:8" x14ac:dyDescent="0.25">
      <c r="B2126" s="124" t="s">
        <v>37</v>
      </c>
      <c r="C2126" s="124"/>
      <c r="D2126" s="124"/>
      <c r="E2126" s="124"/>
      <c r="F2126" s="124"/>
      <c r="G2126" s="124"/>
    </row>
    <row r="2127" spans="2:8" x14ac:dyDescent="0.25">
      <c r="C2127" s="82"/>
      <c r="G2127" s="7"/>
    </row>
    <row r="2128" spans="2:8" ht="25.5" x14ac:dyDescent="0.25">
      <c r="C2128" s="14" t="s">
        <v>5</v>
      </c>
      <c r="D2128" s="6"/>
    </row>
    <row r="2129" spans="2:8" ht="20.25" x14ac:dyDescent="0.25">
      <c r="B2129" s="10"/>
      <c r="C2129" s="113" t="s">
        <v>15</v>
      </c>
      <c r="D2129" s="128" t="s">
        <v>91</v>
      </c>
      <c r="E2129" s="128"/>
      <c r="F2129" s="128"/>
      <c r="G2129" s="128"/>
      <c r="H2129" s="40"/>
    </row>
    <row r="2130" spans="2:8" ht="20.25" x14ac:dyDescent="0.25">
      <c r="B2130" s="10"/>
      <c r="C2130" s="114"/>
      <c r="D2130" s="128" t="s">
        <v>142</v>
      </c>
      <c r="E2130" s="128"/>
      <c r="F2130" s="128"/>
      <c r="G2130" s="128"/>
      <c r="H2130" s="40"/>
    </row>
    <row r="2131" spans="2:8" ht="20.25" x14ac:dyDescent="0.25">
      <c r="B2131" s="10"/>
      <c r="C2131" s="115"/>
      <c r="D2131" s="128" t="s">
        <v>190</v>
      </c>
      <c r="E2131" s="128"/>
      <c r="F2131" s="128"/>
      <c r="G2131" s="128"/>
      <c r="H2131" s="40"/>
    </row>
    <row r="2132" spans="2:8" x14ac:dyDescent="0.25">
      <c r="C2132" s="35" t="s">
        <v>12</v>
      </c>
      <c r="D2132" s="84">
        <v>4</v>
      </c>
      <c r="E2132" s="49"/>
      <c r="F2132" s="10"/>
    </row>
    <row r="2133" spans="2:8" x14ac:dyDescent="0.25">
      <c r="C2133" s="1" t="s">
        <v>9</v>
      </c>
      <c r="D2133" s="85">
        <v>1252</v>
      </c>
      <c r="E2133" s="117" t="s">
        <v>16</v>
      </c>
      <c r="F2133" s="118"/>
      <c r="G2133" s="121">
        <f>D2134/D2133</f>
        <v>15.193809904153357</v>
      </c>
    </row>
    <row r="2134" spans="2:8" x14ac:dyDescent="0.25">
      <c r="C2134" s="1" t="s">
        <v>10</v>
      </c>
      <c r="D2134" s="85">
        <v>19022.650000000001</v>
      </c>
      <c r="E2134" s="119"/>
      <c r="F2134" s="120"/>
      <c r="G2134" s="122"/>
    </row>
    <row r="2135" spans="2:8" x14ac:dyDescent="0.25">
      <c r="C2135" s="37"/>
      <c r="D2135" s="38"/>
      <c r="E2135" s="50"/>
    </row>
    <row r="2136" spans="2:8" x14ac:dyDescent="0.3">
      <c r="C2136" s="36" t="s">
        <v>7</v>
      </c>
      <c r="D2136" s="86" t="s">
        <v>160</v>
      </c>
    </row>
    <row r="2137" spans="2:8" x14ac:dyDescent="0.3">
      <c r="C2137" s="36" t="s">
        <v>11</v>
      </c>
      <c r="D2137" s="86">
        <v>45</v>
      </c>
    </row>
    <row r="2138" spans="2:8" x14ac:dyDescent="0.3">
      <c r="C2138" s="36" t="s">
        <v>13</v>
      </c>
      <c r="D2138" s="63" t="s">
        <v>34</v>
      </c>
      <c r="E2138" s="41"/>
    </row>
    <row r="2139" spans="2:8" ht="24" thickBot="1" x14ac:dyDescent="0.3">
      <c r="C2139" s="42"/>
      <c r="D2139" s="42"/>
    </row>
    <row r="2140" spans="2:8" ht="48" thickBot="1" x14ac:dyDescent="0.3">
      <c r="B2140" s="98" t="s">
        <v>17</v>
      </c>
      <c r="C2140" s="99"/>
      <c r="D2140" s="23" t="s">
        <v>20</v>
      </c>
      <c r="E2140" s="100" t="s">
        <v>22</v>
      </c>
      <c r="F2140" s="101"/>
      <c r="G2140" s="2" t="s">
        <v>21</v>
      </c>
    </row>
    <row r="2141" spans="2:8" ht="24" thickBot="1" x14ac:dyDescent="0.3">
      <c r="B2141" s="102" t="s">
        <v>36</v>
      </c>
      <c r="C2141" s="103"/>
      <c r="D2141" s="64">
        <v>50.01</v>
      </c>
      <c r="E2141" s="87">
        <v>4</v>
      </c>
      <c r="F2141" s="18" t="s">
        <v>25</v>
      </c>
      <c r="G2141" s="26">
        <f t="shared" ref="G2141:G2148" si="54">D2141*E2141</f>
        <v>200.04</v>
      </c>
      <c r="H2141" s="104"/>
    </row>
    <row r="2142" spans="2:8" x14ac:dyDescent="0.25">
      <c r="B2142" s="105" t="s">
        <v>18</v>
      </c>
      <c r="C2142" s="106"/>
      <c r="D2142" s="55">
        <v>97.44</v>
      </c>
      <c r="E2142" s="88">
        <v>1</v>
      </c>
      <c r="F2142" s="19" t="s">
        <v>26</v>
      </c>
      <c r="G2142" s="27">
        <f t="shared" si="54"/>
        <v>97.44</v>
      </c>
      <c r="H2142" s="104"/>
    </row>
    <row r="2143" spans="2:8" ht="24" thickBot="1" x14ac:dyDescent="0.3">
      <c r="B2143" s="107" t="s">
        <v>19</v>
      </c>
      <c r="C2143" s="108"/>
      <c r="D2143" s="56">
        <v>151.63</v>
      </c>
      <c r="E2143" s="89">
        <v>1</v>
      </c>
      <c r="F2143" s="20" t="s">
        <v>26</v>
      </c>
      <c r="G2143" s="28">
        <f t="shared" si="54"/>
        <v>151.63</v>
      </c>
      <c r="H2143" s="104"/>
    </row>
    <row r="2144" spans="2:8" ht="24" thickBot="1" x14ac:dyDescent="0.3">
      <c r="B2144" s="109" t="s">
        <v>28</v>
      </c>
      <c r="C2144" s="110"/>
      <c r="D2144" s="65">
        <v>731.97</v>
      </c>
      <c r="E2144" s="90"/>
      <c r="F2144" s="24" t="s">
        <v>25</v>
      </c>
      <c r="G2144" s="29">
        <f t="shared" si="54"/>
        <v>0</v>
      </c>
      <c r="H2144" s="104"/>
    </row>
    <row r="2145" spans="2:8" x14ac:dyDescent="0.25">
      <c r="B2145" s="105" t="s">
        <v>33</v>
      </c>
      <c r="C2145" s="106"/>
      <c r="D2145" s="55">
        <v>652.6</v>
      </c>
      <c r="E2145" s="88">
        <v>8</v>
      </c>
      <c r="F2145" s="19" t="s">
        <v>25</v>
      </c>
      <c r="G2145" s="27">
        <f t="shared" si="54"/>
        <v>5220.8</v>
      </c>
      <c r="H2145" s="104"/>
    </row>
    <row r="2146" spans="2:8" x14ac:dyDescent="0.25">
      <c r="B2146" s="111" t="s">
        <v>27</v>
      </c>
      <c r="C2146" s="112"/>
      <c r="D2146" s="66">
        <v>526.99</v>
      </c>
      <c r="E2146" s="91"/>
      <c r="F2146" s="21" t="s">
        <v>25</v>
      </c>
      <c r="G2146" s="30">
        <f t="shared" si="54"/>
        <v>0</v>
      </c>
      <c r="H2146" s="104"/>
    </row>
    <row r="2147" spans="2:8" x14ac:dyDescent="0.25">
      <c r="B2147" s="111" t="s">
        <v>29</v>
      </c>
      <c r="C2147" s="112"/>
      <c r="D2147" s="67">
        <v>5438.99</v>
      </c>
      <c r="E2147" s="92">
        <v>4</v>
      </c>
      <c r="F2147" s="21" t="s">
        <v>25</v>
      </c>
      <c r="G2147" s="30">
        <f t="shared" si="54"/>
        <v>21755.96</v>
      </c>
      <c r="H2147" s="104"/>
    </row>
    <row r="2148" spans="2:8" x14ac:dyDescent="0.25">
      <c r="B2148" s="111" t="s">
        <v>30</v>
      </c>
      <c r="C2148" s="112"/>
      <c r="D2148" s="67">
        <v>1672.77</v>
      </c>
      <c r="E2148" s="92">
        <v>4</v>
      </c>
      <c r="F2148" s="21" t="s">
        <v>25</v>
      </c>
      <c r="G2148" s="30">
        <f t="shared" si="54"/>
        <v>6691.08</v>
      </c>
      <c r="H2148" s="104"/>
    </row>
    <row r="2149" spans="2:8" x14ac:dyDescent="0.25">
      <c r="B2149" s="111" t="s">
        <v>32</v>
      </c>
      <c r="C2149" s="112"/>
      <c r="D2149" s="67">
        <v>548.24</v>
      </c>
      <c r="E2149" s="92">
        <v>4</v>
      </c>
      <c r="F2149" s="21" t="s">
        <v>25</v>
      </c>
      <c r="G2149" s="30">
        <f>D2149*E2149</f>
        <v>2192.96</v>
      </c>
      <c r="H2149" s="104"/>
    </row>
    <row r="2150" spans="2:8" ht="24" thickBot="1" x14ac:dyDescent="0.3">
      <c r="B2150" s="107" t="s">
        <v>31</v>
      </c>
      <c r="C2150" s="108"/>
      <c r="D2150" s="68">
        <v>340.74</v>
      </c>
      <c r="E2150" s="89">
        <v>40</v>
      </c>
      <c r="F2150" s="20" t="s">
        <v>25</v>
      </c>
      <c r="G2150" s="31">
        <f>D2150*E2150</f>
        <v>13629.6</v>
      </c>
      <c r="H2150" s="104"/>
    </row>
    <row r="2151" spans="2:8" x14ac:dyDescent="0.25">
      <c r="C2151" s="3"/>
      <c r="D2151" s="3"/>
      <c r="E2151" s="4"/>
      <c r="F2151" s="4"/>
      <c r="H2151" s="45"/>
    </row>
    <row r="2152" spans="2:8" ht="25.5" x14ac:dyDescent="0.25">
      <c r="C2152" s="14" t="s">
        <v>14</v>
      </c>
      <c r="D2152" s="6"/>
    </row>
    <row r="2153" spans="2:8" ht="20.25" x14ac:dyDescent="0.25">
      <c r="C2153" s="95" t="s">
        <v>6</v>
      </c>
      <c r="D2153" s="83" t="s">
        <v>0</v>
      </c>
      <c r="E2153" s="9">
        <f>IF(G2141&gt;0, ROUND((G2141+D2134)/D2134,2), 0)</f>
        <v>1.01</v>
      </c>
      <c r="F2153" s="9"/>
      <c r="G2153" s="10"/>
      <c r="H2153" s="7"/>
    </row>
    <row r="2154" spans="2:8" x14ac:dyDescent="0.25">
      <c r="C2154" s="95"/>
      <c r="D2154" s="83" t="s">
        <v>1</v>
      </c>
      <c r="E2154" s="9">
        <f>IF(SUM(G2142:G2143)&gt;0,ROUND((G2142+G2143+D2134)/D2134,2),0)</f>
        <v>1.01</v>
      </c>
      <c r="F2154" s="9"/>
      <c r="G2154" s="11"/>
      <c r="H2154" s="47"/>
    </row>
    <row r="2155" spans="2:8" x14ac:dyDescent="0.25">
      <c r="C2155" s="95"/>
      <c r="D2155" s="83" t="s">
        <v>2</v>
      </c>
      <c r="E2155" s="9">
        <f>IF(G2144&gt;0,ROUND((G2144+D2134)/D2134,2),0)</f>
        <v>0</v>
      </c>
      <c r="F2155" s="12"/>
      <c r="G2155" s="11"/>
    </row>
    <row r="2156" spans="2:8" x14ac:dyDescent="0.25">
      <c r="C2156" s="95"/>
      <c r="D2156" s="13" t="s">
        <v>3</v>
      </c>
      <c r="E2156" s="32">
        <f>IF(SUM(G2145:G2150)&gt;0,ROUND((SUM(G2145:G2150)+D2134)/D2134,2),0)</f>
        <v>3.6</v>
      </c>
      <c r="F2156" s="10"/>
      <c r="G2156" s="11"/>
    </row>
    <row r="2157" spans="2:8" ht="25.5" x14ac:dyDescent="0.25">
      <c r="D2157" s="33" t="s">
        <v>4</v>
      </c>
      <c r="E2157" s="34">
        <f>SUM(E2153:E2156)-IF(VALUE(COUNTIF(E2153:E2156,"&gt;0"))=4,3,0)-IF(VALUE(COUNTIF(E2153:E2156,"&gt;0"))=3,2,0)-IF(VALUE(COUNTIF(E2153:E2156,"&gt;0"))=2,1,0)</f>
        <v>3.62</v>
      </c>
      <c r="F2157" s="25"/>
    </row>
    <row r="2158" spans="2:8" x14ac:dyDescent="0.25">
      <c r="E2158" s="15"/>
    </row>
    <row r="2159" spans="2:8" ht="25.5" x14ac:dyDescent="0.35">
      <c r="B2159" s="22"/>
      <c r="C2159" s="16" t="s">
        <v>23</v>
      </c>
      <c r="D2159" s="96">
        <f>E2157*D2134</f>
        <v>68861.993000000002</v>
      </c>
      <c r="E2159" s="96"/>
    </row>
    <row r="2160" spans="2:8" ht="20.25" x14ac:dyDescent="0.3">
      <c r="C2160" s="17" t="s">
        <v>8</v>
      </c>
      <c r="D2160" s="97">
        <f>D2159/D2133</f>
        <v>55.001591853035144</v>
      </c>
      <c r="E2160" s="97"/>
      <c r="G2160" s="7"/>
      <c r="H2160" s="48"/>
    </row>
    <row r="2163" spans="2:8" ht="60.75" x14ac:dyDescent="0.8">
      <c r="B2163" s="123" t="s">
        <v>173</v>
      </c>
      <c r="C2163" s="123"/>
      <c r="D2163" s="123"/>
      <c r="E2163" s="123"/>
      <c r="F2163" s="123"/>
      <c r="G2163" s="123"/>
      <c r="H2163" s="123"/>
    </row>
    <row r="2164" spans="2:8" x14ac:dyDescent="0.25">
      <c r="B2164" s="124" t="s">
        <v>37</v>
      </c>
      <c r="C2164" s="124"/>
      <c r="D2164" s="124"/>
      <c r="E2164" s="124"/>
      <c r="F2164" s="124"/>
      <c r="G2164" s="124"/>
    </row>
    <row r="2165" spans="2:8" x14ac:dyDescent="0.25">
      <c r="C2165" s="82"/>
      <c r="G2165" s="7"/>
    </row>
    <row r="2166" spans="2:8" ht="25.5" x14ac:dyDescent="0.25">
      <c r="C2166" s="14" t="s">
        <v>5</v>
      </c>
      <c r="D2166" s="6"/>
    </row>
    <row r="2167" spans="2:8" ht="20.25" x14ac:dyDescent="0.25">
      <c r="B2167" s="10"/>
      <c r="C2167" s="113" t="s">
        <v>15</v>
      </c>
      <c r="D2167" s="128" t="s">
        <v>91</v>
      </c>
      <c r="E2167" s="128"/>
      <c r="F2167" s="128"/>
      <c r="G2167" s="128"/>
      <c r="H2167" s="40"/>
    </row>
    <row r="2168" spans="2:8" ht="20.25" x14ac:dyDescent="0.25">
      <c r="B2168" s="10"/>
      <c r="C2168" s="114"/>
      <c r="D2168" s="128" t="s">
        <v>142</v>
      </c>
      <c r="E2168" s="128"/>
      <c r="F2168" s="128"/>
      <c r="G2168" s="128"/>
      <c r="H2168" s="40"/>
    </row>
    <row r="2169" spans="2:8" ht="20.25" x14ac:dyDescent="0.25">
      <c r="B2169" s="10"/>
      <c r="C2169" s="115"/>
      <c r="D2169" s="128" t="s">
        <v>191</v>
      </c>
      <c r="E2169" s="128"/>
      <c r="F2169" s="128"/>
      <c r="G2169" s="128"/>
      <c r="H2169" s="40"/>
    </row>
    <row r="2170" spans="2:8" x14ac:dyDescent="0.25">
      <c r="C2170" s="35" t="s">
        <v>12</v>
      </c>
      <c r="D2170" s="84">
        <v>1.1000000000000001</v>
      </c>
      <c r="E2170" s="49"/>
      <c r="F2170" s="10"/>
    </row>
    <row r="2171" spans="2:8" x14ac:dyDescent="0.25">
      <c r="C2171" s="1" t="s">
        <v>9</v>
      </c>
      <c r="D2171" s="85">
        <v>217</v>
      </c>
      <c r="E2171" s="117" t="s">
        <v>16</v>
      </c>
      <c r="F2171" s="118"/>
      <c r="G2171" s="121">
        <f>D2172/D2171</f>
        <v>14.914009216589863</v>
      </c>
    </row>
    <row r="2172" spans="2:8" x14ac:dyDescent="0.25">
      <c r="C2172" s="1" t="s">
        <v>10</v>
      </c>
      <c r="D2172" s="85">
        <v>3236.34</v>
      </c>
      <c r="E2172" s="119"/>
      <c r="F2172" s="120"/>
      <c r="G2172" s="122"/>
    </row>
    <row r="2173" spans="2:8" x14ac:dyDescent="0.25">
      <c r="C2173" s="37"/>
      <c r="D2173" s="38"/>
      <c r="E2173" s="50"/>
    </row>
    <row r="2174" spans="2:8" x14ac:dyDescent="0.3">
      <c r="C2174" s="36" t="s">
        <v>7</v>
      </c>
      <c r="D2174" s="86" t="s">
        <v>192</v>
      </c>
    </row>
    <row r="2175" spans="2:8" x14ac:dyDescent="0.3">
      <c r="C2175" s="36" t="s">
        <v>11</v>
      </c>
      <c r="D2175" s="86">
        <v>60</v>
      </c>
    </row>
    <row r="2176" spans="2:8" x14ac:dyDescent="0.3">
      <c r="C2176" s="36" t="s">
        <v>13</v>
      </c>
      <c r="D2176" s="63" t="s">
        <v>34</v>
      </c>
      <c r="E2176" s="41"/>
    </row>
    <row r="2177" spans="2:8" ht="24" thickBot="1" x14ac:dyDescent="0.3">
      <c r="C2177" s="42"/>
      <c r="D2177" s="42"/>
    </row>
    <row r="2178" spans="2:8" ht="48" thickBot="1" x14ac:dyDescent="0.3">
      <c r="B2178" s="98" t="s">
        <v>17</v>
      </c>
      <c r="C2178" s="99"/>
      <c r="D2178" s="23" t="s">
        <v>20</v>
      </c>
      <c r="E2178" s="100" t="s">
        <v>22</v>
      </c>
      <c r="F2178" s="101"/>
      <c r="G2178" s="2" t="s">
        <v>21</v>
      </c>
    </row>
    <row r="2179" spans="2:8" ht="24" thickBot="1" x14ac:dyDescent="0.3">
      <c r="B2179" s="102" t="s">
        <v>36</v>
      </c>
      <c r="C2179" s="103"/>
      <c r="D2179" s="64">
        <v>50.01</v>
      </c>
      <c r="E2179" s="87">
        <v>1.1000000000000001</v>
      </c>
      <c r="F2179" s="18" t="s">
        <v>25</v>
      </c>
      <c r="G2179" s="26">
        <f t="shared" ref="G2179:G2186" si="55">D2179*E2179</f>
        <v>55.011000000000003</v>
      </c>
      <c r="H2179" s="104"/>
    </row>
    <row r="2180" spans="2:8" x14ac:dyDescent="0.25">
      <c r="B2180" s="105" t="s">
        <v>18</v>
      </c>
      <c r="C2180" s="106"/>
      <c r="D2180" s="55">
        <v>97.44</v>
      </c>
      <c r="E2180" s="88">
        <v>0.6</v>
      </c>
      <c r="F2180" s="19" t="s">
        <v>26</v>
      </c>
      <c r="G2180" s="27">
        <f t="shared" si="55"/>
        <v>58.463999999999999</v>
      </c>
      <c r="H2180" s="104"/>
    </row>
    <row r="2181" spans="2:8" ht="24" thickBot="1" x14ac:dyDescent="0.3">
      <c r="B2181" s="107" t="s">
        <v>19</v>
      </c>
      <c r="C2181" s="108"/>
      <c r="D2181" s="56">
        <v>151.63</v>
      </c>
      <c r="E2181" s="89">
        <v>0.6</v>
      </c>
      <c r="F2181" s="20" t="s">
        <v>26</v>
      </c>
      <c r="G2181" s="28">
        <f t="shared" si="55"/>
        <v>90.977999999999994</v>
      </c>
      <c r="H2181" s="104"/>
    </row>
    <row r="2182" spans="2:8" ht="24" thickBot="1" x14ac:dyDescent="0.3">
      <c r="B2182" s="109" t="s">
        <v>28</v>
      </c>
      <c r="C2182" s="110"/>
      <c r="D2182" s="65">
        <v>731.97</v>
      </c>
      <c r="E2182" s="90"/>
      <c r="F2182" s="24" t="s">
        <v>25</v>
      </c>
      <c r="G2182" s="29">
        <f t="shared" si="55"/>
        <v>0</v>
      </c>
      <c r="H2182" s="104"/>
    </row>
    <row r="2183" spans="2:8" x14ac:dyDescent="0.25">
      <c r="B2183" s="105" t="s">
        <v>33</v>
      </c>
      <c r="C2183" s="106"/>
      <c r="D2183" s="55">
        <v>652.6</v>
      </c>
      <c r="E2183" s="88">
        <v>2.2000000000000002</v>
      </c>
      <c r="F2183" s="19" t="s">
        <v>25</v>
      </c>
      <c r="G2183" s="27">
        <f t="shared" si="55"/>
        <v>1435.7200000000003</v>
      </c>
      <c r="H2183" s="104"/>
    </row>
    <row r="2184" spans="2:8" x14ac:dyDescent="0.25">
      <c r="B2184" s="111" t="s">
        <v>27</v>
      </c>
      <c r="C2184" s="112"/>
      <c r="D2184" s="66">
        <v>526.99</v>
      </c>
      <c r="E2184" s="91"/>
      <c r="F2184" s="21" t="s">
        <v>25</v>
      </c>
      <c r="G2184" s="30">
        <f t="shared" si="55"/>
        <v>0</v>
      </c>
      <c r="H2184" s="104"/>
    </row>
    <row r="2185" spans="2:8" x14ac:dyDescent="0.25">
      <c r="B2185" s="111" t="s">
        <v>29</v>
      </c>
      <c r="C2185" s="112"/>
      <c r="D2185" s="67">
        <v>5438.99</v>
      </c>
      <c r="E2185" s="92">
        <v>1.1000000000000001</v>
      </c>
      <c r="F2185" s="21" t="s">
        <v>25</v>
      </c>
      <c r="G2185" s="30">
        <f t="shared" si="55"/>
        <v>5982.8890000000001</v>
      </c>
      <c r="H2185" s="104"/>
    </row>
    <row r="2186" spans="2:8" x14ac:dyDescent="0.25">
      <c r="B2186" s="111" t="s">
        <v>30</v>
      </c>
      <c r="C2186" s="112"/>
      <c r="D2186" s="67">
        <v>1672.77</v>
      </c>
      <c r="E2186" s="92">
        <v>1.1000000000000001</v>
      </c>
      <c r="F2186" s="21" t="s">
        <v>25</v>
      </c>
      <c r="G2186" s="30">
        <f t="shared" si="55"/>
        <v>1840.047</v>
      </c>
      <c r="H2186" s="104"/>
    </row>
    <row r="2187" spans="2:8" x14ac:dyDescent="0.25">
      <c r="B2187" s="111" t="s">
        <v>32</v>
      </c>
      <c r="C2187" s="112"/>
      <c r="D2187" s="67">
        <v>548.24</v>
      </c>
      <c r="E2187" s="92">
        <v>1.1000000000000001</v>
      </c>
      <c r="F2187" s="21" t="s">
        <v>25</v>
      </c>
      <c r="G2187" s="30">
        <f>D2187*E2187</f>
        <v>603.06400000000008</v>
      </c>
      <c r="H2187" s="104"/>
    </row>
    <row r="2188" spans="2:8" ht="24" thickBot="1" x14ac:dyDescent="0.3">
      <c r="B2188" s="107" t="s">
        <v>31</v>
      </c>
      <c r="C2188" s="108"/>
      <c r="D2188" s="68">
        <v>340.74</v>
      </c>
      <c r="E2188" s="89">
        <v>11</v>
      </c>
      <c r="F2188" s="20" t="s">
        <v>25</v>
      </c>
      <c r="G2188" s="31">
        <f>D2188*E2188</f>
        <v>3748.1400000000003</v>
      </c>
      <c r="H2188" s="104"/>
    </row>
    <row r="2189" spans="2:8" x14ac:dyDescent="0.25">
      <c r="C2189" s="3"/>
      <c r="D2189" s="3"/>
      <c r="E2189" s="4"/>
      <c r="F2189" s="4"/>
      <c r="H2189" s="45"/>
    </row>
    <row r="2190" spans="2:8" ht="25.5" x14ac:dyDescent="0.25">
      <c r="C2190" s="14" t="s">
        <v>14</v>
      </c>
      <c r="D2190" s="6"/>
    </row>
    <row r="2191" spans="2:8" ht="20.25" x14ac:dyDescent="0.25">
      <c r="C2191" s="95" t="s">
        <v>6</v>
      </c>
      <c r="D2191" s="83" t="s">
        <v>0</v>
      </c>
      <c r="E2191" s="9">
        <f>IF(G2179&gt;0, ROUND((G2179+D2172)/D2172,2), 0)</f>
        <v>1.02</v>
      </c>
      <c r="F2191" s="9"/>
      <c r="G2191" s="10"/>
      <c r="H2191" s="7"/>
    </row>
    <row r="2192" spans="2:8" x14ac:dyDescent="0.25">
      <c r="C2192" s="95"/>
      <c r="D2192" s="83" t="s">
        <v>1</v>
      </c>
      <c r="E2192" s="9">
        <f>IF(SUM(G2180:G2181)&gt;0,ROUND((G2180+G2181+D2172)/D2172,2),0)</f>
        <v>1.05</v>
      </c>
      <c r="F2192" s="9"/>
      <c r="G2192" s="11"/>
      <c r="H2192" s="47"/>
    </row>
    <row r="2193" spans="2:8" x14ac:dyDescent="0.25">
      <c r="C2193" s="95"/>
      <c r="D2193" s="83" t="s">
        <v>2</v>
      </c>
      <c r="E2193" s="9">
        <f>IF(G2182&gt;0,ROUND((G2182+D2172)/D2172,2),0)</f>
        <v>0</v>
      </c>
      <c r="F2193" s="12"/>
      <c r="G2193" s="11"/>
    </row>
    <row r="2194" spans="2:8" x14ac:dyDescent="0.25">
      <c r="C2194" s="95"/>
      <c r="D2194" s="13" t="s">
        <v>3</v>
      </c>
      <c r="E2194" s="32">
        <f>IF(SUM(G2183:G2188)&gt;0,ROUND((SUM(G2183:G2188)+D2172)/D2172,2),0)</f>
        <v>5.21</v>
      </c>
      <c r="F2194" s="10"/>
      <c r="G2194" s="11"/>
    </row>
    <row r="2195" spans="2:8" ht="25.5" x14ac:dyDescent="0.25">
      <c r="D2195" s="33" t="s">
        <v>4</v>
      </c>
      <c r="E2195" s="34">
        <f>SUM(E2191:E2194)-IF(VALUE(COUNTIF(E2191:E2194,"&gt;0"))=4,3,0)-IF(VALUE(COUNTIF(E2191:E2194,"&gt;0"))=3,2,0)-IF(VALUE(COUNTIF(E2191:E2194,"&gt;0"))=2,1,0)</f>
        <v>5.28</v>
      </c>
      <c r="F2195" s="25"/>
    </row>
    <row r="2196" spans="2:8" ht="20.25" customHeight="1" x14ac:dyDescent="0.25">
      <c r="E2196" s="15"/>
    </row>
    <row r="2197" spans="2:8" ht="20.25" customHeight="1" x14ac:dyDescent="0.35">
      <c r="B2197" s="22"/>
      <c r="C2197" s="16" t="s">
        <v>23</v>
      </c>
      <c r="D2197" s="96">
        <f>E2195*D2172</f>
        <v>17087.875200000002</v>
      </c>
      <c r="E2197" s="96"/>
    </row>
    <row r="2198" spans="2:8" ht="20.25" customHeight="1" x14ac:dyDescent="0.3">
      <c r="C2198" s="17" t="s">
        <v>8</v>
      </c>
      <c r="D2198" s="97">
        <f>D2197/D2171</f>
        <v>78.745968663594482</v>
      </c>
      <c r="E2198" s="97"/>
      <c r="G2198" s="7"/>
      <c r="H2198" s="48"/>
    </row>
    <row r="2201" spans="2:8" ht="60.75" x14ac:dyDescent="0.8">
      <c r="B2201" s="123" t="s">
        <v>174</v>
      </c>
      <c r="C2201" s="123"/>
      <c r="D2201" s="123"/>
      <c r="E2201" s="123"/>
      <c r="F2201" s="123"/>
      <c r="G2201" s="123"/>
      <c r="H2201" s="123"/>
    </row>
    <row r="2202" spans="2:8" x14ac:dyDescent="0.25">
      <c r="B2202" s="124" t="s">
        <v>37</v>
      </c>
      <c r="C2202" s="124"/>
      <c r="D2202" s="124"/>
      <c r="E2202" s="124"/>
      <c r="F2202" s="124"/>
      <c r="G2202" s="124"/>
    </row>
    <row r="2203" spans="2:8" x14ac:dyDescent="0.25">
      <c r="C2203" s="82"/>
      <c r="G2203" s="7"/>
    </row>
    <row r="2204" spans="2:8" ht="25.5" x14ac:dyDescent="0.25">
      <c r="C2204" s="14" t="s">
        <v>5</v>
      </c>
      <c r="D2204" s="6"/>
    </row>
    <row r="2205" spans="2:8" ht="20.25" x14ac:dyDescent="0.25">
      <c r="B2205" s="10"/>
      <c r="C2205" s="113" t="s">
        <v>15</v>
      </c>
      <c r="D2205" s="128" t="s">
        <v>91</v>
      </c>
      <c r="E2205" s="128"/>
      <c r="F2205" s="128"/>
      <c r="G2205" s="128"/>
      <c r="H2205" s="40"/>
    </row>
    <row r="2206" spans="2:8" ht="20.25" x14ac:dyDescent="0.25">
      <c r="B2206" s="10"/>
      <c r="C2206" s="114"/>
      <c r="D2206" s="128" t="s">
        <v>142</v>
      </c>
      <c r="E2206" s="128"/>
      <c r="F2206" s="128"/>
      <c r="G2206" s="128"/>
      <c r="H2206" s="40"/>
    </row>
    <row r="2207" spans="2:8" ht="20.25" x14ac:dyDescent="0.25">
      <c r="B2207" s="10"/>
      <c r="C2207" s="115"/>
      <c r="D2207" s="128" t="s">
        <v>193</v>
      </c>
      <c r="E2207" s="128"/>
      <c r="F2207" s="128"/>
      <c r="G2207" s="128"/>
      <c r="H2207" s="40"/>
    </row>
    <row r="2208" spans="2:8" x14ac:dyDescent="0.25">
      <c r="C2208" s="35" t="s">
        <v>12</v>
      </c>
      <c r="D2208" s="84">
        <v>3.3</v>
      </c>
      <c r="E2208" s="49"/>
      <c r="F2208" s="10"/>
    </row>
    <row r="2209" spans="2:8" x14ac:dyDescent="0.25">
      <c r="C2209" s="1" t="s">
        <v>9</v>
      </c>
      <c r="D2209" s="85">
        <v>620</v>
      </c>
      <c r="E2209" s="117" t="s">
        <v>16</v>
      </c>
      <c r="F2209" s="118"/>
      <c r="G2209" s="121">
        <f>D2210/D2209</f>
        <v>24.636903225806449</v>
      </c>
    </row>
    <row r="2210" spans="2:8" x14ac:dyDescent="0.25">
      <c r="C2210" s="1" t="s">
        <v>10</v>
      </c>
      <c r="D2210" s="85">
        <v>15274.88</v>
      </c>
      <c r="E2210" s="119"/>
      <c r="F2210" s="120"/>
      <c r="G2210" s="122"/>
    </row>
    <row r="2211" spans="2:8" x14ac:dyDescent="0.25">
      <c r="C2211" s="37"/>
      <c r="D2211" s="38"/>
      <c r="E2211" s="50"/>
    </row>
    <row r="2212" spans="2:8" x14ac:dyDescent="0.3">
      <c r="C2212" s="36" t="s">
        <v>7</v>
      </c>
      <c r="D2212" s="86" t="s">
        <v>151</v>
      </c>
    </row>
    <row r="2213" spans="2:8" x14ac:dyDescent="0.3">
      <c r="C2213" s="36" t="s">
        <v>11</v>
      </c>
      <c r="D2213" s="86">
        <v>45</v>
      </c>
    </row>
    <row r="2214" spans="2:8" x14ac:dyDescent="0.3">
      <c r="C2214" s="36" t="s">
        <v>13</v>
      </c>
      <c r="D2214" s="63" t="s">
        <v>34</v>
      </c>
      <c r="E2214" s="41"/>
    </row>
    <row r="2215" spans="2:8" ht="24" thickBot="1" x14ac:dyDescent="0.3">
      <c r="C2215" s="42"/>
      <c r="D2215" s="42"/>
    </row>
    <row r="2216" spans="2:8" ht="48" thickBot="1" x14ac:dyDescent="0.3">
      <c r="B2216" s="98" t="s">
        <v>17</v>
      </c>
      <c r="C2216" s="99"/>
      <c r="D2216" s="23" t="s">
        <v>20</v>
      </c>
      <c r="E2216" s="100" t="s">
        <v>22</v>
      </c>
      <c r="F2216" s="101"/>
      <c r="G2216" s="2" t="s">
        <v>21</v>
      </c>
    </row>
    <row r="2217" spans="2:8" ht="24" thickBot="1" x14ac:dyDescent="0.3">
      <c r="B2217" s="102" t="s">
        <v>36</v>
      </c>
      <c r="C2217" s="103"/>
      <c r="D2217" s="64">
        <v>50.01</v>
      </c>
      <c r="E2217" s="87">
        <v>3.3</v>
      </c>
      <c r="F2217" s="18" t="s">
        <v>25</v>
      </c>
      <c r="G2217" s="26">
        <f t="shared" ref="G2217:G2224" si="56">D2217*E2217</f>
        <v>165.03299999999999</v>
      </c>
      <c r="H2217" s="104"/>
    </row>
    <row r="2218" spans="2:8" x14ac:dyDescent="0.25">
      <c r="B2218" s="105" t="s">
        <v>18</v>
      </c>
      <c r="C2218" s="106"/>
      <c r="D2218" s="55">
        <v>97.44</v>
      </c>
      <c r="E2218" s="88">
        <v>0.9</v>
      </c>
      <c r="F2218" s="19" t="s">
        <v>26</v>
      </c>
      <c r="G2218" s="27">
        <f t="shared" si="56"/>
        <v>87.695999999999998</v>
      </c>
      <c r="H2218" s="104"/>
    </row>
    <row r="2219" spans="2:8" ht="24" thickBot="1" x14ac:dyDescent="0.3">
      <c r="B2219" s="107" t="s">
        <v>19</v>
      </c>
      <c r="C2219" s="108"/>
      <c r="D2219" s="56">
        <v>151.63</v>
      </c>
      <c r="E2219" s="89">
        <v>0.9</v>
      </c>
      <c r="F2219" s="20" t="s">
        <v>26</v>
      </c>
      <c r="G2219" s="28">
        <f t="shared" si="56"/>
        <v>136.46700000000001</v>
      </c>
      <c r="H2219" s="104"/>
    </row>
    <row r="2220" spans="2:8" ht="24" thickBot="1" x14ac:dyDescent="0.3">
      <c r="B2220" s="109" t="s">
        <v>28</v>
      </c>
      <c r="C2220" s="110"/>
      <c r="D2220" s="65">
        <v>731.97</v>
      </c>
      <c r="E2220" s="90"/>
      <c r="F2220" s="24" t="s">
        <v>25</v>
      </c>
      <c r="G2220" s="29">
        <f t="shared" si="56"/>
        <v>0</v>
      </c>
      <c r="H2220" s="104"/>
    </row>
    <row r="2221" spans="2:8" x14ac:dyDescent="0.25">
      <c r="B2221" s="105" t="s">
        <v>33</v>
      </c>
      <c r="C2221" s="106"/>
      <c r="D2221" s="55">
        <v>652.6</v>
      </c>
      <c r="E2221" s="88">
        <v>6.6</v>
      </c>
      <c r="F2221" s="19" t="s">
        <v>25</v>
      </c>
      <c r="G2221" s="27">
        <f t="shared" si="56"/>
        <v>4307.16</v>
      </c>
      <c r="H2221" s="104"/>
    </row>
    <row r="2222" spans="2:8" x14ac:dyDescent="0.25">
      <c r="B2222" s="111" t="s">
        <v>27</v>
      </c>
      <c r="C2222" s="112"/>
      <c r="D2222" s="66">
        <v>526.99</v>
      </c>
      <c r="E2222" s="91"/>
      <c r="F2222" s="21" t="s">
        <v>25</v>
      </c>
      <c r="G2222" s="30">
        <f t="shared" si="56"/>
        <v>0</v>
      </c>
      <c r="H2222" s="104"/>
    </row>
    <row r="2223" spans="2:8" x14ac:dyDescent="0.25">
      <c r="B2223" s="111" t="s">
        <v>29</v>
      </c>
      <c r="C2223" s="112"/>
      <c r="D2223" s="67">
        <v>5438.99</v>
      </c>
      <c r="E2223" s="92">
        <v>3.3</v>
      </c>
      <c r="F2223" s="21" t="s">
        <v>25</v>
      </c>
      <c r="G2223" s="30">
        <f t="shared" si="56"/>
        <v>17948.666999999998</v>
      </c>
      <c r="H2223" s="104"/>
    </row>
    <row r="2224" spans="2:8" x14ac:dyDescent="0.25">
      <c r="B2224" s="111" t="s">
        <v>30</v>
      </c>
      <c r="C2224" s="112"/>
      <c r="D2224" s="67">
        <v>1672.77</v>
      </c>
      <c r="E2224" s="92">
        <v>3.3</v>
      </c>
      <c r="F2224" s="21" t="s">
        <v>25</v>
      </c>
      <c r="G2224" s="30">
        <f t="shared" si="56"/>
        <v>5520.1409999999996</v>
      </c>
      <c r="H2224" s="104"/>
    </row>
    <row r="2225" spans="2:8" x14ac:dyDescent="0.25">
      <c r="B2225" s="111" t="s">
        <v>32</v>
      </c>
      <c r="C2225" s="112"/>
      <c r="D2225" s="67">
        <v>548.24</v>
      </c>
      <c r="E2225" s="92">
        <v>3.3</v>
      </c>
      <c r="F2225" s="21" t="s">
        <v>25</v>
      </c>
      <c r="G2225" s="30">
        <f>D2225*E2225</f>
        <v>1809.192</v>
      </c>
      <c r="H2225" s="104"/>
    </row>
    <row r="2226" spans="2:8" ht="24" thickBot="1" x14ac:dyDescent="0.3">
      <c r="B2226" s="107" t="s">
        <v>31</v>
      </c>
      <c r="C2226" s="108"/>
      <c r="D2226" s="68">
        <v>340.74</v>
      </c>
      <c r="E2226" s="89">
        <v>33</v>
      </c>
      <c r="F2226" s="20" t="s">
        <v>25</v>
      </c>
      <c r="G2226" s="31">
        <f>D2226*E2226</f>
        <v>11244.42</v>
      </c>
      <c r="H2226" s="104"/>
    </row>
    <row r="2227" spans="2:8" x14ac:dyDescent="0.25">
      <c r="C2227" s="3"/>
      <c r="D2227" s="3"/>
      <c r="E2227" s="4"/>
      <c r="F2227" s="4"/>
      <c r="H2227" s="45"/>
    </row>
    <row r="2228" spans="2:8" ht="25.5" x14ac:dyDescent="0.25">
      <c r="C2228" s="14" t="s">
        <v>14</v>
      </c>
      <c r="D2228" s="6"/>
    </row>
    <row r="2229" spans="2:8" ht="20.25" x14ac:dyDescent="0.25">
      <c r="C2229" s="95" t="s">
        <v>6</v>
      </c>
      <c r="D2229" s="83" t="s">
        <v>0</v>
      </c>
      <c r="E2229" s="9">
        <f>IF(G2217&gt;0, ROUND((G2217+D2210)/D2210,2), 0)</f>
        <v>1.01</v>
      </c>
      <c r="F2229" s="9"/>
      <c r="G2229" s="10"/>
      <c r="H2229" s="7"/>
    </row>
    <row r="2230" spans="2:8" x14ac:dyDescent="0.25">
      <c r="C2230" s="95"/>
      <c r="D2230" s="83" t="s">
        <v>1</v>
      </c>
      <c r="E2230" s="9">
        <f>IF(SUM(G2218:G2219)&gt;0,ROUND((G2218+G2219+D2210)/D2210,2),0)</f>
        <v>1.01</v>
      </c>
      <c r="F2230" s="9"/>
      <c r="G2230" s="11"/>
      <c r="H2230" s="47"/>
    </row>
    <row r="2231" spans="2:8" x14ac:dyDescent="0.25">
      <c r="C2231" s="95"/>
      <c r="D2231" s="83" t="s">
        <v>2</v>
      </c>
      <c r="E2231" s="9">
        <f>IF(G2220&gt;0,ROUND((G2220+D2210)/D2210,2),0)</f>
        <v>0</v>
      </c>
      <c r="F2231" s="12"/>
      <c r="G2231" s="11"/>
    </row>
    <row r="2232" spans="2:8" x14ac:dyDescent="0.25">
      <c r="C2232" s="95"/>
      <c r="D2232" s="13" t="s">
        <v>3</v>
      </c>
      <c r="E2232" s="32">
        <f>IF(SUM(G2221:G2226)&gt;0,ROUND((SUM(G2221:G2226)+D2210)/D2210,2),0)</f>
        <v>3.67</v>
      </c>
      <c r="F2232" s="10"/>
      <c r="G2232" s="11"/>
    </row>
    <row r="2233" spans="2:8" ht="25.5" x14ac:dyDescent="0.25">
      <c r="D2233" s="33" t="s">
        <v>4</v>
      </c>
      <c r="E2233" s="34">
        <f>SUM(E2229:E2232)-IF(VALUE(COUNTIF(E2229:E2232,"&gt;0"))=4,3,0)-IF(VALUE(COUNTIF(E2229:E2232,"&gt;0"))=3,2,0)-IF(VALUE(COUNTIF(E2229:E2232,"&gt;0"))=2,1,0)</f>
        <v>3.6899999999999995</v>
      </c>
      <c r="F2233" s="25"/>
    </row>
    <row r="2234" spans="2:8" x14ac:dyDescent="0.25">
      <c r="E2234" s="15"/>
    </row>
    <row r="2235" spans="2:8" ht="25.5" x14ac:dyDescent="0.35">
      <c r="B2235" s="22"/>
      <c r="C2235" s="16" t="s">
        <v>23</v>
      </c>
      <c r="D2235" s="96">
        <f>E2233*D2210</f>
        <v>56364.307199999988</v>
      </c>
      <c r="E2235" s="96"/>
    </row>
    <row r="2236" spans="2:8" ht="20.25" x14ac:dyDescent="0.3">
      <c r="C2236" s="17" t="s">
        <v>8</v>
      </c>
      <c r="D2236" s="97">
        <f>D2235/D2209</f>
        <v>90.910172903225785</v>
      </c>
      <c r="E2236" s="97"/>
      <c r="G2236" s="7"/>
      <c r="H2236" s="48"/>
    </row>
    <row r="2240" spans="2:8" ht="60.75" x14ac:dyDescent="0.8">
      <c r="B2240" s="123" t="s">
        <v>175</v>
      </c>
      <c r="C2240" s="123"/>
      <c r="D2240" s="123"/>
      <c r="E2240" s="123"/>
      <c r="F2240" s="123"/>
      <c r="G2240" s="123"/>
      <c r="H2240" s="123"/>
    </row>
    <row r="2241" spans="2:8" x14ac:dyDescent="0.25">
      <c r="B2241" s="124" t="s">
        <v>37</v>
      </c>
      <c r="C2241" s="124"/>
      <c r="D2241" s="124"/>
      <c r="E2241" s="124"/>
      <c r="F2241" s="124"/>
      <c r="G2241" s="124"/>
    </row>
    <row r="2242" spans="2:8" x14ac:dyDescent="0.25">
      <c r="C2242" s="82"/>
      <c r="G2242" s="7"/>
    </row>
    <row r="2243" spans="2:8" ht="25.5" x14ac:dyDescent="0.25">
      <c r="C2243" s="14" t="s">
        <v>5</v>
      </c>
      <c r="D2243" s="6"/>
    </row>
    <row r="2244" spans="2:8" ht="20.25" x14ac:dyDescent="0.25">
      <c r="B2244" s="10"/>
      <c r="C2244" s="113" t="s">
        <v>15</v>
      </c>
      <c r="D2244" s="128" t="s">
        <v>91</v>
      </c>
      <c r="E2244" s="128"/>
      <c r="F2244" s="128"/>
      <c r="G2244" s="128"/>
      <c r="H2244" s="40"/>
    </row>
    <row r="2245" spans="2:8" ht="20.25" x14ac:dyDescent="0.25">
      <c r="B2245" s="10"/>
      <c r="C2245" s="114"/>
      <c r="D2245" s="128" t="s">
        <v>194</v>
      </c>
      <c r="E2245" s="128"/>
      <c r="F2245" s="128"/>
      <c r="G2245" s="128"/>
      <c r="H2245" s="40"/>
    </row>
    <row r="2246" spans="2:8" ht="20.25" x14ac:dyDescent="0.25">
      <c r="B2246" s="10"/>
      <c r="C2246" s="115"/>
      <c r="D2246" s="128" t="s">
        <v>195</v>
      </c>
      <c r="E2246" s="128"/>
      <c r="F2246" s="128"/>
      <c r="G2246" s="128"/>
      <c r="H2246" s="40"/>
    </row>
    <row r="2247" spans="2:8" x14ac:dyDescent="0.25">
      <c r="C2247" s="35" t="s">
        <v>12</v>
      </c>
      <c r="D2247" s="84">
        <v>1.2</v>
      </c>
      <c r="E2247" s="49"/>
      <c r="F2247" s="10"/>
    </row>
    <row r="2248" spans="2:8" x14ac:dyDescent="0.25">
      <c r="C2248" s="1" t="s">
        <v>9</v>
      </c>
      <c r="D2248" s="85">
        <v>286</v>
      </c>
      <c r="E2248" s="117" t="s">
        <v>16</v>
      </c>
      <c r="F2248" s="118"/>
      <c r="G2248" s="121">
        <f>D2249/D2248</f>
        <v>34.101013986013982</v>
      </c>
    </row>
    <row r="2249" spans="2:8" x14ac:dyDescent="0.25">
      <c r="C2249" s="1" t="s">
        <v>10</v>
      </c>
      <c r="D2249" s="85">
        <v>9752.89</v>
      </c>
      <c r="E2249" s="119"/>
      <c r="F2249" s="120"/>
      <c r="G2249" s="122"/>
    </row>
    <row r="2250" spans="2:8" x14ac:dyDescent="0.25">
      <c r="C2250" s="37"/>
      <c r="D2250" s="38"/>
      <c r="E2250" s="50"/>
    </row>
    <row r="2251" spans="2:8" x14ac:dyDescent="0.3">
      <c r="C2251" s="36" t="s">
        <v>7</v>
      </c>
      <c r="D2251" s="86" t="s">
        <v>196</v>
      </c>
    </row>
    <row r="2252" spans="2:8" x14ac:dyDescent="0.3">
      <c r="C2252" s="36" t="s">
        <v>11</v>
      </c>
      <c r="D2252" s="86">
        <v>70</v>
      </c>
    </row>
    <row r="2253" spans="2:8" x14ac:dyDescent="0.3">
      <c r="C2253" s="36" t="s">
        <v>13</v>
      </c>
      <c r="D2253" s="63" t="s">
        <v>34</v>
      </c>
      <c r="E2253" s="41"/>
    </row>
    <row r="2254" spans="2:8" ht="24" thickBot="1" x14ac:dyDescent="0.3">
      <c r="C2254" s="42"/>
      <c r="D2254" s="42"/>
    </row>
    <row r="2255" spans="2:8" ht="48" thickBot="1" x14ac:dyDescent="0.3">
      <c r="B2255" s="98" t="s">
        <v>17</v>
      </c>
      <c r="C2255" s="99"/>
      <c r="D2255" s="23" t="s">
        <v>20</v>
      </c>
      <c r="E2255" s="100" t="s">
        <v>22</v>
      </c>
      <c r="F2255" s="101"/>
      <c r="G2255" s="2" t="s">
        <v>21</v>
      </c>
    </row>
    <row r="2256" spans="2:8" ht="24" thickBot="1" x14ac:dyDescent="0.3">
      <c r="B2256" s="102" t="s">
        <v>36</v>
      </c>
      <c r="C2256" s="103"/>
      <c r="D2256" s="64">
        <v>50.01</v>
      </c>
      <c r="E2256" s="87">
        <v>1.2</v>
      </c>
      <c r="F2256" s="18" t="s">
        <v>25</v>
      </c>
      <c r="G2256" s="26">
        <f t="shared" ref="G2256:G2263" si="57">D2256*E2256</f>
        <v>60.011999999999993</v>
      </c>
      <c r="H2256" s="104"/>
    </row>
    <row r="2257" spans="2:8" x14ac:dyDescent="0.25">
      <c r="B2257" s="105" t="s">
        <v>18</v>
      </c>
      <c r="C2257" s="106"/>
      <c r="D2257" s="55">
        <v>97.44</v>
      </c>
      <c r="E2257" s="88">
        <v>0.5</v>
      </c>
      <c r="F2257" s="19" t="s">
        <v>26</v>
      </c>
      <c r="G2257" s="27">
        <f t="shared" si="57"/>
        <v>48.72</v>
      </c>
      <c r="H2257" s="104"/>
    </row>
    <row r="2258" spans="2:8" ht="24" thickBot="1" x14ac:dyDescent="0.3">
      <c r="B2258" s="107" t="s">
        <v>19</v>
      </c>
      <c r="C2258" s="108"/>
      <c r="D2258" s="56">
        <v>151.63</v>
      </c>
      <c r="E2258" s="89">
        <v>0.5</v>
      </c>
      <c r="F2258" s="20" t="s">
        <v>26</v>
      </c>
      <c r="G2258" s="28">
        <f t="shared" si="57"/>
        <v>75.814999999999998</v>
      </c>
      <c r="H2258" s="104"/>
    </row>
    <row r="2259" spans="2:8" ht="24" thickBot="1" x14ac:dyDescent="0.3">
      <c r="B2259" s="109" t="s">
        <v>28</v>
      </c>
      <c r="C2259" s="110"/>
      <c r="D2259" s="65">
        <v>731.97</v>
      </c>
      <c r="E2259" s="90"/>
      <c r="F2259" s="24" t="s">
        <v>25</v>
      </c>
      <c r="G2259" s="29">
        <f t="shared" si="57"/>
        <v>0</v>
      </c>
      <c r="H2259" s="104"/>
    </row>
    <row r="2260" spans="2:8" x14ac:dyDescent="0.25">
      <c r="B2260" s="105" t="s">
        <v>33</v>
      </c>
      <c r="C2260" s="106"/>
      <c r="D2260" s="55">
        <v>652.6</v>
      </c>
      <c r="E2260" s="88">
        <v>2.4</v>
      </c>
      <c r="F2260" s="19" t="s">
        <v>25</v>
      </c>
      <c r="G2260" s="27">
        <f t="shared" si="57"/>
        <v>1566.24</v>
      </c>
      <c r="H2260" s="104"/>
    </row>
    <row r="2261" spans="2:8" x14ac:dyDescent="0.25">
      <c r="B2261" s="111" t="s">
        <v>27</v>
      </c>
      <c r="C2261" s="112"/>
      <c r="D2261" s="66">
        <v>526.99</v>
      </c>
      <c r="E2261" s="91"/>
      <c r="F2261" s="21" t="s">
        <v>25</v>
      </c>
      <c r="G2261" s="30">
        <f t="shared" si="57"/>
        <v>0</v>
      </c>
      <c r="H2261" s="104"/>
    </row>
    <row r="2262" spans="2:8" x14ac:dyDescent="0.25">
      <c r="B2262" s="111" t="s">
        <v>29</v>
      </c>
      <c r="C2262" s="112"/>
      <c r="D2262" s="67">
        <v>5438.99</v>
      </c>
      <c r="E2262" s="92">
        <v>1.2</v>
      </c>
      <c r="F2262" s="21" t="s">
        <v>25</v>
      </c>
      <c r="G2262" s="30">
        <f t="shared" si="57"/>
        <v>6526.7879999999996</v>
      </c>
      <c r="H2262" s="104"/>
    </row>
    <row r="2263" spans="2:8" x14ac:dyDescent="0.25">
      <c r="B2263" s="111" t="s">
        <v>30</v>
      </c>
      <c r="C2263" s="112"/>
      <c r="D2263" s="67">
        <v>1672.77</v>
      </c>
      <c r="E2263" s="92">
        <v>1.2</v>
      </c>
      <c r="F2263" s="21" t="s">
        <v>25</v>
      </c>
      <c r="G2263" s="30">
        <f t="shared" si="57"/>
        <v>2007.3239999999998</v>
      </c>
      <c r="H2263" s="104"/>
    </row>
    <row r="2264" spans="2:8" x14ac:dyDescent="0.25">
      <c r="B2264" s="111" t="s">
        <v>32</v>
      </c>
      <c r="C2264" s="112"/>
      <c r="D2264" s="67">
        <v>548.24</v>
      </c>
      <c r="E2264" s="92">
        <v>1.2</v>
      </c>
      <c r="F2264" s="21" t="s">
        <v>25</v>
      </c>
      <c r="G2264" s="30">
        <f>D2264*E2264</f>
        <v>657.88800000000003</v>
      </c>
      <c r="H2264" s="104"/>
    </row>
    <row r="2265" spans="2:8" ht="24" thickBot="1" x14ac:dyDescent="0.3">
      <c r="B2265" s="107" t="s">
        <v>31</v>
      </c>
      <c r="C2265" s="108"/>
      <c r="D2265" s="68">
        <v>340.74</v>
      </c>
      <c r="E2265" s="89">
        <v>12</v>
      </c>
      <c r="F2265" s="20" t="s">
        <v>25</v>
      </c>
      <c r="G2265" s="31">
        <f>D2265*E2265</f>
        <v>4088.88</v>
      </c>
      <c r="H2265" s="104"/>
    </row>
    <row r="2266" spans="2:8" x14ac:dyDescent="0.25">
      <c r="C2266" s="3"/>
      <c r="D2266" s="3"/>
      <c r="E2266" s="4"/>
      <c r="F2266" s="4"/>
      <c r="H2266" s="45"/>
    </row>
    <row r="2267" spans="2:8" ht="25.5" x14ac:dyDescent="0.25">
      <c r="C2267" s="14" t="s">
        <v>14</v>
      </c>
      <c r="D2267" s="6"/>
    </row>
    <row r="2268" spans="2:8" ht="20.25" x14ac:dyDescent="0.25">
      <c r="C2268" s="95" t="s">
        <v>6</v>
      </c>
      <c r="D2268" s="83" t="s">
        <v>0</v>
      </c>
      <c r="E2268" s="9">
        <f>IF(G2256&gt;0, ROUND((G2256+D2249)/D2249,2), 0)</f>
        <v>1.01</v>
      </c>
      <c r="F2268" s="9"/>
      <c r="G2268" s="10"/>
      <c r="H2268" s="7"/>
    </row>
    <row r="2269" spans="2:8" x14ac:dyDescent="0.25">
      <c r="C2269" s="95"/>
      <c r="D2269" s="83" t="s">
        <v>1</v>
      </c>
      <c r="E2269" s="9">
        <f>IF(SUM(G2257:G2258)&gt;0,ROUND((G2257+G2258+D2249)/D2249,2),0)</f>
        <v>1.01</v>
      </c>
      <c r="F2269" s="9"/>
      <c r="G2269" s="11"/>
      <c r="H2269" s="47"/>
    </row>
    <row r="2270" spans="2:8" x14ac:dyDescent="0.25">
      <c r="C2270" s="95"/>
      <c r="D2270" s="83" t="s">
        <v>2</v>
      </c>
      <c r="E2270" s="9">
        <f>IF(G2259&gt;0,ROUND((G2259+D2249)/D2249,2),0)</f>
        <v>0</v>
      </c>
      <c r="F2270" s="12"/>
      <c r="G2270" s="11"/>
    </row>
    <row r="2271" spans="2:8" x14ac:dyDescent="0.25">
      <c r="C2271" s="95"/>
      <c r="D2271" s="13" t="s">
        <v>3</v>
      </c>
      <c r="E2271" s="32">
        <f>IF(SUM(G2260:G2265)&gt;0,ROUND((SUM(G2260:G2265)+D2249)/D2249,2),0)</f>
        <v>2.52</v>
      </c>
      <c r="F2271" s="10"/>
      <c r="G2271" s="11"/>
    </row>
    <row r="2272" spans="2:8" ht="25.5" x14ac:dyDescent="0.25">
      <c r="D2272" s="33" t="s">
        <v>4</v>
      </c>
      <c r="E2272" s="34">
        <f>SUM(E2268:E2271)-IF(VALUE(COUNTIF(E2268:E2271,"&gt;0"))=4,3,0)-IF(VALUE(COUNTIF(E2268:E2271,"&gt;0"))=3,2,0)-IF(VALUE(COUNTIF(E2268:E2271,"&gt;0"))=2,1,0)</f>
        <v>2.54</v>
      </c>
      <c r="F2272" s="25"/>
    </row>
    <row r="2273" spans="2:8" x14ac:dyDescent="0.25">
      <c r="E2273" s="15"/>
    </row>
    <row r="2274" spans="2:8" ht="25.5" x14ac:dyDescent="0.35">
      <c r="B2274" s="22"/>
      <c r="C2274" s="16" t="s">
        <v>23</v>
      </c>
      <c r="D2274" s="96">
        <f>E2272*D2249</f>
        <v>24772.3406</v>
      </c>
      <c r="E2274" s="96"/>
    </row>
    <row r="2275" spans="2:8" ht="20.25" x14ac:dyDescent="0.3">
      <c r="C2275" s="17" t="s">
        <v>8</v>
      </c>
      <c r="D2275" s="97">
        <f>D2274/D2248</f>
        <v>86.616575524475522</v>
      </c>
      <c r="E2275" s="97"/>
      <c r="G2275" s="7"/>
      <c r="H2275" s="48"/>
    </row>
    <row r="2280" spans="2:8" ht="60.75" x14ac:dyDescent="0.8">
      <c r="B2280" s="123" t="s">
        <v>176</v>
      </c>
      <c r="C2280" s="123"/>
      <c r="D2280" s="123"/>
      <c r="E2280" s="123"/>
      <c r="F2280" s="123"/>
      <c r="G2280" s="123"/>
      <c r="H2280" s="123"/>
    </row>
    <row r="2281" spans="2:8" x14ac:dyDescent="0.25">
      <c r="B2281" s="124" t="s">
        <v>37</v>
      </c>
      <c r="C2281" s="124"/>
      <c r="D2281" s="124"/>
      <c r="E2281" s="124"/>
      <c r="F2281" s="124"/>
      <c r="G2281" s="124"/>
    </row>
    <row r="2282" spans="2:8" x14ac:dyDescent="0.25">
      <c r="C2282" s="82"/>
      <c r="G2282" s="7"/>
    </row>
    <row r="2283" spans="2:8" ht="25.5" x14ac:dyDescent="0.25">
      <c r="C2283" s="14" t="s">
        <v>5</v>
      </c>
      <c r="D2283" s="6"/>
    </row>
    <row r="2284" spans="2:8" ht="20.25" x14ac:dyDescent="0.25">
      <c r="B2284" s="10"/>
      <c r="C2284" s="113" t="s">
        <v>15</v>
      </c>
      <c r="D2284" s="128" t="s">
        <v>91</v>
      </c>
      <c r="E2284" s="128"/>
      <c r="F2284" s="128"/>
      <c r="G2284" s="128"/>
      <c r="H2284" s="40"/>
    </row>
    <row r="2285" spans="2:8" ht="20.25" x14ac:dyDescent="0.25">
      <c r="B2285" s="10"/>
      <c r="C2285" s="114"/>
      <c r="D2285" s="128" t="s">
        <v>142</v>
      </c>
      <c r="E2285" s="128"/>
      <c r="F2285" s="128"/>
      <c r="G2285" s="128"/>
      <c r="H2285" s="40"/>
    </row>
    <row r="2286" spans="2:8" ht="20.25" x14ac:dyDescent="0.25">
      <c r="B2286" s="10"/>
      <c r="C2286" s="115"/>
      <c r="D2286" s="128" t="s">
        <v>197</v>
      </c>
      <c r="E2286" s="128"/>
      <c r="F2286" s="128"/>
      <c r="G2286" s="128"/>
      <c r="H2286" s="40"/>
    </row>
    <row r="2287" spans="2:8" x14ac:dyDescent="0.25">
      <c r="C2287" s="35" t="s">
        <v>12</v>
      </c>
      <c r="D2287" s="84">
        <v>4</v>
      </c>
      <c r="E2287" s="49"/>
      <c r="F2287" s="10"/>
    </row>
    <row r="2288" spans="2:8" x14ac:dyDescent="0.25">
      <c r="C2288" s="1" t="s">
        <v>9</v>
      </c>
      <c r="D2288" s="85">
        <v>783</v>
      </c>
      <c r="E2288" s="117" t="s">
        <v>16</v>
      </c>
      <c r="F2288" s="118"/>
      <c r="G2288" s="121">
        <f>D2289/D2288</f>
        <v>38.749693486590033</v>
      </c>
    </row>
    <row r="2289" spans="2:8" x14ac:dyDescent="0.25">
      <c r="C2289" s="1" t="s">
        <v>10</v>
      </c>
      <c r="D2289" s="85">
        <v>30341.01</v>
      </c>
      <c r="E2289" s="119"/>
      <c r="F2289" s="120"/>
      <c r="G2289" s="122"/>
    </row>
    <row r="2290" spans="2:8" x14ac:dyDescent="0.25">
      <c r="C2290" s="37"/>
      <c r="D2290" s="38"/>
      <c r="E2290" s="50"/>
    </row>
    <row r="2291" spans="2:8" x14ac:dyDescent="0.3">
      <c r="C2291" s="36" t="s">
        <v>7</v>
      </c>
      <c r="D2291" s="86" t="s">
        <v>198</v>
      </c>
    </row>
    <row r="2292" spans="2:8" x14ac:dyDescent="0.3">
      <c r="C2292" s="36" t="s">
        <v>11</v>
      </c>
      <c r="D2292" s="86">
        <v>50</v>
      </c>
    </row>
    <row r="2293" spans="2:8" x14ac:dyDescent="0.3">
      <c r="C2293" s="36" t="s">
        <v>13</v>
      </c>
      <c r="D2293" s="63" t="s">
        <v>34</v>
      </c>
      <c r="E2293" s="41"/>
    </row>
    <row r="2294" spans="2:8" ht="24" thickBot="1" x14ac:dyDescent="0.3">
      <c r="C2294" s="42"/>
      <c r="D2294" s="42"/>
    </row>
    <row r="2295" spans="2:8" ht="48" thickBot="1" x14ac:dyDescent="0.3">
      <c r="B2295" s="98" t="s">
        <v>17</v>
      </c>
      <c r="C2295" s="99"/>
      <c r="D2295" s="23" t="s">
        <v>20</v>
      </c>
      <c r="E2295" s="100" t="s">
        <v>22</v>
      </c>
      <c r="F2295" s="101"/>
      <c r="G2295" s="2" t="s">
        <v>21</v>
      </c>
    </row>
    <row r="2296" spans="2:8" ht="24" thickBot="1" x14ac:dyDescent="0.3">
      <c r="B2296" s="102" t="s">
        <v>36</v>
      </c>
      <c r="C2296" s="103"/>
      <c r="D2296" s="64">
        <v>50.01</v>
      </c>
      <c r="E2296" s="87">
        <v>4</v>
      </c>
      <c r="F2296" s="18" t="s">
        <v>25</v>
      </c>
      <c r="G2296" s="26">
        <f t="shared" ref="G2296:G2303" si="58">D2296*E2296</f>
        <v>200.04</v>
      </c>
      <c r="H2296" s="104"/>
    </row>
    <row r="2297" spans="2:8" x14ac:dyDescent="0.25">
      <c r="B2297" s="105" t="s">
        <v>18</v>
      </c>
      <c r="C2297" s="106"/>
      <c r="D2297" s="55">
        <v>97.44</v>
      </c>
      <c r="E2297" s="88">
        <v>1</v>
      </c>
      <c r="F2297" s="19" t="s">
        <v>26</v>
      </c>
      <c r="G2297" s="27">
        <f t="shared" si="58"/>
        <v>97.44</v>
      </c>
      <c r="H2297" s="104"/>
    </row>
    <row r="2298" spans="2:8" ht="24" thickBot="1" x14ac:dyDescent="0.3">
      <c r="B2298" s="107" t="s">
        <v>19</v>
      </c>
      <c r="C2298" s="108"/>
      <c r="D2298" s="56">
        <v>151.63</v>
      </c>
      <c r="E2298" s="89">
        <v>1</v>
      </c>
      <c r="F2298" s="20" t="s">
        <v>26</v>
      </c>
      <c r="G2298" s="28">
        <f t="shared" si="58"/>
        <v>151.63</v>
      </c>
      <c r="H2298" s="104"/>
    </row>
    <row r="2299" spans="2:8" ht="24" thickBot="1" x14ac:dyDescent="0.3">
      <c r="B2299" s="109" t="s">
        <v>28</v>
      </c>
      <c r="C2299" s="110"/>
      <c r="D2299" s="65">
        <v>731.97</v>
      </c>
      <c r="E2299" s="90"/>
      <c r="F2299" s="24" t="s">
        <v>25</v>
      </c>
      <c r="G2299" s="29">
        <f t="shared" si="58"/>
        <v>0</v>
      </c>
      <c r="H2299" s="104"/>
    </row>
    <row r="2300" spans="2:8" x14ac:dyDescent="0.25">
      <c r="B2300" s="105" t="s">
        <v>33</v>
      </c>
      <c r="C2300" s="106"/>
      <c r="D2300" s="55">
        <v>652.6</v>
      </c>
      <c r="E2300" s="88">
        <v>8</v>
      </c>
      <c r="F2300" s="19" t="s">
        <v>25</v>
      </c>
      <c r="G2300" s="27">
        <f t="shared" si="58"/>
        <v>5220.8</v>
      </c>
      <c r="H2300" s="104"/>
    </row>
    <row r="2301" spans="2:8" x14ac:dyDescent="0.25">
      <c r="B2301" s="111" t="s">
        <v>27</v>
      </c>
      <c r="C2301" s="112"/>
      <c r="D2301" s="66">
        <v>526.99</v>
      </c>
      <c r="E2301" s="91"/>
      <c r="F2301" s="21" t="s">
        <v>25</v>
      </c>
      <c r="G2301" s="30">
        <f t="shared" si="58"/>
        <v>0</v>
      </c>
      <c r="H2301" s="104"/>
    </row>
    <row r="2302" spans="2:8" x14ac:dyDescent="0.25">
      <c r="B2302" s="111" t="s">
        <v>29</v>
      </c>
      <c r="C2302" s="112"/>
      <c r="D2302" s="67">
        <v>5438.99</v>
      </c>
      <c r="E2302" s="92">
        <v>4</v>
      </c>
      <c r="F2302" s="21" t="s">
        <v>25</v>
      </c>
      <c r="G2302" s="30">
        <f t="shared" si="58"/>
        <v>21755.96</v>
      </c>
      <c r="H2302" s="104"/>
    </row>
    <row r="2303" spans="2:8" x14ac:dyDescent="0.25">
      <c r="B2303" s="111" t="s">
        <v>30</v>
      </c>
      <c r="C2303" s="112"/>
      <c r="D2303" s="67">
        <v>1672.77</v>
      </c>
      <c r="E2303" s="92">
        <v>4</v>
      </c>
      <c r="F2303" s="21" t="s">
        <v>25</v>
      </c>
      <c r="G2303" s="30">
        <f t="shared" si="58"/>
        <v>6691.08</v>
      </c>
      <c r="H2303" s="104"/>
    </row>
    <row r="2304" spans="2:8" x14ac:dyDescent="0.25">
      <c r="B2304" s="111" t="s">
        <v>32</v>
      </c>
      <c r="C2304" s="112"/>
      <c r="D2304" s="67">
        <v>548.24</v>
      </c>
      <c r="E2304" s="92">
        <v>4</v>
      </c>
      <c r="F2304" s="21" t="s">
        <v>25</v>
      </c>
      <c r="G2304" s="30">
        <f>D2304*E2304</f>
        <v>2192.96</v>
      </c>
      <c r="H2304" s="104"/>
    </row>
    <row r="2305" spans="2:8" ht="24" thickBot="1" x14ac:dyDescent="0.3">
      <c r="B2305" s="107" t="s">
        <v>31</v>
      </c>
      <c r="C2305" s="108"/>
      <c r="D2305" s="68">
        <v>340.74</v>
      </c>
      <c r="E2305" s="89">
        <v>40</v>
      </c>
      <c r="F2305" s="20" t="s">
        <v>25</v>
      </c>
      <c r="G2305" s="31">
        <f>D2305*E2305</f>
        <v>13629.6</v>
      </c>
      <c r="H2305" s="104"/>
    </row>
    <row r="2306" spans="2:8" x14ac:dyDescent="0.25">
      <c r="C2306" s="3"/>
      <c r="D2306" s="3"/>
      <c r="E2306" s="4"/>
      <c r="F2306" s="4"/>
      <c r="H2306" s="45"/>
    </row>
    <row r="2307" spans="2:8" ht="25.5" x14ac:dyDescent="0.25">
      <c r="C2307" s="14" t="s">
        <v>14</v>
      </c>
      <c r="D2307" s="6"/>
    </row>
    <row r="2308" spans="2:8" ht="20.25" x14ac:dyDescent="0.25">
      <c r="C2308" s="95" t="s">
        <v>6</v>
      </c>
      <c r="D2308" s="83" t="s">
        <v>0</v>
      </c>
      <c r="E2308" s="9">
        <f>IF(G2296&gt;0, ROUND((G2296+D2289)/D2289,2), 0)</f>
        <v>1.01</v>
      </c>
      <c r="F2308" s="9"/>
      <c r="G2308" s="10"/>
      <c r="H2308" s="7"/>
    </row>
    <row r="2309" spans="2:8" x14ac:dyDescent="0.25">
      <c r="C2309" s="95"/>
      <c r="D2309" s="83" t="s">
        <v>1</v>
      </c>
      <c r="E2309" s="9">
        <f>IF(SUM(G2297:G2298)&gt;0,ROUND((G2297+G2298+D2289)/D2289,2),0)</f>
        <v>1.01</v>
      </c>
      <c r="F2309" s="9"/>
      <c r="G2309" s="11"/>
      <c r="H2309" s="47"/>
    </row>
    <row r="2310" spans="2:8" x14ac:dyDescent="0.25">
      <c r="C2310" s="95"/>
      <c r="D2310" s="83" t="s">
        <v>2</v>
      </c>
      <c r="E2310" s="9">
        <f>IF(G2299&gt;0,ROUND((G2299+D2289)/D2289,2),0)</f>
        <v>0</v>
      </c>
      <c r="F2310" s="12"/>
      <c r="G2310" s="11"/>
    </row>
    <row r="2311" spans="2:8" x14ac:dyDescent="0.25">
      <c r="C2311" s="95"/>
      <c r="D2311" s="13" t="s">
        <v>3</v>
      </c>
      <c r="E2311" s="32">
        <f>IF(SUM(G2300:G2305)&gt;0,ROUND((SUM(G2300:G2305)+D2289)/D2289,2),0)</f>
        <v>2.63</v>
      </c>
      <c r="F2311" s="10"/>
      <c r="G2311" s="11"/>
    </row>
    <row r="2312" spans="2:8" ht="25.5" x14ac:dyDescent="0.25">
      <c r="D2312" s="33" t="s">
        <v>4</v>
      </c>
      <c r="E2312" s="34">
        <f>SUM(E2308:E2311)-IF(VALUE(COUNTIF(E2308:E2311,"&gt;0"))=4,3,0)-IF(VALUE(COUNTIF(E2308:E2311,"&gt;0"))=3,2,0)-IF(VALUE(COUNTIF(E2308:E2311,"&gt;0"))=2,1,0)</f>
        <v>2.6500000000000004</v>
      </c>
      <c r="F2312" s="25"/>
    </row>
    <row r="2313" spans="2:8" x14ac:dyDescent="0.25">
      <c r="E2313" s="15"/>
    </row>
    <row r="2314" spans="2:8" ht="25.5" x14ac:dyDescent="0.35">
      <c r="B2314" s="22"/>
      <c r="C2314" s="16" t="s">
        <v>23</v>
      </c>
      <c r="D2314" s="96">
        <f>E2312*D2289</f>
        <v>80403.676500000001</v>
      </c>
      <c r="E2314" s="96"/>
    </row>
    <row r="2315" spans="2:8" ht="20.25" x14ac:dyDescent="0.3">
      <c r="C2315" s="17" t="s">
        <v>8</v>
      </c>
      <c r="D2315" s="97">
        <f>D2314/D2288</f>
        <v>102.68668773946361</v>
      </c>
      <c r="E2315" s="97"/>
      <c r="G2315" s="7"/>
      <c r="H2315" s="48"/>
    </row>
    <row r="2319" spans="2:8" ht="60.75" x14ac:dyDescent="0.8">
      <c r="B2319" s="123" t="s">
        <v>177</v>
      </c>
      <c r="C2319" s="123"/>
      <c r="D2319" s="123"/>
      <c r="E2319" s="123"/>
      <c r="F2319" s="123"/>
      <c r="G2319" s="123"/>
      <c r="H2319" s="123"/>
    </row>
    <row r="2320" spans="2:8" x14ac:dyDescent="0.25">
      <c r="B2320" s="124" t="s">
        <v>37</v>
      </c>
      <c r="C2320" s="124"/>
      <c r="D2320" s="124"/>
      <c r="E2320" s="124"/>
      <c r="F2320" s="124"/>
      <c r="G2320" s="124"/>
    </row>
    <row r="2321" spans="2:8" x14ac:dyDescent="0.25">
      <c r="C2321" s="82"/>
      <c r="G2321" s="7"/>
    </row>
    <row r="2322" spans="2:8" ht="25.5" x14ac:dyDescent="0.25">
      <c r="C2322" s="14" t="s">
        <v>5</v>
      </c>
      <c r="D2322" s="6"/>
    </row>
    <row r="2323" spans="2:8" ht="20.25" x14ac:dyDescent="0.25">
      <c r="B2323" s="10"/>
      <c r="C2323" s="113" t="s">
        <v>15</v>
      </c>
      <c r="D2323" s="128" t="s">
        <v>91</v>
      </c>
      <c r="E2323" s="128"/>
      <c r="F2323" s="128"/>
      <c r="G2323" s="128"/>
      <c r="H2323" s="40"/>
    </row>
    <row r="2324" spans="2:8" ht="20.25" x14ac:dyDescent="0.25">
      <c r="B2324" s="10"/>
      <c r="C2324" s="114"/>
      <c r="D2324" s="128" t="s">
        <v>163</v>
      </c>
      <c r="E2324" s="128"/>
      <c r="F2324" s="128"/>
      <c r="G2324" s="128"/>
      <c r="H2324" s="40"/>
    </row>
    <row r="2325" spans="2:8" ht="20.25" x14ac:dyDescent="0.25">
      <c r="B2325" s="10"/>
      <c r="C2325" s="115"/>
      <c r="D2325" s="128" t="s">
        <v>207</v>
      </c>
      <c r="E2325" s="128"/>
      <c r="F2325" s="128"/>
      <c r="G2325" s="128"/>
      <c r="H2325" s="40"/>
    </row>
    <row r="2326" spans="2:8" x14ac:dyDescent="0.25">
      <c r="C2326" s="35" t="s">
        <v>12</v>
      </c>
      <c r="D2326" s="84">
        <v>5.0999999999999996</v>
      </c>
      <c r="E2326" s="49"/>
      <c r="F2326" s="10"/>
    </row>
    <row r="2327" spans="2:8" x14ac:dyDescent="0.25">
      <c r="C2327" s="1" t="s">
        <v>9</v>
      </c>
      <c r="D2327" s="85">
        <v>1301</v>
      </c>
      <c r="E2327" s="117" t="s">
        <v>16</v>
      </c>
      <c r="F2327" s="118"/>
      <c r="G2327" s="121">
        <f>D2328/D2327</f>
        <v>17.25730207532667</v>
      </c>
    </row>
    <row r="2328" spans="2:8" x14ac:dyDescent="0.25">
      <c r="C2328" s="1" t="s">
        <v>10</v>
      </c>
      <c r="D2328" s="85">
        <v>22451.75</v>
      </c>
      <c r="E2328" s="119"/>
      <c r="F2328" s="120"/>
      <c r="G2328" s="122"/>
    </row>
    <row r="2329" spans="2:8" x14ac:dyDescent="0.25">
      <c r="C2329" s="37"/>
      <c r="D2329" s="38"/>
      <c r="E2329" s="50"/>
    </row>
    <row r="2330" spans="2:8" x14ac:dyDescent="0.3">
      <c r="C2330" s="36" t="s">
        <v>7</v>
      </c>
      <c r="D2330" s="86" t="s">
        <v>199</v>
      </c>
    </row>
    <row r="2331" spans="2:8" x14ac:dyDescent="0.3">
      <c r="C2331" s="36" t="s">
        <v>11</v>
      </c>
      <c r="D2331" s="86">
        <v>50</v>
      </c>
    </row>
    <row r="2332" spans="2:8" x14ac:dyDescent="0.3">
      <c r="C2332" s="36" t="s">
        <v>13</v>
      </c>
      <c r="D2332" s="63" t="s">
        <v>34</v>
      </c>
      <c r="E2332" s="41"/>
    </row>
    <row r="2333" spans="2:8" ht="24" thickBot="1" x14ac:dyDescent="0.3">
      <c r="C2333" s="42"/>
      <c r="D2333" s="42"/>
    </row>
    <row r="2334" spans="2:8" ht="48" thickBot="1" x14ac:dyDescent="0.3">
      <c r="B2334" s="98" t="s">
        <v>17</v>
      </c>
      <c r="C2334" s="99"/>
      <c r="D2334" s="23" t="s">
        <v>20</v>
      </c>
      <c r="E2334" s="100" t="s">
        <v>22</v>
      </c>
      <c r="F2334" s="101"/>
      <c r="G2334" s="2" t="s">
        <v>21</v>
      </c>
    </row>
    <row r="2335" spans="2:8" ht="24" thickBot="1" x14ac:dyDescent="0.3">
      <c r="B2335" s="102" t="s">
        <v>36</v>
      </c>
      <c r="C2335" s="103"/>
      <c r="D2335" s="64">
        <v>50.01</v>
      </c>
      <c r="E2335" s="87">
        <v>5.0999999999999996</v>
      </c>
      <c r="F2335" s="18" t="s">
        <v>25</v>
      </c>
      <c r="G2335" s="26">
        <f t="shared" ref="G2335:G2342" si="59">D2335*E2335</f>
        <v>255.05099999999996</v>
      </c>
      <c r="H2335" s="104"/>
    </row>
    <row r="2336" spans="2:8" x14ac:dyDescent="0.25">
      <c r="B2336" s="105" t="s">
        <v>18</v>
      </c>
      <c r="C2336" s="106"/>
      <c r="D2336" s="55">
        <v>97.44</v>
      </c>
      <c r="E2336" s="88">
        <v>0.5</v>
      </c>
      <c r="F2336" s="19" t="s">
        <v>26</v>
      </c>
      <c r="G2336" s="27">
        <f t="shared" si="59"/>
        <v>48.72</v>
      </c>
      <c r="H2336" s="104"/>
    </row>
    <row r="2337" spans="2:8" ht="24" thickBot="1" x14ac:dyDescent="0.3">
      <c r="B2337" s="107" t="s">
        <v>19</v>
      </c>
      <c r="C2337" s="108"/>
      <c r="D2337" s="56">
        <v>151.63</v>
      </c>
      <c r="E2337" s="89">
        <v>0.5</v>
      </c>
      <c r="F2337" s="20" t="s">
        <v>26</v>
      </c>
      <c r="G2337" s="28">
        <f t="shared" si="59"/>
        <v>75.814999999999998</v>
      </c>
      <c r="H2337" s="104"/>
    </row>
    <row r="2338" spans="2:8" ht="24" thickBot="1" x14ac:dyDescent="0.3">
      <c r="B2338" s="109" t="s">
        <v>28</v>
      </c>
      <c r="C2338" s="110"/>
      <c r="D2338" s="65">
        <v>731.97</v>
      </c>
      <c r="E2338" s="90"/>
      <c r="F2338" s="24" t="s">
        <v>25</v>
      </c>
      <c r="G2338" s="29">
        <f t="shared" si="59"/>
        <v>0</v>
      </c>
      <c r="H2338" s="104"/>
    </row>
    <row r="2339" spans="2:8" x14ac:dyDescent="0.25">
      <c r="B2339" s="105" t="s">
        <v>33</v>
      </c>
      <c r="C2339" s="106"/>
      <c r="D2339" s="55">
        <v>652.6</v>
      </c>
      <c r="E2339" s="88">
        <v>10.199999999999999</v>
      </c>
      <c r="F2339" s="19" t="s">
        <v>25</v>
      </c>
      <c r="G2339" s="27">
        <f t="shared" si="59"/>
        <v>6656.5199999999995</v>
      </c>
      <c r="H2339" s="104"/>
    </row>
    <row r="2340" spans="2:8" x14ac:dyDescent="0.25">
      <c r="B2340" s="111" t="s">
        <v>27</v>
      </c>
      <c r="C2340" s="112"/>
      <c r="D2340" s="66">
        <v>526.99</v>
      </c>
      <c r="E2340" s="91"/>
      <c r="F2340" s="21" t="s">
        <v>25</v>
      </c>
      <c r="G2340" s="30">
        <f t="shared" si="59"/>
        <v>0</v>
      </c>
      <c r="H2340" s="104"/>
    </row>
    <row r="2341" spans="2:8" x14ac:dyDescent="0.25">
      <c r="B2341" s="111" t="s">
        <v>29</v>
      </c>
      <c r="C2341" s="112"/>
      <c r="D2341" s="67">
        <v>5438.99</v>
      </c>
      <c r="E2341" s="92">
        <v>2</v>
      </c>
      <c r="F2341" s="21" t="s">
        <v>25</v>
      </c>
      <c r="G2341" s="30">
        <f t="shared" si="59"/>
        <v>10877.98</v>
      </c>
      <c r="H2341" s="104"/>
    </row>
    <row r="2342" spans="2:8" x14ac:dyDescent="0.25">
      <c r="B2342" s="111" t="s">
        <v>30</v>
      </c>
      <c r="C2342" s="112"/>
      <c r="D2342" s="67">
        <v>1672.77</v>
      </c>
      <c r="E2342" s="92">
        <v>2</v>
      </c>
      <c r="F2342" s="21" t="s">
        <v>25</v>
      </c>
      <c r="G2342" s="30">
        <f t="shared" si="59"/>
        <v>3345.54</v>
      </c>
      <c r="H2342" s="104"/>
    </row>
    <row r="2343" spans="2:8" x14ac:dyDescent="0.25">
      <c r="B2343" s="111" t="s">
        <v>32</v>
      </c>
      <c r="C2343" s="112"/>
      <c r="D2343" s="67">
        <v>548.24</v>
      </c>
      <c r="E2343" s="92">
        <v>2</v>
      </c>
      <c r="F2343" s="21" t="s">
        <v>25</v>
      </c>
      <c r="G2343" s="30">
        <f>D2343*E2343</f>
        <v>1096.48</v>
      </c>
      <c r="H2343" s="104"/>
    </row>
    <row r="2344" spans="2:8" ht="24" thickBot="1" x14ac:dyDescent="0.3">
      <c r="B2344" s="107" t="s">
        <v>31</v>
      </c>
      <c r="C2344" s="108"/>
      <c r="D2344" s="68">
        <v>340.74</v>
      </c>
      <c r="E2344" s="89">
        <v>51</v>
      </c>
      <c r="F2344" s="20" t="s">
        <v>25</v>
      </c>
      <c r="G2344" s="31">
        <f>D2344*E2344</f>
        <v>17377.740000000002</v>
      </c>
      <c r="H2344" s="104"/>
    </row>
    <row r="2345" spans="2:8" x14ac:dyDescent="0.25">
      <c r="C2345" s="3"/>
      <c r="D2345" s="3"/>
      <c r="E2345" s="4"/>
      <c r="F2345" s="4"/>
      <c r="H2345" s="45"/>
    </row>
    <row r="2346" spans="2:8" ht="25.5" x14ac:dyDescent="0.25">
      <c r="C2346" s="14" t="s">
        <v>14</v>
      </c>
      <c r="D2346" s="6"/>
    </row>
    <row r="2347" spans="2:8" ht="20.25" x14ac:dyDescent="0.25">
      <c r="C2347" s="95" t="s">
        <v>6</v>
      </c>
      <c r="D2347" s="83" t="s">
        <v>0</v>
      </c>
      <c r="E2347" s="9">
        <f>IF(G2335&gt;0, ROUND((G2335+D2328)/D2328,2), 0)</f>
        <v>1.01</v>
      </c>
      <c r="F2347" s="9"/>
      <c r="G2347" s="10"/>
      <c r="H2347" s="7"/>
    </row>
    <row r="2348" spans="2:8" x14ac:dyDescent="0.25">
      <c r="C2348" s="95"/>
      <c r="D2348" s="83" t="s">
        <v>1</v>
      </c>
      <c r="E2348" s="9">
        <f>IF(SUM(G2336:G2337)&gt;0,ROUND((G2336+G2337+D2328)/D2328,2),0)</f>
        <v>1.01</v>
      </c>
      <c r="F2348" s="9"/>
      <c r="G2348" s="11"/>
      <c r="H2348" s="47"/>
    </row>
    <row r="2349" spans="2:8" x14ac:dyDescent="0.25">
      <c r="C2349" s="95"/>
      <c r="D2349" s="83" t="s">
        <v>2</v>
      </c>
      <c r="E2349" s="9">
        <f>IF(G2338&gt;0,ROUND((G2338+D2328)/D2328,2),0)</f>
        <v>0</v>
      </c>
      <c r="F2349" s="12"/>
      <c r="G2349" s="11"/>
    </row>
    <row r="2350" spans="2:8" x14ac:dyDescent="0.25">
      <c r="C2350" s="95"/>
      <c r="D2350" s="13" t="s">
        <v>3</v>
      </c>
      <c r="E2350" s="32">
        <f>IF(SUM(G2339:G2344)&gt;0,ROUND((SUM(G2339:G2344)+D2328)/D2328,2),0)</f>
        <v>2.75</v>
      </c>
      <c r="F2350" s="10"/>
      <c r="G2350" s="11"/>
    </row>
    <row r="2351" spans="2:8" ht="25.5" x14ac:dyDescent="0.25">
      <c r="D2351" s="33" t="s">
        <v>4</v>
      </c>
      <c r="E2351" s="34">
        <f>SUM(E2347:E2350)-IF(VALUE(COUNTIF(E2347:E2350,"&gt;0"))=4,3,0)-IF(VALUE(COUNTIF(E2347:E2350,"&gt;0"))=3,2,0)-IF(VALUE(COUNTIF(E2347:E2350,"&gt;0"))=2,1,0)</f>
        <v>2.7699999999999996</v>
      </c>
      <c r="F2351" s="25"/>
    </row>
    <row r="2352" spans="2:8" x14ac:dyDescent="0.25">
      <c r="E2352" s="15"/>
    </row>
    <row r="2353" spans="2:8" ht="25.5" x14ac:dyDescent="0.35">
      <c r="B2353" s="22"/>
      <c r="C2353" s="16" t="s">
        <v>23</v>
      </c>
      <c r="D2353" s="96">
        <f>E2351*D2328</f>
        <v>62191.347499999989</v>
      </c>
      <c r="E2353" s="96"/>
    </row>
    <row r="2354" spans="2:8" ht="20.25" x14ac:dyDescent="0.3">
      <c r="C2354" s="17" t="s">
        <v>8</v>
      </c>
      <c r="D2354" s="97">
        <f>D2353/D2327</f>
        <v>47.802726748654869</v>
      </c>
      <c r="E2354" s="97"/>
      <c r="G2354" s="7"/>
      <c r="H2354" s="48"/>
    </row>
    <row r="2357" spans="2:8" ht="60.75" x14ac:dyDescent="0.8">
      <c r="B2357" s="123" t="s">
        <v>178</v>
      </c>
      <c r="C2357" s="123"/>
      <c r="D2357" s="123"/>
      <c r="E2357" s="123"/>
      <c r="F2357" s="123"/>
      <c r="G2357" s="123"/>
      <c r="H2357" s="123"/>
    </row>
    <row r="2358" spans="2:8" x14ac:dyDescent="0.25">
      <c r="B2358" s="124" t="s">
        <v>37</v>
      </c>
      <c r="C2358" s="124"/>
      <c r="D2358" s="124"/>
      <c r="E2358" s="124"/>
      <c r="F2358" s="124"/>
      <c r="G2358" s="124"/>
    </row>
    <row r="2359" spans="2:8" x14ac:dyDescent="0.25">
      <c r="C2359" s="82"/>
      <c r="G2359" s="7"/>
    </row>
    <row r="2360" spans="2:8" ht="25.5" x14ac:dyDescent="0.25">
      <c r="C2360" s="14" t="s">
        <v>5</v>
      </c>
      <c r="D2360" s="6"/>
    </row>
    <row r="2361" spans="2:8" ht="20.25" x14ac:dyDescent="0.25">
      <c r="B2361" s="10"/>
      <c r="C2361" s="113" t="s">
        <v>15</v>
      </c>
      <c r="D2361" s="128" t="s">
        <v>91</v>
      </c>
      <c r="E2361" s="128"/>
      <c r="F2361" s="128"/>
      <c r="G2361" s="128"/>
      <c r="H2361" s="40"/>
    </row>
    <row r="2362" spans="2:8" ht="20.25" x14ac:dyDescent="0.25">
      <c r="B2362" s="10"/>
      <c r="C2362" s="114"/>
      <c r="D2362" s="128" t="s">
        <v>163</v>
      </c>
      <c r="E2362" s="128"/>
      <c r="F2362" s="128"/>
      <c r="G2362" s="128"/>
      <c r="H2362" s="40"/>
    </row>
    <row r="2363" spans="2:8" ht="20.25" x14ac:dyDescent="0.25">
      <c r="B2363" s="10"/>
      <c r="C2363" s="115"/>
      <c r="D2363" s="128" t="s">
        <v>200</v>
      </c>
      <c r="E2363" s="128"/>
      <c r="F2363" s="128"/>
      <c r="G2363" s="128"/>
      <c r="H2363" s="40"/>
    </row>
    <row r="2364" spans="2:8" x14ac:dyDescent="0.25">
      <c r="C2364" s="35" t="s">
        <v>12</v>
      </c>
      <c r="D2364" s="84">
        <v>2</v>
      </c>
      <c r="E2364" s="49"/>
      <c r="F2364" s="10"/>
    </row>
    <row r="2365" spans="2:8" x14ac:dyDescent="0.25">
      <c r="C2365" s="1" t="s">
        <v>9</v>
      </c>
      <c r="D2365" s="85">
        <v>381</v>
      </c>
      <c r="E2365" s="117" t="s">
        <v>16</v>
      </c>
      <c r="F2365" s="118"/>
      <c r="G2365" s="121">
        <f>D2366/D2365</f>
        <v>20.201863517060367</v>
      </c>
    </row>
    <row r="2366" spans="2:8" x14ac:dyDescent="0.25">
      <c r="C2366" s="1" t="s">
        <v>10</v>
      </c>
      <c r="D2366" s="85">
        <v>7696.91</v>
      </c>
      <c r="E2366" s="119"/>
      <c r="F2366" s="120"/>
      <c r="G2366" s="122"/>
    </row>
    <row r="2367" spans="2:8" x14ac:dyDescent="0.25">
      <c r="C2367" s="37"/>
      <c r="D2367" s="38"/>
      <c r="E2367" s="50"/>
    </row>
    <row r="2368" spans="2:8" x14ac:dyDescent="0.3">
      <c r="C2368" s="36" t="s">
        <v>7</v>
      </c>
      <c r="D2368" s="86" t="s">
        <v>201</v>
      </c>
    </row>
    <row r="2369" spans="2:8" x14ac:dyDescent="0.3">
      <c r="C2369" s="36" t="s">
        <v>11</v>
      </c>
      <c r="D2369" s="86">
        <v>45</v>
      </c>
    </row>
    <row r="2370" spans="2:8" x14ac:dyDescent="0.3">
      <c r="C2370" s="36" t="s">
        <v>13</v>
      </c>
      <c r="D2370" s="63" t="s">
        <v>34</v>
      </c>
      <c r="E2370" s="41"/>
    </row>
    <row r="2371" spans="2:8" ht="24" thickBot="1" x14ac:dyDescent="0.3">
      <c r="C2371" s="42"/>
      <c r="D2371" s="42"/>
    </row>
    <row r="2372" spans="2:8" ht="48" thickBot="1" x14ac:dyDescent="0.3">
      <c r="B2372" s="98" t="s">
        <v>17</v>
      </c>
      <c r="C2372" s="99"/>
      <c r="D2372" s="23" t="s">
        <v>20</v>
      </c>
      <c r="E2372" s="100" t="s">
        <v>22</v>
      </c>
      <c r="F2372" s="101"/>
      <c r="G2372" s="2" t="s">
        <v>21</v>
      </c>
    </row>
    <row r="2373" spans="2:8" ht="24" thickBot="1" x14ac:dyDescent="0.3">
      <c r="B2373" s="102" t="s">
        <v>36</v>
      </c>
      <c r="C2373" s="103"/>
      <c r="D2373" s="64">
        <v>50.01</v>
      </c>
      <c r="E2373" s="87">
        <v>2</v>
      </c>
      <c r="F2373" s="18" t="s">
        <v>25</v>
      </c>
      <c r="G2373" s="26">
        <f t="shared" ref="G2373:G2380" si="60">D2373*E2373</f>
        <v>100.02</v>
      </c>
      <c r="H2373" s="104"/>
    </row>
    <row r="2374" spans="2:8" x14ac:dyDescent="0.25">
      <c r="B2374" s="105" t="s">
        <v>18</v>
      </c>
      <c r="C2374" s="106"/>
      <c r="D2374" s="55">
        <v>97.44</v>
      </c>
      <c r="E2374" s="88">
        <v>1</v>
      </c>
      <c r="F2374" s="19" t="s">
        <v>26</v>
      </c>
      <c r="G2374" s="27">
        <f t="shared" si="60"/>
        <v>97.44</v>
      </c>
      <c r="H2374" s="104"/>
    </row>
    <row r="2375" spans="2:8" ht="24" thickBot="1" x14ac:dyDescent="0.3">
      <c r="B2375" s="107" t="s">
        <v>19</v>
      </c>
      <c r="C2375" s="108"/>
      <c r="D2375" s="56">
        <v>151.63</v>
      </c>
      <c r="E2375" s="89">
        <v>1</v>
      </c>
      <c r="F2375" s="20" t="s">
        <v>26</v>
      </c>
      <c r="G2375" s="28">
        <f t="shared" si="60"/>
        <v>151.63</v>
      </c>
      <c r="H2375" s="104"/>
    </row>
    <row r="2376" spans="2:8" ht="24" thickBot="1" x14ac:dyDescent="0.3">
      <c r="B2376" s="109" t="s">
        <v>28</v>
      </c>
      <c r="C2376" s="110"/>
      <c r="D2376" s="65">
        <v>731.97</v>
      </c>
      <c r="E2376" s="90"/>
      <c r="F2376" s="24" t="s">
        <v>25</v>
      </c>
      <c r="G2376" s="29">
        <f t="shared" si="60"/>
        <v>0</v>
      </c>
      <c r="H2376" s="104"/>
    </row>
    <row r="2377" spans="2:8" x14ac:dyDescent="0.25">
      <c r="B2377" s="105" t="s">
        <v>33</v>
      </c>
      <c r="C2377" s="106"/>
      <c r="D2377" s="55">
        <v>652.6</v>
      </c>
      <c r="E2377" s="88">
        <v>4</v>
      </c>
      <c r="F2377" s="19" t="s">
        <v>25</v>
      </c>
      <c r="G2377" s="27">
        <f t="shared" si="60"/>
        <v>2610.4</v>
      </c>
      <c r="H2377" s="104"/>
    </row>
    <row r="2378" spans="2:8" x14ac:dyDescent="0.25">
      <c r="B2378" s="111" t="s">
        <v>27</v>
      </c>
      <c r="C2378" s="112"/>
      <c r="D2378" s="66">
        <v>526.99</v>
      </c>
      <c r="E2378" s="91"/>
      <c r="F2378" s="21" t="s">
        <v>25</v>
      </c>
      <c r="G2378" s="30">
        <f t="shared" si="60"/>
        <v>0</v>
      </c>
      <c r="H2378" s="104"/>
    </row>
    <row r="2379" spans="2:8" x14ac:dyDescent="0.25">
      <c r="B2379" s="111" t="s">
        <v>29</v>
      </c>
      <c r="C2379" s="112"/>
      <c r="D2379" s="67">
        <v>5438.99</v>
      </c>
      <c r="E2379" s="92">
        <v>2</v>
      </c>
      <c r="F2379" s="21" t="s">
        <v>25</v>
      </c>
      <c r="G2379" s="30">
        <f t="shared" si="60"/>
        <v>10877.98</v>
      </c>
      <c r="H2379" s="104"/>
    </row>
    <row r="2380" spans="2:8" x14ac:dyDescent="0.25">
      <c r="B2380" s="111" t="s">
        <v>30</v>
      </c>
      <c r="C2380" s="112"/>
      <c r="D2380" s="67">
        <v>1672.77</v>
      </c>
      <c r="E2380" s="92">
        <v>2</v>
      </c>
      <c r="F2380" s="21" t="s">
        <v>25</v>
      </c>
      <c r="G2380" s="30">
        <f t="shared" si="60"/>
        <v>3345.54</v>
      </c>
      <c r="H2380" s="104"/>
    </row>
    <row r="2381" spans="2:8" x14ac:dyDescent="0.25">
      <c r="B2381" s="111" t="s">
        <v>32</v>
      </c>
      <c r="C2381" s="112"/>
      <c r="D2381" s="67">
        <v>548.24</v>
      </c>
      <c r="E2381" s="92">
        <v>2</v>
      </c>
      <c r="F2381" s="21" t="s">
        <v>25</v>
      </c>
      <c r="G2381" s="30">
        <f>D2381*E2381</f>
        <v>1096.48</v>
      </c>
      <c r="H2381" s="104"/>
    </row>
    <row r="2382" spans="2:8" ht="24" thickBot="1" x14ac:dyDescent="0.3">
      <c r="B2382" s="107" t="s">
        <v>31</v>
      </c>
      <c r="C2382" s="108"/>
      <c r="D2382" s="68">
        <v>340.74</v>
      </c>
      <c r="E2382" s="89">
        <v>20</v>
      </c>
      <c r="F2382" s="20" t="s">
        <v>25</v>
      </c>
      <c r="G2382" s="31">
        <f>D2382*E2382</f>
        <v>6814.8</v>
      </c>
      <c r="H2382" s="104"/>
    </row>
    <row r="2383" spans="2:8" x14ac:dyDescent="0.25">
      <c r="C2383" s="3"/>
      <c r="D2383" s="3"/>
      <c r="E2383" s="4"/>
      <c r="F2383" s="4"/>
      <c r="H2383" s="45"/>
    </row>
    <row r="2384" spans="2:8" ht="25.5" x14ac:dyDescent="0.25">
      <c r="C2384" s="14" t="s">
        <v>14</v>
      </c>
      <c r="D2384" s="6"/>
    </row>
    <row r="2385" spans="2:8" ht="20.25" x14ac:dyDescent="0.25">
      <c r="C2385" s="95" t="s">
        <v>6</v>
      </c>
      <c r="D2385" s="83" t="s">
        <v>0</v>
      </c>
      <c r="E2385" s="9">
        <f>IF(G2373&gt;0, ROUND((G2373+D2366)/D2366,2), 0)</f>
        <v>1.01</v>
      </c>
      <c r="F2385" s="9"/>
      <c r="G2385" s="10"/>
      <c r="H2385" s="7"/>
    </row>
    <row r="2386" spans="2:8" x14ac:dyDescent="0.25">
      <c r="C2386" s="95"/>
      <c r="D2386" s="83" t="s">
        <v>1</v>
      </c>
      <c r="E2386" s="9">
        <f>IF(SUM(G2374:G2375)&gt;0,ROUND((G2374+G2375+D2366)/D2366,2),0)</f>
        <v>1.03</v>
      </c>
      <c r="F2386" s="9"/>
      <c r="G2386" s="11"/>
      <c r="H2386" s="47"/>
    </row>
    <row r="2387" spans="2:8" x14ac:dyDescent="0.25">
      <c r="C2387" s="95"/>
      <c r="D2387" s="83" t="s">
        <v>2</v>
      </c>
      <c r="E2387" s="9">
        <f>IF(G2376&gt;0,ROUND((G2376+D2366)/D2366,2),0)</f>
        <v>0</v>
      </c>
      <c r="F2387" s="12"/>
      <c r="G2387" s="11"/>
    </row>
    <row r="2388" spans="2:8" x14ac:dyDescent="0.25">
      <c r="C2388" s="95"/>
      <c r="D2388" s="13" t="s">
        <v>3</v>
      </c>
      <c r="E2388" s="32">
        <f>IF(SUM(G2377:G2382)&gt;0,ROUND((SUM(G2377:G2382)+D2366)/D2366,2),0)</f>
        <v>4.21</v>
      </c>
      <c r="F2388" s="10"/>
      <c r="G2388" s="11"/>
    </row>
    <row r="2389" spans="2:8" ht="25.5" x14ac:dyDescent="0.25">
      <c r="D2389" s="33" t="s">
        <v>4</v>
      </c>
      <c r="E2389" s="34">
        <f>SUM(E2385:E2388)-IF(VALUE(COUNTIF(E2385:E2388,"&gt;0"))=4,3,0)-IF(VALUE(COUNTIF(E2385:E2388,"&gt;0"))=3,2,0)-IF(VALUE(COUNTIF(E2385:E2388,"&gt;0"))=2,1,0)</f>
        <v>4.25</v>
      </c>
      <c r="F2389" s="25"/>
    </row>
    <row r="2390" spans="2:8" x14ac:dyDescent="0.25">
      <c r="E2390" s="15"/>
    </row>
    <row r="2391" spans="2:8" ht="25.5" x14ac:dyDescent="0.35">
      <c r="B2391" s="22"/>
      <c r="C2391" s="16" t="s">
        <v>23</v>
      </c>
      <c r="D2391" s="96">
        <f>E2389*D2366</f>
        <v>32711.8675</v>
      </c>
      <c r="E2391" s="96"/>
    </row>
    <row r="2392" spans="2:8" ht="20.25" x14ac:dyDescent="0.3">
      <c r="C2392" s="17" t="s">
        <v>8</v>
      </c>
      <c r="D2392" s="97">
        <f>D2391/D2365</f>
        <v>85.857919947506559</v>
      </c>
      <c r="E2392" s="97"/>
      <c r="G2392" s="7"/>
      <c r="H2392" s="48"/>
    </row>
    <row r="2396" spans="2:8" ht="60.75" x14ac:dyDescent="0.8">
      <c r="B2396" s="123" t="s">
        <v>179</v>
      </c>
      <c r="C2396" s="123"/>
      <c r="D2396" s="123"/>
      <c r="E2396" s="123"/>
      <c r="F2396" s="123"/>
      <c r="G2396" s="123"/>
      <c r="H2396" s="123"/>
    </row>
    <row r="2397" spans="2:8" x14ac:dyDescent="0.25">
      <c r="B2397" s="124" t="s">
        <v>37</v>
      </c>
      <c r="C2397" s="124"/>
      <c r="D2397" s="124"/>
      <c r="E2397" s="124"/>
      <c r="F2397" s="124"/>
      <c r="G2397" s="124"/>
    </row>
    <row r="2398" spans="2:8" x14ac:dyDescent="0.25">
      <c r="C2398" s="82"/>
      <c r="G2398" s="7"/>
    </row>
    <row r="2399" spans="2:8" ht="25.5" x14ac:dyDescent="0.25">
      <c r="C2399" s="14" t="s">
        <v>5</v>
      </c>
      <c r="D2399" s="6"/>
    </row>
    <row r="2400" spans="2:8" ht="20.25" x14ac:dyDescent="0.25">
      <c r="B2400" s="10"/>
      <c r="C2400" s="113" t="s">
        <v>15</v>
      </c>
      <c r="D2400" s="128" t="s">
        <v>91</v>
      </c>
      <c r="E2400" s="128"/>
      <c r="F2400" s="128"/>
      <c r="G2400" s="128"/>
      <c r="H2400" s="40"/>
    </row>
    <row r="2401" spans="2:8" ht="20.25" x14ac:dyDescent="0.25">
      <c r="B2401" s="10"/>
      <c r="C2401" s="114"/>
      <c r="D2401" s="128" t="s">
        <v>163</v>
      </c>
      <c r="E2401" s="128"/>
      <c r="F2401" s="128"/>
      <c r="G2401" s="128"/>
      <c r="H2401" s="40"/>
    </row>
    <row r="2402" spans="2:8" ht="20.25" x14ac:dyDescent="0.25">
      <c r="B2402" s="10"/>
      <c r="C2402" s="115"/>
      <c r="D2402" s="128" t="s">
        <v>202</v>
      </c>
      <c r="E2402" s="128"/>
      <c r="F2402" s="128"/>
      <c r="G2402" s="128"/>
      <c r="H2402" s="40"/>
    </row>
    <row r="2403" spans="2:8" x14ac:dyDescent="0.25">
      <c r="C2403" s="35" t="s">
        <v>12</v>
      </c>
      <c r="D2403" s="84">
        <v>0.6</v>
      </c>
      <c r="E2403" s="49"/>
      <c r="F2403" s="10"/>
    </row>
    <row r="2404" spans="2:8" x14ac:dyDescent="0.25">
      <c r="C2404" s="1" t="s">
        <v>9</v>
      </c>
      <c r="D2404" s="85">
        <v>190</v>
      </c>
      <c r="E2404" s="117" t="s">
        <v>16</v>
      </c>
      <c r="F2404" s="118"/>
      <c r="G2404" s="121">
        <f>D2405/D2404</f>
        <v>14.613578947368421</v>
      </c>
    </row>
    <row r="2405" spans="2:8" x14ac:dyDescent="0.25">
      <c r="C2405" s="1" t="s">
        <v>10</v>
      </c>
      <c r="D2405" s="85">
        <v>2776.58</v>
      </c>
      <c r="E2405" s="119"/>
      <c r="F2405" s="120"/>
      <c r="G2405" s="122"/>
    </row>
    <row r="2406" spans="2:8" x14ac:dyDescent="0.25">
      <c r="C2406" s="37"/>
      <c r="D2406" s="38"/>
      <c r="E2406" s="50"/>
    </row>
    <row r="2407" spans="2:8" x14ac:dyDescent="0.3">
      <c r="C2407" s="36" t="s">
        <v>7</v>
      </c>
      <c r="D2407" s="86" t="s">
        <v>160</v>
      </c>
    </row>
    <row r="2408" spans="2:8" x14ac:dyDescent="0.3">
      <c r="C2408" s="36" t="s">
        <v>11</v>
      </c>
      <c r="D2408" s="86">
        <v>55</v>
      </c>
    </row>
    <row r="2409" spans="2:8" x14ac:dyDescent="0.3">
      <c r="C2409" s="36" t="s">
        <v>13</v>
      </c>
      <c r="D2409" s="63" t="s">
        <v>34</v>
      </c>
      <c r="E2409" s="41"/>
    </row>
    <row r="2410" spans="2:8" ht="24" thickBot="1" x14ac:dyDescent="0.3">
      <c r="C2410" s="42"/>
      <c r="D2410" s="42"/>
    </row>
    <row r="2411" spans="2:8" ht="48" thickBot="1" x14ac:dyDescent="0.3">
      <c r="B2411" s="98" t="s">
        <v>17</v>
      </c>
      <c r="C2411" s="99"/>
      <c r="D2411" s="23" t="s">
        <v>20</v>
      </c>
      <c r="E2411" s="100" t="s">
        <v>22</v>
      </c>
      <c r="F2411" s="101"/>
      <c r="G2411" s="2" t="s">
        <v>21</v>
      </c>
    </row>
    <row r="2412" spans="2:8" ht="24" thickBot="1" x14ac:dyDescent="0.3">
      <c r="B2412" s="102" t="s">
        <v>36</v>
      </c>
      <c r="C2412" s="103"/>
      <c r="D2412" s="64">
        <v>50.01</v>
      </c>
      <c r="E2412" s="87">
        <v>0.6</v>
      </c>
      <c r="F2412" s="18" t="s">
        <v>25</v>
      </c>
      <c r="G2412" s="26">
        <f t="shared" ref="G2412:G2419" si="61">D2412*E2412</f>
        <v>30.005999999999997</v>
      </c>
      <c r="H2412" s="104"/>
    </row>
    <row r="2413" spans="2:8" x14ac:dyDescent="0.25">
      <c r="B2413" s="105" t="s">
        <v>18</v>
      </c>
      <c r="C2413" s="106"/>
      <c r="D2413" s="55">
        <v>97.44</v>
      </c>
      <c r="E2413" s="88">
        <v>0.3</v>
      </c>
      <c r="F2413" s="19" t="s">
        <v>26</v>
      </c>
      <c r="G2413" s="27">
        <f t="shared" si="61"/>
        <v>29.231999999999999</v>
      </c>
      <c r="H2413" s="104"/>
    </row>
    <row r="2414" spans="2:8" ht="24" thickBot="1" x14ac:dyDescent="0.3">
      <c r="B2414" s="107" t="s">
        <v>19</v>
      </c>
      <c r="C2414" s="108"/>
      <c r="D2414" s="56">
        <v>151.63</v>
      </c>
      <c r="E2414" s="89">
        <v>0.3</v>
      </c>
      <c r="F2414" s="20" t="s">
        <v>26</v>
      </c>
      <c r="G2414" s="28">
        <f t="shared" si="61"/>
        <v>45.488999999999997</v>
      </c>
      <c r="H2414" s="104"/>
    </row>
    <row r="2415" spans="2:8" ht="24" thickBot="1" x14ac:dyDescent="0.3">
      <c r="B2415" s="109" t="s">
        <v>28</v>
      </c>
      <c r="C2415" s="110"/>
      <c r="D2415" s="65">
        <v>731.97</v>
      </c>
      <c r="E2415" s="90"/>
      <c r="F2415" s="24" t="s">
        <v>25</v>
      </c>
      <c r="G2415" s="29">
        <f t="shared" si="61"/>
        <v>0</v>
      </c>
      <c r="H2415" s="104"/>
    </row>
    <row r="2416" spans="2:8" x14ac:dyDescent="0.25">
      <c r="B2416" s="105" t="s">
        <v>33</v>
      </c>
      <c r="C2416" s="106"/>
      <c r="D2416" s="55">
        <v>652.6</v>
      </c>
      <c r="E2416" s="88">
        <v>1.2</v>
      </c>
      <c r="F2416" s="19" t="s">
        <v>25</v>
      </c>
      <c r="G2416" s="27">
        <f t="shared" si="61"/>
        <v>783.12</v>
      </c>
      <c r="H2416" s="104"/>
    </row>
    <row r="2417" spans="2:8" x14ac:dyDescent="0.25">
      <c r="B2417" s="111" t="s">
        <v>27</v>
      </c>
      <c r="C2417" s="112"/>
      <c r="D2417" s="66">
        <v>526.99</v>
      </c>
      <c r="E2417" s="91"/>
      <c r="F2417" s="21" t="s">
        <v>25</v>
      </c>
      <c r="G2417" s="30">
        <f t="shared" si="61"/>
        <v>0</v>
      </c>
      <c r="H2417" s="104"/>
    </row>
    <row r="2418" spans="2:8" x14ac:dyDescent="0.25">
      <c r="B2418" s="111" t="s">
        <v>29</v>
      </c>
      <c r="C2418" s="112"/>
      <c r="D2418" s="67">
        <v>5438.99</v>
      </c>
      <c r="E2418" s="92">
        <v>0.6</v>
      </c>
      <c r="F2418" s="21" t="s">
        <v>25</v>
      </c>
      <c r="G2418" s="30">
        <f t="shared" si="61"/>
        <v>3263.3939999999998</v>
      </c>
      <c r="H2418" s="104"/>
    </row>
    <row r="2419" spans="2:8" x14ac:dyDescent="0.25">
      <c r="B2419" s="111" t="s">
        <v>30</v>
      </c>
      <c r="C2419" s="112"/>
      <c r="D2419" s="67">
        <v>1672.77</v>
      </c>
      <c r="E2419" s="92">
        <v>0.6</v>
      </c>
      <c r="F2419" s="21" t="s">
        <v>25</v>
      </c>
      <c r="G2419" s="30">
        <f t="shared" si="61"/>
        <v>1003.6619999999999</v>
      </c>
      <c r="H2419" s="104"/>
    </row>
    <row r="2420" spans="2:8" x14ac:dyDescent="0.25">
      <c r="B2420" s="111" t="s">
        <v>32</v>
      </c>
      <c r="C2420" s="112"/>
      <c r="D2420" s="67">
        <v>548.24</v>
      </c>
      <c r="E2420" s="92">
        <v>0.6</v>
      </c>
      <c r="F2420" s="21" t="s">
        <v>25</v>
      </c>
      <c r="G2420" s="30">
        <f>D2420*E2420</f>
        <v>328.94400000000002</v>
      </c>
      <c r="H2420" s="104"/>
    </row>
    <row r="2421" spans="2:8" ht="24" thickBot="1" x14ac:dyDescent="0.3">
      <c r="B2421" s="107" t="s">
        <v>31</v>
      </c>
      <c r="C2421" s="108"/>
      <c r="D2421" s="68">
        <v>340.74</v>
      </c>
      <c r="E2421" s="89">
        <v>6</v>
      </c>
      <c r="F2421" s="20" t="s">
        <v>25</v>
      </c>
      <c r="G2421" s="31">
        <f>D2421*E2421</f>
        <v>2044.44</v>
      </c>
      <c r="H2421" s="104"/>
    </row>
    <row r="2422" spans="2:8" x14ac:dyDescent="0.25">
      <c r="C2422" s="3"/>
      <c r="D2422" s="3"/>
      <c r="E2422" s="4"/>
      <c r="F2422" s="4"/>
      <c r="H2422" s="45"/>
    </row>
    <row r="2423" spans="2:8" ht="25.5" x14ac:dyDescent="0.25">
      <c r="C2423" s="14" t="s">
        <v>14</v>
      </c>
      <c r="D2423" s="6"/>
    </row>
    <row r="2424" spans="2:8" ht="20.25" x14ac:dyDescent="0.25">
      <c r="C2424" s="95" t="s">
        <v>6</v>
      </c>
      <c r="D2424" s="83" t="s">
        <v>0</v>
      </c>
      <c r="E2424" s="9">
        <f>IF(G2412&gt;0, ROUND((G2412+D2405)/D2405,2), 0)</f>
        <v>1.01</v>
      </c>
      <c r="F2424" s="9"/>
      <c r="G2424" s="10"/>
      <c r="H2424" s="7"/>
    </row>
    <row r="2425" spans="2:8" x14ac:dyDescent="0.25">
      <c r="C2425" s="95"/>
      <c r="D2425" s="83" t="s">
        <v>1</v>
      </c>
      <c r="E2425" s="9">
        <f>IF(SUM(G2413:G2414)&gt;0,ROUND((G2413+G2414+D2405)/D2405,2),0)</f>
        <v>1.03</v>
      </c>
      <c r="F2425" s="9"/>
      <c r="G2425" s="11"/>
      <c r="H2425" s="47"/>
    </row>
    <row r="2426" spans="2:8" x14ac:dyDescent="0.25">
      <c r="C2426" s="95"/>
      <c r="D2426" s="83" t="s">
        <v>2</v>
      </c>
      <c r="E2426" s="9">
        <f>IF(G2415&gt;0,ROUND((G2415+D2405)/D2405,2),0)</f>
        <v>0</v>
      </c>
      <c r="F2426" s="12"/>
      <c r="G2426" s="11"/>
    </row>
    <row r="2427" spans="2:8" x14ac:dyDescent="0.25">
      <c r="C2427" s="95"/>
      <c r="D2427" s="13" t="s">
        <v>3</v>
      </c>
      <c r="E2427" s="32">
        <f>IF(SUM(G2416:G2421)&gt;0,ROUND((SUM(G2416:G2421)+D2405)/D2405,2),0)</f>
        <v>3.67</v>
      </c>
      <c r="F2427" s="10"/>
      <c r="G2427" s="11"/>
    </row>
    <row r="2428" spans="2:8" ht="25.5" x14ac:dyDescent="0.25">
      <c r="D2428" s="33" t="s">
        <v>4</v>
      </c>
      <c r="E2428" s="34">
        <f>SUM(E2424:E2427)-IF(VALUE(COUNTIF(E2424:E2427,"&gt;0"))=4,3,0)-IF(VALUE(COUNTIF(E2424:E2427,"&gt;0"))=3,2,0)-IF(VALUE(COUNTIF(E2424:E2427,"&gt;0"))=2,1,0)</f>
        <v>3.71</v>
      </c>
      <c r="F2428" s="25"/>
    </row>
    <row r="2429" spans="2:8" x14ac:dyDescent="0.25">
      <c r="E2429" s="15"/>
    </row>
    <row r="2430" spans="2:8" ht="25.5" x14ac:dyDescent="0.35">
      <c r="B2430" s="22"/>
      <c r="C2430" s="16" t="s">
        <v>23</v>
      </c>
      <c r="D2430" s="96">
        <f>E2428*D2405</f>
        <v>10301.111799999999</v>
      </c>
      <c r="E2430" s="96"/>
    </row>
    <row r="2431" spans="2:8" ht="20.25" x14ac:dyDescent="0.3">
      <c r="C2431" s="17" t="s">
        <v>8</v>
      </c>
      <c r="D2431" s="97">
        <f>D2430/D2404</f>
        <v>54.216377894736837</v>
      </c>
      <c r="E2431" s="97"/>
      <c r="G2431" s="7"/>
      <c r="H2431" s="48"/>
    </row>
    <row r="2435" spans="2:8" ht="60.75" x14ac:dyDescent="0.8">
      <c r="B2435" s="123" t="s">
        <v>180</v>
      </c>
      <c r="C2435" s="123"/>
      <c r="D2435" s="123"/>
      <c r="E2435" s="123"/>
      <c r="F2435" s="123"/>
      <c r="G2435" s="123"/>
      <c r="H2435" s="123"/>
    </row>
    <row r="2436" spans="2:8" x14ac:dyDescent="0.25">
      <c r="B2436" s="124" t="s">
        <v>37</v>
      </c>
      <c r="C2436" s="124"/>
      <c r="D2436" s="124"/>
      <c r="E2436" s="124"/>
      <c r="F2436" s="124"/>
      <c r="G2436" s="124"/>
    </row>
    <row r="2437" spans="2:8" x14ac:dyDescent="0.25">
      <c r="C2437" s="82"/>
      <c r="G2437" s="7"/>
    </row>
    <row r="2438" spans="2:8" ht="25.5" x14ac:dyDescent="0.25">
      <c r="C2438" s="14" t="s">
        <v>5</v>
      </c>
      <c r="D2438" s="6"/>
    </row>
    <row r="2439" spans="2:8" ht="20.25" x14ac:dyDescent="0.25">
      <c r="B2439" s="10"/>
      <c r="C2439" s="113" t="s">
        <v>15</v>
      </c>
      <c r="D2439" s="128" t="s">
        <v>91</v>
      </c>
      <c r="E2439" s="128"/>
      <c r="F2439" s="128"/>
      <c r="G2439" s="128"/>
      <c r="H2439" s="40"/>
    </row>
    <row r="2440" spans="2:8" ht="20.25" x14ac:dyDescent="0.25">
      <c r="B2440" s="10"/>
      <c r="C2440" s="114"/>
      <c r="D2440" s="128" t="s">
        <v>163</v>
      </c>
      <c r="E2440" s="128"/>
      <c r="F2440" s="128"/>
      <c r="G2440" s="128"/>
      <c r="H2440" s="40"/>
    </row>
    <row r="2441" spans="2:8" ht="20.25" x14ac:dyDescent="0.25">
      <c r="B2441" s="10"/>
      <c r="C2441" s="115"/>
      <c r="D2441" s="128" t="s">
        <v>203</v>
      </c>
      <c r="E2441" s="128"/>
      <c r="F2441" s="128"/>
      <c r="G2441" s="128"/>
      <c r="H2441" s="40"/>
    </row>
    <row r="2442" spans="2:8" x14ac:dyDescent="0.25">
      <c r="C2442" s="35" t="s">
        <v>12</v>
      </c>
      <c r="D2442" s="84">
        <v>9.4</v>
      </c>
      <c r="E2442" s="49"/>
      <c r="F2442" s="10"/>
    </row>
    <row r="2443" spans="2:8" x14ac:dyDescent="0.25">
      <c r="C2443" s="1" t="s">
        <v>9</v>
      </c>
      <c r="D2443" s="85">
        <v>743</v>
      </c>
      <c r="E2443" s="117" t="s">
        <v>16</v>
      </c>
      <c r="F2443" s="118"/>
      <c r="G2443" s="121">
        <f>D2444/D2443</f>
        <v>16.971547779273216</v>
      </c>
    </row>
    <row r="2444" spans="2:8" x14ac:dyDescent="0.25">
      <c r="C2444" s="1" t="s">
        <v>10</v>
      </c>
      <c r="D2444" s="85">
        <v>12609.86</v>
      </c>
      <c r="E2444" s="119"/>
      <c r="F2444" s="120"/>
      <c r="G2444" s="122"/>
    </row>
    <row r="2445" spans="2:8" x14ac:dyDescent="0.25">
      <c r="C2445" s="37"/>
      <c r="D2445" s="38"/>
      <c r="E2445" s="50"/>
    </row>
    <row r="2446" spans="2:8" x14ac:dyDescent="0.3">
      <c r="C2446" s="36" t="s">
        <v>7</v>
      </c>
      <c r="D2446" s="86" t="s">
        <v>160</v>
      </c>
    </row>
    <row r="2447" spans="2:8" x14ac:dyDescent="0.3">
      <c r="C2447" s="36" t="s">
        <v>11</v>
      </c>
      <c r="D2447" s="86">
        <v>55</v>
      </c>
    </row>
    <row r="2448" spans="2:8" x14ac:dyDescent="0.3">
      <c r="C2448" s="36" t="s">
        <v>13</v>
      </c>
      <c r="D2448" s="63" t="s">
        <v>208</v>
      </c>
      <c r="E2448" s="41"/>
    </row>
    <row r="2449" spans="2:8" ht="24" thickBot="1" x14ac:dyDescent="0.3">
      <c r="C2449" s="42"/>
      <c r="D2449" s="42"/>
    </row>
    <row r="2450" spans="2:8" ht="48" thickBot="1" x14ac:dyDescent="0.3">
      <c r="B2450" s="98" t="s">
        <v>17</v>
      </c>
      <c r="C2450" s="99"/>
      <c r="D2450" s="23" t="s">
        <v>20</v>
      </c>
      <c r="E2450" s="100" t="s">
        <v>22</v>
      </c>
      <c r="F2450" s="101"/>
      <c r="G2450" s="2" t="s">
        <v>21</v>
      </c>
    </row>
    <row r="2451" spans="2:8" ht="24" thickBot="1" x14ac:dyDescent="0.3">
      <c r="B2451" s="102" t="s">
        <v>36</v>
      </c>
      <c r="C2451" s="103"/>
      <c r="D2451" s="64">
        <v>50.01</v>
      </c>
      <c r="E2451" s="87">
        <v>9.4</v>
      </c>
      <c r="F2451" s="18" t="s">
        <v>25</v>
      </c>
      <c r="G2451" s="26">
        <f t="shared" ref="G2451:G2458" si="62">D2451*E2451</f>
        <v>470.09399999999999</v>
      </c>
      <c r="H2451" s="104"/>
    </row>
    <row r="2452" spans="2:8" x14ac:dyDescent="0.25">
      <c r="B2452" s="105" t="s">
        <v>18</v>
      </c>
      <c r="C2452" s="106"/>
      <c r="D2452" s="55">
        <v>97.44</v>
      </c>
      <c r="E2452" s="88"/>
      <c r="F2452" s="19" t="s">
        <v>26</v>
      </c>
      <c r="G2452" s="27">
        <f t="shared" si="62"/>
        <v>0</v>
      </c>
      <c r="H2452" s="104"/>
    </row>
    <row r="2453" spans="2:8" ht="24" thickBot="1" x14ac:dyDescent="0.3">
      <c r="B2453" s="107" t="s">
        <v>19</v>
      </c>
      <c r="C2453" s="108"/>
      <c r="D2453" s="56">
        <v>151.63</v>
      </c>
      <c r="E2453" s="89"/>
      <c r="F2453" s="20" t="s">
        <v>26</v>
      </c>
      <c r="G2453" s="28">
        <f t="shared" si="62"/>
        <v>0</v>
      </c>
      <c r="H2453" s="104"/>
    </row>
    <row r="2454" spans="2:8" ht="24" thickBot="1" x14ac:dyDescent="0.3">
      <c r="B2454" s="109" t="s">
        <v>28</v>
      </c>
      <c r="C2454" s="110"/>
      <c r="D2454" s="65">
        <v>731.97</v>
      </c>
      <c r="E2454" s="90">
        <v>9.4</v>
      </c>
      <c r="F2454" s="24" t="s">
        <v>25</v>
      </c>
      <c r="G2454" s="29">
        <f t="shared" si="62"/>
        <v>6880.5180000000009</v>
      </c>
      <c r="H2454" s="104"/>
    </row>
    <row r="2455" spans="2:8" x14ac:dyDescent="0.25">
      <c r="B2455" s="105" t="s">
        <v>33</v>
      </c>
      <c r="C2455" s="106"/>
      <c r="D2455" s="55">
        <v>652.6</v>
      </c>
      <c r="E2455" s="88"/>
      <c r="F2455" s="19" t="s">
        <v>25</v>
      </c>
      <c r="G2455" s="27">
        <f t="shared" si="62"/>
        <v>0</v>
      </c>
      <c r="H2455" s="104"/>
    </row>
    <row r="2456" spans="2:8" x14ac:dyDescent="0.25">
      <c r="B2456" s="111" t="s">
        <v>27</v>
      </c>
      <c r="C2456" s="112"/>
      <c r="D2456" s="66">
        <v>526.99</v>
      </c>
      <c r="E2456" s="91"/>
      <c r="F2456" s="21" t="s">
        <v>25</v>
      </c>
      <c r="G2456" s="30">
        <f t="shared" si="62"/>
        <v>0</v>
      </c>
      <c r="H2456" s="104"/>
    </row>
    <row r="2457" spans="2:8" x14ac:dyDescent="0.25">
      <c r="B2457" s="111" t="s">
        <v>29</v>
      </c>
      <c r="C2457" s="112"/>
      <c r="D2457" s="67">
        <v>5438.99</v>
      </c>
      <c r="E2457" s="92"/>
      <c r="F2457" s="21" t="s">
        <v>25</v>
      </c>
      <c r="G2457" s="30">
        <f t="shared" si="62"/>
        <v>0</v>
      </c>
      <c r="H2457" s="104"/>
    </row>
    <row r="2458" spans="2:8" x14ac:dyDescent="0.25">
      <c r="B2458" s="111" t="s">
        <v>30</v>
      </c>
      <c r="C2458" s="112"/>
      <c r="D2458" s="67">
        <v>1672.77</v>
      </c>
      <c r="E2458" s="92"/>
      <c r="F2458" s="21" t="s">
        <v>25</v>
      </c>
      <c r="G2458" s="30">
        <f t="shared" si="62"/>
        <v>0</v>
      </c>
      <c r="H2458" s="104"/>
    </row>
    <row r="2459" spans="2:8" x14ac:dyDescent="0.25">
      <c r="B2459" s="111" t="s">
        <v>32</v>
      </c>
      <c r="C2459" s="112"/>
      <c r="D2459" s="67">
        <v>548.24</v>
      </c>
      <c r="E2459" s="92"/>
      <c r="F2459" s="21" t="s">
        <v>25</v>
      </c>
      <c r="G2459" s="30">
        <f>D2459*E2459</f>
        <v>0</v>
      </c>
      <c r="H2459" s="104"/>
    </row>
    <row r="2460" spans="2:8" ht="24" thickBot="1" x14ac:dyDescent="0.3">
      <c r="B2460" s="107" t="s">
        <v>31</v>
      </c>
      <c r="C2460" s="108"/>
      <c r="D2460" s="68">
        <v>340.74</v>
      </c>
      <c r="E2460" s="89"/>
      <c r="F2460" s="20" t="s">
        <v>25</v>
      </c>
      <c r="G2460" s="31">
        <f>D2460*E2460</f>
        <v>0</v>
      </c>
      <c r="H2460" s="104"/>
    </row>
    <row r="2461" spans="2:8" x14ac:dyDescent="0.25">
      <c r="C2461" s="3"/>
      <c r="D2461" s="3"/>
      <c r="E2461" s="4"/>
      <c r="F2461" s="4"/>
      <c r="H2461" s="45"/>
    </row>
    <row r="2462" spans="2:8" ht="25.5" x14ac:dyDescent="0.25">
      <c r="C2462" s="14" t="s">
        <v>14</v>
      </c>
      <c r="D2462" s="6"/>
    </row>
    <row r="2463" spans="2:8" ht="20.25" x14ac:dyDescent="0.25">
      <c r="C2463" s="95" t="s">
        <v>6</v>
      </c>
      <c r="D2463" s="83" t="s">
        <v>0</v>
      </c>
      <c r="E2463" s="9">
        <f>IF(G2451&gt;0, ROUND((G2451+D2444)/D2444,2), 0)</f>
        <v>1.04</v>
      </c>
      <c r="F2463" s="9"/>
      <c r="G2463" s="10"/>
      <c r="H2463" s="7"/>
    </row>
    <row r="2464" spans="2:8" x14ac:dyDescent="0.25">
      <c r="C2464" s="95"/>
      <c r="D2464" s="83" t="s">
        <v>1</v>
      </c>
      <c r="E2464" s="9">
        <f>IF(SUM(G2452:G2453)&gt;0,ROUND((G2452+G2453+D2444)/D2444,2),0)</f>
        <v>0</v>
      </c>
      <c r="F2464" s="9"/>
      <c r="G2464" s="11"/>
      <c r="H2464" s="47"/>
    </row>
    <row r="2465" spans="2:8" x14ac:dyDescent="0.25">
      <c r="C2465" s="95"/>
      <c r="D2465" s="83" t="s">
        <v>2</v>
      </c>
      <c r="E2465" s="9">
        <f>IF(G2454&gt;0,ROUND((G2454+D2444)/D2444,2),0)</f>
        <v>1.55</v>
      </c>
      <c r="F2465" s="12"/>
      <c r="G2465" s="11"/>
    </row>
    <row r="2466" spans="2:8" x14ac:dyDescent="0.25">
      <c r="C2466" s="95"/>
      <c r="D2466" s="13" t="s">
        <v>3</v>
      </c>
      <c r="E2466" s="32">
        <f>IF(SUM(G2455:G2460)&gt;0,ROUND((SUM(G2455:G2460)+D2444)/D2444,2),0)</f>
        <v>0</v>
      </c>
      <c r="F2466" s="10"/>
      <c r="G2466" s="11"/>
    </row>
    <row r="2467" spans="2:8" ht="25.5" x14ac:dyDescent="0.25">
      <c r="D2467" s="33" t="s">
        <v>4</v>
      </c>
      <c r="E2467" s="34">
        <f>SUM(E2463:E2466)-IF(VALUE(COUNTIF(E2463:E2466,"&gt;0"))=4,3,0)-IF(VALUE(COUNTIF(E2463:E2466,"&gt;0"))=3,2,0)-IF(VALUE(COUNTIF(E2463:E2466,"&gt;0"))=2,1,0)</f>
        <v>1.5899999999999999</v>
      </c>
      <c r="F2467" s="25"/>
    </row>
    <row r="2468" spans="2:8" x14ac:dyDescent="0.25">
      <c r="E2468" s="15"/>
    </row>
    <row r="2469" spans="2:8" ht="25.5" x14ac:dyDescent="0.35">
      <c r="B2469" s="22"/>
      <c r="C2469" s="16" t="s">
        <v>23</v>
      </c>
      <c r="D2469" s="96">
        <f>E2467*D2444</f>
        <v>20049.6774</v>
      </c>
      <c r="E2469" s="96"/>
    </row>
    <row r="2470" spans="2:8" ht="20.25" x14ac:dyDescent="0.3">
      <c r="C2470" s="17" t="s">
        <v>8</v>
      </c>
      <c r="D2470" s="97">
        <f>D2469/D2443</f>
        <v>26.984760969044416</v>
      </c>
      <c r="E2470" s="97"/>
      <c r="G2470" s="7"/>
      <c r="H2470" s="48"/>
    </row>
    <row r="2474" spans="2:8" ht="60.75" x14ac:dyDescent="0.8">
      <c r="B2474" s="123" t="s">
        <v>181</v>
      </c>
      <c r="C2474" s="123"/>
      <c r="D2474" s="123"/>
      <c r="E2474" s="123"/>
      <c r="F2474" s="123"/>
      <c r="G2474" s="123"/>
      <c r="H2474" s="123"/>
    </row>
    <row r="2475" spans="2:8" x14ac:dyDescent="0.25">
      <c r="B2475" s="124" t="s">
        <v>37</v>
      </c>
      <c r="C2475" s="124"/>
      <c r="D2475" s="124"/>
      <c r="E2475" s="124"/>
      <c r="F2475" s="124"/>
      <c r="G2475" s="124"/>
    </row>
    <row r="2476" spans="2:8" x14ac:dyDescent="0.25">
      <c r="C2476" s="82"/>
      <c r="G2476" s="7"/>
    </row>
    <row r="2477" spans="2:8" ht="25.5" x14ac:dyDescent="0.25">
      <c r="C2477" s="14" t="s">
        <v>5</v>
      </c>
      <c r="D2477" s="6"/>
    </row>
    <row r="2478" spans="2:8" ht="20.25" x14ac:dyDescent="0.25">
      <c r="B2478" s="10"/>
      <c r="C2478" s="113" t="s">
        <v>15</v>
      </c>
      <c r="D2478" s="128" t="s">
        <v>91</v>
      </c>
      <c r="E2478" s="128"/>
      <c r="F2478" s="128"/>
      <c r="G2478" s="128"/>
      <c r="H2478" s="40"/>
    </row>
    <row r="2479" spans="2:8" ht="20.25" x14ac:dyDescent="0.25">
      <c r="B2479" s="10"/>
      <c r="C2479" s="114"/>
      <c r="D2479" s="128" t="s">
        <v>163</v>
      </c>
      <c r="E2479" s="128"/>
      <c r="F2479" s="128"/>
      <c r="G2479" s="128"/>
      <c r="H2479" s="40"/>
    </row>
    <row r="2480" spans="2:8" ht="20.25" x14ac:dyDescent="0.25">
      <c r="B2480" s="10"/>
      <c r="C2480" s="115"/>
      <c r="D2480" s="128" t="s">
        <v>204</v>
      </c>
      <c r="E2480" s="128"/>
      <c r="F2480" s="128"/>
      <c r="G2480" s="128"/>
      <c r="H2480" s="40"/>
    </row>
    <row r="2481" spans="2:8" x14ac:dyDescent="0.25">
      <c r="C2481" s="35" t="s">
        <v>12</v>
      </c>
      <c r="D2481" s="84">
        <v>3.6</v>
      </c>
      <c r="E2481" s="49"/>
      <c r="F2481" s="10"/>
    </row>
    <row r="2482" spans="2:8" x14ac:dyDescent="0.25">
      <c r="C2482" s="1" t="s">
        <v>9</v>
      </c>
      <c r="D2482" s="85">
        <v>237</v>
      </c>
      <c r="E2482" s="117" t="s">
        <v>16</v>
      </c>
      <c r="F2482" s="118"/>
      <c r="G2482" s="121">
        <f>D2483/D2482</f>
        <v>50.153544303797467</v>
      </c>
    </row>
    <row r="2483" spans="2:8" x14ac:dyDescent="0.25">
      <c r="C2483" s="1" t="s">
        <v>10</v>
      </c>
      <c r="D2483" s="85">
        <v>11886.39</v>
      </c>
      <c r="E2483" s="119"/>
      <c r="F2483" s="120"/>
      <c r="G2483" s="122"/>
    </row>
    <row r="2484" spans="2:8" x14ac:dyDescent="0.25">
      <c r="C2484" s="37"/>
      <c r="D2484" s="38"/>
      <c r="E2484" s="50"/>
    </row>
    <row r="2485" spans="2:8" x14ac:dyDescent="0.3">
      <c r="C2485" s="36" t="s">
        <v>7</v>
      </c>
      <c r="D2485" s="86" t="s">
        <v>146</v>
      </c>
    </row>
    <row r="2486" spans="2:8" x14ac:dyDescent="0.3">
      <c r="C2486" s="36" t="s">
        <v>11</v>
      </c>
      <c r="D2486" s="86">
        <v>60</v>
      </c>
    </row>
    <row r="2487" spans="2:8" x14ac:dyDescent="0.3">
      <c r="C2487" s="36" t="s">
        <v>13</v>
      </c>
      <c r="D2487" s="63" t="s">
        <v>208</v>
      </c>
      <c r="E2487" s="41"/>
    </row>
    <row r="2488" spans="2:8" ht="24" thickBot="1" x14ac:dyDescent="0.3">
      <c r="C2488" s="42"/>
      <c r="D2488" s="42"/>
    </row>
    <row r="2489" spans="2:8" ht="48" thickBot="1" x14ac:dyDescent="0.3">
      <c r="B2489" s="98" t="s">
        <v>17</v>
      </c>
      <c r="C2489" s="99"/>
      <c r="D2489" s="23" t="s">
        <v>20</v>
      </c>
      <c r="E2489" s="100" t="s">
        <v>22</v>
      </c>
      <c r="F2489" s="101"/>
      <c r="G2489" s="2" t="s">
        <v>21</v>
      </c>
    </row>
    <row r="2490" spans="2:8" ht="24" thickBot="1" x14ac:dyDescent="0.3">
      <c r="B2490" s="102" t="s">
        <v>36</v>
      </c>
      <c r="C2490" s="103"/>
      <c r="D2490" s="64">
        <v>50.01</v>
      </c>
      <c r="E2490" s="87">
        <v>3.6</v>
      </c>
      <c r="F2490" s="18" t="s">
        <v>25</v>
      </c>
      <c r="G2490" s="26">
        <f t="shared" ref="G2490:G2497" si="63">D2490*E2490</f>
        <v>180.036</v>
      </c>
      <c r="H2490" s="104"/>
    </row>
    <row r="2491" spans="2:8" x14ac:dyDescent="0.25">
      <c r="B2491" s="105" t="s">
        <v>18</v>
      </c>
      <c r="C2491" s="106"/>
      <c r="D2491" s="55">
        <v>97.44</v>
      </c>
      <c r="E2491" s="88"/>
      <c r="F2491" s="19" t="s">
        <v>26</v>
      </c>
      <c r="G2491" s="27">
        <f t="shared" si="63"/>
        <v>0</v>
      </c>
      <c r="H2491" s="104"/>
    </row>
    <row r="2492" spans="2:8" ht="24" thickBot="1" x14ac:dyDescent="0.3">
      <c r="B2492" s="107" t="s">
        <v>19</v>
      </c>
      <c r="C2492" s="108"/>
      <c r="D2492" s="56">
        <v>151.63</v>
      </c>
      <c r="E2492" s="89"/>
      <c r="F2492" s="20" t="s">
        <v>26</v>
      </c>
      <c r="G2492" s="28">
        <f t="shared" si="63"/>
        <v>0</v>
      </c>
      <c r="H2492" s="104"/>
    </row>
    <row r="2493" spans="2:8" ht="24" thickBot="1" x14ac:dyDescent="0.3">
      <c r="B2493" s="109" t="s">
        <v>28</v>
      </c>
      <c r="C2493" s="110"/>
      <c r="D2493" s="65">
        <v>731.97</v>
      </c>
      <c r="E2493" s="90">
        <v>3.6</v>
      </c>
      <c r="F2493" s="24" t="s">
        <v>25</v>
      </c>
      <c r="G2493" s="29">
        <f t="shared" si="63"/>
        <v>2635.0920000000001</v>
      </c>
      <c r="H2493" s="104"/>
    </row>
    <row r="2494" spans="2:8" x14ac:dyDescent="0.25">
      <c r="B2494" s="105" t="s">
        <v>33</v>
      </c>
      <c r="C2494" s="106"/>
      <c r="D2494" s="55">
        <v>652.6</v>
      </c>
      <c r="E2494" s="88"/>
      <c r="F2494" s="19" t="s">
        <v>25</v>
      </c>
      <c r="G2494" s="27">
        <f t="shared" si="63"/>
        <v>0</v>
      </c>
      <c r="H2494" s="104"/>
    </row>
    <row r="2495" spans="2:8" x14ac:dyDescent="0.25">
      <c r="B2495" s="111" t="s">
        <v>27</v>
      </c>
      <c r="C2495" s="112"/>
      <c r="D2495" s="66">
        <v>526.99</v>
      </c>
      <c r="E2495" s="91"/>
      <c r="F2495" s="21" t="s">
        <v>25</v>
      </c>
      <c r="G2495" s="30">
        <f t="shared" si="63"/>
        <v>0</v>
      </c>
      <c r="H2495" s="104"/>
    </row>
    <row r="2496" spans="2:8" x14ac:dyDescent="0.25">
      <c r="B2496" s="111" t="s">
        <v>29</v>
      </c>
      <c r="C2496" s="112"/>
      <c r="D2496" s="67">
        <v>5438.99</v>
      </c>
      <c r="E2496" s="92"/>
      <c r="F2496" s="21" t="s">
        <v>25</v>
      </c>
      <c r="G2496" s="30">
        <f t="shared" si="63"/>
        <v>0</v>
      </c>
      <c r="H2496" s="104"/>
    </row>
    <row r="2497" spans="2:8" x14ac:dyDescent="0.25">
      <c r="B2497" s="111" t="s">
        <v>30</v>
      </c>
      <c r="C2497" s="112"/>
      <c r="D2497" s="67">
        <v>1672.77</v>
      </c>
      <c r="E2497" s="92"/>
      <c r="F2497" s="21" t="s">
        <v>25</v>
      </c>
      <c r="G2497" s="30">
        <f t="shared" si="63"/>
        <v>0</v>
      </c>
      <c r="H2497" s="104"/>
    </row>
    <row r="2498" spans="2:8" x14ac:dyDescent="0.25">
      <c r="B2498" s="111" t="s">
        <v>32</v>
      </c>
      <c r="C2498" s="112"/>
      <c r="D2498" s="67">
        <v>548.24</v>
      </c>
      <c r="E2498" s="92"/>
      <c r="F2498" s="21" t="s">
        <v>25</v>
      </c>
      <c r="G2498" s="30">
        <f>D2498*E2498</f>
        <v>0</v>
      </c>
      <c r="H2498" s="104"/>
    </row>
    <row r="2499" spans="2:8" ht="24" thickBot="1" x14ac:dyDescent="0.3">
      <c r="B2499" s="107" t="s">
        <v>31</v>
      </c>
      <c r="C2499" s="108"/>
      <c r="D2499" s="68">
        <v>340.74</v>
      </c>
      <c r="E2499" s="89"/>
      <c r="F2499" s="20" t="s">
        <v>25</v>
      </c>
      <c r="G2499" s="31">
        <f>D2499*E2499</f>
        <v>0</v>
      </c>
      <c r="H2499" s="104"/>
    </row>
    <row r="2500" spans="2:8" x14ac:dyDescent="0.25">
      <c r="C2500" s="3"/>
      <c r="D2500" s="3"/>
      <c r="E2500" s="4"/>
      <c r="F2500" s="4"/>
      <c r="H2500" s="45"/>
    </row>
    <row r="2501" spans="2:8" ht="25.5" x14ac:dyDescent="0.25">
      <c r="C2501" s="14" t="s">
        <v>14</v>
      </c>
      <c r="D2501" s="6"/>
    </row>
    <row r="2502" spans="2:8" ht="20.25" x14ac:dyDescent="0.25">
      <c r="C2502" s="95" t="s">
        <v>6</v>
      </c>
      <c r="D2502" s="83" t="s">
        <v>0</v>
      </c>
      <c r="E2502" s="9">
        <f>IF(G2490&gt;0, ROUND((G2490+D2483)/D2483,2), 0)</f>
        <v>1.02</v>
      </c>
      <c r="F2502" s="9"/>
      <c r="G2502" s="10"/>
      <c r="H2502" s="7"/>
    </row>
    <row r="2503" spans="2:8" x14ac:dyDescent="0.25">
      <c r="C2503" s="95"/>
      <c r="D2503" s="83" t="s">
        <v>1</v>
      </c>
      <c r="E2503" s="9">
        <f>IF(SUM(G2491:G2492)&gt;0,ROUND((G2491+G2492+D2483)/D2483,2),0)</f>
        <v>0</v>
      </c>
      <c r="F2503" s="9"/>
      <c r="G2503" s="11"/>
      <c r="H2503" s="47"/>
    </row>
    <row r="2504" spans="2:8" x14ac:dyDescent="0.25">
      <c r="C2504" s="95"/>
      <c r="D2504" s="83" t="s">
        <v>2</v>
      </c>
      <c r="E2504" s="9">
        <f>IF(G2493&gt;0,ROUND((G2493+D2483)/D2483,2),0)</f>
        <v>1.22</v>
      </c>
      <c r="F2504" s="12"/>
      <c r="G2504" s="11"/>
    </row>
    <row r="2505" spans="2:8" x14ac:dyDescent="0.25">
      <c r="C2505" s="95"/>
      <c r="D2505" s="13" t="s">
        <v>3</v>
      </c>
      <c r="E2505" s="32">
        <f>IF(SUM(G2494:G2499)&gt;0,ROUND((SUM(G2494:G2499)+D2483)/D2483,2),0)</f>
        <v>0</v>
      </c>
      <c r="F2505" s="10"/>
      <c r="G2505" s="11"/>
    </row>
    <row r="2506" spans="2:8" ht="25.5" x14ac:dyDescent="0.25">
      <c r="D2506" s="33" t="s">
        <v>4</v>
      </c>
      <c r="E2506" s="34">
        <f>SUM(E2502:E2505)-IF(VALUE(COUNTIF(E2502:E2505,"&gt;0"))=4,3,0)-IF(VALUE(COUNTIF(E2502:E2505,"&gt;0"))=3,2,0)-IF(VALUE(COUNTIF(E2502:E2505,"&gt;0"))=2,1,0)</f>
        <v>1.2400000000000002</v>
      </c>
      <c r="F2506" s="25"/>
    </row>
    <row r="2507" spans="2:8" x14ac:dyDescent="0.25">
      <c r="E2507" s="15"/>
    </row>
    <row r="2508" spans="2:8" ht="25.5" x14ac:dyDescent="0.35">
      <c r="B2508" s="22"/>
      <c r="C2508" s="16" t="s">
        <v>23</v>
      </c>
      <c r="D2508" s="96">
        <f>E2506*D2483</f>
        <v>14739.123600000003</v>
      </c>
      <c r="E2508" s="96"/>
    </row>
    <row r="2509" spans="2:8" ht="20.25" x14ac:dyDescent="0.3">
      <c r="C2509" s="17" t="s">
        <v>8</v>
      </c>
      <c r="D2509" s="97">
        <f>D2508/D2482</f>
        <v>62.19039493670887</v>
      </c>
      <c r="E2509" s="97"/>
      <c r="G2509" s="7"/>
      <c r="H2509" s="48"/>
    </row>
  </sheetData>
  <sheetProtection formatRows="0" insertColumns="0" insertRows="0"/>
  <mergeCells count="1512">
    <mergeCell ref="C2502:C2505"/>
    <mergeCell ref="D2508:E2508"/>
    <mergeCell ref="D2509:E2509"/>
    <mergeCell ref="C2463:C2466"/>
    <mergeCell ref="D2469:E2469"/>
    <mergeCell ref="D2470:E2470"/>
    <mergeCell ref="B2474:H2474"/>
    <mergeCell ref="B2475:G2475"/>
    <mergeCell ref="C2478:C2480"/>
    <mergeCell ref="D2478:G2478"/>
    <mergeCell ref="D2479:G2479"/>
    <mergeCell ref="D2480:G2480"/>
    <mergeCell ref="E2482:F2483"/>
    <mergeCell ref="G2482:G2483"/>
    <mergeCell ref="B2489:C2489"/>
    <mergeCell ref="E2489:F2489"/>
    <mergeCell ref="B2490:C2490"/>
    <mergeCell ref="H2490:H2499"/>
    <mergeCell ref="B2491:C2491"/>
    <mergeCell ref="B2492:C2492"/>
    <mergeCell ref="B2493:C2493"/>
    <mergeCell ref="B2494:C2494"/>
    <mergeCell ref="B2495:C2495"/>
    <mergeCell ref="B2496:C2496"/>
    <mergeCell ref="B2497:C2497"/>
    <mergeCell ref="B2498:C2498"/>
    <mergeCell ref="B2499:C2499"/>
    <mergeCell ref="C2424:C2427"/>
    <mergeCell ref="D2430:E2430"/>
    <mergeCell ref="D2431:E2431"/>
    <mergeCell ref="B2435:H2435"/>
    <mergeCell ref="B2436:G2436"/>
    <mergeCell ref="C2439:C2441"/>
    <mergeCell ref="D2439:G2439"/>
    <mergeCell ref="D2440:G2440"/>
    <mergeCell ref="D2441:G2441"/>
    <mergeCell ref="E2443:F2444"/>
    <mergeCell ref="G2443:G2444"/>
    <mergeCell ref="B2450:C2450"/>
    <mergeCell ref="E2450:F2450"/>
    <mergeCell ref="B2451:C2451"/>
    <mergeCell ref="H2451:H2460"/>
    <mergeCell ref="B2452:C2452"/>
    <mergeCell ref="B2453:C2453"/>
    <mergeCell ref="B2454:C2454"/>
    <mergeCell ref="B2455:C2455"/>
    <mergeCell ref="B2456:C2456"/>
    <mergeCell ref="B2457:C2457"/>
    <mergeCell ref="B2458:C2458"/>
    <mergeCell ref="B2459:C2459"/>
    <mergeCell ref="B2460:C2460"/>
    <mergeCell ref="C2385:C2388"/>
    <mergeCell ref="D2391:E2391"/>
    <mergeCell ref="D2392:E2392"/>
    <mergeCell ref="B2396:H2396"/>
    <mergeCell ref="B2397:G2397"/>
    <mergeCell ref="C2400:C2402"/>
    <mergeCell ref="D2400:G2400"/>
    <mergeCell ref="D2401:G2401"/>
    <mergeCell ref="D2402:G2402"/>
    <mergeCell ref="E2404:F2405"/>
    <mergeCell ref="G2404:G2405"/>
    <mergeCell ref="B2411:C2411"/>
    <mergeCell ref="E2411:F2411"/>
    <mergeCell ref="B2412:C2412"/>
    <mergeCell ref="H2412:H2421"/>
    <mergeCell ref="B2413:C2413"/>
    <mergeCell ref="B2414:C2414"/>
    <mergeCell ref="B2415:C2415"/>
    <mergeCell ref="B2416:C2416"/>
    <mergeCell ref="B2417:C2417"/>
    <mergeCell ref="B2418:C2418"/>
    <mergeCell ref="B2419:C2419"/>
    <mergeCell ref="B2420:C2420"/>
    <mergeCell ref="B2421:C2421"/>
    <mergeCell ref="C2347:C2350"/>
    <mergeCell ref="D2353:E2353"/>
    <mergeCell ref="D2354:E2354"/>
    <mergeCell ref="B2357:H2357"/>
    <mergeCell ref="B2358:G2358"/>
    <mergeCell ref="C2361:C2363"/>
    <mergeCell ref="D2361:G2361"/>
    <mergeCell ref="D2362:G2362"/>
    <mergeCell ref="D2363:G2363"/>
    <mergeCell ref="E2365:F2366"/>
    <mergeCell ref="G2365:G2366"/>
    <mergeCell ref="B2372:C2372"/>
    <mergeCell ref="E2372:F2372"/>
    <mergeCell ref="B2373:C2373"/>
    <mergeCell ref="H2373:H2382"/>
    <mergeCell ref="B2374:C2374"/>
    <mergeCell ref="B2375:C2375"/>
    <mergeCell ref="B2376:C2376"/>
    <mergeCell ref="B2377:C2377"/>
    <mergeCell ref="B2378:C2378"/>
    <mergeCell ref="B2379:C2379"/>
    <mergeCell ref="B2380:C2380"/>
    <mergeCell ref="B2381:C2381"/>
    <mergeCell ref="B2382:C2382"/>
    <mergeCell ref="C2308:C2311"/>
    <mergeCell ref="D2314:E2314"/>
    <mergeCell ref="D2315:E2315"/>
    <mergeCell ref="B2319:H2319"/>
    <mergeCell ref="B2320:G2320"/>
    <mergeCell ref="C2323:C2325"/>
    <mergeCell ref="D2323:G2323"/>
    <mergeCell ref="D2324:G2324"/>
    <mergeCell ref="D2325:G2325"/>
    <mergeCell ref="E2327:F2328"/>
    <mergeCell ref="G2327:G2328"/>
    <mergeCell ref="B2334:C2334"/>
    <mergeCell ref="E2334:F2334"/>
    <mergeCell ref="B2335:C2335"/>
    <mergeCell ref="H2335:H2344"/>
    <mergeCell ref="B2336:C2336"/>
    <mergeCell ref="B2337:C2337"/>
    <mergeCell ref="B2338:C2338"/>
    <mergeCell ref="B2339:C2339"/>
    <mergeCell ref="B2340:C2340"/>
    <mergeCell ref="B2341:C2341"/>
    <mergeCell ref="B2342:C2342"/>
    <mergeCell ref="B2343:C2343"/>
    <mergeCell ref="B2344:C2344"/>
    <mergeCell ref="C2268:C2271"/>
    <mergeCell ref="D2274:E2274"/>
    <mergeCell ref="D2275:E2275"/>
    <mergeCell ref="B2280:H2280"/>
    <mergeCell ref="B2281:G2281"/>
    <mergeCell ref="C2284:C2286"/>
    <mergeCell ref="D2284:G2284"/>
    <mergeCell ref="D2285:G2285"/>
    <mergeCell ref="D2286:G2286"/>
    <mergeCell ref="E2288:F2289"/>
    <mergeCell ref="G2288:G2289"/>
    <mergeCell ref="B2295:C2295"/>
    <mergeCell ref="E2295:F2295"/>
    <mergeCell ref="B2296:C2296"/>
    <mergeCell ref="H2296:H2305"/>
    <mergeCell ref="B2297:C2297"/>
    <mergeCell ref="B2298:C2298"/>
    <mergeCell ref="B2299:C2299"/>
    <mergeCell ref="B2300:C2300"/>
    <mergeCell ref="B2301:C2301"/>
    <mergeCell ref="B2302:C2302"/>
    <mergeCell ref="B2303:C2303"/>
    <mergeCell ref="B2304:C2304"/>
    <mergeCell ref="B2305:C2305"/>
    <mergeCell ref="C2229:C2232"/>
    <mergeCell ref="D2235:E2235"/>
    <mergeCell ref="D2236:E2236"/>
    <mergeCell ref="B2240:H2240"/>
    <mergeCell ref="B2241:G2241"/>
    <mergeCell ref="C2244:C2246"/>
    <mergeCell ref="D2244:G2244"/>
    <mergeCell ref="D2245:G2245"/>
    <mergeCell ref="D2246:G2246"/>
    <mergeCell ref="E2248:F2249"/>
    <mergeCell ref="G2248:G2249"/>
    <mergeCell ref="B2255:C2255"/>
    <mergeCell ref="E2255:F2255"/>
    <mergeCell ref="B2256:C2256"/>
    <mergeCell ref="H2256:H2265"/>
    <mergeCell ref="B2257:C2257"/>
    <mergeCell ref="B2258:C2258"/>
    <mergeCell ref="B2259:C2259"/>
    <mergeCell ref="B2260:C2260"/>
    <mergeCell ref="B2261:C2261"/>
    <mergeCell ref="B2262:C2262"/>
    <mergeCell ref="B2263:C2263"/>
    <mergeCell ref="B2264:C2264"/>
    <mergeCell ref="B2265:C2265"/>
    <mergeCell ref="C2191:C2194"/>
    <mergeCell ref="D2197:E2197"/>
    <mergeCell ref="D2198:E2198"/>
    <mergeCell ref="B2201:H2201"/>
    <mergeCell ref="B2202:G2202"/>
    <mergeCell ref="C2205:C2207"/>
    <mergeCell ref="D2205:G2205"/>
    <mergeCell ref="D2206:G2206"/>
    <mergeCell ref="D2207:G2207"/>
    <mergeCell ref="E2209:F2210"/>
    <mergeCell ref="G2209:G2210"/>
    <mergeCell ref="B2216:C2216"/>
    <mergeCell ref="E2216:F2216"/>
    <mergeCell ref="B2217:C2217"/>
    <mergeCell ref="H2217:H2226"/>
    <mergeCell ref="B2218:C2218"/>
    <mergeCell ref="B2219:C2219"/>
    <mergeCell ref="B2220:C2220"/>
    <mergeCell ref="B2221:C2221"/>
    <mergeCell ref="B2222:C2222"/>
    <mergeCell ref="B2223:C2223"/>
    <mergeCell ref="B2224:C2224"/>
    <mergeCell ref="B2225:C2225"/>
    <mergeCell ref="B2226:C2226"/>
    <mergeCell ref="C2153:C2156"/>
    <mergeCell ref="D2159:E2159"/>
    <mergeCell ref="D2160:E2160"/>
    <mergeCell ref="B2163:H2163"/>
    <mergeCell ref="B2164:G2164"/>
    <mergeCell ref="C2167:C2169"/>
    <mergeCell ref="D2167:G2167"/>
    <mergeCell ref="D2168:G2168"/>
    <mergeCell ref="D2169:G2169"/>
    <mergeCell ref="E2171:F2172"/>
    <mergeCell ref="G2171:G2172"/>
    <mergeCell ref="B2178:C2178"/>
    <mergeCell ref="E2178:F2178"/>
    <mergeCell ref="B2179:C2179"/>
    <mergeCell ref="H2179:H2188"/>
    <mergeCell ref="B2180:C2180"/>
    <mergeCell ref="B2181:C2181"/>
    <mergeCell ref="B2182:C2182"/>
    <mergeCell ref="B2183:C2183"/>
    <mergeCell ref="B2184:C2184"/>
    <mergeCell ref="B2185:C2185"/>
    <mergeCell ref="B2186:C2186"/>
    <mergeCell ref="B2187:C2187"/>
    <mergeCell ref="B2188:C2188"/>
    <mergeCell ref="C2114:C2117"/>
    <mergeCell ref="D2120:E2120"/>
    <mergeCell ref="D2121:E2121"/>
    <mergeCell ref="B2125:H2125"/>
    <mergeCell ref="B2126:G2126"/>
    <mergeCell ref="C2129:C2131"/>
    <mergeCell ref="D2129:G2129"/>
    <mergeCell ref="D2130:G2130"/>
    <mergeCell ref="D2131:G2131"/>
    <mergeCell ref="E2133:F2134"/>
    <mergeCell ref="G2133:G2134"/>
    <mergeCell ref="B2140:C2140"/>
    <mergeCell ref="E2140:F2140"/>
    <mergeCell ref="B2141:C2141"/>
    <mergeCell ref="H2141:H2150"/>
    <mergeCell ref="B2142:C2142"/>
    <mergeCell ref="B2143:C2143"/>
    <mergeCell ref="B2144:C2144"/>
    <mergeCell ref="B2145:C2145"/>
    <mergeCell ref="B2146:C2146"/>
    <mergeCell ref="B2147:C2147"/>
    <mergeCell ref="B2148:C2148"/>
    <mergeCell ref="B2149:C2149"/>
    <mergeCell ref="B2150:C2150"/>
    <mergeCell ref="C2075:C2078"/>
    <mergeCell ref="D2081:E2081"/>
    <mergeCell ref="D2082:E2082"/>
    <mergeCell ref="B2086:H2086"/>
    <mergeCell ref="B2087:G2087"/>
    <mergeCell ref="C2090:C2092"/>
    <mergeCell ref="D2090:G2090"/>
    <mergeCell ref="D2091:G2091"/>
    <mergeCell ref="D2092:G2092"/>
    <mergeCell ref="E2094:F2095"/>
    <mergeCell ref="G2094:G2095"/>
    <mergeCell ref="B2101:C2101"/>
    <mergeCell ref="E2101:F2101"/>
    <mergeCell ref="B2102:C2102"/>
    <mergeCell ref="H2102:H2111"/>
    <mergeCell ref="B2103:C2103"/>
    <mergeCell ref="B2104:C2104"/>
    <mergeCell ref="B2105:C2105"/>
    <mergeCell ref="B2106:C2106"/>
    <mergeCell ref="B2107:C2107"/>
    <mergeCell ref="B2108:C2108"/>
    <mergeCell ref="B2109:C2109"/>
    <mergeCell ref="B2110:C2110"/>
    <mergeCell ref="B2111:C2111"/>
    <mergeCell ref="C2037:C2040"/>
    <mergeCell ref="D2043:E2043"/>
    <mergeCell ref="D2044:E2044"/>
    <mergeCell ref="B2047:H2047"/>
    <mergeCell ref="B2048:G2048"/>
    <mergeCell ref="C2051:C2053"/>
    <mergeCell ref="D2051:G2051"/>
    <mergeCell ref="D2052:G2052"/>
    <mergeCell ref="D2053:G2053"/>
    <mergeCell ref="E2055:F2056"/>
    <mergeCell ref="G2055:G2056"/>
    <mergeCell ref="B2062:C2062"/>
    <mergeCell ref="E2062:F2062"/>
    <mergeCell ref="B2063:C2063"/>
    <mergeCell ref="H2063:H2072"/>
    <mergeCell ref="B2064:C2064"/>
    <mergeCell ref="B2065:C2065"/>
    <mergeCell ref="B2066:C2066"/>
    <mergeCell ref="B2067:C2067"/>
    <mergeCell ref="B2068:C2068"/>
    <mergeCell ref="B2069:C2069"/>
    <mergeCell ref="B2070:C2070"/>
    <mergeCell ref="B2071:C2071"/>
    <mergeCell ref="B2072:C2072"/>
    <mergeCell ref="C1999:C2002"/>
    <mergeCell ref="D2005:E2005"/>
    <mergeCell ref="D2006:E2006"/>
    <mergeCell ref="B2009:H2009"/>
    <mergeCell ref="B2010:G2010"/>
    <mergeCell ref="C2013:C2015"/>
    <mergeCell ref="D2013:G2013"/>
    <mergeCell ref="D2014:G2014"/>
    <mergeCell ref="D2015:G2015"/>
    <mergeCell ref="E2017:F2018"/>
    <mergeCell ref="G2017:G2018"/>
    <mergeCell ref="B2024:C2024"/>
    <mergeCell ref="E2024:F2024"/>
    <mergeCell ref="B2025:C2025"/>
    <mergeCell ref="H2025:H2034"/>
    <mergeCell ref="B2026:C2026"/>
    <mergeCell ref="B2027:C2027"/>
    <mergeCell ref="B2028:C2028"/>
    <mergeCell ref="B2029:C2029"/>
    <mergeCell ref="B2030:C2030"/>
    <mergeCell ref="B2031:C2031"/>
    <mergeCell ref="B2032:C2032"/>
    <mergeCell ref="B2033:C2033"/>
    <mergeCell ref="B2034:C2034"/>
    <mergeCell ref="C1961:C1964"/>
    <mergeCell ref="D1967:E1967"/>
    <mergeCell ref="D1968:E1968"/>
    <mergeCell ref="B1971:H1971"/>
    <mergeCell ref="B1972:G1972"/>
    <mergeCell ref="C1975:C1977"/>
    <mergeCell ref="D1975:G1975"/>
    <mergeCell ref="D1976:G1976"/>
    <mergeCell ref="D1977:G1977"/>
    <mergeCell ref="E1979:F1980"/>
    <mergeCell ref="G1979:G1980"/>
    <mergeCell ref="B1986:C1986"/>
    <mergeCell ref="E1986:F1986"/>
    <mergeCell ref="B1987:C1987"/>
    <mergeCell ref="H1987:H1996"/>
    <mergeCell ref="B1988:C1988"/>
    <mergeCell ref="B1989:C1989"/>
    <mergeCell ref="B1990:C1990"/>
    <mergeCell ref="B1991:C1991"/>
    <mergeCell ref="B1992:C1992"/>
    <mergeCell ref="B1993:C1993"/>
    <mergeCell ref="B1994:C1994"/>
    <mergeCell ref="B1995:C1995"/>
    <mergeCell ref="B1996:C1996"/>
    <mergeCell ref="C1923:C1926"/>
    <mergeCell ref="D1929:E1929"/>
    <mergeCell ref="D1930:E1930"/>
    <mergeCell ref="B1933:H1933"/>
    <mergeCell ref="B1934:G1934"/>
    <mergeCell ref="C1937:C1939"/>
    <mergeCell ref="D1937:G1937"/>
    <mergeCell ref="D1938:G1938"/>
    <mergeCell ref="D1939:G1939"/>
    <mergeCell ref="E1941:F1942"/>
    <mergeCell ref="G1941:G1942"/>
    <mergeCell ref="B1948:C1948"/>
    <mergeCell ref="E1948:F1948"/>
    <mergeCell ref="B1949:C1949"/>
    <mergeCell ref="H1949:H1958"/>
    <mergeCell ref="B1950:C1950"/>
    <mergeCell ref="B1951:C1951"/>
    <mergeCell ref="B1952:C1952"/>
    <mergeCell ref="B1953:C1953"/>
    <mergeCell ref="B1954:C1954"/>
    <mergeCell ref="B1955:C1955"/>
    <mergeCell ref="B1956:C1956"/>
    <mergeCell ref="B1957:C1957"/>
    <mergeCell ref="B1958:C1958"/>
    <mergeCell ref="C1885:C1888"/>
    <mergeCell ref="D1891:E1891"/>
    <mergeCell ref="D1892:E1892"/>
    <mergeCell ref="B1895:H1895"/>
    <mergeCell ref="B1896:G1896"/>
    <mergeCell ref="C1899:C1901"/>
    <mergeCell ref="D1899:G1899"/>
    <mergeCell ref="D1900:G1900"/>
    <mergeCell ref="D1901:G1901"/>
    <mergeCell ref="E1903:F1904"/>
    <mergeCell ref="G1903:G1904"/>
    <mergeCell ref="B1910:C1910"/>
    <mergeCell ref="E1910:F1910"/>
    <mergeCell ref="B1911:C1911"/>
    <mergeCell ref="H1911:H1920"/>
    <mergeCell ref="B1912:C1912"/>
    <mergeCell ref="B1913:C1913"/>
    <mergeCell ref="B1914:C1914"/>
    <mergeCell ref="B1915:C1915"/>
    <mergeCell ref="B1916:C1916"/>
    <mergeCell ref="B1917:C1917"/>
    <mergeCell ref="B1918:C1918"/>
    <mergeCell ref="B1919:C1919"/>
    <mergeCell ref="B1920:C1920"/>
    <mergeCell ref="C1846:C1849"/>
    <mergeCell ref="D1852:E1852"/>
    <mergeCell ref="D1853:E1853"/>
    <mergeCell ref="B1857:H1857"/>
    <mergeCell ref="B1858:G1858"/>
    <mergeCell ref="C1861:C1863"/>
    <mergeCell ref="D1861:G1861"/>
    <mergeCell ref="D1862:G1862"/>
    <mergeCell ref="D1863:G1863"/>
    <mergeCell ref="E1865:F1866"/>
    <mergeCell ref="G1865:G1866"/>
    <mergeCell ref="B1872:C1872"/>
    <mergeCell ref="E1872:F1872"/>
    <mergeCell ref="B1873:C1873"/>
    <mergeCell ref="H1873:H1882"/>
    <mergeCell ref="B1874:C1874"/>
    <mergeCell ref="B1875:C1875"/>
    <mergeCell ref="B1876:C1876"/>
    <mergeCell ref="B1877:C1877"/>
    <mergeCell ref="B1878:C1878"/>
    <mergeCell ref="B1879:C1879"/>
    <mergeCell ref="B1880:C1880"/>
    <mergeCell ref="B1881:C1881"/>
    <mergeCell ref="B1882:C1882"/>
    <mergeCell ref="C1806:C1809"/>
    <mergeCell ref="D1812:E1812"/>
    <mergeCell ref="D1813:E1813"/>
    <mergeCell ref="B1818:H1818"/>
    <mergeCell ref="B1819:G1819"/>
    <mergeCell ref="C1822:C1824"/>
    <mergeCell ref="D1822:G1822"/>
    <mergeCell ref="D1823:G1823"/>
    <mergeCell ref="D1824:G1824"/>
    <mergeCell ref="E1826:F1827"/>
    <mergeCell ref="G1826:G1827"/>
    <mergeCell ref="B1833:C1833"/>
    <mergeCell ref="E1833:F1833"/>
    <mergeCell ref="B1834:C1834"/>
    <mergeCell ref="H1834:H1843"/>
    <mergeCell ref="B1835:C1835"/>
    <mergeCell ref="B1836:C1836"/>
    <mergeCell ref="B1837:C1837"/>
    <mergeCell ref="B1838:C1838"/>
    <mergeCell ref="B1839:C1839"/>
    <mergeCell ref="B1840:C1840"/>
    <mergeCell ref="B1841:C1841"/>
    <mergeCell ref="B1842:C1842"/>
    <mergeCell ref="B1843:C1843"/>
    <mergeCell ref="B1778:H1778"/>
    <mergeCell ref="B1779:G1779"/>
    <mergeCell ref="C1782:C1784"/>
    <mergeCell ref="D1782:G1782"/>
    <mergeCell ref="D1783:G1783"/>
    <mergeCell ref="D1784:G1784"/>
    <mergeCell ref="E1786:F1787"/>
    <mergeCell ref="G1786:G1787"/>
    <mergeCell ref="B1793:C1793"/>
    <mergeCell ref="E1793:F1793"/>
    <mergeCell ref="B1794:C1794"/>
    <mergeCell ref="H1794:H1803"/>
    <mergeCell ref="B1795:C1795"/>
    <mergeCell ref="B1796:C1796"/>
    <mergeCell ref="B1797:C1797"/>
    <mergeCell ref="B1798:C1798"/>
    <mergeCell ref="B1799:C1799"/>
    <mergeCell ref="B1800:C1800"/>
    <mergeCell ref="B1801:C1801"/>
    <mergeCell ref="B1802:C1802"/>
    <mergeCell ref="B1803:C1803"/>
    <mergeCell ref="C42:C44"/>
    <mergeCell ref="D42:G42"/>
    <mergeCell ref="D43:G43"/>
    <mergeCell ref="D44:G44"/>
    <mergeCell ref="E46:F47"/>
    <mergeCell ref="G46:G47"/>
    <mergeCell ref="B22:C22"/>
    <mergeCell ref="B23:C23"/>
    <mergeCell ref="D35:E35"/>
    <mergeCell ref="B38:H38"/>
    <mergeCell ref="B39:G39"/>
    <mergeCell ref="B17:C17"/>
    <mergeCell ref="B18:C18"/>
    <mergeCell ref="B19:C19"/>
    <mergeCell ref="B20:C20"/>
    <mergeCell ref="B21:C21"/>
    <mergeCell ref="B1:H1"/>
    <mergeCell ref="C5:C7"/>
    <mergeCell ref="D6:G6"/>
    <mergeCell ref="D7:G7"/>
    <mergeCell ref="D36:E36"/>
    <mergeCell ref="B25:C25"/>
    <mergeCell ref="B26:C26"/>
    <mergeCell ref="B2:G2"/>
    <mergeCell ref="B24:C24"/>
    <mergeCell ref="G9:G10"/>
    <mergeCell ref="E16:F16"/>
    <mergeCell ref="D5:G5"/>
    <mergeCell ref="E9:F10"/>
    <mergeCell ref="H17:H26"/>
    <mergeCell ref="C29:C32"/>
    <mergeCell ref="B16:C16"/>
    <mergeCell ref="C79:C81"/>
    <mergeCell ref="D79:G79"/>
    <mergeCell ref="D80:G80"/>
    <mergeCell ref="D81:G81"/>
    <mergeCell ref="E83:F84"/>
    <mergeCell ref="G83:G84"/>
    <mergeCell ref="C66:C69"/>
    <mergeCell ref="D72:E72"/>
    <mergeCell ref="D73:E73"/>
    <mergeCell ref="B75:H75"/>
    <mergeCell ref="B76:G76"/>
    <mergeCell ref="B53:C53"/>
    <mergeCell ref="E53:F53"/>
    <mergeCell ref="B54:C54"/>
    <mergeCell ref="H54:H63"/>
    <mergeCell ref="B55:C55"/>
    <mergeCell ref="B56:C56"/>
    <mergeCell ref="B57:C57"/>
    <mergeCell ref="B58:C58"/>
    <mergeCell ref="B59:C59"/>
    <mergeCell ref="B60:C60"/>
    <mergeCell ref="B61:C61"/>
    <mergeCell ref="B62:C62"/>
    <mergeCell ref="B63:C63"/>
    <mergeCell ref="C116:C118"/>
    <mergeCell ref="D116:G116"/>
    <mergeCell ref="D117:G117"/>
    <mergeCell ref="D118:G118"/>
    <mergeCell ref="E120:F121"/>
    <mergeCell ref="G120:G121"/>
    <mergeCell ref="B112:H112"/>
    <mergeCell ref="B113:G113"/>
    <mergeCell ref="C103:C106"/>
    <mergeCell ref="D109:E109"/>
    <mergeCell ref="D110:E110"/>
    <mergeCell ref="B90:C90"/>
    <mergeCell ref="E90:F90"/>
    <mergeCell ref="B91:C91"/>
    <mergeCell ref="H91:H100"/>
    <mergeCell ref="B92:C92"/>
    <mergeCell ref="B93:C93"/>
    <mergeCell ref="B94:C94"/>
    <mergeCell ref="B95:C95"/>
    <mergeCell ref="B96:C96"/>
    <mergeCell ref="B97:C97"/>
    <mergeCell ref="B98:C98"/>
    <mergeCell ref="B99:C99"/>
    <mergeCell ref="B100:C100"/>
    <mergeCell ref="C153:C155"/>
    <mergeCell ref="D153:G153"/>
    <mergeCell ref="D154:G154"/>
    <mergeCell ref="D155:G155"/>
    <mergeCell ref="E157:F158"/>
    <mergeCell ref="G157:G158"/>
    <mergeCell ref="C140:C143"/>
    <mergeCell ref="D146:E146"/>
    <mergeCell ref="D147:E147"/>
    <mergeCell ref="B149:H149"/>
    <mergeCell ref="B150:G150"/>
    <mergeCell ref="B127:C127"/>
    <mergeCell ref="E127:F127"/>
    <mergeCell ref="B128:C128"/>
    <mergeCell ref="H128:H137"/>
    <mergeCell ref="B129:C129"/>
    <mergeCell ref="B130:C130"/>
    <mergeCell ref="B131:C131"/>
    <mergeCell ref="B132:C132"/>
    <mergeCell ref="B133:C133"/>
    <mergeCell ref="B134:C134"/>
    <mergeCell ref="B135:C135"/>
    <mergeCell ref="B136:C136"/>
    <mergeCell ref="B137:C137"/>
    <mergeCell ref="C192:C194"/>
    <mergeCell ref="D192:G192"/>
    <mergeCell ref="D193:G193"/>
    <mergeCell ref="D194:G194"/>
    <mergeCell ref="E196:F197"/>
    <mergeCell ref="G196:G197"/>
    <mergeCell ref="B188:H188"/>
    <mergeCell ref="B189:G189"/>
    <mergeCell ref="C177:C180"/>
    <mergeCell ref="D183:E183"/>
    <mergeCell ref="D184:E184"/>
    <mergeCell ref="B164:C164"/>
    <mergeCell ref="E164:F164"/>
    <mergeCell ref="B165:C165"/>
    <mergeCell ref="H165:H174"/>
    <mergeCell ref="B166:C166"/>
    <mergeCell ref="B167:C167"/>
    <mergeCell ref="B168:C168"/>
    <mergeCell ref="B169:C169"/>
    <mergeCell ref="B170:C170"/>
    <mergeCell ref="B171:C171"/>
    <mergeCell ref="B172:C172"/>
    <mergeCell ref="B173:C173"/>
    <mergeCell ref="B174:C174"/>
    <mergeCell ref="C230:C232"/>
    <mergeCell ref="D230:G230"/>
    <mergeCell ref="D231:G231"/>
    <mergeCell ref="D232:G232"/>
    <mergeCell ref="E234:F235"/>
    <mergeCell ref="G234:G235"/>
    <mergeCell ref="B226:H226"/>
    <mergeCell ref="B227:G227"/>
    <mergeCell ref="C216:C219"/>
    <mergeCell ref="D222:E222"/>
    <mergeCell ref="D223:E223"/>
    <mergeCell ref="B203:C203"/>
    <mergeCell ref="E203:F203"/>
    <mergeCell ref="B204:C204"/>
    <mergeCell ref="H204:H213"/>
    <mergeCell ref="B205:C205"/>
    <mergeCell ref="B206:C206"/>
    <mergeCell ref="B207:C207"/>
    <mergeCell ref="B208:C208"/>
    <mergeCell ref="B209:C209"/>
    <mergeCell ref="B210:C210"/>
    <mergeCell ref="B211:C211"/>
    <mergeCell ref="B212:C212"/>
    <mergeCell ref="B213:C213"/>
    <mergeCell ref="C267:C269"/>
    <mergeCell ref="D267:G267"/>
    <mergeCell ref="D268:G268"/>
    <mergeCell ref="D269:G269"/>
    <mergeCell ref="E271:F272"/>
    <mergeCell ref="G271:G272"/>
    <mergeCell ref="C254:C257"/>
    <mergeCell ref="D260:E260"/>
    <mergeCell ref="D261:E261"/>
    <mergeCell ref="B263:H263"/>
    <mergeCell ref="B264:G264"/>
    <mergeCell ref="B241:C241"/>
    <mergeCell ref="E241:F241"/>
    <mergeCell ref="B242:C242"/>
    <mergeCell ref="H242:H251"/>
    <mergeCell ref="B243:C243"/>
    <mergeCell ref="B244:C244"/>
    <mergeCell ref="B245:C245"/>
    <mergeCell ref="B246:C246"/>
    <mergeCell ref="B247:C247"/>
    <mergeCell ref="B248:C248"/>
    <mergeCell ref="B249:C249"/>
    <mergeCell ref="B250:C250"/>
    <mergeCell ref="B251:C251"/>
    <mergeCell ref="C312:C314"/>
    <mergeCell ref="D312:G312"/>
    <mergeCell ref="D313:G313"/>
    <mergeCell ref="D314:G314"/>
    <mergeCell ref="E316:F317"/>
    <mergeCell ref="G316:G317"/>
    <mergeCell ref="C291:C294"/>
    <mergeCell ref="D297:E297"/>
    <mergeCell ref="D298:E298"/>
    <mergeCell ref="B308:H308"/>
    <mergeCell ref="B309:G309"/>
    <mergeCell ref="B278:C278"/>
    <mergeCell ref="E278:F278"/>
    <mergeCell ref="B279:C279"/>
    <mergeCell ref="H279:H288"/>
    <mergeCell ref="B280:C280"/>
    <mergeCell ref="B281:C281"/>
    <mergeCell ref="B282:C282"/>
    <mergeCell ref="B283:C283"/>
    <mergeCell ref="B284:C284"/>
    <mergeCell ref="B285:C285"/>
    <mergeCell ref="B286:C286"/>
    <mergeCell ref="B287:C287"/>
    <mergeCell ref="B288:C288"/>
    <mergeCell ref="C351:C353"/>
    <mergeCell ref="D351:G351"/>
    <mergeCell ref="D352:G352"/>
    <mergeCell ref="D353:G353"/>
    <mergeCell ref="E355:F356"/>
    <mergeCell ref="G355:G356"/>
    <mergeCell ref="C336:C339"/>
    <mergeCell ref="D342:E342"/>
    <mergeCell ref="D343:E343"/>
    <mergeCell ref="B347:H347"/>
    <mergeCell ref="B348:G348"/>
    <mergeCell ref="B323:C323"/>
    <mergeCell ref="E323:F323"/>
    <mergeCell ref="B324:C324"/>
    <mergeCell ref="H324:H333"/>
    <mergeCell ref="B325:C325"/>
    <mergeCell ref="B326:C326"/>
    <mergeCell ref="B327:C327"/>
    <mergeCell ref="B328:C328"/>
    <mergeCell ref="B329:C329"/>
    <mergeCell ref="B330:C330"/>
    <mergeCell ref="B331:C331"/>
    <mergeCell ref="B332:C332"/>
    <mergeCell ref="B333:C333"/>
    <mergeCell ref="C402:C404"/>
    <mergeCell ref="D402:G402"/>
    <mergeCell ref="D403:G403"/>
    <mergeCell ref="D404:G404"/>
    <mergeCell ref="E406:F407"/>
    <mergeCell ref="G406:G407"/>
    <mergeCell ref="C375:C378"/>
    <mergeCell ref="D381:E381"/>
    <mergeCell ref="D382:E382"/>
    <mergeCell ref="B398:H398"/>
    <mergeCell ref="B399:G399"/>
    <mergeCell ref="B362:C362"/>
    <mergeCell ref="E362:F362"/>
    <mergeCell ref="B363:C363"/>
    <mergeCell ref="H363:H372"/>
    <mergeCell ref="B364:C364"/>
    <mergeCell ref="B365:C365"/>
    <mergeCell ref="B366:C366"/>
    <mergeCell ref="B367:C367"/>
    <mergeCell ref="B368:C368"/>
    <mergeCell ref="B369:C369"/>
    <mergeCell ref="B370:C370"/>
    <mergeCell ref="B371:C371"/>
    <mergeCell ref="B372:C372"/>
    <mergeCell ref="C440:C442"/>
    <mergeCell ref="D440:G440"/>
    <mergeCell ref="D441:G441"/>
    <mergeCell ref="D442:G442"/>
    <mergeCell ref="E444:F445"/>
    <mergeCell ref="G444:G445"/>
    <mergeCell ref="B436:H436"/>
    <mergeCell ref="B437:G437"/>
    <mergeCell ref="C426:C429"/>
    <mergeCell ref="D432:E432"/>
    <mergeCell ref="D433:E433"/>
    <mergeCell ref="B413:C413"/>
    <mergeCell ref="E413:F413"/>
    <mergeCell ref="B414:C414"/>
    <mergeCell ref="H414:H423"/>
    <mergeCell ref="B415:C415"/>
    <mergeCell ref="B416:C416"/>
    <mergeCell ref="B417:C417"/>
    <mergeCell ref="B418:C418"/>
    <mergeCell ref="B419:C419"/>
    <mergeCell ref="B420:C420"/>
    <mergeCell ref="B421:C421"/>
    <mergeCell ref="B422:C422"/>
    <mergeCell ref="B423:C423"/>
    <mergeCell ref="C479:C481"/>
    <mergeCell ref="D479:G479"/>
    <mergeCell ref="D480:G480"/>
    <mergeCell ref="D481:G481"/>
    <mergeCell ref="E483:F484"/>
    <mergeCell ref="G483:G484"/>
    <mergeCell ref="C464:C467"/>
    <mergeCell ref="D470:E470"/>
    <mergeCell ref="D471:E471"/>
    <mergeCell ref="B475:H475"/>
    <mergeCell ref="B476:G476"/>
    <mergeCell ref="B451:C451"/>
    <mergeCell ref="E451:F451"/>
    <mergeCell ref="B452:C452"/>
    <mergeCell ref="H452:H461"/>
    <mergeCell ref="B453:C453"/>
    <mergeCell ref="B454:C454"/>
    <mergeCell ref="B455:C455"/>
    <mergeCell ref="B456:C456"/>
    <mergeCell ref="B457:C457"/>
    <mergeCell ref="B458:C458"/>
    <mergeCell ref="B459:C459"/>
    <mergeCell ref="B460:C460"/>
    <mergeCell ref="B461:C461"/>
    <mergeCell ref="C520:C522"/>
    <mergeCell ref="D520:G520"/>
    <mergeCell ref="D521:G521"/>
    <mergeCell ref="D522:G522"/>
    <mergeCell ref="E524:F525"/>
    <mergeCell ref="G524:G525"/>
    <mergeCell ref="C503:C506"/>
    <mergeCell ref="D509:E509"/>
    <mergeCell ref="D510:E510"/>
    <mergeCell ref="B516:H516"/>
    <mergeCell ref="B517:G517"/>
    <mergeCell ref="B490:C490"/>
    <mergeCell ref="E490:F490"/>
    <mergeCell ref="B491:C491"/>
    <mergeCell ref="H491:H500"/>
    <mergeCell ref="B492:C492"/>
    <mergeCell ref="B493:C493"/>
    <mergeCell ref="B494:C494"/>
    <mergeCell ref="B495:C495"/>
    <mergeCell ref="B496:C496"/>
    <mergeCell ref="B497:C497"/>
    <mergeCell ref="B498:C498"/>
    <mergeCell ref="B499:C499"/>
    <mergeCell ref="B500:C500"/>
    <mergeCell ref="C559:C561"/>
    <mergeCell ref="D559:G559"/>
    <mergeCell ref="D560:G560"/>
    <mergeCell ref="D561:G561"/>
    <mergeCell ref="E563:F564"/>
    <mergeCell ref="G563:G564"/>
    <mergeCell ref="C544:C547"/>
    <mergeCell ref="D550:E550"/>
    <mergeCell ref="D551:E551"/>
    <mergeCell ref="B555:H555"/>
    <mergeCell ref="B556:G556"/>
    <mergeCell ref="B531:C531"/>
    <mergeCell ref="E531:F531"/>
    <mergeCell ref="B532:C532"/>
    <mergeCell ref="H532:H541"/>
    <mergeCell ref="B533:C533"/>
    <mergeCell ref="B534:C534"/>
    <mergeCell ref="B535:C535"/>
    <mergeCell ref="B536:C536"/>
    <mergeCell ref="B537:C537"/>
    <mergeCell ref="B538:C538"/>
    <mergeCell ref="B539:C539"/>
    <mergeCell ref="B540:C540"/>
    <mergeCell ref="B541:C541"/>
    <mergeCell ref="C598:C600"/>
    <mergeCell ref="D598:G598"/>
    <mergeCell ref="D599:G599"/>
    <mergeCell ref="D600:G600"/>
    <mergeCell ref="E602:F603"/>
    <mergeCell ref="G602:G603"/>
    <mergeCell ref="C583:C586"/>
    <mergeCell ref="D589:E589"/>
    <mergeCell ref="D590:E590"/>
    <mergeCell ref="B594:H594"/>
    <mergeCell ref="B595:G595"/>
    <mergeCell ref="B570:C570"/>
    <mergeCell ref="E570:F570"/>
    <mergeCell ref="B571:C571"/>
    <mergeCell ref="H571:H580"/>
    <mergeCell ref="B572:C572"/>
    <mergeCell ref="B573:C573"/>
    <mergeCell ref="B574:C574"/>
    <mergeCell ref="B575:C575"/>
    <mergeCell ref="B576:C576"/>
    <mergeCell ref="B577:C577"/>
    <mergeCell ref="B578:C578"/>
    <mergeCell ref="B579:C579"/>
    <mergeCell ref="B580:C580"/>
    <mergeCell ref="C636:C638"/>
    <mergeCell ref="D636:G636"/>
    <mergeCell ref="D637:G637"/>
    <mergeCell ref="D638:G638"/>
    <mergeCell ref="E640:F641"/>
    <mergeCell ref="G640:G641"/>
    <mergeCell ref="C622:C625"/>
    <mergeCell ref="D628:E628"/>
    <mergeCell ref="D629:E629"/>
    <mergeCell ref="B632:H632"/>
    <mergeCell ref="B633:G633"/>
    <mergeCell ref="B609:C609"/>
    <mergeCell ref="E609:F609"/>
    <mergeCell ref="B610:C610"/>
    <mergeCell ref="H610:H619"/>
    <mergeCell ref="B611:C611"/>
    <mergeCell ref="B612:C612"/>
    <mergeCell ref="B613:C613"/>
    <mergeCell ref="B614:C614"/>
    <mergeCell ref="B615:C615"/>
    <mergeCell ref="B616:C616"/>
    <mergeCell ref="B617:C617"/>
    <mergeCell ref="B618:C618"/>
    <mergeCell ref="B619:C619"/>
    <mergeCell ref="C674:C676"/>
    <mergeCell ref="D674:G674"/>
    <mergeCell ref="D675:G675"/>
    <mergeCell ref="D676:G676"/>
    <mergeCell ref="E678:F679"/>
    <mergeCell ref="G678:G679"/>
    <mergeCell ref="C660:C663"/>
    <mergeCell ref="D666:E666"/>
    <mergeCell ref="D667:E667"/>
    <mergeCell ref="B670:H670"/>
    <mergeCell ref="B671:G671"/>
    <mergeCell ref="B647:C647"/>
    <mergeCell ref="E647:F647"/>
    <mergeCell ref="B648:C648"/>
    <mergeCell ref="H648:H657"/>
    <mergeCell ref="B649:C649"/>
    <mergeCell ref="B650:C650"/>
    <mergeCell ref="B651:C651"/>
    <mergeCell ref="B652:C652"/>
    <mergeCell ref="B653:C653"/>
    <mergeCell ref="B654:C654"/>
    <mergeCell ref="B655:C655"/>
    <mergeCell ref="B656:C656"/>
    <mergeCell ref="B657:C657"/>
    <mergeCell ref="C712:C714"/>
    <mergeCell ref="D712:G712"/>
    <mergeCell ref="D713:G713"/>
    <mergeCell ref="D714:G714"/>
    <mergeCell ref="E716:F717"/>
    <mergeCell ref="G716:G717"/>
    <mergeCell ref="C698:C701"/>
    <mergeCell ref="D704:E704"/>
    <mergeCell ref="D705:E705"/>
    <mergeCell ref="B708:H708"/>
    <mergeCell ref="B709:G709"/>
    <mergeCell ref="B685:C685"/>
    <mergeCell ref="E685:F685"/>
    <mergeCell ref="B686:C686"/>
    <mergeCell ref="H686:H695"/>
    <mergeCell ref="B687:C687"/>
    <mergeCell ref="B688:C688"/>
    <mergeCell ref="B689:C689"/>
    <mergeCell ref="B690:C690"/>
    <mergeCell ref="B691:C691"/>
    <mergeCell ref="B692:C692"/>
    <mergeCell ref="B693:C693"/>
    <mergeCell ref="B694:C694"/>
    <mergeCell ref="B695:C695"/>
    <mergeCell ref="C750:C752"/>
    <mergeCell ref="D750:G750"/>
    <mergeCell ref="D751:G751"/>
    <mergeCell ref="D752:G752"/>
    <mergeCell ref="E754:F755"/>
    <mergeCell ref="G754:G755"/>
    <mergeCell ref="C736:C739"/>
    <mergeCell ref="D742:E742"/>
    <mergeCell ref="D743:E743"/>
    <mergeCell ref="B746:H746"/>
    <mergeCell ref="B747:G747"/>
    <mergeCell ref="B723:C723"/>
    <mergeCell ref="E723:F723"/>
    <mergeCell ref="B724:C724"/>
    <mergeCell ref="H724:H733"/>
    <mergeCell ref="B725:C725"/>
    <mergeCell ref="B726:C726"/>
    <mergeCell ref="B727:C727"/>
    <mergeCell ref="B728:C728"/>
    <mergeCell ref="B729:C729"/>
    <mergeCell ref="B730:C730"/>
    <mergeCell ref="B731:C731"/>
    <mergeCell ref="B732:C732"/>
    <mergeCell ref="B733:C733"/>
    <mergeCell ref="C788:C790"/>
    <mergeCell ref="D788:G788"/>
    <mergeCell ref="D789:G789"/>
    <mergeCell ref="D790:G790"/>
    <mergeCell ref="E792:F793"/>
    <mergeCell ref="G792:G793"/>
    <mergeCell ref="C774:C777"/>
    <mergeCell ref="D780:E780"/>
    <mergeCell ref="D781:E781"/>
    <mergeCell ref="B784:H784"/>
    <mergeCell ref="B785:G785"/>
    <mergeCell ref="B761:C761"/>
    <mergeCell ref="E761:F761"/>
    <mergeCell ref="B762:C762"/>
    <mergeCell ref="H762:H771"/>
    <mergeCell ref="B763:C763"/>
    <mergeCell ref="B764:C764"/>
    <mergeCell ref="B765:C765"/>
    <mergeCell ref="B766:C766"/>
    <mergeCell ref="B767:C767"/>
    <mergeCell ref="B768:C768"/>
    <mergeCell ref="B769:C769"/>
    <mergeCell ref="B770:C770"/>
    <mergeCell ref="B771:C771"/>
    <mergeCell ref="C826:C828"/>
    <mergeCell ref="D826:G826"/>
    <mergeCell ref="D827:G827"/>
    <mergeCell ref="D828:G828"/>
    <mergeCell ref="E830:F831"/>
    <mergeCell ref="G830:G831"/>
    <mergeCell ref="C812:C815"/>
    <mergeCell ref="D818:E818"/>
    <mergeCell ref="D819:E819"/>
    <mergeCell ref="B822:H822"/>
    <mergeCell ref="B823:G823"/>
    <mergeCell ref="B799:C799"/>
    <mergeCell ref="E799:F799"/>
    <mergeCell ref="B800:C800"/>
    <mergeCell ref="H800:H809"/>
    <mergeCell ref="B801:C801"/>
    <mergeCell ref="B802:C802"/>
    <mergeCell ref="B803:C803"/>
    <mergeCell ref="B804:C804"/>
    <mergeCell ref="B805:C805"/>
    <mergeCell ref="B806:C806"/>
    <mergeCell ref="B807:C807"/>
    <mergeCell ref="B808:C808"/>
    <mergeCell ref="B809:C809"/>
    <mergeCell ref="C864:C866"/>
    <mergeCell ref="D864:G864"/>
    <mergeCell ref="D865:G865"/>
    <mergeCell ref="D866:G866"/>
    <mergeCell ref="E868:F869"/>
    <mergeCell ref="G868:G869"/>
    <mergeCell ref="C850:C853"/>
    <mergeCell ref="D856:E856"/>
    <mergeCell ref="D857:E857"/>
    <mergeCell ref="B860:H860"/>
    <mergeCell ref="B861:G861"/>
    <mergeCell ref="B837:C837"/>
    <mergeCell ref="E837:F837"/>
    <mergeCell ref="B838:C838"/>
    <mergeCell ref="H838:H847"/>
    <mergeCell ref="B839:C839"/>
    <mergeCell ref="B840:C840"/>
    <mergeCell ref="B841:C841"/>
    <mergeCell ref="B842:C842"/>
    <mergeCell ref="B843:C843"/>
    <mergeCell ref="B844:C844"/>
    <mergeCell ref="B845:C845"/>
    <mergeCell ref="B846:C846"/>
    <mergeCell ref="B847:C847"/>
    <mergeCell ref="C901:C903"/>
    <mergeCell ref="D901:G901"/>
    <mergeCell ref="D902:G902"/>
    <mergeCell ref="D903:G903"/>
    <mergeCell ref="E905:F906"/>
    <mergeCell ref="G905:G906"/>
    <mergeCell ref="C888:C891"/>
    <mergeCell ref="D894:E894"/>
    <mergeCell ref="D895:E895"/>
    <mergeCell ref="B897:H897"/>
    <mergeCell ref="B898:G898"/>
    <mergeCell ref="B875:C875"/>
    <mergeCell ref="E875:F875"/>
    <mergeCell ref="B876:C876"/>
    <mergeCell ref="H876:H885"/>
    <mergeCell ref="B877:C877"/>
    <mergeCell ref="B878:C878"/>
    <mergeCell ref="B879:C879"/>
    <mergeCell ref="B880:C880"/>
    <mergeCell ref="B881:C881"/>
    <mergeCell ref="B882:C882"/>
    <mergeCell ref="B883:C883"/>
    <mergeCell ref="B884:C884"/>
    <mergeCell ref="B885:C885"/>
    <mergeCell ref="C939:C941"/>
    <mergeCell ref="D939:G939"/>
    <mergeCell ref="D940:G940"/>
    <mergeCell ref="D941:G941"/>
    <mergeCell ref="E943:F944"/>
    <mergeCell ref="G943:G944"/>
    <mergeCell ref="C925:C928"/>
    <mergeCell ref="D931:E931"/>
    <mergeCell ref="D932:E932"/>
    <mergeCell ref="B935:H935"/>
    <mergeCell ref="B936:G936"/>
    <mergeCell ref="B912:C912"/>
    <mergeCell ref="E912:F912"/>
    <mergeCell ref="B913:C913"/>
    <mergeCell ref="H913:H922"/>
    <mergeCell ref="B914:C914"/>
    <mergeCell ref="B915:C915"/>
    <mergeCell ref="B916:C916"/>
    <mergeCell ref="B917:C917"/>
    <mergeCell ref="B918:C918"/>
    <mergeCell ref="B919:C919"/>
    <mergeCell ref="B920:C920"/>
    <mergeCell ref="B921:C921"/>
    <mergeCell ref="B922:C922"/>
    <mergeCell ref="C977:C979"/>
    <mergeCell ref="D977:G977"/>
    <mergeCell ref="D978:G978"/>
    <mergeCell ref="D979:G979"/>
    <mergeCell ref="E981:F982"/>
    <mergeCell ref="G981:G982"/>
    <mergeCell ref="C963:C966"/>
    <mergeCell ref="D969:E969"/>
    <mergeCell ref="D970:E970"/>
    <mergeCell ref="B973:H973"/>
    <mergeCell ref="B974:G974"/>
    <mergeCell ref="B950:C950"/>
    <mergeCell ref="E950:F950"/>
    <mergeCell ref="B951:C951"/>
    <mergeCell ref="H951:H960"/>
    <mergeCell ref="B952:C952"/>
    <mergeCell ref="B953:C953"/>
    <mergeCell ref="B954:C954"/>
    <mergeCell ref="B955:C955"/>
    <mergeCell ref="B956:C956"/>
    <mergeCell ref="B957:C957"/>
    <mergeCell ref="B958:C958"/>
    <mergeCell ref="B959:C959"/>
    <mergeCell ref="B960:C960"/>
    <mergeCell ref="C1014:C1016"/>
    <mergeCell ref="D1014:G1014"/>
    <mergeCell ref="D1015:G1015"/>
    <mergeCell ref="D1016:G1016"/>
    <mergeCell ref="E1018:F1019"/>
    <mergeCell ref="G1018:G1019"/>
    <mergeCell ref="C1001:C1004"/>
    <mergeCell ref="D1007:E1007"/>
    <mergeCell ref="D1008:E1008"/>
    <mergeCell ref="B1010:H1010"/>
    <mergeCell ref="B1011:G1011"/>
    <mergeCell ref="B988:C988"/>
    <mergeCell ref="E988:F988"/>
    <mergeCell ref="B989:C989"/>
    <mergeCell ref="H989:H998"/>
    <mergeCell ref="B990:C990"/>
    <mergeCell ref="B991:C991"/>
    <mergeCell ref="B992:C992"/>
    <mergeCell ref="B993:C993"/>
    <mergeCell ref="B994:C994"/>
    <mergeCell ref="B995:C995"/>
    <mergeCell ref="B996:C996"/>
    <mergeCell ref="B997:C997"/>
    <mergeCell ref="B998:C998"/>
    <mergeCell ref="C1059:C1061"/>
    <mergeCell ref="D1059:G1059"/>
    <mergeCell ref="D1060:G1060"/>
    <mergeCell ref="D1061:G1061"/>
    <mergeCell ref="E1063:F1064"/>
    <mergeCell ref="G1063:G1064"/>
    <mergeCell ref="C1038:C1041"/>
    <mergeCell ref="D1044:E1044"/>
    <mergeCell ref="D1045:E1045"/>
    <mergeCell ref="B1055:H1055"/>
    <mergeCell ref="B1056:G1056"/>
    <mergeCell ref="B1025:C1025"/>
    <mergeCell ref="E1025:F1025"/>
    <mergeCell ref="B1026:C1026"/>
    <mergeCell ref="H1026:H1035"/>
    <mergeCell ref="B1027:C1027"/>
    <mergeCell ref="B1028:C1028"/>
    <mergeCell ref="B1029:C1029"/>
    <mergeCell ref="B1030:C1030"/>
    <mergeCell ref="B1031:C1031"/>
    <mergeCell ref="B1032:C1032"/>
    <mergeCell ref="B1033:C1033"/>
    <mergeCell ref="B1034:C1034"/>
    <mergeCell ref="B1035:C1035"/>
    <mergeCell ref="C1104:C1106"/>
    <mergeCell ref="D1104:G1104"/>
    <mergeCell ref="D1105:G1105"/>
    <mergeCell ref="D1106:G1106"/>
    <mergeCell ref="E1108:F1109"/>
    <mergeCell ref="G1108:G1109"/>
    <mergeCell ref="C1083:C1086"/>
    <mergeCell ref="D1089:E1089"/>
    <mergeCell ref="D1090:E1090"/>
    <mergeCell ref="B1100:H1100"/>
    <mergeCell ref="B1101:G1101"/>
    <mergeCell ref="B1070:C1070"/>
    <mergeCell ref="E1070:F1070"/>
    <mergeCell ref="B1071:C1071"/>
    <mergeCell ref="H1071:H1080"/>
    <mergeCell ref="B1072:C1072"/>
    <mergeCell ref="B1073:C1073"/>
    <mergeCell ref="B1074:C1074"/>
    <mergeCell ref="B1075:C1075"/>
    <mergeCell ref="B1076:C1076"/>
    <mergeCell ref="B1077:C1077"/>
    <mergeCell ref="B1078:C1078"/>
    <mergeCell ref="B1079:C1079"/>
    <mergeCell ref="B1080:C1080"/>
    <mergeCell ref="C1142:C1144"/>
    <mergeCell ref="D1142:G1142"/>
    <mergeCell ref="D1143:G1143"/>
    <mergeCell ref="D1144:G1144"/>
    <mergeCell ref="E1146:F1147"/>
    <mergeCell ref="G1146:G1147"/>
    <mergeCell ref="C1128:C1131"/>
    <mergeCell ref="D1134:E1134"/>
    <mergeCell ref="D1135:E1135"/>
    <mergeCell ref="B1138:H1138"/>
    <mergeCell ref="B1139:G1139"/>
    <mergeCell ref="B1115:C1115"/>
    <mergeCell ref="E1115:F1115"/>
    <mergeCell ref="B1116:C1116"/>
    <mergeCell ref="H1116:H1125"/>
    <mergeCell ref="B1117:C1117"/>
    <mergeCell ref="B1118:C1118"/>
    <mergeCell ref="B1119:C1119"/>
    <mergeCell ref="B1120:C1120"/>
    <mergeCell ref="B1121:C1121"/>
    <mergeCell ref="B1122:C1122"/>
    <mergeCell ref="B1123:C1123"/>
    <mergeCell ref="B1124:C1124"/>
    <mergeCell ref="B1125:C1125"/>
    <mergeCell ref="C1187:C1189"/>
    <mergeCell ref="D1187:G1187"/>
    <mergeCell ref="D1188:G1188"/>
    <mergeCell ref="D1189:G1189"/>
    <mergeCell ref="E1191:F1192"/>
    <mergeCell ref="G1191:G1192"/>
    <mergeCell ref="C1166:C1169"/>
    <mergeCell ref="D1172:E1172"/>
    <mergeCell ref="D1173:E1173"/>
    <mergeCell ref="B1183:H1183"/>
    <mergeCell ref="B1184:G1184"/>
    <mergeCell ref="B1153:C1153"/>
    <mergeCell ref="E1153:F1153"/>
    <mergeCell ref="B1154:C1154"/>
    <mergeCell ref="H1154:H1163"/>
    <mergeCell ref="B1155:C1155"/>
    <mergeCell ref="B1156:C1156"/>
    <mergeCell ref="B1157:C1157"/>
    <mergeCell ref="B1158:C1158"/>
    <mergeCell ref="B1159:C1159"/>
    <mergeCell ref="B1160:C1160"/>
    <mergeCell ref="B1161:C1161"/>
    <mergeCell ref="B1162:C1162"/>
    <mergeCell ref="B1163:C1163"/>
    <mergeCell ref="C1232:C1234"/>
    <mergeCell ref="D1232:G1232"/>
    <mergeCell ref="D1233:G1233"/>
    <mergeCell ref="D1234:G1234"/>
    <mergeCell ref="E1236:F1237"/>
    <mergeCell ref="G1236:G1237"/>
    <mergeCell ref="C1211:C1214"/>
    <mergeCell ref="D1217:E1217"/>
    <mergeCell ref="D1218:E1218"/>
    <mergeCell ref="B1228:H1228"/>
    <mergeCell ref="B1229:G1229"/>
    <mergeCell ref="B1198:C1198"/>
    <mergeCell ref="E1198:F1198"/>
    <mergeCell ref="B1199:C1199"/>
    <mergeCell ref="H1199:H1208"/>
    <mergeCell ref="B1200:C1200"/>
    <mergeCell ref="B1201:C1201"/>
    <mergeCell ref="B1202:C1202"/>
    <mergeCell ref="B1203:C1203"/>
    <mergeCell ref="B1204:C1204"/>
    <mergeCell ref="B1205:C1205"/>
    <mergeCell ref="B1206:C1206"/>
    <mergeCell ref="B1207:C1207"/>
    <mergeCell ref="B1208:C1208"/>
    <mergeCell ref="C1270:C1272"/>
    <mergeCell ref="D1270:G1270"/>
    <mergeCell ref="D1271:G1271"/>
    <mergeCell ref="D1272:G1272"/>
    <mergeCell ref="E1274:F1275"/>
    <mergeCell ref="G1274:G1275"/>
    <mergeCell ref="C1256:C1259"/>
    <mergeCell ref="D1262:E1262"/>
    <mergeCell ref="D1263:E1263"/>
    <mergeCell ref="B1266:H1266"/>
    <mergeCell ref="B1267:G1267"/>
    <mergeCell ref="B1243:C1243"/>
    <mergeCell ref="E1243:F1243"/>
    <mergeCell ref="B1244:C1244"/>
    <mergeCell ref="H1244:H1253"/>
    <mergeCell ref="B1245:C1245"/>
    <mergeCell ref="B1246:C1246"/>
    <mergeCell ref="B1247:C1247"/>
    <mergeCell ref="B1248:C1248"/>
    <mergeCell ref="B1249:C1249"/>
    <mergeCell ref="B1250:C1250"/>
    <mergeCell ref="B1251:C1251"/>
    <mergeCell ref="B1252:C1252"/>
    <mergeCell ref="B1253:C1253"/>
    <mergeCell ref="C1315:C1317"/>
    <mergeCell ref="D1315:G1315"/>
    <mergeCell ref="D1316:G1316"/>
    <mergeCell ref="D1317:G1317"/>
    <mergeCell ref="E1319:F1320"/>
    <mergeCell ref="G1319:G1320"/>
    <mergeCell ref="C1294:C1297"/>
    <mergeCell ref="D1300:E1300"/>
    <mergeCell ref="D1301:E1301"/>
    <mergeCell ref="B1311:H1311"/>
    <mergeCell ref="B1312:G1312"/>
    <mergeCell ref="B1281:C1281"/>
    <mergeCell ref="E1281:F1281"/>
    <mergeCell ref="B1282:C1282"/>
    <mergeCell ref="H1282:H1291"/>
    <mergeCell ref="B1283:C1283"/>
    <mergeCell ref="B1284:C1284"/>
    <mergeCell ref="B1285:C1285"/>
    <mergeCell ref="B1286:C1286"/>
    <mergeCell ref="B1287:C1287"/>
    <mergeCell ref="B1288:C1288"/>
    <mergeCell ref="B1289:C1289"/>
    <mergeCell ref="B1290:C1290"/>
    <mergeCell ref="B1291:C1291"/>
    <mergeCell ref="C1360:C1362"/>
    <mergeCell ref="D1360:G1360"/>
    <mergeCell ref="D1361:G1361"/>
    <mergeCell ref="D1362:G1362"/>
    <mergeCell ref="E1364:F1365"/>
    <mergeCell ref="G1364:G1365"/>
    <mergeCell ref="C1339:C1342"/>
    <mergeCell ref="D1345:E1345"/>
    <mergeCell ref="D1346:E1346"/>
    <mergeCell ref="B1356:H1356"/>
    <mergeCell ref="B1357:G1357"/>
    <mergeCell ref="B1326:C1326"/>
    <mergeCell ref="E1326:F1326"/>
    <mergeCell ref="B1327:C1327"/>
    <mergeCell ref="H1327:H1336"/>
    <mergeCell ref="B1328:C1328"/>
    <mergeCell ref="B1329:C1329"/>
    <mergeCell ref="B1330:C1330"/>
    <mergeCell ref="B1331:C1331"/>
    <mergeCell ref="B1332:C1332"/>
    <mergeCell ref="B1333:C1333"/>
    <mergeCell ref="B1334:C1334"/>
    <mergeCell ref="B1335:C1335"/>
    <mergeCell ref="B1336:C1336"/>
    <mergeCell ref="C1398:C1400"/>
    <mergeCell ref="D1398:G1398"/>
    <mergeCell ref="D1399:G1399"/>
    <mergeCell ref="D1400:G1400"/>
    <mergeCell ref="E1402:F1403"/>
    <mergeCell ref="G1402:G1403"/>
    <mergeCell ref="C1384:C1387"/>
    <mergeCell ref="D1390:E1390"/>
    <mergeCell ref="D1391:E1391"/>
    <mergeCell ref="B1394:H1394"/>
    <mergeCell ref="B1395:G1395"/>
    <mergeCell ref="B1371:C1371"/>
    <mergeCell ref="E1371:F1371"/>
    <mergeCell ref="B1372:C1372"/>
    <mergeCell ref="H1372:H1381"/>
    <mergeCell ref="B1373:C1373"/>
    <mergeCell ref="B1374:C1374"/>
    <mergeCell ref="B1375:C1375"/>
    <mergeCell ref="B1376:C1376"/>
    <mergeCell ref="B1377:C1377"/>
    <mergeCell ref="B1378:C1378"/>
    <mergeCell ref="B1379:C1379"/>
    <mergeCell ref="B1380:C1380"/>
    <mergeCell ref="B1381:C1381"/>
    <mergeCell ref="C1443:C1445"/>
    <mergeCell ref="D1443:G1443"/>
    <mergeCell ref="D1444:G1444"/>
    <mergeCell ref="D1445:G1445"/>
    <mergeCell ref="E1447:F1448"/>
    <mergeCell ref="G1447:G1448"/>
    <mergeCell ref="C1422:C1425"/>
    <mergeCell ref="D1428:E1428"/>
    <mergeCell ref="D1429:E1429"/>
    <mergeCell ref="B1439:H1439"/>
    <mergeCell ref="B1440:G1440"/>
    <mergeCell ref="B1409:C1409"/>
    <mergeCell ref="E1409:F1409"/>
    <mergeCell ref="B1410:C1410"/>
    <mergeCell ref="H1410:H1419"/>
    <mergeCell ref="B1411:C1411"/>
    <mergeCell ref="B1412:C1412"/>
    <mergeCell ref="B1413:C1413"/>
    <mergeCell ref="B1414:C1414"/>
    <mergeCell ref="B1415:C1415"/>
    <mergeCell ref="B1416:C1416"/>
    <mergeCell ref="B1417:C1417"/>
    <mergeCell ref="B1418:C1418"/>
    <mergeCell ref="B1419:C1419"/>
    <mergeCell ref="C1488:C1490"/>
    <mergeCell ref="D1488:G1488"/>
    <mergeCell ref="D1489:G1489"/>
    <mergeCell ref="D1490:G1490"/>
    <mergeCell ref="E1492:F1493"/>
    <mergeCell ref="G1492:G1493"/>
    <mergeCell ref="C1467:C1470"/>
    <mergeCell ref="D1473:E1473"/>
    <mergeCell ref="D1474:E1474"/>
    <mergeCell ref="B1484:H1484"/>
    <mergeCell ref="B1485:G1485"/>
    <mergeCell ref="B1454:C1454"/>
    <mergeCell ref="E1454:F1454"/>
    <mergeCell ref="B1455:C1455"/>
    <mergeCell ref="H1455:H1464"/>
    <mergeCell ref="B1456:C1456"/>
    <mergeCell ref="B1457:C1457"/>
    <mergeCell ref="B1458:C1458"/>
    <mergeCell ref="B1459:C1459"/>
    <mergeCell ref="B1460:C1460"/>
    <mergeCell ref="B1461:C1461"/>
    <mergeCell ref="B1462:C1462"/>
    <mergeCell ref="B1463:C1463"/>
    <mergeCell ref="B1464:C1464"/>
    <mergeCell ref="C1526:C1528"/>
    <mergeCell ref="D1526:G1526"/>
    <mergeCell ref="D1527:G1527"/>
    <mergeCell ref="D1528:G1528"/>
    <mergeCell ref="E1530:F1531"/>
    <mergeCell ref="G1530:G1531"/>
    <mergeCell ref="C1512:C1515"/>
    <mergeCell ref="D1518:E1518"/>
    <mergeCell ref="D1519:E1519"/>
    <mergeCell ref="B1522:H1522"/>
    <mergeCell ref="B1523:G1523"/>
    <mergeCell ref="B1499:C1499"/>
    <mergeCell ref="E1499:F1499"/>
    <mergeCell ref="B1500:C1500"/>
    <mergeCell ref="H1500:H1509"/>
    <mergeCell ref="B1501:C1501"/>
    <mergeCell ref="B1502:C1502"/>
    <mergeCell ref="B1503:C1503"/>
    <mergeCell ref="B1504:C1504"/>
    <mergeCell ref="B1505:C1505"/>
    <mergeCell ref="B1506:C1506"/>
    <mergeCell ref="B1507:C1507"/>
    <mergeCell ref="B1508:C1508"/>
    <mergeCell ref="B1509:C1509"/>
    <mergeCell ref="C1571:C1573"/>
    <mergeCell ref="D1571:G1571"/>
    <mergeCell ref="D1572:G1572"/>
    <mergeCell ref="D1573:G1573"/>
    <mergeCell ref="E1575:F1576"/>
    <mergeCell ref="G1575:G1576"/>
    <mergeCell ref="C1550:C1553"/>
    <mergeCell ref="D1556:E1556"/>
    <mergeCell ref="D1557:E1557"/>
    <mergeCell ref="B1567:H1567"/>
    <mergeCell ref="B1568:G1568"/>
    <mergeCell ref="B1537:C1537"/>
    <mergeCell ref="E1537:F1537"/>
    <mergeCell ref="B1538:C1538"/>
    <mergeCell ref="H1538:H1547"/>
    <mergeCell ref="B1539:C1539"/>
    <mergeCell ref="B1540:C1540"/>
    <mergeCell ref="B1541:C1541"/>
    <mergeCell ref="B1542:C1542"/>
    <mergeCell ref="B1543:C1543"/>
    <mergeCell ref="B1544:C1544"/>
    <mergeCell ref="B1545:C1545"/>
    <mergeCell ref="B1546:C1546"/>
    <mergeCell ref="B1547:C1547"/>
    <mergeCell ref="C1616:C1618"/>
    <mergeCell ref="D1616:G1616"/>
    <mergeCell ref="D1617:G1617"/>
    <mergeCell ref="D1618:G1618"/>
    <mergeCell ref="E1620:F1621"/>
    <mergeCell ref="G1620:G1621"/>
    <mergeCell ref="C1595:C1598"/>
    <mergeCell ref="D1601:E1601"/>
    <mergeCell ref="D1602:E1602"/>
    <mergeCell ref="B1612:H1612"/>
    <mergeCell ref="B1613:G1613"/>
    <mergeCell ref="B1582:C1582"/>
    <mergeCell ref="E1582:F1582"/>
    <mergeCell ref="B1583:C1583"/>
    <mergeCell ref="H1583:H1592"/>
    <mergeCell ref="B1584:C1584"/>
    <mergeCell ref="B1585:C1585"/>
    <mergeCell ref="B1586:C1586"/>
    <mergeCell ref="B1587:C1587"/>
    <mergeCell ref="B1588:C1588"/>
    <mergeCell ref="B1589:C1589"/>
    <mergeCell ref="B1590:C1590"/>
    <mergeCell ref="B1591:C1591"/>
    <mergeCell ref="B1592:C1592"/>
    <mergeCell ref="C1654:C1656"/>
    <mergeCell ref="D1654:G1654"/>
    <mergeCell ref="D1655:G1655"/>
    <mergeCell ref="D1656:G1656"/>
    <mergeCell ref="E1658:F1659"/>
    <mergeCell ref="G1658:G1659"/>
    <mergeCell ref="C1640:C1643"/>
    <mergeCell ref="D1646:E1646"/>
    <mergeCell ref="D1647:E1647"/>
    <mergeCell ref="B1650:H1650"/>
    <mergeCell ref="B1651:G1651"/>
    <mergeCell ref="B1627:C1627"/>
    <mergeCell ref="E1627:F1627"/>
    <mergeCell ref="B1628:C1628"/>
    <mergeCell ref="H1628:H1637"/>
    <mergeCell ref="B1629:C1629"/>
    <mergeCell ref="B1630:C1630"/>
    <mergeCell ref="B1631:C1631"/>
    <mergeCell ref="B1632:C1632"/>
    <mergeCell ref="B1633:C1633"/>
    <mergeCell ref="B1634:C1634"/>
    <mergeCell ref="B1635:C1635"/>
    <mergeCell ref="B1636:C1636"/>
    <mergeCell ref="B1637:C1637"/>
    <mergeCell ref="C1699:C1701"/>
    <mergeCell ref="D1699:G1699"/>
    <mergeCell ref="D1700:G1700"/>
    <mergeCell ref="D1701:G1701"/>
    <mergeCell ref="E1703:F1704"/>
    <mergeCell ref="G1703:G1704"/>
    <mergeCell ref="C1678:C1681"/>
    <mergeCell ref="D1684:E1684"/>
    <mergeCell ref="D1685:E1685"/>
    <mergeCell ref="B1695:H1695"/>
    <mergeCell ref="B1696:G1696"/>
    <mergeCell ref="B1665:C1665"/>
    <mergeCell ref="E1665:F1665"/>
    <mergeCell ref="B1666:C1666"/>
    <mergeCell ref="H1666:H1675"/>
    <mergeCell ref="B1667:C1667"/>
    <mergeCell ref="B1668:C1668"/>
    <mergeCell ref="B1669:C1669"/>
    <mergeCell ref="B1670:C1670"/>
    <mergeCell ref="B1671:C1671"/>
    <mergeCell ref="B1672:C1672"/>
    <mergeCell ref="B1673:C1673"/>
    <mergeCell ref="B1674:C1674"/>
    <mergeCell ref="B1675:C1675"/>
    <mergeCell ref="C1723:C1726"/>
    <mergeCell ref="D1729:E1729"/>
    <mergeCell ref="D1730:E1730"/>
    <mergeCell ref="B1740:H1740"/>
    <mergeCell ref="B1741:G1741"/>
    <mergeCell ref="B1710:C1710"/>
    <mergeCell ref="E1710:F1710"/>
    <mergeCell ref="B1711:C1711"/>
    <mergeCell ref="H1711:H1720"/>
    <mergeCell ref="B1712:C1712"/>
    <mergeCell ref="B1713:C1713"/>
    <mergeCell ref="B1714:C1714"/>
    <mergeCell ref="B1715:C1715"/>
    <mergeCell ref="B1716:C1716"/>
    <mergeCell ref="B1717:C1717"/>
    <mergeCell ref="B1718:C1718"/>
    <mergeCell ref="B1719:C1719"/>
    <mergeCell ref="B1720:C1720"/>
    <mergeCell ref="C1768:C1771"/>
    <mergeCell ref="D1774:E1774"/>
    <mergeCell ref="D1775:E1775"/>
    <mergeCell ref="B1755:C1755"/>
    <mergeCell ref="E1755:F1755"/>
    <mergeCell ref="B1756:C1756"/>
    <mergeCell ref="H1756:H1765"/>
    <mergeCell ref="B1757:C1757"/>
    <mergeCell ref="B1758:C1758"/>
    <mergeCell ref="B1759:C1759"/>
    <mergeCell ref="B1760:C1760"/>
    <mergeCell ref="B1761:C1761"/>
    <mergeCell ref="B1762:C1762"/>
    <mergeCell ref="B1763:C1763"/>
    <mergeCell ref="B1764:C1764"/>
    <mergeCell ref="B1765:C1765"/>
    <mergeCell ref="C1744:C1746"/>
    <mergeCell ref="D1744:G1744"/>
    <mergeCell ref="D1745:G1745"/>
    <mergeCell ref="D1746:G1746"/>
    <mergeCell ref="E1748:F1749"/>
    <mergeCell ref="G1748:G1749"/>
  </mergeCells>
  <dataValidations count="1">
    <dataValidation type="list" allowBlank="1" showInputMessage="1" showErrorMessage="1" sqref="D2487 D2214 D2253 D2293 D2332 D2370 D2409 D2448 D1946 D1984 D2022 D2060 D1663 D1708 D1753 D1407 D1452 D1497 D1151 D1196 D1241 D986 D910 D835 D759 D683 D529 D449 D360 D276 D125 D607 D321 D239 D201 D14 D88 D51 D162 D411 D488 D568 D645 D721 D797 D873 D948 D1023 D1068 D1113 D1279 D1324 D1369 D1535 D1580 D1625 D1791 D1831 D1870 D1908 D2099 D2138 D2176">
      <formula1>способ_рубки</formula1>
    </dataValidation>
  </dataValidations>
  <pageMargins left="0.25" right="0.25" top="0.54166666666666663" bottom="0.75" header="0.3" footer="0.3"/>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Расчет стоимости по Методике</vt:lpstr>
      <vt:lpstr>'Расчет стоимости по Методике'!Область_печати</vt:lpstr>
      <vt:lpstr>способ_рубки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Алексей М. Мосунов</cp:lastModifiedBy>
  <cp:lastPrinted>2016-07-26T06:39:25Z</cp:lastPrinted>
  <dcterms:created xsi:type="dcterms:W3CDTF">2016-01-18T14:22:10Z</dcterms:created>
  <dcterms:modified xsi:type="dcterms:W3CDTF">2018-06-04T09:50:40Z</dcterms:modified>
</cp:coreProperties>
</file>