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25" windowHeight="1102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4519"/>
</workbook>
</file>

<file path=xl/calcChain.xml><?xml version="1.0" encoding="utf-8"?>
<calcChain xmlns="http://schemas.openxmlformats.org/spreadsheetml/2006/main">
  <c r="E5161" i="4"/>
  <c r="G5156"/>
  <c r="G5155"/>
  <c r="G5154"/>
  <c r="G5153"/>
  <c r="G5152"/>
  <c r="G5151"/>
  <c r="E5162" s="1"/>
  <c r="G5150"/>
  <c r="G5149"/>
  <c r="G5148"/>
  <c r="E5160" s="1"/>
  <c r="G5147"/>
  <c r="E5159" s="1"/>
  <c r="E5163" s="1"/>
  <c r="D5165" s="1"/>
  <c r="D5166" s="1"/>
  <c r="G5139"/>
  <c r="E5114"/>
  <c r="E5118" s="1"/>
  <c r="D5120" s="1"/>
  <c r="D5121" s="1"/>
  <c r="G5111"/>
  <c r="G5110"/>
  <c r="G5109"/>
  <c r="G5108"/>
  <c r="G5107"/>
  <c r="G5106"/>
  <c r="E5117" s="1"/>
  <c r="G5105"/>
  <c r="E5116" s="1"/>
  <c r="G5104"/>
  <c r="G5103"/>
  <c r="E5115" s="1"/>
  <c r="G5102"/>
  <c r="G5094"/>
  <c r="E5071"/>
  <c r="G5066"/>
  <c r="G5065"/>
  <c r="G5064"/>
  <c r="G5063"/>
  <c r="G5062"/>
  <c r="G5061"/>
  <c r="E5072" s="1"/>
  <c r="G5060"/>
  <c r="G5059"/>
  <c r="G5058"/>
  <c r="E5070" s="1"/>
  <c r="G5057"/>
  <c r="E5069" s="1"/>
  <c r="E5073" s="1"/>
  <c r="D5075" s="1"/>
  <c r="D5076" s="1"/>
  <c r="G5049"/>
  <c r="E5024"/>
  <c r="E5028" s="1"/>
  <c r="D5030" s="1"/>
  <c r="D5031" s="1"/>
  <c r="G5021"/>
  <c r="G5020"/>
  <c r="G5019"/>
  <c r="G5018"/>
  <c r="G5017"/>
  <c r="G5016"/>
  <c r="E5027" s="1"/>
  <c r="G5015"/>
  <c r="E5026" s="1"/>
  <c r="G5014"/>
  <c r="G5013"/>
  <c r="E5025" s="1"/>
  <c r="G5012"/>
  <c r="G5004"/>
  <c r="E4981"/>
  <c r="G4976"/>
  <c r="G4975"/>
  <c r="G4974"/>
  <c r="G4973"/>
  <c r="G4972"/>
  <c r="G4971"/>
  <c r="E4982" s="1"/>
  <c r="G4970"/>
  <c r="G4969"/>
  <c r="G4968"/>
  <c r="E4980" s="1"/>
  <c r="G4967"/>
  <c r="E4979" s="1"/>
  <c r="E4983" s="1"/>
  <c r="D4985" s="1"/>
  <c r="D4986" s="1"/>
  <c r="G4959"/>
  <c r="E4934"/>
  <c r="E4938" s="1"/>
  <c r="D4940" s="1"/>
  <c r="D4941" s="1"/>
  <c r="G4931"/>
  <c r="G4930"/>
  <c r="G4929"/>
  <c r="G4928"/>
  <c r="G4927"/>
  <c r="G4926"/>
  <c r="E4937" s="1"/>
  <c r="G4925"/>
  <c r="E4936" s="1"/>
  <c r="G4924"/>
  <c r="G4923"/>
  <c r="E4935" s="1"/>
  <c r="G4922"/>
  <c r="G4914"/>
  <c r="E4891"/>
  <c r="G4886"/>
  <c r="G4885"/>
  <c r="G4884"/>
  <c r="G4883"/>
  <c r="G4882"/>
  <c r="G4881"/>
  <c r="E4892" s="1"/>
  <c r="G4880"/>
  <c r="G4879"/>
  <c r="G4878"/>
  <c r="E4890" s="1"/>
  <c r="G4877"/>
  <c r="E4889" s="1"/>
  <c r="E4893" s="1"/>
  <c r="D4895" s="1"/>
  <c r="D4896" s="1"/>
  <c r="G4869"/>
  <c r="E4844"/>
  <c r="E4848" s="1"/>
  <c r="D4850" s="1"/>
  <c r="D4851" s="1"/>
  <c r="G4841"/>
  <c r="G4840"/>
  <c r="G4839"/>
  <c r="G4838"/>
  <c r="G4837"/>
  <c r="G4836"/>
  <c r="E4847" s="1"/>
  <c r="G4835"/>
  <c r="E4846" s="1"/>
  <c r="G4834"/>
  <c r="G4833"/>
  <c r="E4845" s="1"/>
  <c r="G4832"/>
  <c r="G4824"/>
  <c r="E4801"/>
  <c r="G4796"/>
  <c r="G4795"/>
  <c r="G4794"/>
  <c r="G4793"/>
  <c r="G4792"/>
  <c r="G4791"/>
  <c r="E4802" s="1"/>
  <c r="G4790"/>
  <c r="G4789"/>
  <c r="G4788"/>
  <c r="E4800" s="1"/>
  <c r="G4787"/>
  <c r="E4799" s="1"/>
  <c r="E4803" s="1"/>
  <c r="D4805" s="1"/>
  <c r="D4806" s="1"/>
  <c r="G4779"/>
  <c r="E4754"/>
  <c r="G4751"/>
  <c r="G4750"/>
  <c r="G4749"/>
  <c r="G4748"/>
  <c r="G4747"/>
  <c r="G4746"/>
  <c r="E4757" s="1"/>
  <c r="G4745"/>
  <c r="E4756" s="1"/>
  <c r="G4744"/>
  <c r="G4743"/>
  <c r="E4755" s="1"/>
  <c r="G4742"/>
  <c r="G4734"/>
  <c r="E4711"/>
  <c r="G4706"/>
  <c r="G4705"/>
  <c r="G4704"/>
  <c r="G4703"/>
  <c r="G4702"/>
  <c r="G4701"/>
  <c r="E4712" s="1"/>
  <c r="G4700"/>
  <c r="G4699"/>
  <c r="G4698"/>
  <c r="E4710" s="1"/>
  <c r="G4697"/>
  <c r="E4709" s="1"/>
  <c r="E4713" s="1"/>
  <c r="D4715" s="1"/>
  <c r="D4716" s="1"/>
  <c r="G4689"/>
  <c r="E4664"/>
  <c r="G4661"/>
  <c r="G4660"/>
  <c r="G4659"/>
  <c r="G4658"/>
  <c r="G4657"/>
  <c r="G4656"/>
  <c r="E4667" s="1"/>
  <c r="G4655"/>
  <c r="E4666" s="1"/>
  <c r="G4654"/>
  <c r="G4653"/>
  <c r="E4665" s="1"/>
  <c r="G4652"/>
  <c r="G4644"/>
  <c r="E4621"/>
  <c r="G4616"/>
  <c r="G4615"/>
  <c r="G4614"/>
  <c r="G4613"/>
  <c r="G4612"/>
  <c r="G4611"/>
  <c r="E4622" s="1"/>
  <c r="G4610"/>
  <c r="G4609"/>
  <c r="G4608"/>
  <c r="E4620" s="1"/>
  <c r="G4607"/>
  <c r="E4619" s="1"/>
  <c r="E4623" s="1"/>
  <c r="D4625" s="1"/>
  <c r="D4626" s="1"/>
  <c r="G4599"/>
  <c r="E4574"/>
  <c r="G4571"/>
  <c r="G4570"/>
  <c r="G4569"/>
  <c r="G4568"/>
  <c r="G4567"/>
  <c r="G4566"/>
  <c r="E4577" s="1"/>
  <c r="G4565"/>
  <c r="E4576" s="1"/>
  <c r="G4564"/>
  <c r="G4563"/>
  <c r="E4575" s="1"/>
  <c r="G4562"/>
  <c r="G4554"/>
  <c r="E4531"/>
  <c r="G4526"/>
  <c r="G4525"/>
  <c r="G4524"/>
  <c r="G4523"/>
  <c r="G4522"/>
  <c r="G4521"/>
  <c r="E4532" s="1"/>
  <c r="G4520"/>
  <c r="G4519"/>
  <c r="G4518"/>
  <c r="E4530" s="1"/>
  <c r="G4517"/>
  <c r="E4529" s="1"/>
  <c r="E4533" s="1"/>
  <c r="D4535" s="1"/>
  <c r="D4536" s="1"/>
  <c r="G4509"/>
  <c r="E4484"/>
  <c r="G4481"/>
  <c r="G4480"/>
  <c r="G4479"/>
  <c r="G4478"/>
  <c r="G4477"/>
  <c r="G4476"/>
  <c r="E4487" s="1"/>
  <c r="G4475"/>
  <c r="E4486" s="1"/>
  <c r="G4474"/>
  <c r="G4473"/>
  <c r="E4485" s="1"/>
  <c r="G4472"/>
  <c r="G4464"/>
  <c r="E4441"/>
  <c r="G4436"/>
  <c r="G4435"/>
  <c r="G4434"/>
  <c r="G4433"/>
  <c r="G4432"/>
  <c r="G4431"/>
  <c r="E4442" s="1"/>
  <c r="G4430"/>
  <c r="G4429"/>
  <c r="G4428"/>
  <c r="E4440" s="1"/>
  <c r="G4427"/>
  <c r="E4439" s="1"/>
  <c r="E4443" s="1"/>
  <c r="D4445" s="1"/>
  <c r="D4446" s="1"/>
  <c r="G4419"/>
  <c r="E4394"/>
  <c r="G4391"/>
  <c r="G4390"/>
  <c r="G4389"/>
  <c r="G4388"/>
  <c r="G4387"/>
  <c r="G4386"/>
  <c r="E4397" s="1"/>
  <c r="G4385"/>
  <c r="E4396" s="1"/>
  <c r="G4384"/>
  <c r="G4383"/>
  <c r="E4395" s="1"/>
  <c r="G4382"/>
  <c r="G4374"/>
  <c r="E4351"/>
  <c r="G4346"/>
  <c r="G4345"/>
  <c r="G4344"/>
  <c r="G4343"/>
  <c r="G4342"/>
  <c r="G4341"/>
  <c r="E4352" s="1"/>
  <c r="G4340"/>
  <c r="G4339"/>
  <c r="G4338"/>
  <c r="E4350" s="1"/>
  <c r="G4337"/>
  <c r="E4349" s="1"/>
  <c r="E4353" s="1"/>
  <c r="D4355" s="1"/>
  <c r="D4356" s="1"/>
  <c r="G4329"/>
  <c r="E4304"/>
  <c r="G4301"/>
  <c r="G4300"/>
  <c r="G4299"/>
  <c r="G4298"/>
  <c r="G4297"/>
  <c r="G4296"/>
  <c r="E4307" s="1"/>
  <c r="G4295"/>
  <c r="E4306" s="1"/>
  <c r="G4294"/>
  <c r="G4293"/>
  <c r="E4305" s="1"/>
  <c r="G4292"/>
  <c r="G4284"/>
  <c r="E4261"/>
  <c r="G4256"/>
  <c r="G4255"/>
  <c r="G4254"/>
  <c r="G4253"/>
  <c r="G4252"/>
  <c r="G4251"/>
  <c r="E4262" s="1"/>
  <c r="G4250"/>
  <c r="G4249"/>
  <c r="G4248"/>
  <c r="E4260" s="1"/>
  <c r="G4247"/>
  <c r="E4259" s="1"/>
  <c r="E4263" s="1"/>
  <c r="D4265" s="1"/>
  <c r="D4266" s="1"/>
  <c r="G4239"/>
  <c r="E4214"/>
  <c r="G4211"/>
  <c r="G4210"/>
  <c r="G4209"/>
  <c r="G4208"/>
  <c r="G4207"/>
  <c r="G4206"/>
  <c r="E4217" s="1"/>
  <c r="G4205"/>
  <c r="E4216" s="1"/>
  <c r="G4204"/>
  <c r="G4203"/>
  <c r="E4215" s="1"/>
  <c r="G4202"/>
  <c r="G4194"/>
  <c r="E4171"/>
  <c r="G4166"/>
  <c r="G4165"/>
  <c r="G4164"/>
  <c r="G4163"/>
  <c r="G4162"/>
  <c r="G4161"/>
  <c r="E4172" s="1"/>
  <c r="G4160"/>
  <c r="G4159"/>
  <c r="G4158"/>
  <c r="E4170" s="1"/>
  <c r="G4157"/>
  <c r="E4169" s="1"/>
  <c r="E4173" s="1"/>
  <c r="D4175" s="1"/>
  <c r="D4176" s="1"/>
  <c r="G4149"/>
  <c r="E4124"/>
  <c r="G4121"/>
  <c r="G4120"/>
  <c r="G4119"/>
  <c r="G4118"/>
  <c r="G4117"/>
  <c r="G4116"/>
  <c r="E4127" s="1"/>
  <c r="G4115"/>
  <c r="E4126" s="1"/>
  <c r="G4114"/>
  <c r="G4113"/>
  <c r="E4125" s="1"/>
  <c r="G4112"/>
  <c r="G4104"/>
  <c r="E4081"/>
  <c r="G4076"/>
  <c r="G4075"/>
  <c r="G4074"/>
  <c r="G4073"/>
  <c r="G4072"/>
  <c r="G4071"/>
  <c r="E4082" s="1"/>
  <c r="G4070"/>
  <c r="G4069"/>
  <c r="G4068"/>
  <c r="E4080" s="1"/>
  <c r="G4067"/>
  <c r="E4079" s="1"/>
  <c r="E4083" s="1"/>
  <c r="D4085" s="1"/>
  <c r="D4086" s="1"/>
  <c r="G4059"/>
  <c r="E4034"/>
  <c r="G4031"/>
  <c r="G4030"/>
  <c r="G4029"/>
  <c r="G4028"/>
  <c r="G4027"/>
  <c r="G4026"/>
  <c r="E4037" s="1"/>
  <c r="G4025"/>
  <c r="E4036" s="1"/>
  <c r="G4024"/>
  <c r="G4023"/>
  <c r="E4035" s="1"/>
  <c r="G4022"/>
  <c r="G4014"/>
  <c r="E3991"/>
  <c r="G3986"/>
  <c r="G3985"/>
  <c r="G3984"/>
  <c r="G3983"/>
  <c r="G3982"/>
  <c r="G3981"/>
  <c r="E3992" s="1"/>
  <c r="G3980"/>
  <c r="G3979"/>
  <c r="G3978"/>
  <c r="E3990" s="1"/>
  <c r="G3977"/>
  <c r="E3989" s="1"/>
  <c r="E3993" s="1"/>
  <c r="D3995" s="1"/>
  <c r="D3996" s="1"/>
  <c r="G3969"/>
  <c r="E3946"/>
  <c r="E3944"/>
  <c r="G3941"/>
  <c r="G3940"/>
  <c r="G3939"/>
  <c r="G3938"/>
  <c r="G3937"/>
  <c r="G3936"/>
  <c r="G3935"/>
  <c r="G3934"/>
  <c r="G3933"/>
  <c r="G3932"/>
  <c r="G3924"/>
  <c r="E3901"/>
  <c r="G3896"/>
  <c r="G3895"/>
  <c r="G3894"/>
  <c r="G3893"/>
  <c r="G3892"/>
  <c r="G3891"/>
  <c r="E3902" s="1"/>
  <c r="G3890"/>
  <c r="G3889"/>
  <c r="G3888"/>
  <c r="E3900" s="1"/>
  <c r="G3887"/>
  <c r="E3899" s="1"/>
  <c r="G3879"/>
  <c r="E3856"/>
  <c r="E3854"/>
  <c r="G3851"/>
  <c r="G3850"/>
  <c r="G3849"/>
  <c r="G3848"/>
  <c r="G3847"/>
  <c r="G3846"/>
  <c r="G3845"/>
  <c r="G3844"/>
  <c r="G3843"/>
  <c r="E3855" s="1"/>
  <c r="G3842"/>
  <c r="G3834"/>
  <c r="E3811"/>
  <c r="G3806"/>
  <c r="G3805"/>
  <c r="G3804"/>
  <c r="G3803"/>
  <c r="G3802"/>
  <c r="G3801"/>
  <c r="E3812" s="1"/>
  <c r="G3800"/>
  <c r="G3799"/>
  <c r="G3798"/>
  <c r="E3810" s="1"/>
  <c r="G3797"/>
  <c r="E3809" s="1"/>
  <c r="G3789"/>
  <c r="E3764"/>
  <c r="G3761"/>
  <c r="G3760"/>
  <c r="G3759"/>
  <c r="G3758"/>
  <c r="G3757"/>
  <c r="G3756"/>
  <c r="E3767" s="1"/>
  <c r="G3755"/>
  <c r="E3766" s="1"/>
  <c r="E3768" s="1"/>
  <c r="D3770" s="1"/>
  <c r="D3771" s="1"/>
  <c r="G3754"/>
  <c r="G3753"/>
  <c r="E3765" s="1"/>
  <c r="G3752"/>
  <c r="G3744"/>
  <c r="E3721"/>
  <c r="G3716"/>
  <c r="G3715"/>
  <c r="G3714"/>
  <c r="G3713"/>
  <c r="G3712"/>
  <c r="G3711"/>
  <c r="E3722" s="1"/>
  <c r="G3710"/>
  <c r="G3709"/>
  <c r="G3708"/>
  <c r="E3720" s="1"/>
  <c r="G3707"/>
  <c r="E3719" s="1"/>
  <c r="E3723" s="1"/>
  <c r="D3725" s="1"/>
  <c r="D3726" s="1"/>
  <c r="G3699"/>
  <c r="E3674"/>
  <c r="G3671"/>
  <c r="G3670"/>
  <c r="G3669"/>
  <c r="G3668"/>
  <c r="G3667"/>
  <c r="G3666"/>
  <c r="G3665"/>
  <c r="E3676" s="1"/>
  <c r="G3664"/>
  <c r="G3663"/>
  <c r="E3675" s="1"/>
  <c r="G3662"/>
  <c r="G3654"/>
  <c r="E3631"/>
  <c r="G3626"/>
  <c r="G3625"/>
  <c r="G3624"/>
  <c r="G3623"/>
  <c r="G3622"/>
  <c r="G3621"/>
  <c r="E3632" s="1"/>
  <c r="G3620"/>
  <c r="G3619"/>
  <c r="G3618"/>
  <c r="E3630" s="1"/>
  <c r="G3617"/>
  <c r="E3629" s="1"/>
  <c r="G3609"/>
  <c r="E3588"/>
  <c r="D3590" s="1"/>
  <c r="D3591" s="1"/>
  <c r="E3584"/>
  <c r="G3581"/>
  <c r="G3580"/>
  <c r="G3579"/>
  <c r="G3578"/>
  <c r="G3577"/>
  <c r="G3576"/>
  <c r="E3587" s="1"/>
  <c r="G3575"/>
  <c r="E3586" s="1"/>
  <c r="G3574"/>
  <c r="G3573"/>
  <c r="E3585" s="1"/>
  <c r="G3572"/>
  <c r="G3564"/>
  <c r="E3541"/>
  <c r="G3536"/>
  <c r="G3535"/>
  <c r="G3534"/>
  <c r="G3533"/>
  <c r="G3532"/>
  <c r="G3531"/>
  <c r="E3542" s="1"/>
  <c r="G3530"/>
  <c r="G3529"/>
  <c r="G3528"/>
  <c r="E3540" s="1"/>
  <c r="G3527"/>
  <c r="E3539" s="1"/>
  <c r="E3543" s="1"/>
  <c r="D3545" s="1"/>
  <c r="D3546" s="1"/>
  <c r="G3519"/>
  <c r="E3494"/>
  <c r="G3491"/>
  <c r="G3490"/>
  <c r="G3489"/>
  <c r="G3488"/>
  <c r="G3487"/>
  <c r="G3486"/>
  <c r="G3485"/>
  <c r="E3496" s="1"/>
  <c r="G3484"/>
  <c r="G3483"/>
  <c r="E3495" s="1"/>
  <c r="G3482"/>
  <c r="G3474"/>
  <c r="E3451"/>
  <c r="G3446"/>
  <c r="G3445"/>
  <c r="G3444"/>
  <c r="G3443"/>
  <c r="G3442"/>
  <c r="G3441"/>
  <c r="E3452" s="1"/>
  <c r="G3440"/>
  <c r="G3439"/>
  <c r="G3438"/>
  <c r="E3450" s="1"/>
  <c r="G3437"/>
  <c r="E3449" s="1"/>
  <c r="G3429"/>
  <c r="E3404"/>
  <c r="G3401"/>
  <c r="G3400"/>
  <c r="G3399"/>
  <c r="G3398"/>
  <c r="G3397"/>
  <c r="G3396"/>
  <c r="E3407" s="1"/>
  <c r="G3395"/>
  <c r="E3406" s="1"/>
  <c r="E3408" s="1"/>
  <c r="D3410" s="1"/>
  <c r="D3411" s="1"/>
  <c r="G3394"/>
  <c r="G3393"/>
  <c r="E3405" s="1"/>
  <c r="G3392"/>
  <c r="G3384"/>
  <c r="E3361"/>
  <c r="G3356"/>
  <c r="G3355"/>
  <c r="G3354"/>
  <c r="G3353"/>
  <c r="G3352"/>
  <c r="G3351"/>
  <c r="E3362" s="1"/>
  <c r="G3350"/>
  <c r="G3349"/>
  <c r="G3348"/>
  <c r="E3360" s="1"/>
  <c r="G3347"/>
  <c r="E3359" s="1"/>
  <c r="E3363" s="1"/>
  <c r="D3365" s="1"/>
  <c r="D3366" s="1"/>
  <c r="G3339"/>
  <c r="E3314"/>
  <c r="G3311"/>
  <c r="G3310"/>
  <c r="G3309"/>
  <c r="G3308"/>
  <c r="G3307"/>
  <c r="G3306"/>
  <c r="G3305"/>
  <c r="E3316" s="1"/>
  <c r="G3304"/>
  <c r="G3303"/>
  <c r="E3315" s="1"/>
  <c r="G3302"/>
  <c r="G3294"/>
  <c r="E3271"/>
  <c r="G3266"/>
  <c r="G3265"/>
  <c r="G3264"/>
  <c r="G3263"/>
  <c r="G3262"/>
  <c r="G3261"/>
  <c r="E3272" s="1"/>
  <c r="G3260"/>
  <c r="G3259"/>
  <c r="G3258"/>
  <c r="E3270" s="1"/>
  <c r="G3257"/>
  <c r="E3269" s="1"/>
  <c r="G3249"/>
  <c r="G3221"/>
  <c r="G3220"/>
  <c r="G3219"/>
  <c r="G3218"/>
  <c r="G3217"/>
  <c r="G3216"/>
  <c r="E3227" s="1"/>
  <c r="G3215"/>
  <c r="E3226" s="1"/>
  <c r="G3214"/>
  <c r="G3213"/>
  <c r="G3212"/>
  <c r="E3224" s="1"/>
  <c r="G3204"/>
  <c r="E3181"/>
  <c r="E3179"/>
  <c r="G3176"/>
  <c r="G3175"/>
  <c r="G3174"/>
  <c r="G3173"/>
  <c r="G3172"/>
  <c r="G3171"/>
  <c r="E3182" s="1"/>
  <c r="G3170"/>
  <c r="G3169"/>
  <c r="E3180" s="1"/>
  <c r="G3168"/>
  <c r="G3167"/>
  <c r="G3159"/>
  <c r="E3136"/>
  <c r="G3131"/>
  <c r="G3130"/>
  <c r="G3129"/>
  <c r="G3128"/>
  <c r="G3127"/>
  <c r="G3126"/>
  <c r="E3137" s="1"/>
  <c r="G3125"/>
  <c r="G3124"/>
  <c r="G3123"/>
  <c r="E3135" s="1"/>
  <c r="G3122"/>
  <c r="E3134" s="1"/>
  <c r="G3114"/>
  <c r="G3086"/>
  <c r="G3085"/>
  <c r="G3084"/>
  <c r="G3083"/>
  <c r="G3082"/>
  <c r="G3081"/>
  <c r="E3092" s="1"/>
  <c r="G3080"/>
  <c r="E3091" s="1"/>
  <c r="G3079"/>
  <c r="G3078"/>
  <c r="G3077"/>
  <c r="E3089" s="1"/>
  <c r="G3069"/>
  <c r="E3045"/>
  <c r="G3041"/>
  <c r="G3040"/>
  <c r="G3039"/>
  <c r="G3038"/>
  <c r="G3037"/>
  <c r="G3036"/>
  <c r="E3047" s="1"/>
  <c r="G3035"/>
  <c r="E3046" s="1"/>
  <c r="G3034"/>
  <c r="G3033"/>
  <c r="G3032"/>
  <c r="E3044" s="1"/>
  <c r="G3024"/>
  <c r="E3318" l="1"/>
  <c r="D3320" s="1"/>
  <c r="D3321" s="1"/>
  <c r="E3183"/>
  <c r="D3185" s="1"/>
  <c r="D3186" s="1"/>
  <c r="E3858"/>
  <c r="D3860" s="1"/>
  <c r="D3861" s="1"/>
  <c r="E3138"/>
  <c r="D3140" s="1"/>
  <c r="D3141" s="1"/>
  <c r="E3633"/>
  <c r="D3635" s="1"/>
  <c r="D3636" s="1"/>
  <c r="E3813"/>
  <c r="D3815" s="1"/>
  <c r="D3816" s="1"/>
  <c r="E3947"/>
  <c r="E4128"/>
  <c r="D4130" s="1"/>
  <c r="D4131" s="1"/>
  <c r="E4308"/>
  <c r="D4310" s="1"/>
  <c r="D4311" s="1"/>
  <c r="E4398"/>
  <c r="D4400" s="1"/>
  <c r="D4401" s="1"/>
  <c r="E3317"/>
  <c r="E3497"/>
  <c r="E3498" s="1"/>
  <c r="D3500" s="1"/>
  <c r="D3501" s="1"/>
  <c r="E3677"/>
  <c r="E3678" s="1"/>
  <c r="D3680" s="1"/>
  <c r="D3681" s="1"/>
  <c r="E3857"/>
  <c r="E3945"/>
  <c r="E3948" s="1"/>
  <c r="D3950" s="1"/>
  <c r="D3951" s="1"/>
  <c r="E3225"/>
  <c r="E3228" s="1"/>
  <c r="D3230" s="1"/>
  <c r="D3231" s="1"/>
  <c r="E3903"/>
  <c r="D3905" s="1"/>
  <c r="D3906" s="1"/>
  <c r="E3273"/>
  <c r="D3275" s="1"/>
  <c r="D3276" s="1"/>
  <c r="E3453"/>
  <c r="D3455" s="1"/>
  <c r="D3456" s="1"/>
  <c r="E4038"/>
  <c r="D4040" s="1"/>
  <c r="D4041" s="1"/>
  <c r="E4218"/>
  <c r="D4220" s="1"/>
  <c r="D4221" s="1"/>
  <c r="E4488"/>
  <c r="D4490" s="1"/>
  <c r="D4491" s="1"/>
  <c r="E4578"/>
  <c r="D4580" s="1"/>
  <c r="D4581" s="1"/>
  <c r="E4668"/>
  <c r="D4670" s="1"/>
  <c r="D4671" s="1"/>
  <c r="E4758"/>
  <c r="D4760" s="1"/>
  <c r="D4761" s="1"/>
  <c r="E3090"/>
  <c r="E3093" s="1"/>
  <c r="D3095" s="1"/>
  <c r="D3096" s="1"/>
  <c r="E3048"/>
  <c r="D3050" s="1"/>
  <c r="D3051" s="1"/>
  <c r="G2996" l="1"/>
  <c r="G2995"/>
  <c r="G2994"/>
  <c r="G2993"/>
  <c r="G2992"/>
  <c r="G2991"/>
  <c r="G2990"/>
  <c r="E3001" s="1"/>
  <c r="G2989"/>
  <c r="G2988"/>
  <c r="G2987"/>
  <c r="E2999" s="1"/>
  <c r="G2979"/>
  <c r="G2951"/>
  <c r="G2950"/>
  <c r="G2949"/>
  <c r="G2948"/>
  <c r="G2947"/>
  <c r="G2946"/>
  <c r="G2945"/>
  <c r="E2956" s="1"/>
  <c r="G2944"/>
  <c r="G2943"/>
  <c r="G2942"/>
  <c r="E2954" s="1"/>
  <c r="G2934"/>
  <c r="G2906"/>
  <c r="G2905"/>
  <c r="G2904"/>
  <c r="G2903"/>
  <c r="G2902"/>
  <c r="G2901"/>
  <c r="G2900"/>
  <c r="E2911" s="1"/>
  <c r="G2899"/>
  <c r="G2898"/>
  <c r="G2897"/>
  <c r="E2909" s="1"/>
  <c r="G2889"/>
  <c r="G2861"/>
  <c r="G2860"/>
  <c r="G2859"/>
  <c r="G2858"/>
  <c r="G2857"/>
  <c r="G2856"/>
  <c r="G2855"/>
  <c r="E2866" s="1"/>
  <c r="G2854"/>
  <c r="G2853"/>
  <c r="G2852"/>
  <c r="E2864" s="1"/>
  <c r="G2844"/>
  <c r="G2816"/>
  <c r="G2815"/>
  <c r="G2814"/>
  <c r="G2813"/>
  <c r="G2812"/>
  <c r="G2811"/>
  <c r="G2810"/>
  <c r="E2821" s="1"/>
  <c r="G2809"/>
  <c r="G2808"/>
  <c r="G2807"/>
  <c r="E2819" s="1"/>
  <c r="G2799"/>
  <c r="G2771"/>
  <c r="G2770"/>
  <c r="G2769"/>
  <c r="G2768"/>
  <c r="G2767"/>
  <c r="G2766"/>
  <c r="G2765"/>
  <c r="E2776" s="1"/>
  <c r="G2764"/>
  <c r="G2763"/>
  <c r="G2762"/>
  <c r="E2774" s="1"/>
  <c r="G2754"/>
  <c r="G2726"/>
  <c r="G2725"/>
  <c r="G2724"/>
  <c r="G2723"/>
  <c r="G2722"/>
  <c r="G2721"/>
  <c r="G2720"/>
  <c r="E2731" s="1"/>
  <c r="G2719"/>
  <c r="G2718"/>
  <c r="G2717"/>
  <c r="E2729" s="1"/>
  <c r="G2709"/>
  <c r="G2681"/>
  <c r="G2680"/>
  <c r="G2679"/>
  <c r="G2678"/>
  <c r="G2677"/>
  <c r="G2676"/>
  <c r="G2675"/>
  <c r="E2686" s="1"/>
  <c r="G2674"/>
  <c r="G2673"/>
  <c r="G2672"/>
  <c r="E2684" s="1"/>
  <c r="G2664"/>
  <c r="G2636"/>
  <c r="G2635"/>
  <c r="G2634"/>
  <c r="G2633"/>
  <c r="G2632"/>
  <c r="G2631"/>
  <c r="G2630"/>
  <c r="E2641" s="1"/>
  <c r="G2629"/>
  <c r="G2628"/>
  <c r="G2627"/>
  <c r="E2639" s="1"/>
  <c r="G2619"/>
  <c r="G2591"/>
  <c r="G2590"/>
  <c r="G2589"/>
  <c r="G2588"/>
  <c r="G2587"/>
  <c r="G2586"/>
  <c r="G2585"/>
  <c r="E2596" s="1"/>
  <c r="G2584"/>
  <c r="G2583"/>
  <c r="G2582"/>
  <c r="E2594" s="1"/>
  <c r="G2574"/>
  <c r="G2546"/>
  <c r="G2545"/>
  <c r="G2544"/>
  <c r="G2543"/>
  <c r="G2542"/>
  <c r="G2541"/>
  <c r="G2540"/>
  <c r="E2551" s="1"/>
  <c r="G2539"/>
  <c r="G2538"/>
  <c r="G2537"/>
  <c r="E2549" s="1"/>
  <c r="G2529"/>
  <c r="G2501"/>
  <c r="G2500"/>
  <c r="G2499"/>
  <c r="G2498"/>
  <c r="G2497"/>
  <c r="G2496"/>
  <c r="G2495"/>
  <c r="E2506" s="1"/>
  <c r="G2494"/>
  <c r="G2493"/>
  <c r="G2492"/>
  <c r="E2504" s="1"/>
  <c r="G2484"/>
  <c r="G2456"/>
  <c r="G2455"/>
  <c r="G2454"/>
  <c r="G2453"/>
  <c r="G2452"/>
  <c r="G2451"/>
  <c r="G2450"/>
  <c r="E2461" s="1"/>
  <c r="G2449"/>
  <c r="G2448"/>
  <c r="G2447"/>
  <c r="E2459" s="1"/>
  <c r="G2439"/>
  <c r="G2411"/>
  <c r="G2410"/>
  <c r="G2409"/>
  <c r="G2408"/>
  <c r="G2407"/>
  <c r="G2406"/>
  <c r="G2405"/>
  <c r="E2416" s="1"/>
  <c r="G2404"/>
  <c r="G2403"/>
  <c r="G2402"/>
  <c r="E2414" s="1"/>
  <c r="G2394"/>
  <c r="G2366"/>
  <c r="G2365"/>
  <c r="G2364"/>
  <c r="G2363"/>
  <c r="G2362"/>
  <c r="G2361"/>
  <c r="G2360"/>
  <c r="E2371" s="1"/>
  <c r="G2359"/>
  <c r="G2358"/>
  <c r="G2357"/>
  <c r="E2369" s="1"/>
  <c r="G2349"/>
  <c r="G2321"/>
  <c r="G2320"/>
  <c r="G2319"/>
  <c r="G2318"/>
  <c r="G2317"/>
  <c r="G2316"/>
  <c r="G2315"/>
  <c r="E2326" s="1"/>
  <c r="G2314"/>
  <c r="G2313"/>
  <c r="G2312"/>
  <c r="E2324" s="1"/>
  <c r="G2304"/>
  <c r="G2276"/>
  <c r="G2275"/>
  <c r="G2274"/>
  <c r="G2273"/>
  <c r="G2272"/>
  <c r="G2271"/>
  <c r="G2270"/>
  <c r="E2281" s="1"/>
  <c r="G2269"/>
  <c r="G2268"/>
  <c r="G2267"/>
  <c r="E2279" s="1"/>
  <c r="G2259"/>
  <c r="E2865" l="1"/>
  <c r="E2868" s="1"/>
  <c r="D2870" s="1"/>
  <c r="D2871" s="1"/>
  <c r="E2550"/>
  <c r="E2867"/>
  <c r="E2280"/>
  <c r="E2775"/>
  <c r="E2417"/>
  <c r="E2820"/>
  <c r="E2507"/>
  <c r="E2910"/>
  <c r="E2955"/>
  <c r="E3000"/>
  <c r="E2552"/>
  <c r="E2553" s="1"/>
  <c r="D2555" s="1"/>
  <c r="D2556" s="1"/>
  <c r="E2777"/>
  <c r="E3002"/>
  <c r="E2957"/>
  <c r="E2912"/>
  <c r="E2822"/>
  <c r="E2732"/>
  <c r="E2730"/>
  <c r="E2687"/>
  <c r="E2685"/>
  <c r="E2642"/>
  <c r="E2640"/>
  <c r="E2597"/>
  <c r="E2595"/>
  <c r="E2505"/>
  <c r="E2508" s="1"/>
  <c r="D2510" s="1"/>
  <c r="D2511" s="1"/>
  <c r="E2462"/>
  <c r="E2460"/>
  <c r="E2958"/>
  <c r="D2960" s="1"/>
  <c r="D2961" s="1"/>
  <c r="E2415"/>
  <c r="E2372"/>
  <c r="E2370"/>
  <c r="E2327"/>
  <c r="E2325"/>
  <c r="E2282"/>
  <c r="E2283" s="1"/>
  <c r="D2285" s="1"/>
  <c r="D2286" s="1"/>
  <c r="E2778"/>
  <c r="D2780" s="1"/>
  <c r="D2781" s="1"/>
  <c r="E2688" l="1"/>
  <c r="D2690" s="1"/>
  <c r="D2691" s="1"/>
  <c r="E2913"/>
  <c r="D2915" s="1"/>
  <c r="D2916" s="1"/>
  <c r="E2418"/>
  <c r="D2420" s="1"/>
  <c r="D2421" s="1"/>
  <c r="E2823"/>
  <c r="D2825" s="1"/>
  <c r="D2826" s="1"/>
  <c r="E3003"/>
  <c r="D3005" s="1"/>
  <c r="D3006" s="1"/>
  <c r="E2373"/>
  <c r="D2375" s="1"/>
  <c r="D2376" s="1"/>
  <c r="E2733"/>
  <c r="D2735" s="1"/>
  <c r="D2736" s="1"/>
  <c r="E2643"/>
  <c r="D2645" s="1"/>
  <c r="D2646" s="1"/>
  <c r="E2598"/>
  <c r="D2600" s="1"/>
  <c r="D2601" s="1"/>
  <c r="E2463"/>
  <c r="D2465" s="1"/>
  <c r="D2466" s="1"/>
  <c r="E2328"/>
  <c r="D2330" s="1"/>
  <c r="D2331" s="1"/>
  <c r="G2231"/>
  <c r="G2230"/>
  <c r="G2229"/>
  <c r="G2228"/>
  <c r="G2227"/>
  <c r="G2226"/>
  <c r="G2225"/>
  <c r="E2236" s="1"/>
  <c r="G2224"/>
  <c r="G2223"/>
  <c r="G2222"/>
  <c r="E2234" s="1"/>
  <c r="G2214"/>
  <c r="G2186"/>
  <c r="G2185"/>
  <c r="G2184"/>
  <c r="G2183"/>
  <c r="G2182"/>
  <c r="G2181"/>
  <c r="G2180"/>
  <c r="E2191" s="1"/>
  <c r="G2179"/>
  <c r="G2178"/>
  <c r="G2177"/>
  <c r="E2189" s="1"/>
  <c r="G2169"/>
  <c r="G2141"/>
  <c r="G2140"/>
  <c r="G2139"/>
  <c r="G2138"/>
  <c r="G2137"/>
  <c r="G2136"/>
  <c r="G2135"/>
  <c r="E2146" s="1"/>
  <c r="G2134"/>
  <c r="G2133"/>
  <c r="G2132"/>
  <c r="E2144" s="1"/>
  <c r="G2124"/>
  <c r="G2096"/>
  <c r="G2095"/>
  <c r="G2094"/>
  <c r="G2093"/>
  <c r="G2092"/>
  <c r="G2091"/>
  <c r="G2090"/>
  <c r="E2101" s="1"/>
  <c r="G2089"/>
  <c r="G2088"/>
  <c r="G2087"/>
  <c r="E2099" s="1"/>
  <c r="G2079"/>
  <c r="G2051"/>
  <c r="G2050"/>
  <c r="G2049"/>
  <c r="G2048"/>
  <c r="G2047"/>
  <c r="G2046"/>
  <c r="G2045"/>
  <c r="E2056" s="1"/>
  <c r="G2044"/>
  <c r="G2043"/>
  <c r="E2055" s="1"/>
  <c r="G2042"/>
  <c r="E2054" s="1"/>
  <c r="G2034"/>
  <c r="G2006"/>
  <c r="G2005"/>
  <c r="G2004"/>
  <c r="G2003"/>
  <c r="G2002"/>
  <c r="G2001"/>
  <c r="G2000"/>
  <c r="E2011" s="1"/>
  <c r="G1999"/>
  <c r="G1998"/>
  <c r="G1997"/>
  <c r="E2009" s="1"/>
  <c r="G1989"/>
  <c r="G1961"/>
  <c r="G1960"/>
  <c r="G1959"/>
  <c r="G1958"/>
  <c r="G1957"/>
  <c r="G1956"/>
  <c r="G1955"/>
  <c r="E1966" s="1"/>
  <c r="G1954"/>
  <c r="G1953"/>
  <c r="G1952"/>
  <c r="E1964" s="1"/>
  <c r="G1944"/>
  <c r="G1916"/>
  <c r="G1915"/>
  <c r="G1914"/>
  <c r="G1913"/>
  <c r="G1912"/>
  <c r="G1911"/>
  <c r="G1910"/>
  <c r="E1921" s="1"/>
  <c r="G1909"/>
  <c r="G1908"/>
  <c r="G1907"/>
  <c r="E1919" s="1"/>
  <c r="G1899"/>
  <c r="G1871"/>
  <c r="G1870"/>
  <c r="G1869"/>
  <c r="G1868"/>
  <c r="G1867"/>
  <c r="G1866"/>
  <c r="G1865"/>
  <c r="E1876" s="1"/>
  <c r="G1864"/>
  <c r="G1863"/>
  <c r="G1862"/>
  <c r="E1874" s="1"/>
  <c r="G1854"/>
  <c r="G1826"/>
  <c r="G1825"/>
  <c r="G1824"/>
  <c r="G1823"/>
  <c r="G1822"/>
  <c r="G1821"/>
  <c r="G1820"/>
  <c r="E1831" s="1"/>
  <c r="G1819"/>
  <c r="G1818"/>
  <c r="G1817"/>
  <c r="E1829" s="1"/>
  <c r="G1809"/>
  <c r="G1781"/>
  <c r="G1780"/>
  <c r="G1779"/>
  <c r="G1778"/>
  <c r="G1777"/>
  <c r="G1776"/>
  <c r="G1775"/>
  <c r="E1786" s="1"/>
  <c r="G1774"/>
  <c r="G1773"/>
  <c r="G1772"/>
  <c r="E1784" s="1"/>
  <c r="G1764"/>
  <c r="G1736"/>
  <c r="G1735"/>
  <c r="G1734"/>
  <c r="G1733"/>
  <c r="G1732"/>
  <c r="G1731"/>
  <c r="G1730"/>
  <c r="E1741" s="1"/>
  <c r="G1729"/>
  <c r="G1728"/>
  <c r="G1727"/>
  <c r="E1739" s="1"/>
  <c r="G1719"/>
  <c r="G1691"/>
  <c r="G1690"/>
  <c r="G1689"/>
  <c r="G1688"/>
  <c r="G1687"/>
  <c r="G1686"/>
  <c r="G1685"/>
  <c r="E1696" s="1"/>
  <c r="G1684"/>
  <c r="G1683"/>
  <c r="G1682"/>
  <c r="E1694" s="1"/>
  <c r="G1674"/>
  <c r="G1646"/>
  <c r="G1645"/>
  <c r="G1644"/>
  <c r="G1643"/>
  <c r="G1642"/>
  <c r="G1641"/>
  <c r="G1640"/>
  <c r="E1651" s="1"/>
  <c r="G1639"/>
  <c r="G1638"/>
  <c r="G1637"/>
  <c r="E1649" s="1"/>
  <c r="G1629"/>
  <c r="G1601"/>
  <c r="G1600"/>
  <c r="G1599"/>
  <c r="G1598"/>
  <c r="G1597"/>
  <c r="G1596"/>
  <c r="G1595"/>
  <c r="E1606" s="1"/>
  <c r="G1594"/>
  <c r="G1593"/>
  <c r="G1592"/>
  <c r="E1604" s="1"/>
  <c r="G1584"/>
  <c r="G1556"/>
  <c r="G1555"/>
  <c r="G1554"/>
  <c r="G1553"/>
  <c r="G1552"/>
  <c r="G1551"/>
  <c r="G1550"/>
  <c r="E1561" s="1"/>
  <c r="G1549"/>
  <c r="G1548"/>
  <c r="G1547"/>
  <c r="E1559" s="1"/>
  <c r="G1539"/>
  <c r="G1511"/>
  <c r="G1510"/>
  <c r="G1509"/>
  <c r="G1508"/>
  <c r="G1507"/>
  <c r="G1506"/>
  <c r="G1505"/>
  <c r="E1516" s="1"/>
  <c r="G1504"/>
  <c r="G1503"/>
  <c r="G1502"/>
  <c r="E1514" s="1"/>
  <c r="G1494"/>
  <c r="G1466"/>
  <c r="G1465"/>
  <c r="G1464"/>
  <c r="G1463"/>
  <c r="G1462"/>
  <c r="G1461"/>
  <c r="G1460"/>
  <c r="E1471" s="1"/>
  <c r="G1459"/>
  <c r="G1458"/>
  <c r="G1457"/>
  <c r="E1469" s="1"/>
  <c r="G1449"/>
  <c r="G1421"/>
  <c r="G1420"/>
  <c r="G1419"/>
  <c r="G1418"/>
  <c r="G1417"/>
  <c r="G1416"/>
  <c r="G1415"/>
  <c r="E1426" s="1"/>
  <c r="G1414"/>
  <c r="G1413"/>
  <c r="G1412"/>
  <c r="E1424" s="1"/>
  <c r="G1404"/>
  <c r="G1376"/>
  <c r="G1375"/>
  <c r="G1374"/>
  <c r="G1373"/>
  <c r="G1372"/>
  <c r="G1371"/>
  <c r="G1370"/>
  <c r="E1381" s="1"/>
  <c r="G1369"/>
  <c r="G1368"/>
  <c r="G1367"/>
  <c r="E1379" s="1"/>
  <c r="G1359"/>
  <c r="G1331"/>
  <c r="G1330"/>
  <c r="G1329"/>
  <c r="G1328"/>
  <c r="G1327"/>
  <c r="G1326"/>
  <c r="G1325"/>
  <c r="E1336" s="1"/>
  <c r="G1324"/>
  <c r="G1323"/>
  <c r="G1322"/>
  <c r="E1334" s="1"/>
  <c r="G1314"/>
  <c r="G1286"/>
  <c r="G1285"/>
  <c r="G1284"/>
  <c r="G1283"/>
  <c r="G1282"/>
  <c r="G1281"/>
  <c r="G1280"/>
  <c r="E1291" s="1"/>
  <c r="G1279"/>
  <c r="G1278"/>
  <c r="G1277"/>
  <c r="E1289" s="1"/>
  <c r="G1269"/>
  <c r="G1241"/>
  <c r="G1240"/>
  <c r="G1239"/>
  <c r="G1238"/>
  <c r="G1237"/>
  <c r="G1236"/>
  <c r="G1235"/>
  <c r="E1246" s="1"/>
  <c r="G1234"/>
  <c r="G1233"/>
  <c r="G1232"/>
  <c r="E1244" s="1"/>
  <c r="G1224"/>
  <c r="G1196"/>
  <c r="G1195"/>
  <c r="G1194"/>
  <c r="G1193"/>
  <c r="G1192"/>
  <c r="G1191"/>
  <c r="G1190"/>
  <c r="E1201" s="1"/>
  <c r="G1189"/>
  <c r="G1188"/>
  <c r="G1187"/>
  <c r="E1199" s="1"/>
  <c r="G1179"/>
  <c r="G1151"/>
  <c r="G1150"/>
  <c r="G1149"/>
  <c r="G1148"/>
  <c r="G1147"/>
  <c r="G1146"/>
  <c r="G1145"/>
  <c r="E1156" s="1"/>
  <c r="G1144"/>
  <c r="G1143"/>
  <c r="G1142"/>
  <c r="E1154" s="1"/>
  <c r="G1134"/>
  <c r="G1106"/>
  <c r="G1105"/>
  <c r="G1104"/>
  <c r="G1103"/>
  <c r="G1102"/>
  <c r="G1101"/>
  <c r="G1100"/>
  <c r="E1111" s="1"/>
  <c r="G1099"/>
  <c r="G1098"/>
  <c r="G1097"/>
  <c r="E1109" s="1"/>
  <c r="G1089"/>
  <c r="G1061"/>
  <c r="G1060"/>
  <c r="G1059"/>
  <c r="G1058"/>
  <c r="G1057"/>
  <c r="G1056"/>
  <c r="G1055"/>
  <c r="E1066" s="1"/>
  <c r="G1054"/>
  <c r="G1053"/>
  <c r="G1052"/>
  <c r="E1064" s="1"/>
  <c r="G1044"/>
  <c r="G1016"/>
  <c r="G1015"/>
  <c r="G1014"/>
  <c r="G1013"/>
  <c r="G1012"/>
  <c r="G1011"/>
  <c r="G1010"/>
  <c r="E1021" s="1"/>
  <c r="G1009"/>
  <c r="G1008"/>
  <c r="G1007"/>
  <c r="E1019" s="1"/>
  <c r="G999"/>
  <c r="G971"/>
  <c r="G970"/>
  <c r="G969"/>
  <c r="G968"/>
  <c r="G967"/>
  <c r="G966"/>
  <c r="G965"/>
  <c r="E976" s="1"/>
  <c r="G964"/>
  <c r="G963"/>
  <c r="G962"/>
  <c r="E974" s="1"/>
  <c r="G954"/>
  <c r="G926"/>
  <c r="G925"/>
  <c r="G924"/>
  <c r="G923"/>
  <c r="G922"/>
  <c r="G921"/>
  <c r="G920"/>
  <c r="E931" s="1"/>
  <c r="G919"/>
  <c r="G918"/>
  <c r="G917"/>
  <c r="E929" s="1"/>
  <c r="G909"/>
  <c r="G881"/>
  <c r="G880"/>
  <c r="G879"/>
  <c r="G878"/>
  <c r="G877"/>
  <c r="G876"/>
  <c r="G875"/>
  <c r="E886" s="1"/>
  <c r="G874"/>
  <c r="G873"/>
  <c r="G872"/>
  <c r="E884" s="1"/>
  <c r="G864"/>
  <c r="G836"/>
  <c r="G835"/>
  <c r="G834"/>
  <c r="G833"/>
  <c r="G832"/>
  <c r="G831"/>
  <c r="G830"/>
  <c r="E841" s="1"/>
  <c r="G829"/>
  <c r="G828"/>
  <c r="G827"/>
  <c r="E839" s="1"/>
  <c r="G819"/>
  <c r="G791"/>
  <c r="G790"/>
  <c r="G789"/>
  <c r="G788"/>
  <c r="G787"/>
  <c r="G786"/>
  <c r="G785"/>
  <c r="E796" s="1"/>
  <c r="G784"/>
  <c r="G783"/>
  <c r="G782"/>
  <c r="E794" s="1"/>
  <c r="G774"/>
  <c r="G746"/>
  <c r="G745"/>
  <c r="G744"/>
  <c r="G743"/>
  <c r="G742"/>
  <c r="G741"/>
  <c r="G740"/>
  <c r="E751" s="1"/>
  <c r="G739"/>
  <c r="G738"/>
  <c r="G737"/>
  <c r="E749" s="1"/>
  <c r="G729"/>
  <c r="G701"/>
  <c r="G700"/>
  <c r="G699"/>
  <c r="G698"/>
  <c r="G697"/>
  <c r="G696"/>
  <c r="G695"/>
  <c r="E706" s="1"/>
  <c r="G694"/>
  <c r="G693"/>
  <c r="G692"/>
  <c r="E704" s="1"/>
  <c r="G684"/>
  <c r="G656"/>
  <c r="G655"/>
  <c r="G654"/>
  <c r="G653"/>
  <c r="G652"/>
  <c r="G651"/>
  <c r="G650"/>
  <c r="E661" s="1"/>
  <c r="G649"/>
  <c r="G648"/>
  <c r="G647"/>
  <c r="E659" s="1"/>
  <c r="G639"/>
  <c r="G611"/>
  <c r="G610"/>
  <c r="G609"/>
  <c r="G608"/>
  <c r="G607"/>
  <c r="G606"/>
  <c r="G605"/>
  <c r="E616" s="1"/>
  <c r="G604"/>
  <c r="G603"/>
  <c r="G602"/>
  <c r="E614" s="1"/>
  <c r="G594"/>
  <c r="G566"/>
  <c r="G565"/>
  <c r="G564"/>
  <c r="G563"/>
  <c r="G562"/>
  <c r="G561"/>
  <c r="G560"/>
  <c r="E571" s="1"/>
  <c r="G559"/>
  <c r="G558"/>
  <c r="G557"/>
  <c r="E569" s="1"/>
  <c r="G549"/>
  <c r="G521"/>
  <c r="G520"/>
  <c r="G519"/>
  <c r="G518"/>
  <c r="G517"/>
  <c r="G516"/>
  <c r="G515"/>
  <c r="E526" s="1"/>
  <c r="G514"/>
  <c r="G513"/>
  <c r="G512"/>
  <c r="E524" s="1"/>
  <c r="G504"/>
  <c r="G476"/>
  <c r="G475"/>
  <c r="G474"/>
  <c r="G473"/>
  <c r="G472"/>
  <c r="G471"/>
  <c r="G470"/>
  <c r="E481" s="1"/>
  <c r="G469"/>
  <c r="G468"/>
  <c r="G467"/>
  <c r="E479" s="1"/>
  <c r="G459"/>
  <c r="G431"/>
  <c r="G430"/>
  <c r="G429"/>
  <c r="G428"/>
  <c r="G427"/>
  <c r="G426"/>
  <c r="G425"/>
  <c r="E436" s="1"/>
  <c r="G424"/>
  <c r="G423"/>
  <c r="G422"/>
  <c r="E434" s="1"/>
  <c r="G414"/>
  <c r="G386"/>
  <c r="G385"/>
  <c r="G384"/>
  <c r="G383"/>
  <c r="G382"/>
  <c r="G381"/>
  <c r="G380"/>
  <c r="E391" s="1"/>
  <c r="G379"/>
  <c r="G378"/>
  <c r="G377"/>
  <c r="E389" s="1"/>
  <c r="G369"/>
  <c r="G341"/>
  <c r="G340"/>
  <c r="G339"/>
  <c r="G338"/>
  <c r="G337"/>
  <c r="G336"/>
  <c r="G335"/>
  <c r="E346" s="1"/>
  <c r="G334"/>
  <c r="G333"/>
  <c r="G332"/>
  <c r="E344" s="1"/>
  <c r="G324"/>
  <c r="G296"/>
  <c r="G295"/>
  <c r="G294"/>
  <c r="G293"/>
  <c r="G292"/>
  <c r="G291"/>
  <c r="G290"/>
  <c r="E301" s="1"/>
  <c r="G289"/>
  <c r="G288"/>
  <c r="G287"/>
  <c r="E299" s="1"/>
  <c r="G279"/>
  <c r="G251"/>
  <c r="G250"/>
  <c r="G249"/>
  <c r="G248"/>
  <c r="G247"/>
  <c r="G246"/>
  <c r="G245"/>
  <c r="E256" s="1"/>
  <c r="G244"/>
  <c r="G243"/>
  <c r="G242"/>
  <c r="E254" s="1"/>
  <c r="G234"/>
  <c r="G206"/>
  <c r="G205"/>
  <c r="G204"/>
  <c r="G203"/>
  <c r="G202"/>
  <c r="G201"/>
  <c r="G200"/>
  <c r="E211" s="1"/>
  <c r="G199"/>
  <c r="G198"/>
  <c r="G197"/>
  <c r="E209" s="1"/>
  <c r="G189"/>
  <c r="G161"/>
  <c r="G160"/>
  <c r="G159"/>
  <c r="G158"/>
  <c r="G157"/>
  <c r="G156"/>
  <c r="G155"/>
  <c r="E166" s="1"/>
  <c r="G154"/>
  <c r="G153"/>
  <c r="G152"/>
  <c r="E164" s="1"/>
  <c r="G144"/>
  <c r="G116"/>
  <c r="G115"/>
  <c r="G114"/>
  <c r="G113"/>
  <c r="G112"/>
  <c r="G111"/>
  <c r="G110"/>
  <c r="E121" s="1"/>
  <c r="G109"/>
  <c r="G108"/>
  <c r="G107"/>
  <c r="E119" s="1"/>
  <c r="G99"/>
  <c r="G71"/>
  <c r="G70"/>
  <c r="G69"/>
  <c r="G68"/>
  <c r="G67"/>
  <c r="G66"/>
  <c r="G65"/>
  <c r="E76" s="1"/>
  <c r="G64"/>
  <c r="G63"/>
  <c r="G62"/>
  <c r="E74" s="1"/>
  <c r="G54"/>
  <c r="E255" l="1"/>
  <c r="E120"/>
  <c r="E705"/>
  <c r="E885"/>
  <c r="E1785"/>
  <c r="E2145"/>
  <c r="E1560"/>
  <c r="E122"/>
  <c r="E1020"/>
  <c r="E1245"/>
  <c r="E1427"/>
  <c r="E1605"/>
  <c r="E75"/>
  <c r="E77"/>
  <c r="E570"/>
  <c r="E932"/>
  <c r="E1112"/>
  <c r="E2010"/>
  <c r="E167"/>
  <c r="E257"/>
  <c r="E258" s="1"/>
  <c r="D260" s="1"/>
  <c r="D261" s="1"/>
  <c r="E707"/>
  <c r="E1022"/>
  <c r="E1337"/>
  <c r="E300"/>
  <c r="E345"/>
  <c r="E392"/>
  <c r="E435"/>
  <c r="E437"/>
  <c r="E480"/>
  <c r="E750"/>
  <c r="E752"/>
  <c r="E753" s="1"/>
  <c r="D755" s="1"/>
  <c r="D756" s="1"/>
  <c r="E795"/>
  <c r="E1067"/>
  <c r="E1292"/>
  <c r="E1380"/>
  <c r="E1830"/>
  <c r="E1920"/>
  <c r="E1922"/>
  <c r="E165"/>
  <c r="E168" s="1"/>
  <c r="D170" s="1"/>
  <c r="D171" s="1"/>
  <c r="E210"/>
  <c r="E213" s="1"/>
  <c r="D215" s="1"/>
  <c r="D216" s="1"/>
  <c r="E212"/>
  <c r="E975"/>
  <c r="E1517"/>
  <c r="E1695"/>
  <c r="E2102"/>
  <c r="E2237"/>
  <c r="E2235"/>
  <c r="E2192"/>
  <c r="E2193" s="1"/>
  <c r="D2195" s="1"/>
  <c r="D2196" s="1"/>
  <c r="E2190"/>
  <c r="E2147"/>
  <c r="E2148" s="1"/>
  <c r="D2150" s="1"/>
  <c r="D2151" s="1"/>
  <c r="E2100"/>
  <c r="E2057"/>
  <c r="E2058" s="1"/>
  <c r="D2060" s="1"/>
  <c r="D2061" s="1"/>
  <c r="E2012"/>
  <c r="E2013" s="1"/>
  <c r="D2015" s="1"/>
  <c r="D2016" s="1"/>
  <c r="E1967"/>
  <c r="E1965"/>
  <c r="E1877"/>
  <c r="E1875"/>
  <c r="E1832"/>
  <c r="E1787"/>
  <c r="E1788" s="1"/>
  <c r="D1790" s="1"/>
  <c r="D1791" s="1"/>
  <c r="E1742"/>
  <c r="E1740"/>
  <c r="E1697"/>
  <c r="E1652"/>
  <c r="E1650"/>
  <c r="E1607"/>
  <c r="E1562"/>
  <c r="E1515"/>
  <c r="E1518" s="1"/>
  <c r="D1520" s="1"/>
  <c r="D1521" s="1"/>
  <c r="E1472"/>
  <c r="E1470"/>
  <c r="E1425"/>
  <c r="E1382"/>
  <c r="E1383" s="1"/>
  <c r="D1385" s="1"/>
  <c r="D1386" s="1"/>
  <c r="E1335"/>
  <c r="E1290"/>
  <c r="E1247"/>
  <c r="E1248" s="1"/>
  <c r="D1250" s="1"/>
  <c r="D1251" s="1"/>
  <c r="E1202"/>
  <c r="E1200"/>
  <c r="E1157"/>
  <c r="E1155"/>
  <c r="E1110"/>
  <c r="E1113" s="1"/>
  <c r="D1115" s="1"/>
  <c r="D1116" s="1"/>
  <c r="E1065"/>
  <c r="E1068" s="1"/>
  <c r="D1070" s="1"/>
  <c r="D1071" s="1"/>
  <c r="E977"/>
  <c r="E930"/>
  <c r="E887"/>
  <c r="E888" s="1"/>
  <c r="D890" s="1"/>
  <c r="D891" s="1"/>
  <c r="E842"/>
  <c r="E840"/>
  <c r="E797"/>
  <c r="E662"/>
  <c r="E660"/>
  <c r="E617"/>
  <c r="E615"/>
  <c r="E572"/>
  <c r="E573" s="1"/>
  <c r="D575" s="1"/>
  <c r="D576" s="1"/>
  <c r="E527"/>
  <c r="E528" s="1"/>
  <c r="D530" s="1"/>
  <c r="D531" s="1"/>
  <c r="E525"/>
  <c r="E482"/>
  <c r="E390"/>
  <c r="E393" s="1"/>
  <c r="D395" s="1"/>
  <c r="D396" s="1"/>
  <c r="E347"/>
  <c r="E348" s="1"/>
  <c r="D350" s="1"/>
  <c r="D351" s="1"/>
  <c r="E302"/>
  <c r="E1023"/>
  <c r="D1025" s="1"/>
  <c r="D1026" s="1"/>
  <c r="E708"/>
  <c r="D710" s="1"/>
  <c r="D711" s="1"/>
  <c r="E123"/>
  <c r="D125" s="1"/>
  <c r="D126" s="1"/>
  <c r="E78"/>
  <c r="D80" s="1"/>
  <c r="D81" s="1"/>
  <c r="G9"/>
  <c r="E1428" l="1"/>
  <c r="D1430" s="1"/>
  <c r="D1431" s="1"/>
  <c r="E1563"/>
  <c r="D1565" s="1"/>
  <c r="D1566" s="1"/>
  <c r="E1923"/>
  <c r="D1925" s="1"/>
  <c r="D1926" s="1"/>
  <c r="E1608"/>
  <c r="D1610" s="1"/>
  <c r="D1611" s="1"/>
  <c r="E483"/>
  <c r="D485" s="1"/>
  <c r="D486" s="1"/>
  <c r="E798"/>
  <c r="D800" s="1"/>
  <c r="D801" s="1"/>
  <c r="E933"/>
  <c r="D935" s="1"/>
  <c r="D936" s="1"/>
  <c r="E2103"/>
  <c r="D2105" s="1"/>
  <c r="D2106" s="1"/>
  <c r="E438"/>
  <c r="D440" s="1"/>
  <c r="D441" s="1"/>
  <c r="E1338"/>
  <c r="D1340" s="1"/>
  <c r="D1341" s="1"/>
  <c r="E303"/>
  <c r="D305" s="1"/>
  <c r="D306" s="1"/>
  <c r="E978"/>
  <c r="D980" s="1"/>
  <c r="D981" s="1"/>
  <c r="E1293"/>
  <c r="D1295" s="1"/>
  <c r="D1296" s="1"/>
  <c r="E1698"/>
  <c r="D1700" s="1"/>
  <c r="D1701" s="1"/>
  <c r="E1833"/>
  <c r="D1835" s="1"/>
  <c r="D1836" s="1"/>
  <c r="E2238"/>
  <c r="D2240" s="1"/>
  <c r="D2241" s="1"/>
  <c r="E1968"/>
  <c r="D1970" s="1"/>
  <c r="D1971" s="1"/>
  <c r="E1878"/>
  <c r="D1880" s="1"/>
  <c r="D1881" s="1"/>
  <c r="E1743"/>
  <c r="D1745" s="1"/>
  <c r="D1746" s="1"/>
  <c r="E1653"/>
  <c r="D1655" s="1"/>
  <c r="D1656" s="1"/>
  <c r="E1473"/>
  <c r="D1475" s="1"/>
  <c r="D1476" s="1"/>
  <c r="E1203"/>
  <c r="D1205" s="1"/>
  <c r="D1206" s="1"/>
  <c r="E1158"/>
  <c r="D1160" s="1"/>
  <c r="D1161" s="1"/>
  <c r="E843"/>
  <c r="D845" s="1"/>
  <c r="D846" s="1"/>
  <c r="E663"/>
  <c r="D665" s="1"/>
  <c r="D666" s="1"/>
  <c r="E618"/>
  <c r="D620" s="1"/>
  <c r="D621" s="1"/>
  <c r="G20"/>
  <c r="E31" s="1"/>
  <c r="G26" l="1"/>
  <c r="G25"/>
  <c r="G22"/>
  <c r="G23"/>
  <c r="G24"/>
  <c r="G21"/>
  <c r="G19"/>
  <c r="G18"/>
  <c r="G17"/>
  <c r="E29" s="1"/>
  <c r="E32" l="1"/>
  <c r="E30"/>
  <c r="E33" l="1"/>
  <c r="D35" s="1"/>
  <c r="D36" s="1"/>
</calcChain>
</file>

<file path=xl/sharedStrings.xml><?xml version="1.0" encoding="utf-8"?>
<sst xmlns="http://schemas.openxmlformats.org/spreadsheetml/2006/main" count="5639" uniqueCount="351">
  <si>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</si>
  <si>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</si>
  <si>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</si>
  <si>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</si>
  <si>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</si>
  <si>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</si>
  <si>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</si>
  <si>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</si>
  <si>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</si>
  <si>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</si>
  <si>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</si>
  <si>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</si>
  <si>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</si>
  <si>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</si>
  <si>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</si>
  <si>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</si>
  <si>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</si>
  <si>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</si>
  <si>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</si>
  <si>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</si>
  <si>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</si>
  <si>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</si>
  <si>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</si>
  <si>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</si>
  <si>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</si>
  <si>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</si>
  <si>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</si>
  <si>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</si>
  <si>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</si>
  <si>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</si>
  <si>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</si>
  <si>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</si>
  <si>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</si>
  <si>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</si>
  <si>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</si>
  <si>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</si>
  <si>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</si>
  <si>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</si>
  <si>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</si>
  <si>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</si>
  <si>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</si>
  <si>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</si>
  <si>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</si>
  <si>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</si>
  <si>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</si>
  <si>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</si>
  <si>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</si>
  <si>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</si>
  <si>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</si>
  <si>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</si>
  <si>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</si>
  <si>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</si>
  <si>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</si>
  <si>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</si>
  <si>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</si>
  <si>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</si>
  <si>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</si>
  <si>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</si>
  <si>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</si>
  <si>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</si>
  <si>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</si>
  <si>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</si>
  <si>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</si>
  <si>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</si>
  <si>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</si>
  <si>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</si>
  <si>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</si>
  <si>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</si>
  <si>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</si>
  <si>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</si>
  <si>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</si>
  <si>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</si>
  <si>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</si>
  <si>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</si>
  <si>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</si>
  <si>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</si>
  <si>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</si>
  <si>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</si>
  <si>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</si>
  <si>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</si>
  <si>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</si>
  <si>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</si>
  <si>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</si>
  <si>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</si>
  <si>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</si>
  <si>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</si>
  <si>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</si>
  <si>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"Лениногорское лесничество"</t>
  </si>
  <si>
    <t>Нижне - Чершилинское участковое лесничество</t>
  </si>
  <si>
    <t>кв. 19 выд. 15 делянка 1</t>
  </si>
  <si>
    <t>8Ос1Б1Лп+Кл</t>
  </si>
  <si>
    <t>кв. 21 выд. 15 делянка 1</t>
  </si>
  <si>
    <t>10Ос+Лп</t>
  </si>
  <si>
    <t>кв. 21 выд. 15 делянка 2</t>
  </si>
  <si>
    <t>кв. 21 выд. 15 делянка 3</t>
  </si>
  <si>
    <t>кв. 24 выд. 21 делянка 1</t>
  </si>
  <si>
    <t>7Ос3Б</t>
  </si>
  <si>
    <t>кв. 26 выд. 18 делянка 1</t>
  </si>
  <si>
    <t>6Б4Лп</t>
  </si>
  <si>
    <t>кв. 26 выд. 20 делянка 2</t>
  </si>
  <si>
    <t>7Ос2Б1Лп</t>
  </si>
  <si>
    <t>кв. 26 выд. 20 делянка 3</t>
  </si>
  <si>
    <t>кв. 26 выд. 20 делянка 4</t>
  </si>
  <si>
    <t>кв. 26 выд. 32 делянка 5</t>
  </si>
  <si>
    <t>9Б1Лп+Ос</t>
  </si>
  <si>
    <t>кв. 28 выд. 22 делянка 1</t>
  </si>
  <si>
    <t>6Ос2Лп2Кл</t>
  </si>
  <si>
    <t>кв. 34 выд. 7 делянка 1</t>
  </si>
  <si>
    <t>9Ос1Б+Лп</t>
  </si>
  <si>
    <t>кв. 56 выд. 6 делянка 1</t>
  </si>
  <si>
    <t>4Дн1Кл1Б1Ос3Лп</t>
  </si>
  <si>
    <t>кв. 56 выд. 6 делянка 2</t>
  </si>
  <si>
    <t>кв. 78 выд. 3 делянка 1</t>
  </si>
  <si>
    <t>6Б2Ос2Лп</t>
  </si>
  <si>
    <t>кв. 97 выд. 19 делянка 1</t>
  </si>
  <si>
    <t>4Дн3Кл3Лп</t>
  </si>
  <si>
    <t>кв. 118 выд. 4 делянка 1</t>
  </si>
  <si>
    <t>6Б3Лп1Дн+Ос</t>
  </si>
  <si>
    <t>Лениногорское участковое лесничество</t>
  </si>
  <si>
    <t>кв. 6 выд. 25 делянка 1</t>
  </si>
  <si>
    <t>7Дн3Б</t>
  </si>
  <si>
    <t>кв. 33 выд. 23 делянка 1</t>
  </si>
  <si>
    <t>6Б1Ос+Дн</t>
  </si>
  <si>
    <t>кв. 50 выд. 26 делянка 1</t>
  </si>
  <si>
    <t>8Б2Дн+Кл</t>
  </si>
  <si>
    <t>кв. 90 выд. 3 делянка 1</t>
  </si>
  <si>
    <t>4б3Ос1Дн2Кл</t>
  </si>
  <si>
    <t>кв. 120 выд. 5 делянка 1</t>
  </si>
  <si>
    <t>5Ос2Лп2Дн1Кл</t>
  </si>
  <si>
    <t>кв. 105 выд. 8 делянка 1</t>
  </si>
  <si>
    <t>9Б1Дн</t>
  </si>
  <si>
    <t>кв. 78 выд. 20 делянка 1</t>
  </si>
  <si>
    <t>7Б2Лп1Дн+Кл</t>
  </si>
  <si>
    <t>кв. 78 выд. 20 делянка 2</t>
  </si>
  <si>
    <t>кв. 91 выд. 17 делянка 1</t>
  </si>
  <si>
    <t>кв. 91 выд. 17 делянка 2</t>
  </si>
  <si>
    <t>кв. 95 выд. 11 делянка 1</t>
  </si>
  <si>
    <t>7Б3Дн</t>
  </si>
  <si>
    <t>кв. 95 выд. 11 делянка 2</t>
  </si>
  <si>
    <t>кв. 95 выд. 11 делянка 3</t>
  </si>
  <si>
    <t>кв. 96 выд. 3 делянка 1</t>
  </si>
  <si>
    <t>4Дн1Кл3Ос2Б</t>
  </si>
  <si>
    <t>кв. 100 выд. 1 делянка 1</t>
  </si>
  <si>
    <t>6Ос1Б1Дн2Кл</t>
  </si>
  <si>
    <t>5Ос3б2Кл+Дн</t>
  </si>
  <si>
    <t>7Ос2Б1Дн</t>
  </si>
  <si>
    <t>кв. 100 выд. 17 делянка 4</t>
  </si>
  <si>
    <t>кв. 100 выд. 5 делянка 2</t>
  </si>
  <si>
    <t>кв. 100 выд. 6 делянка 3</t>
  </si>
  <si>
    <t>8Б1Ос1Дн</t>
  </si>
  <si>
    <t>кв. 100 выд. 23 делянка 5</t>
  </si>
  <si>
    <t>5Б1Ос1Лп2Кл1Дн</t>
  </si>
  <si>
    <t>кв. 100 выд. 26 делянка 6</t>
  </si>
  <si>
    <t>10Б</t>
  </si>
  <si>
    <t>кв. 102 выд. 10 делянка 1</t>
  </si>
  <si>
    <t>6Ос1Б2Кл1Дн</t>
  </si>
  <si>
    <t>кв. 107 выд. 5 делянка 1</t>
  </si>
  <si>
    <t>8Дн1Б1Ос</t>
  </si>
  <si>
    <t>Старо - Кувакское участковое лесничество</t>
  </si>
  <si>
    <t>кв. 6 выд. 11 делянка 3</t>
  </si>
  <si>
    <t>7Ос2Лп1Б</t>
  </si>
  <si>
    <t>кв. 8 выд. 7 делянка 1</t>
  </si>
  <si>
    <t>9Ос1Лп</t>
  </si>
  <si>
    <t>кв. 8 выд. 26 делянка 3</t>
  </si>
  <si>
    <t>7Ос2Лп1Дн+С</t>
  </si>
  <si>
    <t>кв. 10 выд. 6 делянка 1</t>
  </si>
  <si>
    <t>кв. 35 выд. 7 делянка 1</t>
  </si>
  <si>
    <t>6Лп2Б1Ос1Дн</t>
  </si>
  <si>
    <t>кв. 37 выд. 48 делянка 2</t>
  </si>
  <si>
    <t>5Дн2Кл2Ос1Лп</t>
  </si>
  <si>
    <t>кв. 38 выд. 30 делянка 1</t>
  </si>
  <si>
    <t>5Дн2Кл2Лп1Б+С</t>
  </si>
  <si>
    <t>кв. 38 выд. 48 делянка 2</t>
  </si>
  <si>
    <t>10Ос</t>
  </si>
  <si>
    <t>кв. 39 выд. 12 делянка 1</t>
  </si>
  <si>
    <t>кв. 39 выд. 35 делянка 2</t>
  </si>
  <si>
    <t>6Б2Лп2Дн</t>
  </si>
  <si>
    <t>кв. 40 выд. 5 делянка 1</t>
  </si>
  <si>
    <t>5Лп1Б1Ос2Дн1Кл</t>
  </si>
  <si>
    <t>кв. 45 выд. 2 делянка 1</t>
  </si>
  <si>
    <t>8Лп2Б+Ос</t>
  </si>
  <si>
    <t>кв. 45 выд. 10 делянка 2</t>
  </si>
  <si>
    <t>5Дн5Б</t>
  </si>
  <si>
    <t>кв. 55 выд. 40 делянка 1</t>
  </si>
  <si>
    <t>6Дн2Кл2Б</t>
  </si>
  <si>
    <t>кв. 56 выд. 30 делянка 1</t>
  </si>
  <si>
    <t>6Лп3Б1Кл</t>
  </si>
  <si>
    <t>кв. 58 выд. 20 делянка 1</t>
  </si>
  <si>
    <t>7Лп2Б1Дн</t>
  </si>
  <si>
    <t>Зай - Каратаевское участковое лесничество</t>
  </si>
  <si>
    <t>кв. 67 выд. 21 делянка 1</t>
  </si>
  <si>
    <t>кв. 4 выд. 18 делянка 1</t>
  </si>
  <si>
    <t>7ЛП3ОС</t>
  </si>
  <si>
    <t>кв. 4 выд. 18 делянка 2</t>
  </si>
  <si>
    <t>кв. 4 выд. 18 делянка 3</t>
  </si>
  <si>
    <t>кв. 10 выд. 3 делянка 1</t>
  </si>
  <si>
    <t>7ОС2ЛП1КЛ</t>
  </si>
  <si>
    <t>кв. 10 выд. 3 делянка 3</t>
  </si>
  <si>
    <t>кв. 12 выд. 15 делянка 1</t>
  </si>
  <si>
    <t>9ЛП1ОС+ДН</t>
  </si>
  <si>
    <t>кв. 12 выд. 15 делянка 2</t>
  </si>
  <si>
    <t>кв. 14 выд. 26 делянка 1</t>
  </si>
  <si>
    <t>7ЛП2КЛ1ОС</t>
  </si>
  <si>
    <t>кв. 17 выд. 14 делянка 1</t>
  </si>
  <si>
    <t>5Б2ОС3ДН</t>
  </si>
  <si>
    <t>кв. 17 выд. 4 делянка 2</t>
  </si>
  <si>
    <t>кв. 17 выд. 4 делянка 3</t>
  </si>
  <si>
    <t>кв. 17 выд. 4 делянка 4</t>
  </si>
  <si>
    <t>кв. 20 выд. 8 делянка 1</t>
  </si>
  <si>
    <t>8Б2ДН</t>
  </si>
  <si>
    <t>4Б2ОС2ДН2КЛ</t>
  </si>
  <si>
    <t>кв. 20 выд. 17 делянка 3</t>
  </si>
  <si>
    <t>кв. 20 выд. 17 делянка 2</t>
  </si>
  <si>
    <t>кв. 20 выд. 17 делянка 4</t>
  </si>
  <si>
    <t>кв. 22 выд. 3 делянка 1</t>
  </si>
  <si>
    <t>8ЛП2ДН</t>
  </si>
  <si>
    <t>кв. 22 выд. 3 делянка 2</t>
  </si>
  <si>
    <t>кв. 22 выд. 3 делянка 3</t>
  </si>
  <si>
    <t>кв. 22 выд. 11 делянка 4</t>
  </si>
  <si>
    <t>9ЛП1ДН</t>
  </si>
  <si>
    <t>кв. 55 выд. 6 делянка 2</t>
  </si>
  <si>
    <t>4ДН2КЛ4Б</t>
  </si>
  <si>
    <t>кв. 57 выд. 41 делянка 1</t>
  </si>
  <si>
    <t>кв. 60 выд. 9 делянка 1</t>
  </si>
  <si>
    <t>7Б3КЛ+ДН</t>
  </si>
  <si>
    <t>кв. 60 выд. 16 делянка 2</t>
  </si>
  <si>
    <t>8Б1ДН1КЛ</t>
  </si>
  <si>
    <t>кв. 60 выд. 16 делянка 3</t>
  </si>
  <si>
    <t>кв. 60 выд. 37 делянка 4</t>
  </si>
  <si>
    <t>ЛОТ №51</t>
  </si>
  <si>
    <t>кв. 88 выд. 17 делянка 1</t>
  </si>
  <si>
    <t>7ЛП2Б1КЛ</t>
  </si>
  <si>
    <t>ЛОТ №52</t>
  </si>
  <si>
    <t>кв. 88 выд. 21 делянка 2</t>
  </si>
  <si>
    <t>7ЛП1Б1ДН1КЛ</t>
  </si>
  <si>
    <t>ЛОТ №53</t>
  </si>
  <si>
    <t>кв. 90 выд. 18 делянка 1</t>
  </si>
  <si>
    <t>10ЛП</t>
  </si>
  <si>
    <t>ЛОТ №54</t>
  </si>
  <si>
    <t>кв. 90 выд. 18 делянка 2</t>
  </si>
  <si>
    <t>ЛОТ №55</t>
  </si>
  <si>
    <t>Шугуровское участковое лесничество</t>
  </si>
  <si>
    <t>ЛОТ №56</t>
  </si>
  <si>
    <t>кв. 45 выд. 19 делянка 1</t>
  </si>
  <si>
    <t>9Ос1Б</t>
  </si>
  <si>
    <t>кв. 45 выд. 19 делянка 2</t>
  </si>
  <si>
    <t>ЛОТ №57</t>
  </si>
  <si>
    <t>кв. 46 выд. 1 делянка 1</t>
  </si>
  <si>
    <t>5Дн3Б2Лп</t>
  </si>
  <si>
    <t>ЛОТ №58</t>
  </si>
  <si>
    <t>ЛОТ №59</t>
  </si>
  <si>
    <t>кв. 46 выд. 4 делянка 2</t>
  </si>
  <si>
    <t>кв. 46 выд. 16 делянка 3</t>
  </si>
  <si>
    <t>кв. 47 выд. 4 делянка 1</t>
  </si>
  <si>
    <t>ЛОТ №60</t>
  </si>
  <si>
    <t>кв. 50 выд. 4 делянка 1</t>
  </si>
  <si>
    <t>ЛОТ №61</t>
  </si>
  <si>
    <t>ЛОТ №63</t>
  </si>
  <si>
    <t>кв. 58 выд. 9 делянка 1</t>
  </si>
  <si>
    <t>5Дн3Кл2Лп+Б</t>
  </si>
  <si>
    <t>ЛОТ №62</t>
  </si>
  <si>
    <t>кв. 51 выд. 7 делянка 1</t>
  </si>
  <si>
    <t>ЛОТ №64</t>
  </si>
  <si>
    <t>кв. 58 выд. 24 делянка 2</t>
  </si>
  <si>
    <t>ЛОТ №65</t>
  </si>
  <si>
    <t>кв. 59 выд. 11 делянка 1</t>
  </si>
  <si>
    <t>ЛОТ №66</t>
  </si>
  <si>
    <t>кв. 67 выд. 16 делянка 1</t>
  </si>
  <si>
    <t>ЛОТ №67</t>
  </si>
  <si>
    <t>6Дн4Б</t>
  </si>
  <si>
    <t>ЛОТ №68</t>
  </si>
  <si>
    <t>кв. 71 выд. 27 делянка 1</t>
  </si>
  <si>
    <t>ЛОТ №69</t>
  </si>
  <si>
    <t>ЛОТ №70</t>
  </si>
  <si>
    <t>кв. 74 выд. 7 делянка 1</t>
  </si>
  <si>
    <t>8Б2Лп</t>
  </si>
  <si>
    <t>ЛОТ №71</t>
  </si>
  <si>
    <t>кв. 86 выд. 32 делянка 1</t>
  </si>
  <si>
    <t>ЛОТ №72</t>
  </si>
  <si>
    <t>кв. 86 выд. 32 делянка 2</t>
  </si>
  <si>
    <t>кв. 103 выд. 16 делянка 1</t>
  </si>
  <si>
    <t>7Лп2Ос1Б</t>
  </si>
  <si>
    <t>ЛОТ №73</t>
  </si>
  <si>
    <t>кв. 114 выд. 5 делянка 1</t>
  </si>
  <si>
    <t>5Лп2Б3Кл</t>
  </si>
  <si>
    <t>ЛОТ №74</t>
  </si>
  <si>
    <t>кв. 125 выд. 11 делянка 1</t>
  </si>
  <si>
    <t>4Б3Ос3Дн</t>
  </si>
  <si>
    <t>ЛОТ №75</t>
  </si>
  <si>
    <t>ЛОТ №76</t>
  </si>
  <si>
    <t>ЛОТ №77</t>
  </si>
  <si>
    <t>ЛОТ №78</t>
  </si>
  <si>
    <t>ЛОТ №79</t>
  </si>
  <si>
    <t>ЛОТ №80</t>
  </si>
  <si>
    <t>ЛОТ №81</t>
  </si>
  <si>
    <t>ЛОТ №82</t>
  </si>
  <si>
    <t>ЛОТ №83</t>
  </si>
  <si>
    <t>ЛОТ №84</t>
  </si>
  <si>
    <t>ЛОТ №85</t>
  </si>
  <si>
    <t>ЛОТ №86</t>
  </si>
  <si>
    <t>ЛОТ №87</t>
  </si>
  <si>
    <t>ЛОТ №88</t>
  </si>
  <si>
    <t>ЛОТ №89</t>
  </si>
  <si>
    <t>ЛОТ №90</t>
  </si>
  <si>
    <t>ЛОТ №91</t>
  </si>
  <si>
    <t>ЛОТ №92</t>
  </si>
  <si>
    <t>ЛОТ №93</t>
  </si>
  <si>
    <t>ЛОТ №94</t>
  </si>
  <si>
    <t>ЛОТ №95</t>
  </si>
  <si>
    <t>ЛОТ №96</t>
  </si>
  <si>
    <t>ЛОТ №97</t>
  </si>
  <si>
    <t>ЛОТ №98</t>
  </si>
  <si>
    <t>ЛОТ №99</t>
  </si>
  <si>
    <t>ЛОТ №100</t>
  </si>
  <si>
    <t>ЛОТ №101</t>
  </si>
  <si>
    <t>ЛОТ №102</t>
  </si>
  <si>
    <t>ЛОТ №103</t>
  </si>
  <si>
    <t>ЛОТ №104</t>
  </si>
  <si>
    <t>ЛОТ №105</t>
  </si>
  <si>
    <t>ЛОТ №106</t>
  </si>
  <si>
    <t>ЛОТ №107</t>
  </si>
  <si>
    <t>6Ос2Б2Лп+Дн</t>
  </si>
  <si>
    <t>кв. 37 выд. 9 делянка 1</t>
  </si>
  <si>
    <t>9Ос1Дн</t>
  </si>
  <si>
    <t>кв. 42 выд. 33 делянка 1</t>
  </si>
  <si>
    <t>6Б1Лп3Дн+Кл</t>
  </si>
  <si>
    <t>кв. 52 выд. 23 делянка 1</t>
  </si>
  <si>
    <t>ЛОТ №108</t>
  </si>
  <si>
    <t>ЛОТ №109</t>
  </si>
  <si>
    <t>ЛОТ №110</t>
  </si>
  <si>
    <t>кв. 60 выд. 27 делянка 1</t>
  </si>
  <si>
    <t>ЛОТ №111</t>
  </si>
  <si>
    <t>кв. 60 выд. 36 делянка 2</t>
  </si>
  <si>
    <t>8Б2Дн</t>
  </si>
  <si>
    <t>ЛОТ №112</t>
  </si>
  <si>
    <t>кв. 63 выд. 13 делянка 1</t>
  </si>
  <si>
    <t>кв. 69 выд. 7 делянка 1</t>
  </si>
  <si>
    <t>кв. 70 выд. 4 делянка 1</t>
  </si>
  <si>
    <t>кв. 69 выд. 19 делянка 2</t>
  </si>
  <si>
    <t>10Ос+Б</t>
  </si>
  <si>
    <t>ЛОТ №113</t>
  </si>
  <si>
    <t>ЛОТ №114</t>
  </si>
  <si>
    <t>ЛОТ №115</t>
  </si>
  <si>
    <t>4ДН2КЛ2ОС2Б</t>
  </si>
  <si>
    <t>9Лп1Б</t>
  </si>
  <si>
    <t>10Лп</t>
  </si>
  <si>
    <t>5Лп3Б2Дн</t>
  </si>
  <si>
    <t>6Ос3Лп1Б</t>
  </si>
  <si>
    <t>10Лп+Б+Кл</t>
  </si>
  <si>
    <t>6Лп1Б1Ос2Дн+Кл</t>
  </si>
  <si>
    <t>6Дн1Кл2Лп1Ос+Б</t>
  </si>
</sst>
</file>

<file path=xl/styles.xml><?xml version="1.0" encoding="utf-8"?>
<styleSheet xmlns="http://schemas.openxmlformats.org/spreadsheetml/2006/main">
  <numFmts count="2">
    <numFmt numFmtId="43" formatCode="_-* #,##0.00\ _₽_-;\-* #,##0.00\ _₽_-;_-* &quot;-&quot;??\ _₽_-;_-@_-"/>
    <numFmt numFmtId="164" formatCode="0.0"/>
  </numFmts>
  <fonts count="22">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
      <sz val="17"/>
      <color rgb="FFFF0000"/>
      <name val="Times New Roman"/>
      <family val="1"/>
      <charset val="204"/>
    </font>
    <font>
      <sz val="16"/>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s>
  <cellStyleXfs count="1">
    <xf numFmtId="0" fontId="0" fillId="0" borderId="0"/>
  </cellStyleXfs>
  <cellXfs count="132">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4" fontId="20" fillId="2" borderId="19" xfId="0" applyNumberFormat="1" applyFont="1" applyFill="1" applyBorder="1" applyAlignment="1" applyProtection="1">
      <alignment horizontal="center" vertical="center"/>
      <protection locked="0"/>
    </xf>
    <xf numFmtId="3" fontId="20" fillId="2" borderId="1" xfId="0" applyNumberFormat="1" applyFont="1" applyFill="1" applyBorder="1" applyAlignment="1" applyProtection="1">
      <alignment horizontal="center" vertical="center"/>
      <protection locked="0"/>
    </xf>
    <xf numFmtId="4" fontId="20" fillId="2" borderId="1" xfId="0" applyNumberFormat="1" applyFont="1" applyFill="1" applyBorder="1" applyAlignment="1" applyProtection="1">
      <alignment horizontal="center" vertical="center"/>
      <protection locked="0"/>
    </xf>
    <xf numFmtId="1" fontId="21" fillId="2" borderId="1" xfId="0" applyNumberFormat="1" applyFont="1" applyFill="1" applyBorder="1" applyAlignment="1" applyProtection="1">
      <alignment horizontal="center" vertical="center"/>
      <protection locked="0"/>
    </xf>
    <xf numFmtId="0" fontId="15" fillId="2" borderId="22" xfId="0"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horizontal="center" vertical="center"/>
      <protection locked="0"/>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4" fontId="11" fillId="3" borderId="38" xfId="0" applyNumberFormat="1" applyFont="1" applyFill="1" applyBorder="1" applyAlignment="1">
      <alignment horizontal="center" vertical="center" wrapText="1"/>
    </xf>
    <xf numFmtId="4" fontId="11" fillId="3" borderId="12" xfId="0" applyNumberFormat="1" applyFont="1" applyFill="1" applyBorder="1" applyAlignment="1">
      <alignment horizontal="center" vertical="center" wrapText="1"/>
    </xf>
    <xf numFmtId="0" fontId="13" fillId="3" borderId="33" xfId="0" applyFont="1" applyFill="1" applyBorder="1" applyAlignment="1">
      <alignment horizontal="center" vertical="center"/>
    </xf>
    <xf numFmtId="0" fontId="13" fillId="3" borderId="34" xfId="0" applyFont="1" applyFill="1" applyBorder="1" applyAlignment="1">
      <alignment horizontal="center" vertical="center"/>
    </xf>
    <xf numFmtId="0" fontId="13" fillId="3" borderId="9" xfId="0" applyFont="1" applyFill="1" applyBorder="1" applyAlignment="1">
      <alignment horizontal="center" vertical="center" wrapText="1"/>
    </xf>
    <xf numFmtId="0" fontId="13" fillId="3" borderId="34" xfId="0" applyFont="1" applyFill="1" applyBorder="1" applyAlignment="1">
      <alignment horizontal="center" vertical="center" wrapText="1"/>
    </xf>
    <xf numFmtId="0" fontId="14" fillId="3" borderId="33" xfId="0" applyFont="1" applyFill="1" applyBorder="1" applyAlignment="1">
      <alignment horizontal="left" vertical="top" wrapText="1"/>
    </xf>
    <xf numFmtId="0" fontId="14" fillId="3" borderId="34" xfId="0" applyFont="1" applyFill="1" applyBorder="1" applyAlignment="1">
      <alignment horizontal="left" vertical="top" wrapText="1"/>
    </xf>
    <xf numFmtId="0" fontId="7" fillId="3" borderId="37" xfId="0" applyFont="1" applyFill="1" applyBorder="1" applyAlignment="1">
      <alignment horizontal="center" vertical="center" textRotation="90" wrapText="1"/>
    </xf>
    <xf numFmtId="0" fontId="14" fillId="3" borderId="31" xfId="0" applyFont="1" applyFill="1" applyBorder="1" applyAlignment="1">
      <alignment horizontal="left" vertical="top" wrapText="1"/>
    </xf>
    <xf numFmtId="0" fontId="14" fillId="3" borderId="32" xfId="0" applyFont="1" applyFill="1" applyBorder="1" applyAlignment="1">
      <alignment horizontal="left" vertical="top"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39" xfId="0" applyFont="1" applyFill="1" applyBorder="1" applyAlignment="1">
      <alignment horizontal="left" vertical="top" wrapText="1"/>
    </xf>
    <xf numFmtId="0" fontId="14" fillId="3" borderId="30"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5166"/>
  <sheetViews>
    <sheetView tabSelected="1" topLeftCell="A1006" zoomScale="70" zoomScaleNormal="70" zoomScaleSheetLayoutView="85" zoomScalePageLayoutView="85" workbookViewId="0">
      <selection activeCell="L1008" sqref="L1008"/>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c r="B1" s="115" t="s">
        <v>24</v>
      </c>
      <c r="C1" s="115"/>
      <c r="D1" s="115"/>
      <c r="E1" s="115"/>
      <c r="F1" s="115"/>
      <c r="G1" s="115"/>
      <c r="H1" s="115"/>
      <c r="J1" s="63"/>
    </row>
    <row r="2" spans="2:10" ht="46.5" customHeight="1">
      <c r="B2" s="116" t="s">
        <v>37</v>
      </c>
      <c r="C2" s="116"/>
      <c r="D2" s="116"/>
      <c r="E2" s="116"/>
      <c r="F2" s="116"/>
      <c r="G2" s="116"/>
    </row>
    <row r="3" spans="2:10">
      <c r="C3" s="39"/>
      <c r="G3" s="7"/>
    </row>
    <row r="4" spans="2:10" ht="25.5">
      <c r="C4" s="14" t="s">
        <v>5</v>
      </c>
      <c r="D4" s="6"/>
    </row>
    <row r="5" spans="2:10" s="10" customFormat="1" ht="20.25" customHeight="1">
      <c r="C5" s="103" t="s">
        <v>15</v>
      </c>
      <c r="D5" s="106" t="s">
        <v>87</v>
      </c>
      <c r="E5" s="107"/>
      <c r="F5" s="107"/>
      <c r="G5" s="108"/>
      <c r="H5" s="40"/>
      <c r="J5" s="65"/>
    </row>
    <row r="6" spans="2:10" s="10" customFormat="1" ht="20.25" customHeight="1">
      <c r="C6" s="104"/>
      <c r="D6" s="106" t="s">
        <v>118</v>
      </c>
      <c r="E6" s="107"/>
      <c r="F6" s="107"/>
      <c r="G6" s="108"/>
      <c r="H6" s="40"/>
      <c r="J6" s="65"/>
    </row>
    <row r="7" spans="2:10" s="10" customFormat="1" ht="20.25" customHeight="1">
      <c r="C7" s="105"/>
      <c r="D7" s="106" t="s">
        <v>119</v>
      </c>
      <c r="E7" s="107"/>
      <c r="F7" s="107"/>
      <c r="G7" s="108"/>
      <c r="H7" s="40"/>
      <c r="J7" s="65"/>
    </row>
    <row r="8" spans="2:10" ht="28.5" customHeight="1">
      <c r="C8" s="35" t="s">
        <v>12</v>
      </c>
      <c r="D8" s="53">
        <v>1.5</v>
      </c>
      <c r="E8" s="49"/>
      <c r="F8" s="10"/>
    </row>
    <row r="9" spans="2:10" ht="28.5" customHeight="1">
      <c r="C9" s="1" t="s">
        <v>9</v>
      </c>
      <c r="D9" s="54">
        <v>22</v>
      </c>
      <c r="E9" s="109" t="s">
        <v>16</v>
      </c>
      <c r="F9" s="110"/>
      <c r="G9" s="113">
        <f>D10/D9</f>
        <v>71.829090909090908</v>
      </c>
    </row>
    <row r="10" spans="2:10" ht="28.5" customHeight="1">
      <c r="C10" s="1" t="s">
        <v>10</v>
      </c>
      <c r="D10" s="54">
        <v>1580.24</v>
      </c>
      <c r="E10" s="111"/>
      <c r="F10" s="112"/>
      <c r="G10" s="114"/>
    </row>
    <row r="11" spans="2:10">
      <c r="C11" s="37"/>
      <c r="D11" s="38"/>
      <c r="E11" s="50"/>
    </row>
    <row r="12" spans="2:10">
      <c r="C12" s="36" t="s">
        <v>7</v>
      </c>
      <c r="D12" s="55" t="s">
        <v>120</v>
      </c>
    </row>
    <row r="13" spans="2:10">
      <c r="C13" s="36" t="s">
        <v>11</v>
      </c>
      <c r="D13" s="55">
        <v>75</v>
      </c>
      <c r="J13" s="64" t="s">
        <v>34</v>
      </c>
    </row>
    <row r="14" spans="2:10">
      <c r="C14" s="36" t="s">
        <v>13</v>
      </c>
      <c r="D14" s="69" t="s">
        <v>35</v>
      </c>
      <c r="E14" s="41"/>
      <c r="J14" s="64" t="s">
        <v>35</v>
      </c>
    </row>
    <row r="15" spans="2:10" ht="24" thickBot="1">
      <c r="C15" s="42"/>
      <c r="D15" s="42"/>
    </row>
    <row r="16" spans="2:10" ht="48" thickBot="1">
      <c r="B16" s="88" t="s">
        <v>17</v>
      </c>
      <c r="C16" s="89"/>
      <c r="D16" s="23" t="s">
        <v>20</v>
      </c>
      <c r="E16" s="90" t="s">
        <v>22</v>
      </c>
      <c r="F16" s="91"/>
      <c r="G16" s="2" t="s">
        <v>21</v>
      </c>
    </row>
    <row r="17" spans="2:10" s="43" customFormat="1" ht="24" thickBot="1">
      <c r="B17" s="92" t="s">
        <v>36</v>
      </c>
      <c r="C17" s="93"/>
      <c r="D17" s="70">
        <v>50.01</v>
      </c>
      <c r="E17" s="56">
        <v>1.5</v>
      </c>
      <c r="F17" s="18" t="s">
        <v>25</v>
      </c>
      <c r="G17" s="26">
        <f t="shared" ref="G17:G22" si="0">D17*E17</f>
        <v>75.015000000000001</v>
      </c>
      <c r="H17" s="94"/>
      <c r="J17" s="66"/>
    </row>
    <row r="18" spans="2:10" s="44" customFormat="1" ht="46.5" customHeight="1">
      <c r="B18" s="95" t="s">
        <v>18</v>
      </c>
      <c r="C18" s="96"/>
      <c r="D18" s="59">
        <v>97.44</v>
      </c>
      <c r="E18" s="57"/>
      <c r="F18" s="19" t="s">
        <v>26</v>
      </c>
      <c r="G18" s="27">
        <f t="shared" si="0"/>
        <v>0</v>
      </c>
      <c r="H18" s="94"/>
      <c r="J18" s="67"/>
    </row>
    <row r="19" spans="2:10" s="44" customFormat="1" ht="24" thickBot="1">
      <c r="B19" s="97" t="s">
        <v>19</v>
      </c>
      <c r="C19" s="98"/>
      <c r="D19" s="62">
        <v>151.63</v>
      </c>
      <c r="E19" s="58"/>
      <c r="F19" s="20" t="s">
        <v>26</v>
      </c>
      <c r="G19" s="28">
        <f t="shared" si="0"/>
        <v>0</v>
      </c>
      <c r="H19" s="94"/>
      <c r="J19" s="67"/>
    </row>
    <row r="20" spans="2:10" s="44" customFormat="1" ht="24" thickBot="1">
      <c r="B20" s="99" t="s">
        <v>28</v>
      </c>
      <c r="C20" s="100"/>
      <c r="D20" s="71">
        <v>731.97</v>
      </c>
      <c r="E20" s="71">
        <v>1.5</v>
      </c>
      <c r="F20" s="24" t="s">
        <v>25</v>
      </c>
      <c r="G20" s="29">
        <f t="shared" si="0"/>
        <v>1097.9549999999999</v>
      </c>
      <c r="H20" s="94"/>
      <c r="J20" s="67"/>
    </row>
    <row r="21" spans="2:10" s="44" customFormat="1" ht="48" customHeight="1">
      <c r="B21" s="95" t="s">
        <v>33</v>
      </c>
      <c r="C21" s="96"/>
      <c r="D21" s="59">
        <v>652.6</v>
      </c>
      <c r="E21" s="59"/>
      <c r="F21" s="19" t="s">
        <v>25</v>
      </c>
      <c r="G21" s="27">
        <f t="shared" si="0"/>
        <v>0</v>
      </c>
      <c r="H21" s="94"/>
      <c r="J21" s="67"/>
    </row>
    <row r="22" spans="2:10" s="44" customFormat="1">
      <c r="B22" s="101" t="s">
        <v>27</v>
      </c>
      <c r="C22" s="102"/>
      <c r="D22" s="72">
        <v>526.99</v>
      </c>
      <c r="E22" s="60"/>
      <c r="F22" s="21" t="s">
        <v>25</v>
      </c>
      <c r="G22" s="30">
        <f t="shared" si="0"/>
        <v>0</v>
      </c>
      <c r="H22" s="94"/>
      <c r="J22" s="67"/>
    </row>
    <row r="23" spans="2:10" s="44" customFormat="1">
      <c r="B23" s="101" t="s">
        <v>29</v>
      </c>
      <c r="C23" s="102"/>
      <c r="D23" s="73">
        <v>5436.99</v>
      </c>
      <c r="E23" s="61"/>
      <c r="F23" s="21" t="s">
        <v>25</v>
      </c>
      <c r="G23" s="30">
        <f t="shared" ref="G23:G24" si="1">D23*E23</f>
        <v>0</v>
      </c>
      <c r="H23" s="94"/>
      <c r="J23" s="67"/>
    </row>
    <row r="24" spans="2:10" s="44" customFormat="1">
      <c r="B24" s="101" t="s">
        <v>30</v>
      </c>
      <c r="C24" s="102"/>
      <c r="D24" s="73">
        <v>1672.77</v>
      </c>
      <c r="E24" s="61"/>
      <c r="F24" s="21" t="s">
        <v>25</v>
      </c>
      <c r="G24" s="30">
        <f t="shared" si="1"/>
        <v>0</v>
      </c>
      <c r="H24" s="94"/>
      <c r="J24" s="67"/>
    </row>
    <row r="25" spans="2:10" s="44" customFormat="1">
      <c r="B25" s="101" t="s">
        <v>32</v>
      </c>
      <c r="C25" s="102"/>
      <c r="D25" s="73">
        <v>548.24</v>
      </c>
      <c r="E25" s="61"/>
      <c r="F25" s="21" t="s">
        <v>25</v>
      </c>
      <c r="G25" s="30">
        <f>D25*E25</f>
        <v>0</v>
      </c>
      <c r="H25" s="94"/>
      <c r="J25" s="67"/>
    </row>
    <row r="26" spans="2:10" s="44" customFormat="1" ht="24" thickBot="1">
      <c r="B26" s="97" t="s">
        <v>31</v>
      </c>
      <c r="C26" s="98"/>
      <c r="D26" s="74">
        <v>340.74</v>
      </c>
      <c r="E26" s="62"/>
      <c r="F26" s="20" t="s">
        <v>25</v>
      </c>
      <c r="G26" s="31">
        <f>D26*E26</f>
        <v>0</v>
      </c>
      <c r="H26" s="94"/>
      <c r="J26" s="67"/>
    </row>
    <row r="27" spans="2:10" ht="11.25" customHeight="1">
      <c r="C27" s="3"/>
      <c r="D27" s="3"/>
      <c r="E27" s="4"/>
      <c r="F27" s="4"/>
      <c r="H27" s="45"/>
      <c r="I27" s="46"/>
      <c r="J27" s="68"/>
    </row>
    <row r="28" spans="2:10" ht="25.5">
      <c r="C28" s="14" t="s">
        <v>14</v>
      </c>
      <c r="D28" s="6"/>
    </row>
    <row r="29" spans="2:10" ht="20.25">
      <c r="C29" s="85" t="s">
        <v>6</v>
      </c>
      <c r="D29" s="8" t="s">
        <v>0</v>
      </c>
      <c r="E29" s="9">
        <f>IF(G17&gt;0, ROUND((G17+D10)/D10,2), 0)</f>
        <v>1.05</v>
      </c>
      <c r="F29" s="9"/>
      <c r="G29" s="10"/>
      <c r="H29" s="7"/>
    </row>
    <row r="30" spans="2:10">
      <c r="C30" s="85"/>
      <c r="D30" s="8" t="s">
        <v>1</v>
      </c>
      <c r="E30" s="9">
        <f>IF(SUM(G18:G19)&gt;0,ROUND((G18+G19+D10)/D10,2),0)</f>
        <v>0</v>
      </c>
      <c r="F30" s="9"/>
      <c r="G30" s="11"/>
      <c r="H30" s="47"/>
    </row>
    <row r="31" spans="2:10">
      <c r="C31" s="85"/>
      <c r="D31" s="8" t="s">
        <v>2</v>
      </c>
      <c r="E31" s="9">
        <f>IF(G20&gt;0,ROUND((G20+D10)/D10,2),0)</f>
        <v>1.69</v>
      </c>
      <c r="F31" s="12"/>
      <c r="G31" s="11"/>
    </row>
    <row r="32" spans="2:10">
      <c r="C32" s="85"/>
      <c r="D32" s="13" t="s">
        <v>3</v>
      </c>
      <c r="E32" s="32">
        <f>IF(SUM(G21:G26)&gt;0,ROUND((SUM(G21:G26)+D10)/D10,2),0)</f>
        <v>0</v>
      </c>
      <c r="F32" s="10"/>
      <c r="G32" s="11"/>
    </row>
    <row r="33" spans="2:10" ht="25.5">
      <c r="D33" s="33" t="s">
        <v>4</v>
      </c>
      <c r="E33" s="34">
        <f>SUM(E29:E32)-IF(VALUE(COUNTIF(E29:E32,"&gt;0"))=4,3,0)-IF(VALUE(COUNTIF(E29:E32,"&gt;0"))=3,2,0)-IF(VALUE(COUNTIF(E29:E32,"&gt;0"))=2,1,0)</f>
        <v>1.7400000000000002</v>
      </c>
      <c r="F33" s="25"/>
    </row>
    <row r="34" spans="2:10" ht="14.25" customHeight="1">
      <c r="E34" s="15"/>
    </row>
    <row r="35" spans="2:10" s="22" customFormat="1" ht="26.25" customHeight="1">
      <c r="C35" s="16" t="s">
        <v>23</v>
      </c>
      <c r="D35" s="86">
        <f>E33*D10</f>
        <v>2749.6176000000005</v>
      </c>
      <c r="E35" s="86"/>
      <c r="F35" s="7"/>
      <c r="G35" s="5"/>
      <c r="H35" s="5"/>
      <c r="J35" s="63"/>
    </row>
    <row r="36" spans="2:10" ht="20.25">
      <c r="C36" s="17" t="s">
        <v>8</v>
      </c>
      <c r="D36" s="87">
        <f>D35/D9</f>
        <v>124.98261818181821</v>
      </c>
      <c r="E36" s="87"/>
      <c r="G36" s="7"/>
      <c r="H36" s="48"/>
    </row>
    <row r="46" spans="2:10" ht="60.75">
      <c r="B46" s="115" t="s">
        <v>38</v>
      </c>
      <c r="C46" s="115"/>
      <c r="D46" s="115"/>
      <c r="E46" s="115"/>
      <c r="F46" s="115"/>
      <c r="G46" s="115"/>
      <c r="H46" s="115"/>
    </row>
    <row r="47" spans="2:10">
      <c r="B47" s="116" t="s">
        <v>37</v>
      </c>
      <c r="C47" s="116"/>
      <c r="D47" s="116"/>
      <c r="E47" s="116"/>
      <c r="F47" s="116"/>
      <c r="G47" s="116"/>
    </row>
    <row r="48" spans="2:10">
      <c r="C48" s="52"/>
      <c r="G48" s="7"/>
    </row>
    <row r="49" spans="2:8" ht="25.5">
      <c r="C49" s="14" t="s">
        <v>5</v>
      </c>
      <c r="D49" s="6"/>
    </row>
    <row r="50" spans="2:8" ht="20.25">
      <c r="B50" s="10"/>
      <c r="C50" s="103" t="s">
        <v>15</v>
      </c>
      <c r="D50" s="106" t="s">
        <v>87</v>
      </c>
      <c r="E50" s="107"/>
      <c r="F50" s="107"/>
      <c r="G50" s="108"/>
      <c r="H50" s="40"/>
    </row>
    <row r="51" spans="2:8" ht="20.25">
      <c r="B51" s="10"/>
      <c r="C51" s="104"/>
      <c r="D51" s="106" t="s">
        <v>118</v>
      </c>
      <c r="E51" s="107"/>
      <c r="F51" s="107"/>
      <c r="G51" s="108"/>
      <c r="H51" s="40"/>
    </row>
    <row r="52" spans="2:8" ht="20.25">
      <c r="B52" s="10"/>
      <c r="C52" s="105"/>
      <c r="D52" s="106" t="s">
        <v>121</v>
      </c>
      <c r="E52" s="107"/>
      <c r="F52" s="107"/>
      <c r="G52" s="108"/>
      <c r="H52" s="40"/>
    </row>
    <row r="53" spans="2:8">
      <c r="C53" s="35" t="s">
        <v>12</v>
      </c>
      <c r="D53" s="53">
        <v>6.2</v>
      </c>
      <c r="E53" s="49"/>
      <c r="F53" s="10"/>
    </row>
    <row r="54" spans="2:8">
      <c r="C54" s="1" t="s">
        <v>9</v>
      </c>
      <c r="D54" s="54">
        <v>98</v>
      </c>
      <c r="E54" s="109" t="s">
        <v>16</v>
      </c>
      <c r="F54" s="110"/>
      <c r="G54" s="113">
        <f>D55/D54</f>
        <v>56.102653061224494</v>
      </c>
    </row>
    <row r="55" spans="2:8">
      <c r="C55" s="1" t="s">
        <v>10</v>
      </c>
      <c r="D55" s="54">
        <v>5498.06</v>
      </c>
      <c r="E55" s="111"/>
      <c r="F55" s="112"/>
      <c r="G55" s="114"/>
    </row>
    <row r="56" spans="2:8">
      <c r="C56" s="37"/>
      <c r="D56" s="38"/>
      <c r="E56" s="50"/>
    </row>
    <row r="57" spans="2:8">
      <c r="C57" s="36" t="s">
        <v>7</v>
      </c>
      <c r="D57" s="55" t="s">
        <v>122</v>
      </c>
    </row>
    <row r="58" spans="2:8">
      <c r="C58" s="36" t="s">
        <v>11</v>
      </c>
      <c r="D58" s="55">
        <v>75</v>
      </c>
    </row>
    <row r="59" spans="2:8">
      <c r="C59" s="36" t="s">
        <v>13</v>
      </c>
      <c r="D59" s="69" t="s">
        <v>35</v>
      </c>
      <c r="E59" s="41"/>
    </row>
    <row r="60" spans="2:8" ht="24" thickBot="1">
      <c r="C60" s="42"/>
      <c r="D60" s="42"/>
    </row>
    <row r="61" spans="2:8" ht="48" thickBot="1">
      <c r="B61" s="88" t="s">
        <v>17</v>
      </c>
      <c r="C61" s="89"/>
      <c r="D61" s="23" t="s">
        <v>20</v>
      </c>
      <c r="E61" s="90" t="s">
        <v>22</v>
      </c>
      <c r="F61" s="91"/>
      <c r="G61" s="2" t="s">
        <v>21</v>
      </c>
    </row>
    <row r="62" spans="2:8" ht="24" thickBot="1">
      <c r="B62" s="92" t="s">
        <v>36</v>
      </c>
      <c r="C62" s="93"/>
      <c r="D62" s="70">
        <v>50.01</v>
      </c>
      <c r="E62" s="56">
        <v>6.2</v>
      </c>
      <c r="F62" s="18" t="s">
        <v>25</v>
      </c>
      <c r="G62" s="26">
        <f t="shared" ref="G62:G69" si="2">D62*E62</f>
        <v>310.06200000000001</v>
      </c>
      <c r="H62" s="94"/>
    </row>
    <row r="63" spans="2:8">
      <c r="B63" s="95" t="s">
        <v>18</v>
      </c>
      <c r="C63" s="96"/>
      <c r="D63" s="59">
        <v>97.44</v>
      </c>
      <c r="E63" s="57"/>
      <c r="F63" s="19" t="s">
        <v>26</v>
      </c>
      <c r="G63" s="27">
        <f t="shared" si="2"/>
        <v>0</v>
      </c>
      <c r="H63" s="94"/>
    </row>
    <row r="64" spans="2:8" ht="24" thickBot="1">
      <c r="B64" s="97" t="s">
        <v>19</v>
      </c>
      <c r="C64" s="98"/>
      <c r="D64" s="62">
        <v>151.63</v>
      </c>
      <c r="E64" s="58"/>
      <c r="F64" s="20" t="s">
        <v>26</v>
      </c>
      <c r="G64" s="28">
        <f t="shared" si="2"/>
        <v>0</v>
      </c>
      <c r="H64" s="94"/>
    </row>
    <row r="65" spans="2:8" ht="24" thickBot="1">
      <c r="B65" s="99" t="s">
        <v>28</v>
      </c>
      <c r="C65" s="100"/>
      <c r="D65" s="71">
        <v>731.97</v>
      </c>
      <c r="E65" s="71">
        <v>6.2</v>
      </c>
      <c r="F65" s="24" t="s">
        <v>25</v>
      </c>
      <c r="G65" s="29">
        <f t="shared" si="2"/>
        <v>4538.2139999999999</v>
      </c>
      <c r="H65" s="94"/>
    </row>
    <row r="66" spans="2:8">
      <c r="B66" s="95" t="s">
        <v>33</v>
      </c>
      <c r="C66" s="96"/>
      <c r="D66" s="59">
        <v>652.6</v>
      </c>
      <c r="E66" s="59"/>
      <c r="F66" s="19" t="s">
        <v>25</v>
      </c>
      <c r="G66" s="27">
        <f t="shared" si="2"/>
        <v>0</v>
      </c>
      <c r="H66" s="94"/>
    </row>
    <row r="67" spans="2:8">
      <c r="B67" s="101" t="s">
        <v>27</v>
      </c>
      <c r="C67" s="102"/>
      <c r="D67" s="72">
        <v>526.99</v>
      </c>
      <c r="E67" s="60"/>
      <c r="F67" s="21" t="s">
        <v>25</v>
      </c>
      <c r="G67" s="30">
        <f t="shared" si="2"/>
        <v>0</v>
      </c>
      <c r="H67" s="94"/>
    </row>
    <row r="68" spans="2:8">
      <c r="B68" s="101" t="s">
        <v>29</v>
      </c>
      <c r="C68" s="102"/>
      <c r="D68" s="73">
        <v>5436.99</v>
      </c>
      <c r="E68" s="61"/>
      <c r="F68" s="21" t="s">
        <v>25</v>
      </c>
      <c r="G68" s="30">
        <f t="shared" si="2"/>
        <v>0</v>
      </c>
      <c r="H68" s="94"/>
    </row>
    <row r="69" spans="2:8">
      <c r="B69" s="101" t="s">
        <v>30</v>
      </c>
      <c r="C69" s="102"/>
      <c r="D69" s="73">
        <v>1672.77</v>
      </c>
      <c r="E69" s="61"/>
      <c r="F69" s="21" t="s">
        <v>25</v>
      </c>
      <c r="G69" s="30">
        <f t="shared" si="2"/>
        <v>0</v>
      </c>
      <c r="H69" s="94"/>
    </row>
    <row r="70" spans="2:8">
      <c r="B70" s="101" t="s">
        <v>32</v>
      </c>
      <c r="C70" s="102"/>
      <c r="D70" s="73">
        <v>548.24</v>
      </c>
      <c r="E70" s="61"/>
      <c r="F70" s="21" t="s">
        <v>25</v>
      </c>
      <c r="G70" s="30">
        <f>D70*E70</f>
        <v>0</v>
      </c>
      <c r="H70" s="94"/>
    </row>
    <row r="71" spans="2:8" ht="24" thickBot="1">
      <c r="B71" s="97" t="s">
        <v>31</v>
      </c>
      <c r="C71" s="98"/>
      <c r="D71" s="74">
        <v>340.74</v>
      </c>
      <c r="E71" s="62"/>
      <c r="F71" s="20" t="s">
        <v>25</v>
      </c>
      <c r="G71" s="31">
        <f>D71*E71</f>
        <v>0</v>
      </c>
      <c r="H71" s="94"/>
    </row>
    <row r="72" spans="2:8">
      <c r="C72" s="3"/>
      <c r="D72" s="3"/>
      <c r="E72" s="4"/>
      <c r="F72" s="4"/>
      <c r="H72" s="45"/>
    </row>
    <row r="73" spans="2:8" ht="25.5">
      <c r="C73" s="14" t="s">
        <v>14</v>
      </c>
      <c r="D73" s="6"/>
    </row>
    <row r="74" spans="2:8" ht="20.25">
      <c r="C74" s="85" t="s">
        <v>6</v>
      </c>
      <c r="D74" s="51" t="s">
        <v>0</v>
      </c>
      <c r="E74" s="9">
        <f>IF(G62&gt;0, ROUND((G62+D55)/D55,2), 0)</f>
        <v>1.06</v>
      </c>
      <c r="F74" s="9"/>
      <c r="G74" s="10"/>
      <c r="H74" s="7"/>
    </row>
    <row r="75" spans="2:8">
      <c r="C75" s="85"/>
      <c r="D75" s="51" t="s">
        <v>1</v>
      </c>
      <c r="E75" s="9">
        <f>IF(SUM(G63:G64)&gt;0,ROUND((G63+G64+D55)/D55,2),0)</f>
        <v>0</v>
      </c>
      <c r="F75" s="9"/>
      <c r="G75" s="11"/>
      <c r="H75" s="47"/>
    </row>
    <row r="76" spans="2:8">
      <c r="C76" s="85"/>
      <c r="D76" s="51" t="s">
        <v>2</v>
      </c>
      <c r="E76" s="9">
        <f>IF(G65&gt;0,ROUND((G65+D55)/D55,2),0)</f>
        <v>1.83</v>
      </c>
      <c r="F76" s="12"/>
      <c r="G76" s="11"/>
    </row>
    <row r="77" spans="2:8">
      <c r="C77" s="85"/>
      <c r="D77" s="13" t="s">
        <v>3</v>
      </c>
      <c r="E77" s="32">
        <f>IF(SUM(G66:G71)&gt;0,ROUND((SUM(G66:G71)+D55)/D55,2),0)</f>
        <v>0</v>
      </c>
      <c r="F77" s="10"/>
      <c r="G77" s="11"/>
    </row>
    <row r="78" spans="2:8" ht="25.5">
      <c r="D78" s="33" t="s">
        <v>4</v>
      </c>
      <c r="E78" s="34">
        <f>SUM(E74:E77)-IF(VALUE(COUNTIF(E74:E77,"&gt;0"))=4,3,0)-IF(VALUE(COUNTIF(E74:E77,"&gt;0"))=3,2,0)-IF(VALUE(COUNTIF(E74:E77,"&gt;0"))=2,1,0)</f>
        <v>1.8900000000000001</v>
      </c>
      <c r="F78" s="25"/>
    </row>
    <row r="79" spans="2:8">
      <c r="E79" s="15"/>
    </row>
    <row r="80" spans="2:8" ht="25.5">
      <c r="B80" s="22"/>
      <c r="C80" s="16" t="s">
        <v>23</v>
      </c>
      <c r="D80" s="86">
        <f>E78*D55</f>
        <v>10391.333400000001</v>
      </c>
      <c r="E80" s="86"/>
    </row>
    <row r="81" spans="2:8" ht="20.25">
      <c r="C81" s="17" t="s">
        <v>8</v>
      </c>
      <c r="D81" s="87">
        <f>D80/D54</f>
        <v>106.03401428571431</v>
      </c>
      <c r="E81" s="87"/>
      <c r="G81" s="7"/>
      <c r="H81" s="48"/>
    </row>
    <row r="91" spans="2:8" ht="60.75">
      <c r="B91" s="115" t="s">
        <v>39</v>
      </c>
      <c r="C91" s="115"/>
      <c r="D91" s="115"/>
      <c r="E91" s="115"/>
      <c r="F91" s="115"/>
      <c r="G91" s="115"/>
      <c r="H91" s="115"/>
    </row>
    <row r="92" spans="2:8">
      <c r="B92" s="116" t="s">
        <v>37</v>
      </c>
      <c r="C92" s="116"/>
      <c r="D92" s="116"/>
      <c r="E92" s="116"/>
      <c r="F92" s="116"/>
      <c r="G92" s="116"/>
    </row>
    <row r="93" spans="2:8">
      <c r="C93" s="52"/>
      <c r="G93" s="7"/>
    </row>
    <row r="94" spans="2:8" ht="25.5">
      <c r="C94" s="14" t="s">
        <v>5</v>
      </c>
      <c r="D94" s="6"/>
    </row>
    <row r="95" spans="2:8" ht="20.25">
      <c r="B95" s="10"/>
      <c r="C95" s="103" t="s">
        <v>15</v>
      </c>
      <c r="D95" s="106" t="s">
        <v>87</v>
      </c>
      <c r="E95" s="107"/>
      <c r="F95" s="107"/>
      <c r="G95" s="108"/>
      <c r="H95" s="40"/>
    </row>
    <row r="96" spans="2:8" ht="20.25">
      <c r="B96" s="10"/>
      <c r="C96" s="104"/>
      <c r="D96" s="106" t="s">
        <v>118</v>
      </c>
      <c r="E96" s="107"/>
      <c r="F96" s="107"/>
      <c r="G96" s="108"/>
      <c r="H96" s="40"/>
    </row>
    <row r="97" spans="2:8" ht="20.25">
      <c r="B97" s="10"/>
      <c r="C97" s="105"/>
      <c r="D97" s="106" t="s">
        <v>123</v>
      </c>
      <c r="E97" s="107"/>
      <c r="F97" s="107"/>
      <c r="G97" s="108"/>
      <c r="H97" s="40"/>
    </row>
    <row r="98" spans="2:8">
      <c r="C98" s="35" t="s">
        <v>12</v>
      </c>
      <c r="D98" s="53">
        <v>10.6</v>
      </c>
      <c r="E98" s="49"/>
      <c r="F98" s="10"/>
    </row>
    <row r="99" spans="2:8">
      <c r="C99" s="1" t="s">
        <v>9</v>
      </c>
      <c r="D99" s="54">
        <v>153</v>
      </c>
      <c r="E99" s="109" t="s">
        <v>16</v>
      </c>
      <c r="F99" s="110"/>
      <c r="G99" s="113">
        <f>D100/D99</f>
        <v>47.880980392156864</v>
      </c>
    </row>
    <row r="100" spans="2:8">
      <c r="C100" s="1" t="s">
        <v>10</v>
      </c>
      <c r="D100" s="54">
        <v>7325.79</v>
      </c>
      <c r="E100" s="111"/>
      <c r="F100" s="112"/>
      <c r="G100" s="114"/>
    </row>
    <row r="101" spans="2:8">
      <c r="C101" s="37"/>
      <c r="D101" s="38"/>
      <c r="E101" s="50"/>
    </row>
    <row r="102" spans="2:8">
      <c r="C102" s="36" t="s">
        <v>7</v>
      </c>
      <c r="D102" s="55" t="s">
        <v>124</v>
      </c>
    </row>
    <row r="103" spans="2:8">
      <c r="C103" s="36" t="s">
        <v>11</v>
      </c>
      <c r="D103" s="55">
        <v>75</v>
      </c>
    </row>
    <row r="104" spans="2:8">
      <c r="C104" s="36" t="s">
        <v>13</v>
      </c>
      <c r="D104" s="69" t="s">
        <v>35</v>
      </c>
      <c r="E104" s="41"/>
    </row>
    <row r="105" spans="2:8" ht="24" thickBot="1">
      <c r="C105" s="42"/>
      <c r="D105" s="42"/>
    </row>
    <row r="106" spans="2:8" ht="48" thickBot="1">
      <c r="B106" s="88" t="s">
        <v>17</v>
      </c>
      <c r="C106" s="89"/>
      <c r="D106" s="23" t="s">
        <v>20</v>
      </c>
      <c r="E106" s="90" t="s">
        <v>22</v>
      </c>
      <c r="F106" s="91"/>
      <c r="G106" s="2" t="s">
        <v>21</v>
      </c>
    </row>
    <row r="107" spans="2:8" ht="24" thickBot="1">
      <c r="B107" s="92" t="s">
        <v>36</v>
      </c>
      <c r="C107" s="93"/>
      <c r="D107" s="70">
        <v>50.01</v>
      </c>
      <c r="E107" s="56">
        <v>10.6</v>
      </c>
      <c r="F107" s="18" t="s">
        <v>25</v>
      </c>
      <c r="G107" s="26">
        <f t="shared" ref="G107:G114" si="3">D107*E107</f>
        <v>530.10599999999999</v>
      </c>
      <c r="H107" s="94"/>
    </row>
    <row r="108" spans="2:8">
      <c r="B108" s="95" t="s">
        <v>18</v>
      </c>
      <c r="C108" s="96"/>
      <c r="D108" s="59">
        <v>97.44</v>
      </c>
      <c r="E108" s="57"/>
      <c r="F108" s="19" t="s">
        <v>26</v>
      </c>
      <c r="G108" s="27">
        <f t="shared" si="3"/>
        <v>0</v>
      </c>
      <c r="H108" s="94"/>
    </row>
    <row r="109" spans="2:8" ht="24" thickBot="1">
      <c r="B109" s="97" t="s">
        <v>19</v>
      </c>
      <c r="C109" s="98"/>
      <c r="D109" s="62">
        <v>151.63</v>
      </c>
      <c r="E109" s="58"/>
      <c r="F109" s="20" t="s">
        <v>26</v>
      </c>
      <c r="G109" s="28">
        <f t="shared" si="3"/>
        <v>0</v>
      </c>
      <c r="H109" s="94"/>
    </row>
    <row r="110" spans="2:8" ht="24" thickBot="1">
      <c r="B110" s="99" t="s">
        <v>28</v>
      </c>
      <c r="C110" s="100"/>
      <c r="D110" s="71">
        <v>731.97</v>
      </c>
      <c r="E110" s="71">
        <v>10.6</v>
      </c>
      <c r="F110" s="24" t="s">
        <v>25</v>
      </c>
      <c r="G110" s="29">
        <f t="shared" si="3"/>
        <v>7758.8819999999996</v>
      </c>
      <c r="H110" s="94"/>
    </row>
    <row r="111" spans="2:8">
      <c r="B111" s="95" t="s">
        <v>33</v>
      </c>
      <c r="C111" s="96"/>
      <c r="D111" s="59">
        <v>652.6</v>
      </c>
      <c r="E111" s="59"/>
      <c r="F111" s="19" t="s">
        <v>25</v>
      </c>
      <c r="G111" s="27">
        <f t="shared" si="3"/>
        <v>0</v>
      </c>
      <c r="H111" s="94"/>
    </row>
    <row r="112" spans="2:8">
      <c r="B112" s="101" t="s">
        <v>27</v>
      </c>
      <c r="C112" s="102"/>
      <c r="D112" s="72">
        <v>526.99</v>
      </c>
      <c r="E112" s="60"/>
      <c r="F112" s="21" t="s">
        <v>25</v>
      </c>
      <c r="G112" s="30">
        <f t="shared" si="3"/>
        <v>0</v>
      </c>
      <c r="H112" s="94"/>
    </row>
    <row r="113" spans="2:8">
      <c r="B113" s="101" t="s">
        <v>29</v>
      </c>
      <c r="C113" s="102"/>
      <c r="D113" s="73">
        <v>5436.99</v>
      </c>
      <c r="E113" s="61"/>
      <c r="F113" s="21" t="s">
        <v>25</v>
      </c>
      <c r="G113" s="30">
        <f t="shared" si="3"/>
        <v>0</v>
      </c>
      <c r="H113" s="94"/>
    </row>
    <row r="114" spans="2:8">
      <c r="B114" s="101" t="s">
        <v>30</v>
      </c>
      <c r="C114" s="102"/>
      <c r="D114" s="73">
        <v>1672.77</v>
      </c>
      <c r="E114" s="61"/>
      <c r="F114" s="21" t="s">
        <v>25</v>
      </c>
      <c r="G114" s="30">
        <f t="shared" si="3"/>
        <v>0</v>
      </c>
      <c r="H114" s="94"/>
    </row>
    <row r="115" spans="2:8">
      <c r="B115" s="101" t="s">
        <v>32</v>
      </c>
      <c r="C115" s="102"/>
      <c r="D115" s="73">
        <v>548.24</v>
      </c>
      <c r="E115" s="61"/>
      <c r="F115" s="21" t="s">
        <v>25</v>
      </c>
      <c r="G115" s="30">
        <f>D115*E115</f>
        <v>0</v>
      </c>
      <c r="H115" s="94"/>
    </row>
    <row r="116" spans="2:8" ht="24" thickBot="1">
      <c r="B116" s="97" t="s">
        <v>31</v>
      </c>
      <c r="C116" s="98"/>
      <c r="D116" s="74">
        <v>340.74</v>
      </c>
      <c r="E116" s="62"/>
      <c r="F116" s="20" t="s">
        <v>25</v>
      </c>
      <c r="G116" s="31">
        <f>D116*E116</f>
        <v>0</v>
      </c>
      <c r="H116" s="94"/>
    </row>
    <row r="117" spans="2:8">
      <c r="C117" s="3"/>
      <c r="D117" s="3"/>
      <c r="E117" s="4"/>
      <c r="F117" s="4"/>
      <c r="H117" s="45"/>
    </row>
    <row r="118" spans="2:8" ht="25.5">
      <c r="C118" s="14" t="s">
        <v>14</v>
      </c>
      <c r="D118" s="6"/>
    </row>
    <row r="119" spans="2:8" ht="20.25">
      <c r="C119" s="85" t="s">
        <v>6</v>
      </c>
      <c r="D119" s="51" t="s">
        <v>0</v>
      </c>
      <c r="E119" s="9">
        <f>IF(G107&gt;0, ROUND((G107+D100)/D100,2), 0)</f>
        <v>1.07</v>
      </c>
      <c r="F119" s="9"/>
      <c r="G119" s="10"/>
      <c r="H119" s="7"/>
    </row>
    <row r="120" spans="2:8">
      <c r="C120" s="85"/>
      <c r="D120" s="51" t="s">
        <v>1</v>
      </c>
      <c r="E120" s="9">
        <f>IF(SUM(G108:G109)&gt;0,ROUND((G108+G109+D100)/D100,2),0)</f>
        <v>0</v>
      </c>
      <c r="F120" s="9"/>
      <c r="G120" s="11"/>
      <c r="H120" s="47"/>
    </row>
    <row r="121" spans="2:8">
      <c r="C121" s="85"/>
      <c r="D121" s="51" t="s">
        <v>2</v>
      </c>
      <c r="E121" s="9">
        <f>IF(G110&gt;0,ROUND((G110+D100)/D100,2),0)</f>
        <v>2.06</v>
      </c>
      <c r="F121" s="12"/>
      <c r="G121" s="11"/>
    </row>
    <row r="122" spans="2:8">
      <c r="C122" s="85"/>
      <c r="D122" s="13" t="s">
        <v>3</v>
      </c>
      <c r="E122" s="32">
        <f>IF(SUM(G111:G116)&gt;0,ROUND((SUM(G111:G116)+D100)/D100,2),0)</f>
        <v>0</v>
      </c>
      <c r="F122" s="10"/>
      <c r="G122" s="11"/>
    </row>
    <row r="123" spans="2:8" ht="25.5">
      <c r="D123" s="33" t="s">
        <v>4</v>
      </c>
      <c r="E123" s="34">
        <f>SUM(E119:E122)-IF(VALUE(COUNTIF(E119:E122,"&gt;0"))=4,3,0)-IF(VALUE(COUNTIF(E119:E122,"&gt;0"))=3,2,0)-IF(VALUE(COUNTIF(E119:E122,"&gt;0"))=2,1,0)</f>
        <v>2.13</v>
      </c>
      <c r="F123" s="25"/>
    </row>
    <row r="124" spans="2:8">
      <c r="E124" s="15"/>
    </row>
    <row r="125" spans="2:8" ht="25.5">
      <c r="B125" s="22"/>
      <c r="C125" s="16" t="s">
        <v>23</v>
      </c>
      <c r="D125" s="86">
        <f>E123*D100</f>
        <v>15603.932699999999</v>
      </c>
      <c r="E125" s="86"/>
    </row>
    <row r="126" spans="2:8" ht="20.25">
      <c r="C126" s="17" t="s">
        <v>8</v>
      </c>
      <c r="D126" s="87">
        <f>D125/D99</f>
        <v>101.98648823529412</v>
      </c>
      <c r="E126" s="87"/>
      <c r="G126" s="7"/>
      <c r="H126" s="48"/>
    </row>
    <row r="136" spans="2:8" ht="60.75">
      <c r="B136" s="115" t="s">
        <v>40</v>
      </c>
      <c r="C136" s="115"/>
      <c r="D136" s="115"/>
      <c r="E136" s="115"/>
      <c r="F136" s="115"/>
      <c r="G136" s="115"/>
      <c r="H136" s="115"/>
    </row>
    <row r="137" spans="2:8">
      <c r="B137" s="116" t="s">
        <v>37</v>
      </c>
      <c r="C137" s="116"/>
      <c r="D137" s="116"/>
      <c r="E137" s="116"/>
      <c r="F137" s="116"/>
      <c r="G137" s="116"/>
    </row>
    <row r="138" spans="2:8">
      <c r="C138" s="52"/>
      <c r="G138" s="7"/>
    </row>
    <row r="139" spans="2:8" ht="25.5">
      <c r="C139" s="14" t="s">
        <v>5</v>
      </c>
      <c r="D139" s="6"/>
    </row>
    <row r="140" spans="2:8" ht="20.25">
      <c r="B140" s="10"/>
      <c r="C140" s="103" t="s">
        <v>15</v>
      </c>
      <c r="D140" s="106" t="s">
        <v>87</v>
      </c>
      <c r="E140" s="107"/>
      <c r="F140" s="107"/>
      <c r="G140" s="108"/>
      <c r="H140" s="40"/>
    </row>
    <row r="141" spans="2:8" ht="20.25">
      <c r="B141" s="10"/>
      <c r="C141" s="104"/>
      <c r="D141" s="106" t="s">
        <v>118</v>
      </c>
      <c r="E141" s="107"/>
      <c r="F141" s="107"/>
      <c r="G141" s="108"/>
      <c r="H141" s="40"/>
    </row>
    <row r="142" spans="2:8" ht="20.25">
      <c r="B142" s="10"/>
      <c r="C142" s="105"/>
      <c r="D142" s="106" t="s">
        <v>125</v>
      </c>
      <c r="E142" s="107"/>
      <c r="F142" s="107"/>
      <c r="G142" s="108"/>
      <c r="H142" s="40"/>
    </row>
    <row r="143" spans="2:8">
      <c r="C143" s="35" t="s">
        <v>12</v>
      </c>
      <c r="D143" s="53">
        <v>8.3000000000000007</v>
      </c>
      <c r="E143" s="49"/>
      <c r="F143" s="10"/>
    </row>
    <row r="144" spans="2:8">
      <c r="C144" s="1" t="s">
        <v>9</v>
      </c>
      <c r="D144" s="54">
        <v>174</v>
      </c>
      <c r="E144" s="109" t="s">
        <v>16</v>
      </c>
      <c r="F144" s="110"/>
      <c r="G144" s="113">
        <f>D145/D144</f>
        <v>18.587758620689655</v>
      </c>
    </row>
    <row r="145" spans="2:8">
      <c r="C145" s="1" t="s">
        <v>10</v>
      </c>
      <c r="D145" s="54">
        <v>3234.27</v>
      </c>
      <c r="E145" s="111"/>
      <c r="F145" s="112"/>
      <c r="G145" s="114"/>
    </row>
    <row r="146" spans="2:8">
      <c r="C146" s="37"/>
      <c r="D146" s="38"/>
      <c r="E146" s="50"/>
    </row>
    <row r="147" spans="2:8">
      <c r="C147" s="36" t="s">
        <v>7</v>
      </c>
      <c r="D147" s="55" t="s">
        <v>126</v>
      </c>
    </row>
    <row r="148" spans="2:8">
      <c r="C148" s="36" t="s">
        <v>11</v>
      </c>
      <c r="D148" s="55">
        <v>80</v>
      </c>
    </row>
    <row r="149" spans="2:8">
      <c r="C149" s="36" t="s">
        <v>13</v>
      </c>
      <c r="D149" s="69" t="s">
        <v>35</v>
      </c>
      <c r="E149" s="41"/>
    </row>
    <row r="150" spans="2:8" ht="24" thickBot="1">
      <c r="C150" s="42"/>
      <c r="D150" s="42"/>
    </row>
    <row r="151" spans="2:8" ht="48" thickBot="1">
      <c r="B151" s="88" t="s">
        <v>17</v>
      </c>
      <c r="C151" s="89"/>
      <c r="D151" s="23" t="s">
        <v>20</v>
      </c>
      <c r="E151" s="90" t="s">
        <v>22</v>
      </c>
      <c r="F151" s="91"/>
      <c r="G151" s="2" t="s">
        <v>21</v>
      </c>
    </row>
    <row r="152" spans="2:8" ht="24" thickBot="1">
      <c r="B152" s="92" t="s">
        <v>36</v>
      </c>
      <c r="C152" s="93"/>
      <c r="D152" s="70">
        <v>50.01</v>
      </c>
      <c r="E152" s="56">
        <v>8.3000000000000007</v>
      </c>
      <c r="F152" s="18" t="s">
        <v>25</v>
      </c>
      <c r="G152" s="26">
        <f t="shared" ref="G152:G159" si="4">D152*E152</f>
        <v>415.08300000000003</v>
      </c>
      <c r="H152" s="94"/>
    </row>
    <row r="153" spans="2:8">
      <c r="B153" s="95" t="s">
        <v>18</v>
      </c>
      <c r="C153" s="96"/>
      <c r="D153" s="59">
        <v>97.44</v>
      </c>
      <c r="E153" s="57"/>
      <c r="F153" s="19" t="s">
        <v>26</v>
      </c>
      <c r="G153" s="27">
        <f t="shared" si="4"/>
        <v>0</v>
      </c>
      <c r="H153" s="94"/>
    </row>
    <row r="154" spans="2:8" ht="24" thickBot="1">
      <c r="B154" s="97" t="s">
        <v>19</v>
      </c>
      <c r="C154" s="98"/>
      <c r="D154" s="62">
        <v>151.63</v>
      </c>
      <c r="E154" s="58"/>
      <c r="F154" s="20" t="s">
        <v>26</v>
      </c>
      <c r="G154" s="28">
        <f t="shared" si="4"/>
        <v>0</v>
      </c>
      <c r="H154" s="94"/>
    </row>
    <row r="155" spans="2:8" ht="24" thickBot="1">
      <c r="B155" s="99" t="s">
        <v>28</v>
      </c>
      <c r="C155" s="100"/>
      <c r="D155" s="71">
        <v>731.97</v>
      </c>
      <c r="E155" s="71">
        <v>8.3000000000000007</v>
      </c>
      <c r="F155" s="24" t="s">
        <v>25</v>
      </c>
      <c r="G155" s="29">
        <f t="shared" si="4"/>
        <v>6075.3510000000006</v>
      </c>
      <c r="H155" s="94"/>
    </row>
    <row r="156" spans="2:8">
      <c r="B156" s="95" t="s">
        <v>33</v>
      </c>
      <c r="C156" s="96"/>
      <c r="D156" s="59">
        <v>652.6</v>
      </c>
      <c r="E156" s="59"/>
      <c r="F156" s="19" t="s">
        <v>25</v>
      </c>
      <c r="G156" s="27">
        <f t="shared" si="4"/>
        <v>0</v>
      </c>
      <c r="H156" s="94"/>
    </row>
    <row r="157" spans="2:8">
      <c r="B157" s="101" t="s">
        <v>27</v>
      </c>
      <c r="C157" s="102"/>
      <c r="D157" s="72">
        <v>526.99</v>
      </c>
      <c r="E157" s="60"/>
      <c r="F157" s="21" t="s">
        <v>25</v>
      </c>
      <c r="G157" s="30">
        <f t="shared" si="4"/>
        <v>0</v>
      </c>
      <c r="H157" s="94"/>
    </row>
    <row r="158" spans="2:8">
      <c r="B158" s="101" t="s">
        <v>29</v>
      </c>
      <c r="C158" s="102"/>
      <c r="D158" s="73">
        <v>5436.99</v>
      </c>
      <c r="E158" s="61"/>
      <c r="F158" s="21" t="s">
        <v>25</v>
      </c>
      <c r="G158" s="30">
        <f t="shared" si="4"/>
        <v>0</v>
      </c>
      <c r="H158" s="94"/>
    </row>
    <row r="159" spans="2:8">
      <c r="B159" s="101" t="s">
        <v>30</v>
      </c>
      <c r="C159" s="102"/>
      <c r="D159" s="73">
        <v>1672.77</v>
      </c>
      <c r="E159" s="61"/>
      <c r="F159" s="21" t="s">
        <v>25</v>
      </c>
      <c r="G159" s="30">
        <f t="shared" si="4"/>
        <v>0</v>
      </c>
      <c r="H159" s="94"/>
    </row>
    <row r="160" spans="2:8">
      <c r="B160" s="101" t="s">
        <v>32</v>
      </c>
      <c r="C160" s="102"/>
      <c r="D160" s="73">
        <v>548.24</v>
      </c>
      <c r="E160" s="61"/>
      <c r="F160" s="21" t="s">
        <v>25</v>
      </c>
      <c r="G160" s="30">
        <f>D160*E160</f>
        <v>0</v>
      </c>
      <c r="H160" s="94"/>
    </row>
    <row r="161" spans="2:8" ht="24" thickBot="1">
      <c r="B161" s="97" t="s">
        <v>31</v>
      </c>
      <c r="C161" s="98"/>
      <c r="D161" s="74">
        <v>340.74</v>
      </c>
      <c r="E161" s="62"/>
      <c r="F161" s="20" t="s">
        <v>25</v>
      </c>
      <c r="G161" s="31">
        <f>D161*E161</f>
        <v>0</v>
      </c>
      <c r="H161" s="94"/>
    </row>
    <row r="162" spans="2:8">
      <c r="C162" s="3"/>
      <c r="D162" s="3"/>
      <c r="E162" s="4"/>
      <c r="F162" s="4"/>
      <c r="H162" s="45"/>
    </row>
    <row r="163" spans="2:8" ht="25.5">
      <c r="C163" s="14" t="s">
        <v>14</v>
      </c>
      <c r="D163" s="6"/>
    </row>
    <row r="164" spans="2:8" ht="20.25">
      <c r="C164" s="85" t="s">
        <v>6</v>
      </c>
      <c r="D164" s="51" t="s">
        <v>0</v>
      </c>
      <c r="E164" s="9">
        <f>IF(G152&gt;0, ROUND((G152+D145)/D145,2), 0)</f>
        <v>1.1299999999999999</v>
      </c>
      <c r="F164" s="9"/>
      <c r="G164" s="10"/>
      <c r="H164" s="7"/>
    </row>
    <row r="165" spans="2:8">
      <c r="C165" s="85"/>
      <c r="D165" s="51" t="s">
        <v>1</v>
      </c>
      <c r="E165" s="9">
        <f>IF(SUM(G153:G154)&gt;0,ROUND((G153+G154+D145)/D145,2),0)</f>
        <v>0</v>
      </c>
      <c r="F165" s="9"/>
      <c r="G165" s="11"/>
      <c r="H165" s="47"/>
    </row>
    <row r="166" spans="2:8">
      <c r="C166" s="85"/>
      <c r="D166" s="51" t="s">
        <v>2</v>
      </c>
      <c r="E166" s="9">
        <f>IF(G155&gt;0,ROUND((G155+D145)/D145,2),0)</f>
        <v>2.88</v>
      </c>
      <c r="F166" s="12"/>
      <c r="G166" s="11"/>
    </row>
    <row r="167" spans="2:8">
      <c r="C167" s="85"/>
      <c r="D167" s="13" t="s">
        <v>3</v>
      </c>
      <c r="E167" s="32">
        <f>IF(SUM(G156:G161)&gt;0,ROUND((SUM(G156:G161)+D145)/D145,2),0)</f>
        <v>0</v>
      </c>
      <c r="F167" s="10"/>
      <c r="G167" s="11"/>
    </row>
    <row r="168" spans="2:8" ht="25.5">
      <c r="D168" s="33" t="s">
        <v>4</v>
      </c>
      <c r="E168" s="34">
        <f>SUM(E164:E167)-IF(VALUE(COUNTIF(E164:E167,"&gt;0"))=4,3,0)-IF(VALUE(COUNTIF(E164:E167,"&gt;0"))=3,2,0)-IF(VALUE(COUNTIF(E164:E167,"&gt;0"))=2,1,0)</f>
        <v>3.01</v>
      </c>
      <c r="F168" s="25"/>
    </row>
    <row r="169" spans="2:8">
      <c r="E169" s="15"/>
    </row>
    <row r="170" spans="2:8" ht="25.5">
      <c r="B170" s="22"/>
      <c r="C170" s="16" t="s">
        <v>23</v>
      </c>
      <c r="D170" s="86">
        <f>E168*D145</f>
        <v>9735.1526999999987</v>
      </c>
      <c r="E170" s="86"/>
    </row>
    <row r="171" spans="2:8" ht="20.25">
      <c r="C171" s="17" t="s">
        <v>8</v>
      </c>
      <c r="D171" s="87">
        <f>D170/D144</f>
        <v>55.949153448275858</v>
      </c>
      <c r="E171" s="87"/>
      <c r="G171" s="7"/>
      <c r="H171" s="48"/>
    </row>
    <row r="181" spans="2:8" ht="60.75">
      <c r="B181" s="115" t="s">
        <v>41</v>
      </c>
      <c r="C181" s="115"/>
      <c r="D181" s="115"/>
      <c r="E181" s="115"/>
      <c r="F181" s="115"/>
      <c r="G181" s="115"/>
      <c r="H181" s="115"/>
    </row>
    <row r="182" spans="2:8">
      <c r="B182" s="116" t="s">
        <v>37</v>
      </c>
      <c r="C182" s="116"/>
      <c r="D182" s="116"/>
      <c r="E182" s="116"/>
      <c r="F182" s="116"/>
      <c r="G182" s="116"/>
    </row>
    <row r="183" spans="2:8">
      <c r="C183" s="52"/>
      <c r="G183" s="7"/>
    </row>
    <row r="184" spans="2:8" ht="25.5">
      <c r="C184" s="14" t="s">
        <v>5</v>
      </c>
      <c r="D184" s="6"/>
    </row>
    <row r="185" spans="2:8" ht="20.25">
      <c r="B185" s="10"/>
      <c r="C185" s="103" t="s">
        <v>15</v>
      </c>
      <c r="D185" s="106" t="s">
        <v>87</v>
      </c>
      <c r="E185" s="107"/>
      <c r="F185" s="107"/>
      <c r="G185" s="108"/>
      <c r="H185" s="40"/>
    </row>
    <row r="186" spans="2:8" ht="20.25">
      <c r="B186" s="10"/>
      <c r="C186" s="104"/>
      <c r="D186" s="106" t="s">
        <v>118</v>
      </c>
      <c r="E186" s="107"/>
      <c r="F186" s="107"/>
      <c r="G186" s="108"/>
      <c r="H186" s="40"/>
    </row>
    <row r="187" spans="2:8" ht="20.25">
      <c r="B187" s="10"/>
      <c r="C187" s="105"/>
      <c r="D187" s="106" t="s">
        <v>129</v>
      </c>
      <c r="E187" s="107"/>
      <c r="F187" s="107"/>
      <c r="G187" s="108"/>
      <c r="H187" s="40"/>
    </row>
    <row r="188" spans="2:8">
      <c r="C188" s="35" t="s">
        <v>12</v>
      </c>
      <c r="D188" s="53">
        <v>12.2</v>
      </c>
      <c r="E188" s="49"/>
      <c r="F188" s="10"/>
    </row>
    <row r="189" spans="2:8">
      <c r="C189" s="1" t="s">
        <v>9</v>
      </c>
      <c r="D189" s="54">
        <v>296</v>
      </c>
      <c r="E189" s="109" t="s">
        <v>16</v>
      </c>
      <c r="F189" s="110"/>
      <c r="G189" s="113">
        <f>D190/D189</f>
        <v>26.496114864864865</v>
      </c>
    </row>
    <row r="190" spans="2:8">
      <c r="C190" s="1" t="s">
        <v>10</v>
      </c>
      <c r="D190" s="54">
        <v>7842.85</v>
      </c>
      <c r="E190" s="111"/>
      <c r="F190" s="112"/>
      <c r="G190" s="114"/>
    </row>
    <row r="191" spans="2:8">
      <c r="C191" s="37"/>
      <c r="D191" s="38"/>
      <c r="E191" s="50"/>
    </row>
    <row r="192" spans="2:8">
      <c r="C192" s="36" t="s">
        <v>7</v>
      </c>
      <c r="D192" s="55" t="s">
        <v>130</v>
      </c>
    </row>
    <row r="193" spans="2:8">
      <c r="C193" s="36" t="s">
        <v>11</v>
      </c>
      <c r="D193" s="55">
        <v>75</v>
      </c>
    </row>
    <row r="194" spans="2:8">
      <c r="C194" s="36" t="s">
        <v>13</v>
      </c>
      <c r="D194" s="69" t="s">
        <v>35</v>
      </c>
      <c r="E194" s="41"/>
    </row>
    <row r="195" spans="2:8" ht="24" thickBot="1">
      <c r="C195" s="42"/>
      <c r="D195" s="42"/>
    </row>
    <row r="196" spans="2:8" ht="48" thickBot="1">
      <c r="B196" s="88" t="s">
        <v>17</v>
      </c>
      <c r="C196" s="89"/>
      <c r="D196" s="23" t="s">
        <v>20</v>
      </c>
      <c r="E196" s="90" t="s">
        <v>22</v>
      </c>
      <c r="F196" s="91"/>
      <c r="G196" s="2" t="s">
        <v>21</v>
      </c>
    </row>
    <row r="197" spans="2:8" ht="24" thickBot="1">
      <c r="B197" s="92" t="s">
        <v>36</v>
      </c>
      <c r="C197" s="93"/>
      <c r="D197" s="70">
        <v>50.01</v>
      </c>
      <c r="E197" s="56">
        <v>12.2</v>
      </c>
      <c r="F197" s="18" t="s">
        <v>25</v>
      </c>
      <c r="G197" s="26">
        <f t="shared" ref="G197:G204" si="5">D197*E197</f>
        <v>610.12199999999996</v>
      </c>
      <c r="H197" s="94"/>
    </row>
    <row r="198" spans="2:8">
      <c r="B198" s="95" t="s">
        <v>18</v>
      </c>
      <c r="C198" s="96"/>
      <c r="D198" s="59">
        <v>97.44</v>
      </c>
      <c r="E198" s="57"/>
      <c r="F198" s="19" t="s">
        <v>26</v>
      </c>
      <c r="G198" s="27">
        <f t="shared" si="5"/>
        <v>0</v>
      </c>
      <c r="H198" s="94"/>
    </row>
    <row r="199" spans="2:8" ht="24" thickBot="1">
      <c r="B199" s="97" t="s">
        <v>19</v>
      </c>
      <c r="C199" s="98"/>
      <c r="D199" s="62">
        <v>151.63</v>
      </c>
      <c r="E199" s="58"/>
      <c r="F199" s="20" t="s">
        <v>26</v>
      </c>
      <c r="G199" s="28">
        <f t="shared" si="5"/>
        <v>0</v>
      </c>
      <c r="H199" s="94"/>
    </row>
    <row r="200" spans="2:8" ht="24" thickBot="1">
      <c r="B200" s="99" t="s">
        <v>28</v>
      </c>
      <c r="C200" s="100"/>
      <c r="D200" s="71">
        <v>731.97</v>
      </c>
      <c r="E200" s="71">
        <v>12.2</v>
      </c>
      <c r="F200" s="24" t="s">
        <v>25</v>
      </c>
      <c r="G200" s="29">
        <f t="shared" si="5"/>
        <v>8930.0339999999997</v>
      </c>
      <c r="H200" s="94"/>
    </row>
    <row r="201" spans="2:8">
      <c r="B201" s="95" t="s">
        <v>33</v>
      </c>
      <c r="C201" s="96"/>
      <c r="D201" s="59">
        <v>652.6</v>
      </c>
      <c r="E201" s="59"/>
      <c r="F201" s="19" t="s">
        <v>25</v>
      </c>
      <c r="G201" s="27">
        <f t="shared" si="5"/>
        <v>0</v>
      </c>
      <c r="H201" s="94"/>
    </row>
    <row r="202" spans="2:8">
      <c r="B202" s="101" t="s">
        <v>27</v>
      </c>
      <c r="C202" s="102"/>
      <c r="D202" s="72">
        <v>526.99</v>
      </c>
      <c r="E202" s="60"/>
      <c r="F202" s="21" t="s">
        <v>25</v>
      </c>
      <c r="G202" s="30">
        <f t="shared" si="5"/>
        <v>0</v>
      </c>
      <c r="H202" s="94"/>
    </row>
    <row r="203" spans="2:8">
      <c r="B203" s="101" t="s">
        <v>29</v>
      </c>
      <c r="C203" s="102"/>
      <c r="D203" s="73">
        <v>5436.99</v>
      </c>
      <c r="E203" s="61"/>
      <c r="F203" s="21" t="s">
        <v>25</v>
      </c>
      <c r="G203" s="30">
        <f t="shared" si="5"/>
        <v>0</v>
      </c>
      <c r="H203" s="94"/>
    </row>
    <row r="204" spans="2:8">
      <c r="B204" s="101" t="s">
        <v>30</v>
      </c>
      <c r="C204" s="102"/>
      <c r="D204" s="73">
        <v>1672.77</v>
      </c>
      <c r="E204" s="61"/>
      <c r="F204" s="21" t="s">
        <v>25</v>
      </c>
      <c r="G204" s="30">
        <f t="shared" si="5"/>
        <v>0</v>
      </c>
      <c r="H204" s="94"/>
    </row>
    <row r="205" spans="2:8">
      <c r="B205" s="101" t="s">
        <v>32</v>
      </c>
      <c r="C205" s="102"/>
      <c r="D205" s="73">
        <v>548.24</v>
      </c>
      <c r="E205" s="61"/>
      <c r="F205" s="21" t="s">
        <v>25</v>
      </c>
      <c r="G205" s="30">
        <f>D205*E205</f>
        <v>0</v>
      </c>
      <c r="H205" s="94"/>
    </row>
    <row r="206" spans="2:8" ht="24" thickBot="1">
      <c r="B206" s="97" t="s">
        <v>31</v>
      </c>
      <c r="C206" s="98"/>
      <c r="D206" s="74">
        <v>340.74</v>
      </c>
      <c r="E206" s="62"/>
      <c r="F206" s="20" t="s">
        <v>25</v>
      </c>
      <c r="G206" s="31">
        <f>D206*E206</f>
        <v>0</v>
      </c>
      <c r="H206" s="94"/>
    </row>
    <row r="207" spans="2:8">
      <c r="C207" s="3"/>
      <c r="D207" s="3"/>
      <c r="E207" s="4"/>
      <c r="F207" s="4"/>
      <c r="H207" s="45"/>
    </row>
    <row r="208" spans="2:8" ht="25.5">
      <c r="C208" s="14" t="s">
        <v>14</v>
      </c>
      <c r="D208" s="6"/>
    </row>
    <row r="209" spans="2:8" ht="20.25">
      <c r="C209" s="85" t="s">
        <v>6</v>
      </c>
      <c r="D209" s="51" t="s">
        <v>0</v>
      </c>
      <c r="E209" s="9">
        <f>IF(G197&gt;0, ROUND((G197+D190)/D190,2), 0)</f>
        <v>1.08</v>
      </c>
      <c r="F209" s="9"/>
      <c r="G209" s="10"/>
      <c r="H209" s="7"/>
    </row>
    <row r="210" spans="2:8">
      <c r="C210" s="85"/>
      <c r="D210" s="51" t="s">
        <v>1</v>
      </c>
      <c r="E210" s="9">
        <f>IF(SUM(G198:G199)&gt;0,ROUND((G198+G199+D190)/D190,2),0)</f>
        <v>0</v>
      </c>
      <c r="F210" s="9"/>
      <c r="G210" s="11"/>
      <c r="H210" s="47"/>
    </row>
    <row r="211" spans="2:8">
      <c r="C211" s="85"/>
      <c r="D211" s="51" t="s">
        <v>2</v>
      </c>
      <c r="E211" s="9">
        <f>IF(G200&gt;0,ROUND((G200+D190)/D190,2),0)</f>
        <v>2.14</v>
      </c>
      <c r="F211" s="12"/>
      <c r="G211" s="11"/>
    </row>
    <row r="212" spans="2:8">
      <c r="C212" s="85"/>
      <c r="D212" s="13" t="s">
        <v>3</v>
      </c>
      <c r="E212" s="32">
        <f>IF(SUM(G201:G206)&gt;0,ROUND((SUM(G201:G206)+D190)/D190,2),0)</f>
        <v>0</v>
      </c>
      <c r="F212" s="10"/>
      <c r="G212" s="11"/>
    </row>
    <row r="213" spans="2:8" ht="25.5">
      <c r="D213" s="33" t="s">
        <v>4</v>
      </c>
      <c r="E213" s="34">
        <f>SUM(E209:E212)-IF(VALUE(COUNTIF(E209:E212,"&gt;0"))=4,3,0)-IF(VALUE(COUNTIF(E209:E212,"&gt;0"))=3,2,0)-IF(VALUE(COUNTIF(E209:E212,"&gt;0"))=2,1,0)</f>
        <v>2.2200000000000002</v>
      </c>
      <c r="F213" s="25"/>
    </row>
    <row r="214" spans="2:8">
      <c r="E214" s="15"/>
    </row>
    <row r="215" spans="2:8" ht="25.5">
      <c r="B215" s="22"/>
      <c r="C215" s="16" t="s">
        <v>23</v>
      </c>
      <c r="D215" s="86">
        <f>E213*D190</f>
        <v>17411.127000000004</v>
      </c>
      <c r="E215" s="86"/>
    </row>
    <row r="216" spans="2:8" ht="20.25">
      <c r="C216" s="17" t="s">
        <v>8</v>
      </c>
      <c r="D216" s="87">
        <f>D215/D189</f>
        <v>58.82137500000001</v>
      </c>
      <c r="E216" s="87"/>
      <c r="G216" s="7"/>
      <c r="H216" s="48"/>
    </row>
    <row r="226" spans="2:8" ht="60.75">
      <c r="B226" s="115" t="s">
        <v>42</v>
      </c>
      <c r="C226" s="115"/>
      <c r="D226" s="115"/>
      <c r="E226" s="115"/>
      <c r="F226" s="115"/>
      <c r="G226" s="115"/>
      <c r="H226" s="115"/>
    </row>
    <row r="227" spans="2:8">
      <c r="B227" s="116" t="s">
        <v>37</v>
      </c>
      <c r="C227" s="116"/>
      <c r="D227" s="116"/>
      <c r="E227" s="116"/>
      <c r="F227" s="116"/>
      <c r="G227" s="116"/>
    </row>
    <row r="228" spans="2:8">
      <c r="C228" s="52"/>
      <c r="G228" s="7"/>
    </row>
    <row r="229" spans="2:8" ht="25.5">
      <c r="C229" s="14" t="s">
        <v>5</v>
      </c>
      <c r="D229" s="6"/>
    </row>
    <row r="230" spans="2:8" ht="20.25">
      <c r="B230" s="10"/>
      <c r="C230" s="103" t="s">
        <v>15</v>
      </c>
      <c r="D230" s="106" t="s">
        <v>87</v>
      </c>
      <c r="E230" s="107"/>
      <c r="F230" s="107"/>
      <c r="G230" s="108"/>
      <c r="H230" s="40"/>
    </row>
    <row r="231" spans="2:8" ht="20.25">
      <c r="B231" s="10"/>
      <c r="C231" s="104"/>
      <c r="D231" s="106" t="s">
        <v>118</v>
      </c>
      <c r="E231" s="107"/>
      <c r="F231" s="107"/>
      <c r="G231" s="108"/>
      <c r="H231" s="40"/>
    </row>
    <row r="232" spans="2:8" ht="20.25">
      <c r="B232" s="10"/>
      <c r="C232" s="105"/>
      <c r="D232" s="106" t="s">
        <v>127</v>
      </c>
      <c r="E232" s="107"/>
      <c r="F232" s="107"/>
      <c r="G232" s="108"/>
      <c r="H232" s="40"/>
    </row>
    <row r="233" spans="2:8">
      <c r="C233" s="35" t="s">
        <v>12</v>
      </c>
      <c r="D233" s="53">
        <v>14.5</v>
      </c>
      <c r="E233" s="49"/>
      <c r="F233" s="10"/>
    </row>
    <row r="234" spans="2:8">
      <c r="C234" s="1" t="s">
        <v>9</v>
      </c>
      <c r="D234" s="54">
        <v>382</v>
      </c>
      <c r="E234" s="109" t="s">
        <v>16</v>
      </c>
      <c r="F234" s="110"/>
      <c r="G234" s="113">
        <f>D235/D234</f>
        <v>5.0562303664921471</v>
      </c>
    </row>
    <row r="235" spans="2:8">
      <c r="C235" s="1" t="s">
        <v>10</v>
      </c>
      <c r="D235" s="54">
        <v>1931.48</v>
      </c>
      <c r="E235" s="111"/>
      <c r="F235" s="112"/>
      <c r="G235" s="114"/>
    </row>
    <row r="236" spans="2:8">
      <c r="C236" s="37"/>
      <c r="D236" s="38"/>
      <c r="E236" s="50"/>
    </row>
    <row r="237" spans="2:8">
      <c r="C237" s="36" t="s">
        <v>7</v>
      </c>
      <c r="D237" s="55" t="s">
        <v>128</v>
      </c>
    </row>
    <row r="238" spans="2:8">
      <c r="C238" s="36" t="s">
        <v>11</v>
      </c>
      <c r="D238" s="55">
        <v>65</v>
      </c>
    </row>
    <row r="239" spans="2:8">
      <c r="C239" s="36" t="s">
        <v>13</v>
      </c>
      <c r="D239" s="69" t="s">
        <v>35</v>
      </c>
      <c r="E239" s="41"/>
    </row>
    <row r="240" spans="2:8" ht="24" thickBot="1">
      <c r="C240" s="42"/>
      <c r="D240" s="42"/>
    </row>
    <row r="241" spans="2:8" ht="48" thickBot="1">
      <c r="B241" s="88" t="s">
        <v>17</v>
      </c>
      <c r="C241" s="89"/>
      <c r="D241" s="23" t="s">
        <v>20</v>
      </c>
      <c r="E241" s="90" t="s">
        <v>22</v>
      </c>
      <c r="F241" s="91"/>
      <c r="G241" s="2" t="s">
        <v>21</v>
      </c>
    </row>
    <row r="242" spans="2:8" ht="24" thickBot="1">
      <c r="B242" s="92" t="s">
        <v>36</v>
      </c>
      <c r="C242" s="93"/>
      <c r="D242" s="70">
        <v>50.01</v>
      </c>
      <c r="E242" s="56">
        <v>14.5</v>
      </c>
      <c r="F242" s="18" t="s">
        <v>25</v>
      </c>
      <c r="G242" s="26">
        <f t="shared" ref="G242:G249" si="6">D242*E242</f>
        <v>725.14499999999998</v>
      </c>
      <c r="H242" s="94"/>
    </row>
    <row r="243" spans="2:8">
      <c r="B243" s="95" t="s">
        <v>18</v>
      </c>
      <c r="C243" s="96"/>
      <c r="D243" s="59">
        <v>97.44</v>
      </c>
      <c r="E243" s="57"/>
      <c r="F243" s="19" t="s">
        <v>26</v>
      </c>
      <c r="G243" s="27">
        <f t="shared" si="6"/>
        <v>0</v>
      </c>
      <c r="H243" s="94"/>
    </row>
    <row r="244" spans="2:8" ht="24" thickBot="1">
      <c r="B244" s="97" t="s">
        <v>19</v>
      </c>
      <c r="C244" s="98"/>
      <c r="D244" s="62">
        <v>151.63</v>
      </c>
      <c r="E244" s="58"/>
      <c r="F244" s="20" t="s">
        <v>26</v>
      </c>
      <c r="G244" s="28">
        <f t="shared" si="6"/>
        <v>0</v>
      </c>
      <c r="H244" s="94"/>
    </row>
    <row r="245" spans="2:8" ht="24" thickBot="1">
      <c r="B245" s="99" t="s">
        <v>28</v>
      </c>
      <c r="C245" s="100"/>
      <c r="D245" s="71">
        <v>731.97</v>
      </c>
      <c r="E245" s="71">
        <v>14.5</v>
      </c>
      <c r="F245" s="24" t="s">
        <v>25</v>
      </c>
      <c r="G245" s="29">
        <f t="shared" si="6"/>
        <v>10613.565000000001</v>
      </c>
      <c r="H245" s="94"/>
    </row>
    <row r="246" spans="2:8">
      <c r="B246" s="95" t="s">
        <v>33</v>
      </c>
      <c r="C246" s="96"/>
      <c r="D246" s="59">
        <v>652.6</v>
      </c>
      <c r="E246" s="59"/>
      <c r="F246" s="19" t="s">
        <v>25</v>
      </c>
      <c r="G246" s="27">
        <f t="shared" si="6"/>
        <v>0</v>
      </c>
      <c r="H246" s="94"/>
    </row>
    <row r="247" spans="2:8">
      <c r="B247" s="101" t="s">
        <v>27</v>
      </c>
      <c r="C247" s="102"/>
      <c r="D247" s="72">
        <v>526.99</v>
      </c>
      <c r="E247" s="60"/>
      <c r="F247" s="21" t="s">
        <v>25</v>
      </c>
      <c r="G247" s="30">
        <f t="shared" si="6"/>
        <v>0</v>
      </c>
      <c r="H247" s="94"/>
    </row>
    <row r="248" spans="2:8">
      <c r="B248" s="101" t="s">
        <v>29</v>
      </c>
      <c r="C248" s="102"/>
      <c r="D248" s="73">
        <v>5436.99</v>
      </c>
      <c r="E248" s="61"/>
      <c r="F248" s="21" t="s">
        <v>25</v>
      </c>
      <c r="G248" s="30">
        <f t="shared" si="6"/>
        <v>0</v>
      </c>
      <c r="H248" s="94"/>
    </row>
    <row r="249" spans="2:8">
      <c r="B249" s="101" t="s">
        <v>30</v>
      </c>
      <c r="C249" s="102"/>
      <c r="D249" s="73">
        <v>1672.77</v>
      </c>
      <c r="E249" s="61"/>
      <c r="F249" s="21" t="s">
        <v>25</v>
      </c>
      <c r="G249" s="30">
        <f t="shared" si="6"/>
        <v>0</v>
      </c>
      <c r="H249" s="94"/>
    </row>
    <row r="250" spans="2:8">
      <c r="B250" s="101" t="s">
        <v>32</v>
      </c>
      <c r="C250" s="102"/>
      <c r="D250" s="73">
        <v>548.24</v>
      </c>
      <c r="E250" s="61"/>
      <c r="F250" s="21" t="s">
        <v>25</v>
      </c>
      <c r="G250" s="30">
        <f>D250*E250</f>
        <v>0</v>
      </c>
      <c r="H250" s="94"/>
    </row>
    <row r="251" spans="2:8" ht="24" thickBot="1">
      <c r="B251" s="97" t="s">
        <v>31</v>
      </c>
      <c r="C251" s="98"/>
      <c r="D251" s="74">
        <v>340.74</v>
      </c>
      <c r="E251" s="62"/>
      <c r="F251" s="20" t="s">
        <v>25</v>
      </c>
      <c r="G251" s="31">
        <f>D251*E251</f>
        <v>0</v>
      </c>
      <c r="H251" s="94"/>
    </row>
    <row r="252" spans="2:8">
      <c r="C252" s="3"/>
      <c r="D252" s="3"/>
      <c r="E252" s="4"/>
      <c r="F252" s="4"/>
      <c r="H252" s="45"/>
    </row>
    <row r="253" spans="2:8" ht="25.5">
      <c r="C253" s="14" t="s">
        <v>14</v>
      </c>
      <c r="D253" s="6"/>
    </row>
    <row r="254" spans="2:8" ht="20.25">
      <c r="C254" s="85" t="s">
        <v>6</v>
      </c>
      <c r="D254" s="51" t="s">
        <v>0</v>
      </c>
      <c r="E254" s="9">
        <f>IF(G242&gt;0, ROUND((G242+D235)/D235,2), 0)</f>
        <v>1.38</v>
      </c>
      <c r="F254" s="9"/>
      <c r="G254" s="10"/>
      <c r="H254" s="7"/>
    </row>
    <row r="255" spans="2:8">
      <c r="C255" s="85"/>
      <c r="D255" s="51" t="s">
        <v>1</v>
      </c>
      <c r="E255" s="9">
        <f>IF(SUM(G243:G244)&gt;0,ROUND((G243+G244+D235)/D235,2),0)</f>
        <v>0</v>
      </c>
      <c r="F255" s="9"/>
      <c r="G255" s="11"/>
      <c r="H255" s="47"/>
    </row>
    <row r="256" spans="2:8">
      <c r="C256" s="85"/>
      <c r="D256" s="51" t="s">
        <v>2</v>
      </c>
      <c r="E256" s="9">
        <f>IF(G245&gt;0,ROUND((G245+D235)/D235,2),0)</f>
        <v>6.5</v>
      </c>
      <c r="F256" s="12"/>
      <c r="G256" s="11"/>
    </row>
    <row r="257" spans="2:8">
      <c r="C257" s="85"/>
      <c r="D257" s="13" t="s">
        <v>3</v>
      </c>
      <c r="E257" s="32">
        <f>IF(SUM(G246:G251)&gt;0,ROUND((SUM(G246:G251)+D235)/D235,2),0)</f>
        <v>0</v>
      </c>
      <c r="F257" s="10"/>
      <c r="G257" s="11"/>
    </row>
    <row r="258" spans="2:8" ht="25.5">
      <c r="D258" s="33" t="s">
        <v>4</v>
      </c>
      <c r="E258" s="34">
        <f>SUM(E254:E257)-IF(VALUE(COUNTIF(E254:E257,"&gt;0"))=4,3,0)-IF(VALUE(COUNTIF(E254:E257,"&gt;0"))=3,2,0)-IF(VALUE(COUNTIF(E254:E257,"&gt;0"))=2,1,0)</f>
        <v>6.88</v>
      </c>
      <c r="F258" s="25"/>
    </row>
    <row r="259" spans="2:8">
      <c r="E259" s="15"/>
    </row>
    <row r="260" spans="2:8" ht="25.5">
      <c r="B260" s="22"/>
      <c r="C260" s="16" t="s">
        <v>23</v>
      </c>
      <c r="D260" s="86">
        <f>E258*D235</f>
        <v>13288.582399999999</v>
      </c>
      <c r="E260" s="86"/>
    </row>
    <row r="261" spans="2:8" ht="20.25">
      <c r="C261" s="17" t="s">
        <v>8</v>
      </c>
      <c r="D261" s="87">
        <f>D260/D234</f>
        <v>34.78686492146597</v>
      </c>
      <c r="E261" s="87"/>
      <c r="G261" s="7"/>
      <c r="H261" s="48"/>
    </row>
    <row r="271" spans="2:8" ht="60.75">
      <c r="B271" s="115" t="s">
        <v>43</v>
      </c>
      <c r="C271" s="115"/>
      <c r="D271" s="115"/>
      <c r="E271" s="115"/>
      <c r="F271" s="115"/>
      <c r="G271" s="115"/>
      <c r="H271" s="115"/>
    </row>
    <row r="272" spans="2:8">
      <c r="B272" s="116" t="s">
        <v>37</v>
      </c>
      <c r="C272" s="116"/>
      <c r="D272" s="116"/>
      <c r="E272" s="116"/>
      <c r="F272" s="116"/>
      <c r="G272" s="116"/>
    </row>
    <row r="273" spans="2:8">
      <c r="C273" s="52"/>
      <c r="G273" s="7"/>
    </row>
    <row r="274" spans="2:8" ht="25.5">
      <c r="C274" s="14" t="s">
        <v>5</v>
      </c>
      <c r="D274" s="6"/>
    </row>
    <row r="275" spans="2:8" ht="20.25">
      <c r="B275" s="10"/>
      <c r="C275" s="103" t="s">
        <v>15</v>
      </c>
      <c r="D275" s="106" t="s">
        <v>87</v>
      </c>
      <c r="E275" s="107"/>
      <c r="F275" s="107"/>
      <c r="G275" s="108"/>
      <c r="H275" s="40"/>
    </row>
    <row r="276" spans="2:8" ht="20.25">
      <c r="B276" s="10"/>
      <c r="C276" s="104"/>
      <c r="D276" s="106" t="s">
        <v>118</v>
      </c>
      <c r="E276" s="107"/>
      <c r="F276" s="107"/>
      <c r="G276" s="108"/>
      <c r="H276" s="40"/>
    </row>
    <row r="277" spans="2:8" ht="20.25">
      <c r="B277" s="10"/>
      <c r="C277" s="105"/>
      <c r="D277" s="106" t="s">
        <v>131</v>
      </c>
      <c r="E277" s="107"/>
      <c r="F277" s="107"/>
      <c r="G277" s="108"/>
      <c r="H277" s="40"/>
    </row>
    <row r="278" spans="2:8">
      <c r="C278" s="35" t="s">
        <v>12</v>
      </c>
      <c r="D278" s="53">
        <v>2.2999999999999998</v>
      </c>
      <c r="E278" s="49"/>
      <c r="F278" s="10"/>
    </row>
    <row r="279" spans="2:8">
      <c r="C279" s="1" t="s">
        <v>9</v>
      </c>
      <c r="D279" s="54">
        <v>359</v>
      </c>
      <c r="E279" s="109" t="s">
        <v>16</v>
      </c>
      <c r="F279" s="110"/>
      <c r="G279" s="113">
        <f>D280/D279</f>
        <v>113.80871866295266</v>
      </c>
    </row>
    <row r="280" spans="2:8">
      <c r="C280" s="1" t="s">
        <v>10</v>
      </c>
      <c r="D280" s="54">
        <v>40857.33</v>
      </c>
      <c r="E280" s="111"/>
      <c r="F280" s="112"/>
      <c r="G280" s="114"/>
    </row>
    <row r="281" spans="2:8">
      <c r="C281" s="37"/>
      <c r="D281" s="38"/>
      <c r="E281" s="50"/>
    </row>
    <row r="282" spans="2:8">
      <c r="C282" s="36" t="s">
        <v>7</v>
      </c>
      <c r="D282" s="55" t="s">
        <v>132</v>
      </c>
    </row>
    <row r="283" spans="2:8">
      <c r="C283" s="36" t="s">
        <v>11</v>
      </c>
      <c r="D283" s="55">
        <v>70</v>
      </c>
    </row>
    <row r="284" spans="2:8">
      <c r="C284" s="36" t="s">
        <v>13</v>
      </c>
      <c r="D284" s="69" t="s">
        <v>34</v>
      </c>
      <c r="E284" s="41"/>
    </row>
    <row r="285" spans="2:8" ht="24" thickBot="1">
      <c r="C285" s="42"/>
      <c r="D285" s="42"/>
    </row>
    <row r="286" spans="2:8" ht="48" thickBot="1">
      <c r="B286" s="88" t="s">
        <v>17</v>
      </c>
      <c r="C286" s="89"/>
      <c r="D286" s="23" t="s">
        <v>20</v>
      </c>
      <c r="E286" s="90" t="s">
        <v>22</v>
      </c>
      <c r="F286" s="91"/>
      <c r="G286" s="2" t="s">
        <v>21</v>
      </c>
    </row>
    <row r="287" spans="2:8" ht="24" thickBot="1">
      <c r="B287" s="92" t="s">
        <v>36</v>
      </c>
      <c r="C287" s="93"/>
      <c r="D287" s="70">
        <v>50.01</v>
      </c>
      <c r="E287" s="56">
        <v>2.2999999999999998</v>
      </c>
      <c r="F287" s="18" t="s">
        <v>25</v>
      </c>
      <c r="G287" s="26">
        <f t="shared" ref="G287:G294" si="7">D287*E287</f>
        <v>115.02299999999998</v>
      </c>
      <c r="H287" s="94"/>
    </row>
    <row r="288" spans="2:8">
      <c r="B288" s="95" t="s">
        <v>18</v>
      </c>
      <c r="C288" s="96"/>
      <c r="D288" s="59">
        <v>97.44</v>
      </c>
      <c r="E288" s="57">
        <v>0.63</v>
      </c>
      <c r="F288" s="19" t="s">
        <v>26</v>
      </c>
      <c r="G288" s="27">
        <f t="shared" si="7"/>
        <v>61.3872</v>
      </c>
      <c r="H288" s="94"/>
    </row>
    <row r="289" spans="2:8" ht="24" thickBot="1">
      <c r="B289" s="97" t="s">
        <v>19</v>
      </c>
      <c r="C289" s="98"/>
      <c r="D289" s="62">
        <v>151.63</v>
      </c>
      <c r="E289" s="58">
        <v>0.63</v>
      </c>
      <c r="F289" s="20" t="s">
        <v>26</v>
      </c>
      <c r="G289" s="28">
        <f t="shared" si="7"/>
        <v>95.526899999999998</v>
      </c>
      <c r="H289" s="94"/>
    </row>
    <row r="290" spans="2:8" ht="24" thickBot="1">
      <c r="B290" s="99" t="s">
        <v>28</v>
      </c>
      <c r="C290" s="100"/>
      <c r="D290" s="71">
        <v>731.97</v>
      </c>
      <c r="E290" s="71"/>
      <c r="F290" s="24" t="s">
        <v>25</v>
      </c>
      <c r="G290" s="29">
        <f t="shared" si="7"/>
        <v>0</v>
      </c>
      <c r="H290" s="94"/>
    </row>
    <row r="291" spans="2:8">
      <c r="B291" s="95" t="s">
        <v>33</v>
      </c>
      <c r="C291" s="96"/>
      <c r="D291" s="59">
        <v>652.6</v>
      </c>
      <c r="E291" s="59">
        <v>4.5999999999999996</v>
      </c>
      <c r="F291" s="19" t="s">
        <v>25</v>
      </c>
      <c r="G291" s="27">
        <f t="shared" si="7"/>
        <v>3001.96</v>
      </c>
      <c r="H291" s="94"/>
    </row>
    <row r="292" spans="2:8">
      <c r="B292" s="101" t="s">
        <v>27</v>
      </c>
      <c r="C292" s="102"/>
      <c r="D292" s="72">
        <v>526.99</v>
      </c>
      <c r="E292" s="60"/>
      <c r="F292" s="21" t="s">
        <v>25</v>
      </c>
      <c r="G292" s="30">
        <f t="shared" si="7"/>
        <v>0</v>
      </c>
      <c r="H292" s="94"/>
    </row>
    <row r="293" spans="2:8">
      <c r="B293" s="101" t="s">
        <v>29</v>
      </c>
      <c r="C293" s="102"/>
      <c r="D293" s="73">
        <v>5436.99</v>
      </c>
      <c r="E293" s="61">
        <v>2.2999999999999998</v>
      </c>
      <c r="F293" s="21" t="s">
        <v>25</v>
      </c>
      <c r="G293" s="30">
        <f t="shared" si="7"/>
        <v>12505.076999999999</v>
      </c>
      <c r="H293" s="94"/>
    </row>
    <row r="294" spans="2:8">
      <c r="B294" s="101" t="s">
        <v>30</v>
      </c>
      <c r="C294" s="102"/>
      <c r="D294" s="73">
        <v>1672.77</v>
      </c>
      <c r="E294" s="61">
        <v>2.2999999999999998</v>
      </c>
      <c r="F294" s="21" t="s">
        <v>25</v>
      </c>
      <c r="G294" s="30">
        <f t="shared" si="7"/>
        <v>3847.3709999999996</v>
      </c>
      <c r="H294" s="94"/>
    </row>
    <row r="295" spans="2:8">
      <c r="B295" s="101" t="s">
        <v>32</v>
      </c>
      <c r="C295" s="102"/>
      <c r="D295" s="73">
        <v>548.24</v>
      </c>
      <c r="E295" s="61">
        <v>2.2999999999999998</v>
      </c>
      <c r="F295" s="21" t="s">
        <v>25</v>
      </c>
      <c r="G295" s="30">
        <f>D295*E295</f>
        <v>1260.952</v>
      </c>
      <c r="H295" s="94"/>
    </row>
    <row r="296" spans="2:8" ht="24" thickBot="1">
      <c r="B296" s="97" t="s">
        <v>31</v>
      </c>
      <c r="C296" s="98"/>
      <c r="D296" s="74">
        <v>340.74</v>
      </c>
      <c r="E296" s="62">
        <v>23</v>
      </c>
      <c r="F296" s="20" t="s">
        <v>25</v>
      </c>
      <c r="G296" s="31">
        <f>D296*E296</f>
        <v>7837.02</v>
      </c>
      <c r="H296" s="94"/>
    </row>
    <row r="297" spans="2:8">
      <c r="C297" s="3"/>
      <c r="D297" s="3"/>
      <c r="E297" s="4"/>
      <c r="F297" s="4"/>
      <c r="H297" s="45"/>
    </row>
    <row r="298" spans="2:8" ht="25.5">
      <c r="C298" s="14" t="s">
        <v>14</v>
      </c>
      <c r="D298" s="6"/>
    </row>
    <row r="299" spans="2:8" ht="20.25">
      <c r="C299" s="85" t="s">
        <v>6</v>
      </c>
      <c r="D299" s="51" t="s">
        <v>0</v>
      </c>
      <c r="E299" s="9">
        <f>IF(G287&gt;0, ROUND((G287+D280)/D280,2), 0)</f>
        <v>1</v>
      </c>
      <c r="F299" s="9"/>
      <c r="G299" s="10"/>
      <c r="H299" s="7"/>
    </row>
    <row r="300" spans="2:8">
      <c r="C300" s="85"/>
      <c r="D300" s="51" t="s">
        <v>1</v>
      </c>
      <c r="E300" s="9">
        <f>IF(SUM(G288:G289)&gt;0,ROUND((G288+G289+D280)/D280,2),0)</f>
        <v>1</v>
      </c>
      <c r="F300" s="9"/>
      <c r="G300" s="11"/>
      <c r="H300" s="47"/>
    </row>
    <row r="301" spans="2:8">
      <c r="C301" s="85"/>
      <c r="D301" s="51" t="s">
        <v>2</v>
      </c>
      <c r="E301" s="9">
        <f>IF(G290&gt;0,ROUND((G290+D280)/D280,2),0)</f>
        <v>0</v>
      </c>
      <c r="F301" s="12"/>
      <c r="G301" s="11"/>
    </row>
    <row r="302" spans="2:8">
      <c r="C302" s="85"/>
      <c r="D302" s="13" t="s">
        <v>3</v>
      </c>
      <c r="E302" s="32">
        <f>IF(SUM(G291:G296)&gt;0,ROUND((SUM(G291:G296)+D280)/D280,2),0)</f>
        <v>1.7</v>
      </c>
      <c r="F302" s="10"/>
      <c r="G302" s="11"/>
    </row>
    <row r="303" spans="2:8" ht="25.5">
      <c r="D303" s="33" t="s">
        <v>4</v>
      </c>
      <c r="E303" s="34">
        <f>SUM(E299:E302)-IF(VALUE(COUNTIF(E299:E302,"&gt;0"))=4,3,0)-IF(VALUE(COUNTIF(E299:E302,"&gt;0"))=3,2,0)-IF(VALUE(COUNTIF(E299:E302,"&gt;0"))=2,1,0)</f>
        <v>1.7000000000000002</v>
      </c>
      <c r="F303" s="25"/>
    </row>
    <row r="304" spans="2:8">
      <c r="E304" s="15"/>
    </row>
    <row r="305" spans="2:8" ht="25.5">
      <c r="B305" s="22"/>
      <c r="C305" s="16" t="s">
        <v>23</v>
      </c>
      <c r="D305" s="86">
        <f>E303*D280</f>
        <v>69457.46100000001</v>
      </c>
      <c r="E305" s="86"/>
    </row>
    <row r="306" spans="2:8" ht="20.25">
      <c r="C306" s="17" t="s">
        <v>8</v>
      </c>
      <c r="D306" s="87">
        <f>D305/D279</f>
        <v>193.47482172701953</v>
      </c>
      <c r="E306" s="87"/>
      <c r="G306" s="7"/>
      <c r="H306" s="48"/>
    </row>
    <row r="316" spans="2:8" ht="60.75">
      <c r="B316" s="115" t="s">
        <v>44</v>
      </c>
      <c r="C316" s="115"/>
      <c r="D316" s="115"/>
      <c r="E316" s="115"/>
      <c r="F316" s="115"/>
      <c r="G316" s="115"/>
      <c r="H316" s="115"/>
    </row>
    <row r="317" spans="2:8">
      <c r="B317" s="116" t="s">
        <v>37</v>
      </c>
      <c r="C317" s="116"/>
      <c r="D317" s="116"/>
      <c r="E317" s="116"/>
      <c r="F317" s="116"/>
      <c r="G317" s="116"/>
    </row>
    <row r="318" spans="2:8">
      <c r="C318" s="52"/>
      <c r="G318" s="7"/>
    </row>
    <row r="319" spans="2:8" ht="25.5">
      <c r="C319" s="14" t="s">
        <v>5</v>
      </c>
      <c r="D319" s="6"/>
    </row>
    <row r="320" spans="2:8" ht="20.25">
      <c r="B320" s="10"/>
      <c r="C320" s="103" t="s">
        <v>15</v>
      </c>
      <c r="D320" s="106" t="s">
        <v>87</v>
      </c>
      <c r="E320" s="107"/>
      <c r="F320" s="107"/>
      <c r="G320" s="108"/>
      <c r="H320" s="40"/>
    </row>
    <row r="321" spans="2:8" ht="20.25">
      <c r="B321" s="10"/>
      <c r="C321" s="104"/>
      <c r="D321" s="106" t="s">
        <v>118</v>
      </c>
      <c r="E321" s="107"/>
      <c r="F321" s="107"/>
      <c r="G321" s="108"/>
      <c r="H321" s="40"/>
    </row>
    <row r="322" spans="2:8" ht="20.25">
      <c r="B322" s="10"/>
      <c r="C322" s="105"/>
      <c r="D322" s="106" t="s">
        <v>133</v>
      </c>
      <c r="E322" s="107"/>
      <c r="F322" s="107"/>
      <c r="G322" s="108"/>
      <c r="H322" s="40"/>
    </row>
    <row r="323" spans="2:8">
      <c r="C323" s="35" t="s">
        <v>12</v>
      </c>
      <c r="D323" s="53">
        <v>3.1</v>
      </c>
      <c r="E323" s="49"/>
      <c r="F323" s="10"/>
    </row>
    <row r="324" spans="2:8">
      <c r="C324" s="1" t="s">
        <v>9</v>
      </c>
      <c r="D324" s="54">
        <v>431</v>
      </c>
      <c r="E324" s="109" t="s">
        <v>16</v>
      </c>
      <c r="F324" s="110"/>
      <c r="G324" s="113">
        <f>D325/D324</f>
        <v>95.780974477958239</v>
      </c>
    </row>
    <row r="325" spans="2:8">
      <c r="C325" s="1" t="s">
        <v>10</v>
      </c>
      <c r="D325" s="54">
        <v>41281.599999999999</v>
      </c>
      <c r="E325" s="111"/>
      <c r="F325" s="112"/>
      <c r="G325" s="114"/>
    </row>
    <row r="326" spans="2:8">
      <c r="C326" s="37"/>
      <c r="D326" s="38"/>
      <c r="E326" s="50"/>
    </row>
    <row r="327" spans="2:8">
      <c r="C327" s="36" t="s">
        <v>7</v>
      </c>
      <c r="D327" s="55" t="s">
        <v>132</v>
      </c>
    </row>
    <row r="328" spans="2:8">
      <c r="C328" s="36" t="s">
        <v>11</v>
      </c>
      <c r="D328" s="55">
        <v>70</v>
      </c>
    </row>
    <row r="329" spans="2:8">
      <c r="C329" s="36" t="s">
        <v>13</v>
      </c>
      <c r="D329" s="69" t="s">
        <v>34</v>
      </c>
      <c r="E329" s="41"/>
    </row>
    <row r="330" spans="2:8" ht="24" thickBot="1">
      <c r="C330" s="42"/>
      <c r="D330" s="42"/>
    </row>
    <row r="331" spans="2:8" ht="48" thickBot="1">
      <c r="B331" s="88" t="s">
        <v>17</v>
      </c>
      <c r="C331" s="89"/>
      <c r="D331" s="23" t="s">
        <v>20</v>
      </c>
      <c r="E331" s="90" t="s">
        <v>22</v>
      </c>
      <c r="F331" s="91"/>
      <c r="G331" s="2" t="s">
        <v>21</v>
      </c>
    </row>
    <row r="332" spans="2:8" ht="24" thickBot="1">
      <c r="B332" s="92" t="s">
        <v>36</v>
      </c>
      <c r="C332" s="93"/>
      <c r="D332" s="70">
        <v>50.01</v>
      </c>
      <c r="E332" s="56">
        <v>3.1</v>
      </c>
      <c r="F332" s="18" t="s">
        <v>25</v>
      </c>
      <c r="G332" s="26">
        <f t="shared" ref="G332:G339" si="8">D332*E332</f>
        <v>155.03100000000001</v>
      </c>
      <c r="H332" s="94"/>
    </row>
    <row r="333" spans="2:8">
      <c r="B333" s="95" t="s">
        <v>18</v>
      </c>
      <c r="C333" s="96"/>
      <c r="D333" s="59">
        <v>97.44</v>
      </c>
      <c r="E333" s="57">
        <v>0.83</v>
      </c>
      <c r="F333" s="19" t="s">
        <v>26</v>
      </c>
      <c r="G333" s="27">
        <f t="shared" si="8"/>
        <v>80.875199999999992</v>
      </c>
      <c r="H333" s="94"/>
    </row>
    <row r="334" spans="2:8" ht="24" thickBot="1">
      <c r="B334" s="97" t="s">
        <v>19</v>
      </c>
      <c r="C334" s="98"/>
      <c r="D334" s="62">
        <v>151.63</v>
      </c>
      <c r="E334" s="58">
        <v>0.83</v>
      </c>
      <c r="F334" s="20" t="s">
        <v>26</v>
      </c>
      <c r="G334" s="28">
        <f t="shared" si="8"/>
        <v>125.85289999999999</v>
      </c>
      <c r="H334" s="94"/>
    </row>
    <row r="335" spans="2:8" ht="24" thickBot="1">
      <c r="B335" s="99" t="s">
        <v>28</v>
      </c>
      <c r="C335" s="100"/>
      <c r="D335" s="71">
        <v>731.97</v>
      </c>
      <c r="E335" s="71"/>
      <c r="F335" s="24" t="s">
        <v>25</v>
      </c>
      <c r="G335" s="29">
        <f t="shared" si="8"/>
        <v>0</v>
      </c>
      <c r="H335" s="94"/>
    </row>
    <row r="336" spans="2:8">
      <c r="B336" s="95" t="s">
        <v>33</v>
      </c>
      <c r="C336" s="96"/>
      <c r="D336" s="59">
        <v>652.6</v>
      </c>
      <c r="E336" s="59">
        <v>6.2</v>
      </c>
      <c r="F336" s="19" t="s">
        <v>25</v>
      </c>
      <c r="G336" s="27">
        <f t="shared" si="8"/>
        <v>4046.1200000000003</v>
      </c>
      <c r="H336" s="94"/>
    </row>
    <row r="337" spans="2:8">
      <c r="B337" s="101" t="s">
        <v>27</v>
      </c>
      <c r="C337" s="102"/>
      <c r="D337" s="72">
        <v>526.99</v>
      </c>
      <c r="E337" s="60"/>
      <c r="F337" s="21" t="s">
        <v>25</v>
      </c>
      <c r="G337" s="30">
        <f t="shared" si="8"/>
        <v>0</v>
      </c>
      <c r="H337" s="94"/>
    </row>
    <row r="338" spans="2:8">
      <c r="B338" s="101" t="s">
        <v>29</v>
      </c>
      <c r="C338" s="102"/>
      <c r="D338" s="73">
        <v>5436.99</v>
      </c>
      <c r="E338" s="61">
        <v>3.1</v>
      </c>
      <c r="F338" s="21" t="s">
        <v>25</v>
      </c>
      <c r="G338" s="30">
        <f t="shared" si="8"/>
        <v>16854.668999999998</v>
      </c>
      <c r="H338" s="94"/>
    </row>
    <row r="339" spans="2:8">
      <c r="B339" s="101" t="s">
        <v>30</v>
      </c>
      <c r="C339" s="102"/>
      <c r="D339" s="73">
        <v>1672.77</v>
      </c>
      <c r="E339" s="61">
        <v>3.1</v>
      </c>
      <c r="F339" s="21" t="s">
        <v>25</v>
      </c>
      <c r="G339" s="30">
        <f t="shared" si="8"/>
        <v>5185.5870000000004</v>
      </c>
      <c r="H339" s="94"/>
    </row>
    <row r="340" spans="2:8">
      <c r="B340" s="101" t="s">
        <v>32</v>
      </c>
      <c r="C340" s="102"/>
      <c r="D340" s="73">
        <v>548.24</v>
      </c>
      <c r="E340" s="61">
        <v>3.1</v>
      </c>
      <c r="F340" s="21" t="s">
        <v>25</v>
      </c>
      <c r="G340" s="30">
        <f>D340*E340</f>
        <v>1699.5440000000001</v>
      </c>
      <c r="H340" s="94"/>
    </row>
    <row r="341" spans="2:8" ht="24" thickBot="1">
      <c r="B341" s="97" t="s">
        <v>31</v>
      </c>
      <c r="C341" s="98"/>
      <c r="D341" s="74">
        <v>340.74</v>
      </c>
      <c r="E341" s="62">
        <v>31</v>
      </c>
      <c r="F341" s="20" t="s">
        <v>25</v>
      </c>
      <c r="G341" s="31">
        <f>D341*E341</f>
        <v>10562.94</v>
      </c>
      <c r="H341" s="94"/>
    </row>
    <row r="342" spans="2:8">
      <c r="C342" s="3"/>
      <c r="D342" s="3"/>
      <c r="E342" s="4"/>
      <c r="F342" s="4"/>
      <c r="H342" s="45"/>
    </row>
    <row r="343" spans="2:8" ht="25.5">
      <c r="C343" s="14" t="s">
        <v>14</v>
      </c>
      <c r="D343" s="6"/>
    </row>
    <row r="344" spans="2:8" ht="20.25">
      <c r="C344" s="85" t="s">
        <v>6</v>
      </c>
      <c r="D344" s="51" t="s">
        <v>0</v>
      </c>
      <c r="E344" s="9">
        <f>IF(G332&gt;0, ROUND((G332+D325)/D325,2), 0)</f>
        <v>1</v>
      </c>
      <c r="F344" s="9"/>
      <c r="G344" s="10"/>
      <c r="H344" s="7"/>
    </row>
    <row r="345" spans="2:8">
      <c r="C345" s="85"/>
      <c r="D345" s="51" t="s">
        <v>1</v>
      </c>
      <c r="E345" s="9">
        <f>IF(SUM(G333:G334)&gt;0,ROUND((G333+G334+D325)/D325,2),0)</f>
        <v>1.01</v>
      </c>
      <c r="F345" s="9"/>
      <c r="G345" s="11"/>
      <c r="H345" s="47"/>
    </row>
    <row r="346" spans="2:8">
      <c r="C346" s="85"/>
      <c r="D346" s="51" t="s">
        <v>2</v>
      </c>
      <c r="E346" s="9">
        <f>IF(G335&gt;0,ROUND((G335+D325)/D325,2),0)</f>
        <v>0</v>
      </c>
      <c r="F346" s="12"/>
      <c r="G346" s="11"/>
    </row>
    <row r="347" spans="2:8">
      <c r="C347" s="85"/>
      <c r="D347" s="13" t="s">
        <v>3</v>
      </c>
      <c r="E347" s="32">
        <f>IF(SUM(G336:G341)&gt;0,ROUND((SUM(G336:G341)+D325)/D325,2),0)</f>
        <v>1.93</v>
      </c>
      <c r="F347" s="10"/>
      <c r="G347" s="11"/>
    </row>
    <row r="348" spans="2:8" ht="25.5">
      <c r="D348" s="33" t="s">
        <v>4</v>
      </c>
      <c r="E348" s="34">
        <f>SUM(E344:E347)-IF(VALUE(COUNTIF(E344:E347,"&gt;0"))=4,3,0)-IF(VALUE(COUNTIF(E344:E347,"&gt;0"))=3,2,0)-IF(VALUE(COUNTIF(E344:E347,"&gt;0"))=2,1,0)</f>
        <v>1.9399999999999995</v>
      </c>
      <c r="F348" s="25"/>
    </row>
    <row r="349" spans="2:8">
      <c r="E349" s="15"/>
    </row>
    <row r="350" spans="2:8" ht="25.5">
      <c r="B350" s="22"/>
      <c r="C350" s="16" t="s">
        <v>23</v>
      </c>
      <c r="D350" s="86">
        <f>E348*D325</f>
        <v>80086.303999999975</v>
      </c>
      <c r="E350" s="86"/>
    </row>
    <row r="351" spans="2:8" ht="20.25">
      <c r="C351" s="17" t="s">
        <v>8</v>
      </c>
      <c r="D351" s="87">
        <f>D350/D324</f>
        <v>185.81509048723893</v>
      </c>
      <c r="E351" s="87"/>
      <c r="G351" s="7"/>
      <c r="H351" s="48"/>
    </row>
    <row r="361" spans="2:8" ht="60.75">
      <c r="B361" s="115" t="s">
        <v>45</v>
      </c>
      <c r="C361" s="115"/>
      <c r="D361" s="115"/>
      <c r="E361" s="115"/>
      <c r="F361" s="115"/>
      <c r="G361" s="115"/>
      <c r="H361" s="115"/>
    </row>
    <row r="362" spans="2:8">
      <c r="B362" s="116" t="s">
        <v>37</v>
      </c>
      <c r="C362" s="116"/>
      <c r="D362" s="116"/>
      <c r="E362" s="116"/>
      <c r="F362" s="116"/>
      <c r="G362" s="116"/>
    </row>
    <row r="363" spans="2:8">
      <c r="C363" s="52"/>
      <c r="G363" s="7"/>
    </row>
    <row r="364" spans="2:8" ht="25.5">
      <c r="C364" s="14" t="s">
        <v>5</v>
      </c>
      <c r="D364" s="6"/>
    </row>
    <row r="365" spans="2:8" ht="20.25">
      <c r="B365" s="10"/>
      <c r="C365" s="103" t="s">
        <v>15</v>
      </c>
      <c r="D365" s="106" t="s">
        <v>87</v>
      </c>
      <c r="E365" s="107"/>
      <c r="F365" s="107"/>
      <c r="G365" s="108"/>
      <c r="H365" s="40"/>
    </row>
    <row r="366" spans="2:8" ht="20.25">
      <c r="B366" s="10"/>
      <c r="C366" s="104"/>
      <c r="D366" s="106" t="s">
        <v>118</v>
      </c>
      <c r="E366" s="107"/>
      <c r="F366" s="107"/>
      <c r="G366" s="108"/>
      <c r="H366" s="40"/>
    </row>
    <row r="367" spans="2:8" ht="20.25">
      <c r="B367" s="10"/>
      <c r="C367" s="105"/>
      <c r="D367" s="106" t="s">
        <v>134</v>
      </c>
      <c r="E367" s="107"/>
      <c r="F367" s="107"/>
      <c r="G367" s="108"/>
      <c r="H367" s="40"/>
    </row>
    <row r="368" spans="2:8">
      <c r="C368" s="35" t="s">
        <v>12</v>
      </c>
      <c r="D368" s="53">
        <v>3.4</v>
      </c>
      <c r="E368" s="49"/>
      <c r="F368" s="10"/>
    </row>
    <row r="369" spans="2:8">
      <c r="C369" s="1" t="s">
        <v>9</v>
      </c>
      <c r="D369" s="54">
        <v>604</v>
      </c>
      <c r="E369" s="109" t="s">
        <v>16</v>
      </c>
      <c r="F369" s="110"/>
      <c r="G369" s="113">
        <f>D370/D369</f>
        <v>13.978410596026489</v>
      </c>
    </row>
    <row r="370" spans="2:8">
      <c r="C370" s="1" t="s">
        <v>10</v>
      </c>
      <c r="D370" s="54">
        <v>8442.9599999999991</v>
      </c>
      <c r="E370" s="111"/>
      <c r="F370" s="112"/>
      <c r="G370" s="114"/>
    </row>
    <row r="371" spans="2:8">
      <c r="C371" s="37"/>
      <c r="D371" s="38"/>
      <c r="E371" s="50"/>
    </row>
    <row r="372" spans="2:8">
      <c r="C372" s="36" t="s">
        <v>7</v>
      </c>
      <c r="D372" s="55" t="s">
        <v>96</v>
      </c>
    </row>
    <row r="373" spans="2:8">
      <c r="C373" s="36" t="s">
        <v>11</v>
      </c>
      <c r="D373" s="55">
        <v>65</v>
      </c>
    </row>
    <row r="374" spans="2:8">
      <c r="C374" s="36" t="s">
        <v>13</v>
      </c>
      <c r="D374" s="69" t="s">
        <v>34</v>
      </c>
      <c r="E374" s="41"/>
    </row>
    <row r="375" spans="2:8" ht="24" thickBot="1">
      <c r="C375" s="42"/>
      <c r="D375" s="42"/>
    </row>
    <row r="376" spans="2:8" ht="48" thickBot="1">
      <c r="B376" s="88" t="s">
        <v>17</v>
      </c>
      <c r="C376" s="89"/>
      <c r="D376" s="23" t="s">
        <v>20</v>
      </c>
      <c r="E376" s="90" t="s">
        <v>22</v>
      </c>
      <c r="F376" s="91"/>
      <c r="G376" s="2" t="s">
        <v>21</v>
      </c>
    </row>
    <row r="377" spans="2:8" ht="24" thickBot="1">
      <c r="B377" s="92" t="s">
        <v>36</v>
      </c>
      <c r="C377" s="93"/>
      <c r="D377" s="70">
        <v>50.01</v>
      </c>
      <c r="E377" s="56">
        <v>3.4</v>
      </c>
      <c r="F377" s="18" t="s">
        <v>25</v>
      </c>
      <c r="G377" s="26">
        <f t="shared" ref="G377:G384" si="9">D377*E377</f>
        <v>170.03399999999999</v>
      </c>
      <c r="H377" s="94"/>
    </row>
    <row r="378" spans="2:8">
      <c r="B378" s="95" t="s">
        <v>18</v>
      </c>
      <c r="C378" s="96"/>
      <c r="D378" s="59">
        <v>97.44</v>
      </c>
      <c r="E378" s="57">
        <v>0.79</v>
      </c>
      <c r="F378" s="19" t="s">
        <v>26</v>
      </c>
      <c r="G378" s="27">
        <f t="shared" si="9"/>
        <v>76.977599999999995</v>
      </c>
      <c r="H378" s="94"/>
    </row>
    <row r="379" spans="2:8" ht="24" thickBot="1">
      <c r="B379" s="97" t="s">
        <v>19</v>
      </c>
      <c r="C379" s="98"/>
      <c r="D379" s="62">
        <v>151.63</v>
      </c>
      <c r="E379" s="58">
        <v>0.79</v>
      </c>
      <c r="F379" s="20" t="s">
        <v>26</v>
      </c>
      <c r="G379" s="28">
        <f t="shared" si="9"/>
        <v>119.7877</v>
      </c>
      <c r="H379" s="94"/>
    </row>
    <row r="380" spans="2:8" ht="24" thickBot="1">
      <c r="B380" s="99" t="s">
        <v>28</v>
      </c>
      <c r="C380" s="100"/>
      <c r="D380" s="71">
        <v>731.97</v>
      </c>
      <c r="E380" s="71"/>
      <c r="F380" s="24" t="s">
        <v>25</v>
      </c>
      <c r="G380" s="29">
        <f t="shared" si="9"/>
        <v>0</v>
      </c>
      <c r="H380" s="94"/>
    </row>
    <row r="381" spans="2:8">
      <c r="B381" s="95" t="s">
        <v>33</v>
      </c>
      <c r="C381" s="96"/>
      <c r="D381" s="59">
        <v>652.6</v>
      </c>
      <c r="E381" s="59">
        <v>6.8</v>
      </c>
      <c r="F381" s="19" t="s">
        <v>25</v>
      </c>
      <c r="G381" s="27">
        <f t="shared" si="9"/>
        <v>4437.68</v>
      </c>
      <c r="H381" s="94"/>
    </row>
    <row r="382" spans="2:8">
      <c r="B382" s="101" t="s">
        <v>27</v>
      </c>
      <c r="C382" s="102"/>
      <c r="D382" s="72">
        <v>526.99</v>
      </c>
      <c r="E382" s="60">
        <v>3.4</v>
      </c>
      <c r="F382" s="21" t="s">
        <v>25</v>
      </c>
      <c r="G382" s="30">
        <f t="shared" si="9"/>
        <v>1791.7660000000001</v>
      </c>
      <c r="H382" s="94"/>
    </row>
    <row r="383" spans="2:8">
      <c r="B383" s="101" t="s">
        <v>29</v>
      </c>
      <c r="C383" s="102"/>
      <c r="D383" s="73">
        <v>5436.99</v>
      </c>
      <c r="E383" s="61"/>
      <c r="F383" s="21" t="s">
        <v>25</v>
      </c>
      <c r="G383" s="30">
        <f t="shared" si="9"/>
        <v>0</v>
      </c>
      <c r="H383" s="94"/>
    </row>
    <row r="384" spans="2:8">
      <c r="B384" s="101" t="s">
        <v>30</v>
      </c>
      <c r="C384" s="102"/>
      <c r="D384" s="73">
        <v>1672.77</v>
      </c>
      <c r="E384" s="61"/>
      <c r="F384" s="21" t="s">
        <v>25</v>
      </c>
      <c r="G384" s="30">
        <f t="shared" si="9"/>
        <v>0</v>
      </c>
      <c r="H384" s="94"/>
    </row>
    <row r="385" spans="2:8">
      <c r="B385" s="101" t="s">
        <v>32</v>
      </c>
      <c r="C385" s="102"/>
      <c r="D385" s="73">
        <v>548.24</v>
      </c>
      <c r="E385" s="61"/>
      <c r="F385" s="21" t="s">
        <v>25</v>
      </c>
      <c r="G385" s="30">
        <f>D385*E385</f>
        <v>0</v>
      </c>
      <c r="H385" s="94"/>
    </row>
    <row r="386" spans="2:8" ht="24" thickBot="1">
      <c r="B386" s="97" t="s">
        <v>31</v>
      </c>
      <c r="C386" s="98"/>
      <c r="D386" s="74">
        <v>340.74</v>
      </c>
      <c r="E386" s="62"/>
      <c r="F386" s="20" t="s">
        <v>25</v>
      </c>
      <c r="G386" s="31">
        <f>D386*E386</f>
        <v>0</v>
      </c>
      <c r="H386" s="94"/>
    </row>
    <row r="387" spans="2:8">
      <c r="C387" s="3"/>
      <c r="D387" s="3"/>
      <c r="E387" s="4"/>
      <c r="F387" s="4"/>
      <c r="H387" s="45"/>
    </row>
    <row r="388" spans="2:8" ht="25.5">
      <c r="C388" s="14" t="s">
        <v>14</v>
      </c>
      <c r="D388" s="6"/>
    </row>
    <row r="389" spans="2:8" ht="20.25">
      <c r="C389" s="85" t="s">
        <v>6</v>
      </c>
      <c r="D389" s="51" t="s">
        <v>0</v>
      </c>
      <c r="E389" s="9">
        <f>IF(G377&gt;0, ROUND((G377+D370)/D370,2), 0)</f>
        <v>1.02</v>
      </c>
      <c r="F389" s="9"/>
      <c r="G389" s="10"/>
      <c r="H389" s="7"/>
    </row>
    <row r="390" spans="2:8">
      <c r="C390" s="85"/>
      <c r="D390" s="51" t="s">
        <v>1</v>
      </c>
      <c r="E390" s="9">
        <f>IF(SUM(G378:G379)&gt;0,ROUND((G378+G379+D370)/D370,2),0)</f>
        <v>1.02</v>
      </c>
      <c r="F390" s="9"/>
      <c r="G390" s="11"/>
      <c r="H390" s="47"/>
    </row>
    <row r="391" spans="2:8">
      <c r="C391" s="85"/>
      <c r="D391" s="51" t="s">
        <v>2</v>
      </c>
      <c r="E391" s="9">
        <f>IF(G380&gt;0,ROUND((G380+D370)/D370,2),0)</f>
        <v>0</v>
      </c>
      <c r="F391" s="12"/>
      <c r="G391" s="11"/>
    </row>
    <row r="392" spans="2:8">
      <c r="C392" s="85"/>
      <c r="D392" s="13" t="s">
        <v>3</v>
      </c>
      <c r="E392" s="32">
        <f>IF(SUM(G381:G386)&gt;0,ROUND((SUM(G381:G386)+D370)/D370,2),0)</f>
        <v>1.74</v>
      </c>
      <c r="F392" s="10"/>
      <c r="G392" s="11"/>
    </row>
    <row r="393" spans="2:8" ht="25.5">
      <c r="D393" s="33" t="s">
        <v>4</v>
      </c>
      <c r="E393" s="34">
        <f>SUM(E389:E392)-IF(VALUE(COUNTIF(E389:E392,"&gt;0"))=4,3,0)-IF(VALUE(COUNTIF(E389:E392,"&gt;0"))=3,2,0)-IF(VALUE(COUNTIF(E389:E392,"&gt;0"))=2,1,0)</f>
        <v>1.7800000000000002</v>
      </c>
      <c r="F393" s="25"/>
    </row>
    <row r="394" spans="2:8">
      <c r="E394" s="15"/>
    </row>
    <row r="395" spans="2:8" ht="25.5">
      <c r="B395" s="22"/>
      <c r="C395" s="16" t="s">
        <v>23</v>
      </c>
      <c r="D395" s="86">
        <f>E393*D370</f>
        <v>15028.468800000001</v>
      </c>
      <c r="E395" s="86"/>
    </row>
    <row r="396" spans="2:8" ht="20.25">
      <c r="C396" s="17" t="s">
        <v>8</v>
      </c>
      <c r="D396" s="87">
        <f>D395/D369</f>
        <v>24.881570860927152</v>
      </c>
      <c r="E396" s="87"/>
      <c r="G396" s="7"/>
      <c r="H396" s="48"/>
    </row>
    <row r="406" spans="2:8" ht="60.75">
      <c r="B406" s="115" t="s">
        <v>46</v>
      </c>
      <c r="C406" s="115"/>
      <c r="D406" s="115"/>
      <c r="E406" s="115"/>
      <c r="F406" s="115"/>
      <c r="G406" s="115"/>
      <c r="H406" s="115"/>
    </row>
    <row r="407" spans="2:8">
      <c r="B407" s="116" t="s">
        <v>37</v>
      </c>
      <c r="C407" s="116"/>
      <c r="D407" s="116"/>
      <c r="E407" s="116"/>
      <c r="F407" s="116"/>
      <c r="G407" s="116"/>
    </row>
    <row r="408" spans="2:8">
      <c r="C408" s="52"/>
      <c r="G408" s="7"/>
    </row>
    <row r="409" spans="2:8" ht="25.5">
      <c r="C409" s="14" t="s">
        <v>5</v>
      </c>
      <c r="D409" s="6"/>
    </row>
    <row r="410" spans="2:8" ht="20.25">
      <c r="B410" s="10"/>
      <c r="C410" s="103" t="s">
        <v>15</v>
      </c>
      <c r="D410" s="106" t="s">
        <v>87</v>
      </c>
      <c r="E410" s="107"/>
      <c r="F410" s="107"/>
      <c r="G410" s="108"/>
      <c r="H410" s="40"/>
    </row>
    <row r="411" spans="2:8" ht="20.25">
      <c r="B411" s="10"/>
      <c r="C411" s="104"/>
      <c r="D411" s="106" t="s">
        <v>118</v>
      </c>
      <c r="E411" s="107"/>
      <c r="F411" s="107"/>
      <c r="G411" s="108"/>
      <c r="H411" s="40"/>
    </row>
    <row r="412" spans="2:8" ht="20.25">
      <c r="B412" s="10"/>
      <c r="C412" s="105"/>
      <c r="D412" s="106" t="s">
        <v>135</v>
      </c>
      <c r="E412" s="107"/>
      <c r="F412" s="107"/>
      <c r="G412" s="108"/>
      <c r="H412" s="40"/>
    </row>
    <row r="413" spans="2:8">
      <c r="C413" s="35" t="s">
        <v>12</v>
      </c>
      <c r="D413" s="53">
        <v>3.9</v>
      </c>
      <c r="E413" s="49"/>
      <c r="F413" s="10"/>
    </row>
    <row r="414" spans="2:8">
      <c r="C414" s="1" t="s">
        <v>9</v>
      </c>
      <c r="D414" s="54">
        <v>690</v>
      </c>
      <c r="E414" s="109" t="s">
        <v>16</v>
      </c>
      <c r="F414" s="110"/>
      <c r="G414" s="113">
        <f>D415/D414</f>
        <v>13.649942028985507</v>
      </c>
    </row>
    <row r="415" spans="2:8">
      <c r="C415" s="1" t="s">
        <v>10</v>
      </c>
      <c r="D415" s="54">
        <v>9418.4599999999991</v>
      </c>
      <c r="E415" s="111"/>
      <c r="F415" s="112"/>
      <c r="G415" s="114"/>
    </row>
    <row r="416" spans="2:8">
      <c r="C416" s="37"/>
      <c r="D416" s="38"/>
      <c r="E416" s="50"/>
    </row>
    <row r="417" spans="2:8">
      <c r="C417" s="36" t="s">
        <v>7</v>
      </c>
      <c r="D417" s="55" t="s">
        <v>96</v>
      </c>
    </row>
    <row r="418" spans="2:8">
      <c r="C418" s="36" t="s">
        <v>11</v>
      </c>
      <c r="D418" s="55">
        <v>65</v>
      </c>
    </row>
    <row r="419" spans="2:8">
      <c r="C419" s="36" t="s">
        <v>13</v>
      </c>
      <c r="D419" s="69" t="s">
        <v>34</v>
      </c>
      <c r="E419" s="41"/>
    </row>
    <row r="420" spans="2:8" ht="24" thickBot="1">
      <c r="C420" s="42"/>
      <c r="D420" s="42"/>
    </row>
    <row r="421" spans="2:8" ht="48" thickBot="1">
      <c r="B421" s="88" t="s">
        <v>17</v>
      </c>
      <c r="C421" s="89"/>
      <c r="D421" s="23" t="s">
        <v>20</v>
      </c>
      <c r="E421" s="90" t="s">
        <v>22</v>
      </c>
      <c r="F421" s="91"/>
      <c r="G421" s="2" t="s">
        <v>21</v>
      </c>
    </row>
    <row r="422" spans="2:8" ht="24" thickBot="1">
      <c r="B422" s="92" t="s">
        <v>36</v>
      </c>
      <c r="C422" s="93"/>
      <c r="D422" s="70">
        <v>50.01</v>
      </c>
      <c r="E422" s="56">
        <v>3.9</v>
      </c>
      <c r="F422" s="18" t="s">
        <v>25</v>
      </c>
      <c r="G422" s="26">
        <f t="shared" ref="G422:G429" si="10">D422*E422</f>
        <v>195.03899999999999</v>
      </c>
      <c r="H422" s="94"/>
    </row>
    <row r="423" spans="2:8">
      <c r="B423" s="95" t="s">
        <v>18</v>
      </c>
      <c r="C423" s="96"/>
      <c r="D423" s="59">
        <v>97.44</v>
      </c>
      <c r="E423" s="57">
        <v>1.06</v>
      </c>
      <c r="F423" s="19" t="s">
        <v>26</v>
      </c>
      <c r="G423" s="27">
        <f t="shared" si="10"/>
        <v>103.2864</v>
      </c>
      <c r="H423" s="94"/>
    </row>
    <row r="424" spans="2:8" ht="24" thickBot="1">
      <c r="B424" s="97" t="s">
        <v>19</v>
      </c>
      <c r="C424" s="98"/>
      <c r="D424" s="62">
        <v>151.63</v>
      </c>
      <c r="E424" s="58">
        <v>1.06</v>
      </c>
      <c r="F424" s="20" t="s">
        <v>26</v>
      </c>
      <c r="G424" s="28">
        <f t="shared" si="10"/>
        <v>160.7278</v>
      </c>
      <c r="H424" s="94"/>
    </row>
    <row r="425" spans="2:8" ht="24" thickBot="1">
      <c r="B425" s="99" t="s">
        <v>28</v>
      </c>
      <c r="C425" s="100"/>
      <c r="D425" s="71">
        <v>731.97</v>
      </c>
      <c r="E425" s="71"/>
      <c r="F425" s="24" t="s">
        <v>25</v>
      </c>
      <c r="G425" s="29">
        <f t="shared" si="10"/>
        <v>0</v>
      </c>
      <c r="H425" s="94"/>
    </row>
    <row r="426" spans="2:8">
      <c r="B426" s="95" t="s">
        <v>33</v>
      </c>
      <c r="C426" s="96"/>
      <c r="D426" s="59">
        <v>652.6</v>
      </c>
      <c r="E426" s="59">
        <v>7.8</v>
      </c>
      <c r="F426" s="19" t="s">
        <v>25</v>
      </c>
      <c r="G426" s="27">
        <f t="shared" si="10"/>
        <v>5090.28</v>
      </c>
      <c r="H426" s="94"/>
    </row>
    <row r="427" spans="2:8">
      <c r="B427" s="101" t="s">
        <v>27</v>
      </c>
      <c r="C427" s="102"/>
      <c r="D427" s="72">
        <v>526.99</v>
      </c>
      <c r="E427" s="60">
        <v>3.9</v>
      </c>
      <c r="F427" s="21" t="s">
        <v>25</v>
      </c>
      <c r="G427" s="30">
        <f t="shared" si="10"/>
        <v>2055.261</v>
      </c>
      <c r="H427" s="94"/>
    </row>
    <row r="428" spans="2:8">
      <c r="B428" s="101" t="s">
        <v>29</v>
      </c>
      <c r="C428" s="102"/>
      <c r="D428" s="73">
        <v>5436.99</v>
      </c>
      <c r="E428" s="61"/>
      <c r="F428" s="21" t="s">
        <v>25</v>
      </c>
      <c r="G428" s="30">
        <f t="shared" si="10"/>
        <v>0</v>
      </c>
      <c r="H428" s="94"/>
    </row>
    <row r="429" spans="2:8">
      <c r="B429" s="101" t="s">
        <v>30</v>
      </c>
      <c r="C429" s="102"/>
      <c r="D429" s="73">
        <v>1672.77</v>
      </c>
      <c r="E429" s="61"/>
      <c r="F429" s="21" t="s">
        <v>25</v>
      </c>
      <c r="G429" s="30">
        <f t="shared" si="10"/>
        <v>0</v>
      </c>
      <c r="H429" s="94"/>
    </row>
    <row r="430" spans="2:8">
      <c r="B430" s="101" t="s">
        <v>32</v>
      </c>
      <c r="C430" s="102"/>
      <c r="D430" s="73">
        <v>548.24</v>
      </c>
      <c r="E430" s="61"/>
      <c r="F430" s="21" t="s">
        <v>25</v>
      </c>
      <c r="G430" s="30">
        <f>D430*E430</f>
        <v>0</v>
      </c>
      <c r="H430" s="94"/>
    </row>
    <row r="431" spans="2:8" ht="24" thickBot="1">
      <c r="B431" s="97" t="s">
        <v>31</v>
      </c>
      <c r="C431" s="98"/>
      <c r="D431" s="74">
        <v>340.74</v>
      </c>
      <c r="E431" s="62"/>
      <c r="F431" s="20" t="s">
        <v>25</v>
      </c>
      <c r="G431" s="31">
        <f>D431*E431</f>
        <v>0</v>
      </c>
      <c r="H431" s="94"/>
    </row>
    <row r="432" spans="2:8">
      <c r="C432" s="3"/>
      <c r="D432" s="3"/>
      <c r="E432" s="4"/>
      <c r="F432" s="4"/>
      <c r="H432" s="45"/>
    </row>
    <row r="433" spans="2:8" ht="25.5">
      <c r="C433" s="14" t="s">
        <v>14</v>
      </c>
      <c r="D433" s="6"/>
    </row>
    <row r="434" spans="2:8" ht="20.25">
      <c r="C434" s="85" t="s">
        <v>6</v>
      </c>
      <c r="D434" s="51" t="s">
        <v>0</v>
      </c>
      <c r="E434" s="9">
        <f>IF(G422&gt;0, ROUND((G422+D415)/D415,2), 0)</f>
        <v>1.02</v>
      </c>
      <c r="F434" s="9"/>
      <c r="G434" s="10"/>
      <c r="H434" s="7"/>
    </row>
    <row r="435" spans="2:8">
      <c r="C435" s="85"/>
      <c r="D435" s="51" t="s">
        <v>1</v>
      </c>
      <c r="E435" s="9">
        <f>IF(SUM(G423:G424)&gt;0,ROUND((G423+G424+D415)/D415,2),0)</f>
        <v>1.03</v>
      </c>
      <c r="F435" s="9"/>
      <c r="G435" s="11"/>
      <c r="H435" s="47"/>
    </row>
    <row r="436" spans="2:8">
      <c r="C436" s="85"/>
      <c r="D436" s="51" t="s">
        <v>2</v>
      </c>
      <c r="E436" s="9">
        <f>IF(G425&gt;0,ROUND((G425+D415)/D415,2),0)</f>
        <v>0</v>
      </c>
      <c r="F436" s="12"/>
      <c r="G436" s="11"/>
    </row>
    <row r="437" spans="2:8">
      <c r="C437" s="85"/>
      <c r="D437" s="13" t="s">
        <v>3</v>
      </c>
      <c r="E437" s="32">
        <f>IF(SUM(G426:G431)&gt;0,ROUND((SUM(G426:G431)+D415)/D415,2),0)</f>
        <v>1.76</v>
      </c>
      <c r="F437" s="10"/>
      <c r="G437" s="11"/>
    </row>
    <row r="438" spans="2:8" ht="25.5">
      <c r="D438" s="33" t="s">
        <v>4</v>
      </c>
      <c r="E438" s="34">
        <f>SUM(E434:E437)-IF(VALUE(COUNTIF(E434:E437,"&gt;0"))=4,3,0)-IF(VALUE(COUNTIF(E434:E437,"&gt;0"))=3,2,0)-IF(VALUE(COUNTIF(E434:E437,"&gt;0"))=2,1,0)</f>
        <v>1.8099999999999996</v>
      </c>
      <c r="F438" s="25"/>
    </row>
    <row r="439" spans="2:8">
      <c r="E439" s="15"/>
    </row>
    <row r="440" spans="2:8" ht="25.5">
      <c r="B440" s="22"/>
      <c r="C440" s="16" t="s">
        <v>23</v>
      </c>
      <c r="D440" s="86">
        <f>E438*D415</f>
        <v>17047.412599999996</v>
      </c>
      <c r="E440" s="86"/>
    </row>
    <row r="441" spans="2:8" ht="20.25">
      <c r="C441" s="17" t="s">
        <v>8</v>
      </c>
      <c r="D441" s="87">
        <f>D440/D414</f>
        <v>24.706395072463764</v>
      </c>
      <c r="E441" s="87"/>
      <c r="G441" s="7"/>
      <c r="H441" s="48"/>
    </row>
    <row r="451" spans="2:8" ht="60.75">
      <c r="B451" s="115" t="s">
        <v>47</v>
      </c>
      <c r="C451" s="115"/>
      <c r="D451" s="115"/>
      <c r="E451" s="115"/>
      <c r="F451" s="115"/>
      <c r="G451" s="115"/>
      <c r="H451" s="115"/>
    </row>
    <row r="452" spans="2:8">
      <c r="B452" s="116" t="s">
        <v>37</v>
      </c>
      <c r="C452" s="116"/>
      <c r="D452" s="116"/>
      <c r="E452" s="116"/>
      <c r="F452" s="116"/>
      <c r="G452" s="116"/>
    </row>
    <row r="453" spans="2:8">
      <c r="C453" s="52"/>
      <c r="G453" s="7"/>
    </row>
    <row r="454" spans="2:8" ht="25.5">
      <c r="C454" s="14" t="s">
        <v>5</v>
      </c>
      <c r="D454" s="6"/>
    </row>
    <row r="455" spans="2:8" ht="20.25">
      <c r="B455" s="10"/>
      <c r="C455" s="103" t="s">
        <v>15</v>
      </c>
      <c r="D455" s="106" t="s">
        <v>87</v>
      </c>
      <c r="E455" s="107"/>
      <c r="F455" s="107"/>
      <c r="G455" s="108"/>
      <c r="H455" s="40"/>
    </row>
    <row r="456" spans="2:8" ht="20.25">
      <c r="B456" s="10"/>
      <c r="C456" s="104"/>
      <c r="D456" s="106" t="s">
        <v>118</v>
      </c>
      <c r="E456" s="107"/>
      <c r="F456" s="107"/>
      <c r="G456" s="108"/>
      <c r="H456" s="40"/>
    </row>
    <row r="457" spans="2:8" ht="20.25">
      <c r="B457" s="10"/>
      <c r="C457" s="105"/>
      <c r="D457" s="106" t="s">
        <v>136</v>
      </c>
      <c r="E457" s="107"/>
      <c r="F457" s="107"/>
      <c r="G457" s="108"/>
      <c r="H457" s="40"/>
    </row>
    <row r="458" spans="2:8">
      <c r="C458" s="35" t="s">
        <v>12</v>
      </c>
      <c r="D458" s="53">
        <v>4.2</v>
      </c>
      <c r="E458" s="49"/>
      <c r="F458" s="10"/>
    </row>
    <row r="459" spans="2:8">
      <c r="C459" s="1" t="s">
        <v>9</v>
      </c>
      <c r="D459" s="54">
        <v>514</v>
      </c>
      <c r="E459" s="109" t="s">
        <v>16</v>
      </c>
      <c r="F459" s="110"/>
      <c r="G459" s="113">
        <f>D460/D459</f>
        <v>86.680369649805442</v>
      </c>
    </row>
    <row r="460" spans="2:8">
      <c r="C460" s="1" t="s">
        <v>10</v>
      </c>
      <c r="D460" s="54">
        <v>44553.71</v>
      </c>
      <c r="E460" s="111"/>
      <c r="F460" s="112"/>
      <c r="G460" s="114"/>
    </row>
    <row r="461" spans="2:8">
      <c r="C461" s="37"/>
      <c r="D461" s="38"/>
      <c r="E461" s="50"/>
    </row>
    <row r="462" spans="2:8">
      <c r="C462" s="36" t="s">
        <v>7</v>
      </c>
      <c r="D462" s="55" t="s">
        <v>137</v>
      </c>
    </row>
    <row r="463" spans="2:8">
      <c r="C463" s="36" t="s">
        <v>11</v>
      </c>
      <c r="D463" s="55">
        <v>70</v>
      </c>
    </row>
    <row r="464" spans="2:8">
      <c r="C464" s="36" t="s">
        <v>13</v>
      </c>
      <c r="D464" s="69" t="s">
        <v>34</v>
      </c>
      <c r="E464" s="41"/>
    </row>
    <row r="465" spans="2:8" ht="24" thickBot="1">
      <c r="C465" s="42"/>
      <c r="D465" s="42"/>
    </row>
    <row r="466" spans="2:8" ht="48" thickBot="1">
      <c r="B466" s="88" t="s">
        <v>17</v>
      </c>
      <c r="C466" s="89"/>
      <c r="D466" s="23" t="s">
        <v>20</v>
      </c>
      <c r="E466" s="90" t="s">
        <v>22</v>
      </c>
      <c r="F466" s="91"/>
      <c r="G466" s="2" t="s">
        <v>21</v>
      </c>
    </row>
    <row r="467" spans="2:8" ht="24" thickBot="1">
      <c r="B467" s="92" t="s">
        <v>36</v>
      </c>
      <c r="C467" s="93"/>
      <c r="D467" s="70">
        <v>50.01</v>
      </c>
      <c r="E467" s="56">
        <v>4.2</v>
      </c>
      <c r="F467" s="18" t="s">
        <v>25</v>
      </c>
      <c r="G467" s="26">
        <f t="shared" ref="G467:G474" si="11">D467*E467</f>
        <v>210.042</v>
      </c>
      <c r="H467" s="94"/>
    </row>
    <row r="468" spans="2:8">
      <c r="B468" s="95" t="s">
        <v>18</v>
      </c>
      <c r="C468" s="96"/>
      <c r="D468" s="59">
        <v>97.44</v>
      </c>
      <c r="E468" s="57">
        <v>0.59</v>
      </c>
      <c r="F468" s="19" t="s">
        <v>26</v>
      </c>
      <c r="G468" s="27">
        <f t="shared" si="11"/>
        <v>57.489599999999996</v>
      </c>
      <c r="H468" s="94"/>
    </row>
    <row r="469" spans="2:8" ht="24" thickBot="1">
      <c r="B469" s="97" t="s">
        <v>19</v>
      </c>
      <c r="C469" s="98"/>
      <c r="D469" s="62">
        <v>151.63</v>
      </c>
      <c r="E469" s="58">
        <v>0.59</v>
      </c>
      <c r="F469" s="20" t="s">
        <v>26</v>
      </c>
      <c r="G469" s="28">
        <f t="shared" si="11"/>
        <v>89.461699999999993</v>
      </c>
      <c r="H469" s="94"/>
    </row>
    <row r="470" spans="2:8" ht="24" thickBot="1">
      <c r="B470" s="99" t="s">
        <v>28</v>
      </c>
      <c r="C470" s="100"/>
      <c r="D470" s="71">
        <v>731.97</v>
      </c>
      <c r="E470" s="71"/>
      <c r="F470" s="24" t="s">
        <v>25</v>
      </c>
      <c r="G470" s="29">
        <f t="shared" si="11"/>
        <v>0</v>
      </c>
      <c r="H470" s="94"/>
    </row>
    <row r="471" spans="2:8">
      <c r="B471" s="95" t="s">
        <v>33</v>
      </c>
      <c r="C471" s="96"/>
      <c r="D471" s="59">
        <v>652.6</v>
      </c>
      <c r="E471" s="59">
        <v>8.4</v>
      </c>
      <c r="F471" s="19" t="s">
        <v>25</v>
      </c>
      <c r="G471" s="27">
        <f t="shared" si="11"/>
        <v>5481.84</v>
      </c>
      <c r="H471" s="94"/>
    </row>
    <row r="472" spans="2:8">
      <c r="B472" s="101" t="s">
        <v>27</v>
      </c>
      <c r="C472" s="102"/>
      <c r="D472" s="72">
        <v>526.99</v>
      </c>
      <c r="E472" s="60"/>
      <c r="F472" s="21" t="s">
        <v>25</v>
      </c>
      <c r="G472" s="30">
        <f t="shared" si="11"/>
        <v>0</v>
      </c>
      <c r="H472" s="94"/>
    </row>
    <row r="473" spans="2:8">
      <c r="B473" s="101" t="s">
        <v>29</v>
      </c>
      <c r="C473" s="102"/>
      <c r="D473" s="73">
        <v>5436.99</v>
      </c>
      <c r="E473" s="61">
        <v>4.2</v>
      </c>
      <c r="F473" s="21" t="s">
        <v>25</v>
      </c>
      <c r="G473" s="30">
        <f t="shared" si="11"/>
        <v>22835.358</v>
      </c>
      <c r="H473" s="94"/>
    </row>
    <row r="474" spans="2:8">
      <c r="B474" s="101" t="s">
        <v>30</v>
      </c>
      <c r="C474" s="102"/>
      <c r="D474" s="73">
        <v>1672.77</v>
      </c>
      <c r="E474" s="61">
        <v>4.2</v>
      </c>
      <c r="F474" s="21" t="s">
        <v>25</v>
      </c>
      <c r="G474" s="30">
        <f t="shared" si="11"/>
        <v>7025.634</v>
      </c>
      <c r="H474" s="94"/>
    </row>
    <row r="475" spans="2:8">
      <c r="B475" s="101" t="s">
        <v>32</v>
      </c>
      <c r="C475" s="102"/>
      <c r="D475" s="73">
        <v>548.24</v>
      </c>
      <c r="E475" s="61">
        <v>4.2</v>
      </c>
      <c r="F475" s="21" t="s">
        <v>25</v>
      </c>
      <c r="G475" s="30">
        <f>D475*E475</f>
        <v>2302.6080000000002</v>
      </c>
      <c r="H475" s="94"/>
    </row>
    <row r="476" spans="2:8" ht="24" thickBot="1">
      <c r="B476" s="97" t="s">
        <v>31</v>
      </c>
      <c r="C476" s="98"/>
      <c r="D476" s="74">
        <v>340.74</v>
      </c>
      <c r="E476" s="62">
        <v>42</v>
      </c>
      <c r="F476" s="20" t="s">
        <v>25</v>
      </c>
      <c r="G476" s="31">
        <f>D476*E476</f>
        <v>14311.08</v>
      </c>
      <c r="H476" s="94"/>
    </row>
    <row r="477" spans="2:8">
      <c r="C477" s="3"/>
      <c r="D477" s="3"/>
      <c r="E477" s="4"/>
      <c r="F477" s="4"/>
      <c r="H477" s="45"/>
    </row>
    <row r="478" spans="2:8" ht="25.5">
      <c r="C478" s="14" t="s">
        <v>14</v>
      </c>
      <c r="D478" s="6"/>
    </row>
    <row r="479" spans="2:8" ht="20.25">
      <c r="C479" s="85" t="s">
        <v>6</v>
      </c>
      <c r="D479" s="51" t="s">
        <v>0</v>
      </c>
      <c r="E479" s="9">
        <f>IF(G467&gt;0, ROUND((G467+D460)/D460,2), 0)</f>
        <v>1</v>
      </c>
      <c r="F479" s="9"/>
      <c r="G479" s="10"/>
      <c r="H479" s="7"/>
    </row>
    <row r="480" spans="2:8">
      <c r="C480" s="85"/>
      <c r="D480" s="51" t="s">
        <v>1</v>
      </c>
      <c r="E480" s="9">
        <f>IF(SUM(G468:G469)&gt;0,ROUND((G468+G469+D460)/D460,2),0)</f>
        <v>1</v>
      </c>
      <c r="F480" s="9"/>
      <c r="G480" s="11"/>
      <c r="H480" s="47"/>
    </row>
    <row r="481" spans="2:8">
      <c r="C481" s="85"/>
      <c r="D481" s="51" t="s">
        <v>2</v>
      </c>
      <c r="E481" s="9">
        <f>IF(G470&gt;0,ROUND((G470+D460)/D460,2),0)</f>
        <v>0</v>
      </c>
      <c r="F481" s="12"/>
      <c r="G481" s="11"/>
    </row>
    <row r="482" spans="2:8">
      <c r="C482" s="85"/>
      <c r="D482" s="13" t="s">
        <v>3</v>
      </c>
      <c r="E482" s="32">
        <f>IF(SUM(G471:G476)&gt;0,ROUND((SUM(G471:G476)+D460)/D460,2),0)</f>
        <v>2.17</v>
      </c>
      <c r="F482" s="10"/>
      <c r="G482" s="11"/>
    </row>
    <row r="483" spans="2:8" ht="25.5">
      <c r="D483" s="33" t="s">
        <v>4</v>
      </c>
      <c r="E483" s="34">
        <f>SUM(E479:E482)-IF(VALUE(COUNTIF(E479:E482,"&gt;0"))=4,3,0)-IF(VALUE(COUNTIF(E479:E482,"&gt;0"))=3,2,0)-IF(VALUE(COUNTIF(E479:E482,"&gt;0"))=2,1,0)</f>
        <v>2.17</v>
      </c>
      <c r="F483" s="25"/>
    </row>
    <row r="484" spans="2:8">
      <c r="E484" s="15"/>
    </row>
    <row r="485" spans="2:8" ht="25.5">
      <c r="B485" s="22"/>
      <c r="C485" s="16" t="s">
        <v>23</v>
      </c>
      <c r="D485" s="86">
        <f>E483*D460</f>
        <v>96681.550699999993</v>
      </c>
      <c r="E485" s="86"/>
    </row>
    <row r="486" spans="2:8" ht="20.25">
      <c r="C486" s="17" t="s">
        <v>8</v>
      </c>
      <c r="D486" s="87">
        <f>D485/D459</f>
        <v>188.0964021400778</v>
      </c>
      <c r="E486" s="87"/>
      <c r="G486" s="7"/>
      <c r="H486" s="48"/>
    </row>
    <row r="496" spans="2:8" ht="60.75">
      <c r="B496" s="115" t="s">
        <v>48</v>
      </c>
      <c r="C496" s="115"/>
      <c r="D496" s="115"/>
      <c r="E496" s="115"/>
      <c r="F496" s="115"/>
      <c r="G496" s="115"/>
      <c r="H496" s="115"/>
    </row>
    <row r="497" spans="2:8">
      <c r="B497" s="116" t="s">
        <v>37</v>
      </c>
      <c r="C497" s="116"/>
      <c r="D497" s="116"/>
      <c r="E497" s="116"/>
      <c r="F497" s="116"/>
      <c r="G497" s="116"/>
    </row>
    <row r="498" spans="2:8">
      <c r="C498" s="52"/>
      <c r="G498" s="7"/>
    </row>
    <row r="499" spans="2:8" ht="25.5">
      <c r="C499" s="14" t="s">
        <v>5</v>
      </c>
      <c r="D499" s="6"/>
    </row>
    <row r="500" spans="2:8" ht="20.25">
      <c r="B500" s="10"/>
      <c r="C500" s="103" t="s">
        <v>15</v>
      </c>
      <c r="D500" s="106" t="s">
        <v>87</v>
      </c>
      <c r="E500" s="107"/>
      <c r="F500" s="107"/>
      <c r="G500" s="108"/>
      <c r="H500" s="40"/>
    </row>
    <row r="501" spans="2:8" ht="20.25">
      <c r="B501" s="10"/>
      <c r="C501" s="104"/>
      <c r="D501" s="106" t="s">
        <v>118</v>
      </c>
      <c r="E501" s="107"/>
      <c r="F501" s="107"/>
      <c r="G501" s="108"/>
      <c r="H501" s="40"/>
    </row>
    <row r="502" spans="2:8" ht="20.25">
      <c r="B502" s="10"/>
      <c r="C502" s="105"/>
      <c r="D502" s="106" t="s">
        <v>138</v>
      </c>
      <c r="E502" s="107"/>
      <c r="F502" s="107"/>
      <c r="G502" s="108"/>
      <c r="H502" s="40"/>
    </row>
    <row r="503" spans="2:8">
      <c r="C503" s="35" t="s">
        <v>12</v>
      </c>
      <c r="D503" s="53">
        <v>3.3</v>
      </c>
      <c r="E503" s="49"/>
      <c r="F503" s="10"/>
    </row>
    <row r="504" spans="2:8">
      <c r="C504" s="1" t="s">
        <v>9</v>
      </c>
      <c r="D504" s="54">
        <v>410</v>
      </c>
      <c r="E504" s="109" t="s">
        <v>16</v>
      </c>
      <c r="F504" s="110"/>
      <c r="G504" s="113">
        <f>D505/D504</f>
        <v>68.890878048780479</v>
      </c>
    </row>
    <row r="505" spans="2:8">
      <c r="C505" s="1" t="s">
        <v>10</v>
      </c>
      <c r="D505" s="54">
        <v>28245.26</v>
      </c>
      <c r="E505" s="111"/>
      <c r="F505" s="112"/>
      <c r="G505" s="114"/>
    </row>
    <row r="506" spans="2:8">
      <c r="C506" s="37"/>
      <c r="D506" s="38"/>
      <c r="E506" s="50"/>
    </row>
    <row r="507" spans="2:8">
      <c r="C507" s="36" t="s">
        <v>7</v>
      </c>
      <c r="D507" s="55" t="s">
        <v>137</v>
      </c>
    </row>
    <row r="508" spans="2:8">
      <c r="C508" s="36" t="s">
        <v>11</v>
      </c>
      <c r="D508" s="55">
        <v>70</v>
      </c>
    </row>
    <row r="509" spans="2:8">
      <c r="C509" s="36" t="s">
        <v>13</v>
      </c>
      <c r="D509" s="69" t="s">
        <v>34</v>
      </c>
      <c r="E509" s="41"/>
    </row>
    <row r="510" spans="2:8" ht="24" thickBot="1">
      <c r="C510" s="42"/>
      <c r="D510" s="42"/>
    </row>
    <row r="511" spans="2:8" ht="48" thickBot="1">
      <c r="B511" s="88" t="s">
        <v>17</v>
      </c>
      <c r="C511" s="89"/>
      <c r="D511" s="23" t="s">
        <v>20</v>
      </c>
      <c r="E511" s="90" t="s">
        <v>22</v>
      </c>
      <c r="F511" s="91"/>
      <c r="G511" s="2" t="s">
        <v>21</v>
      </c>
    </row>
    <row r="512" spans="2:8" ht="24" thickBot="1">
      <c r="B512" s="92" t="s">
        <v>36</v>
      </c>
      <c r="C512" s="93"/>
      <c r="D512" s="70">
        <v>50.01</v>
      </c>
      <c r="E512" s="56">
        <v>3.3</v>
      </c>
      <c r="F512" s="18" t="s">
        <v>25</v>
      </c>
      <c r="G512" s="26">
        <f t="shared" ref="G512:G519" si="12">D512*E512</f>
        <v>165.03299999999999</v>
      </c>
      <c r="H512" s="94"/>
    </row>
    <row r="513" spans="2:8">
      <c r="B513" s="95" t="s">
        <v>18</v>
      </c>
      <c r="C513" s="96"/>
      <c r="D513" s="59">
        <v>97.44</v>
      </c>
      <c r="E513" s="57">
        <v>1.1599999999999999</v>
      </c>
      <c r="F513" s="19" t="s">
        <v>26</v>
      </c>
      <c r="G513" s="27">
        <f t="shared" si="12"/>
        <v>113.03039999999999</v>
      </c>
      <c r="H513" s="94"/>
    </row>
    <row r="514" spans="2:8" ht="24" thickBot="1">
      <c r="B514" s="97" t="s">
        <v>19</v>
      </c>
      <c r="C514" s="98"/>
      <c r="D514" s="62">
        <v>151.63</v>
      </c>
      <c r="E514" s="58">
        <v>1.1599999999999999</v>
      </c>
      <c r="F514" s="20" t="s">
        <v>26</v>
      </c>
      <c r="G514" s="28">
        <f t="shared" si="12"/>
        <v>175.89079999999998</v>
      </c>
      <c r="H514" s="94"/>
    </row>
    <row r="515" spans="2:8" ht="24" thickBot="1">
      <c r="B515" s="99" t="s">
        <v>28</v>
      </c>
      <c r="C515" s="100"/>
      <c r="D515" s="71">
        <v>731.97</v>
      </c>
      <c r="E515" s="71"/>
      <c r="F515" s="24" t="s">
        <v>25</v>
      </c>
      <c r="G515" s="29">
        <f t="shared" si="12"/>
        <v>0</v>
      </c>
      <c r="H515" s="94"/>
    </row>
    <row r="516" spans="2:8">
      <c r="B516" s="95" t="s">
        <v>33</v>
      </c>
      <c r="C516" s="96"/>
      <c r="D516" s="59">
        <v>652.6</v>
      </c>
      <c r="E516" s="59">
        <v>6.6</v>
      </c>
      <c r="F516" s="19" t="s">
        <v>25</v>
      </c>
      <c r="G516" s="27">
        <f t="shared" si="12"/>
        <v>4307.16</v>
      </c>
      <c r="H516" s="94"/>
    </row>
    <row r="517" spans="2:8">
      <c r="B517" s="101" t="s">
        <v>27</v>
      </c>
      <c r="C517" s="102"/>
      <c r="D517" s="72">
        <v>526.99</v>
      </c>
      <c r="E517" s="60"/>
      <c r="F517" s="21" t="s">
        <v>25</v>
      </c>
      <c r="G517" s="30">
        <f t="shared" si="12"/>
        <v>0</v>
      </c>
      <c r="H517" s="94"/>
    </row>
    <row r="518" spans="2:8">
      <c r="B518" s="101" t="s">
        <v>29</v>
      </c>
      <c r="C518" s="102"/>
      <c r="D518" s="73">
        <v>5436.99</v>
      </c>
      <c r="E518" s="61">
        <v>3.3</v>
      </c>
      <c r="F518" s="21" t="s">
        <v>25</v>
      </c>
      <c r="G518" s="30">
        <f t="shared" si="12"/>
        <v>17942.066999999999</v>
      </c>
      <c r="H518" s="94"/>
    </row>
    <row r="519" spans="2:8">
      <c r="B519" s="101" t="s">
        <v>30</v>
      </c>
      <c r="C519" s="102"/>
      <c r="D519" s="73">
        <v>1672.77</v>
      </c>
      <c r="E519" s="61">
        <v>3.3</v>
      </c>
      <c r="F519" s="21" t="s">
        <v>25</v>
      </c>
      <c r="G519" s="30">
        <f t="shared" si="12"/>
        <v>5520.1409999999996</v>
      </c>
      <c r="H519" s="94"/>
    </row>
    <row r="520" spans="2:8">
      <c r="B520" s="101" t="s">
        <v>32</v>
      </c>
      <c r="C520" s="102"/>
      <c r="D520" s="73">
        <v>548.24</v>
      </c>
      <c r="E520" s="61">
        <v>3.3</v>
      </c>
      <c r="F520" s="21" t="s">
        <v>25</v>
      </c>
      <c r="G520" s="30">
        <f>D520*E520</f>
        <v>1809.192</v>
      </c>
      <c r="H520" s="94"/>
    </row>
    <row r="521" spans="2:8" ht="24" thickBot="1">
      <c r="B521" s="97" t="s">
        <v>31</v>
      </c>
      <c r="C521" s="98"/>
      <c r="D521" s="74">
        <v>340.74</v>
      </c>
      <c r="E521" s="62">
        <v>33</v>
      </c>
      <c r="F521" s="20" t="s">
        <v>25</v>
      </c>
      <c r="G521" s="31">
        <f>D521*E521</f>
        <v>11244.42</v>
      </c>
      <c r="H521" s="94"/>
    </row>
    <row r="522" spans="2:8">
      <c r="C522" s="3"/>
      <c r="D522" s="3"/>
      <c r="E522" s="4"/>
      <c r="F522" s="4"/>
      <c r="H522" s="45"/>
    </row>
    <row r="523" spans="2:8" ht="25.5">
      <c r="C523" s="14" t="s">
        <v>14</v>
      </c>
      <c r="D523" s="6"/>
    </row>
    <row r="524" spans="2:8" ht="20.25">
      <c r="C524" s="85" t="s">
        <v>6</v>
      </c>
      <c r="D524" s="51" t="s">
        <v>0</v>
      </c>
      <c r="E524" s="9">
        <f>IF(G512&gt;0, ROUND((G512+D505)/D505,2), 0)</f>
        <v>1.01</v>
      </c>
      <c r="F524" s="9"/>
      <c r="G524" s="10"/>
      <c r="H524" s="7"/>
    </row>
    <row r="525" spans="2:8">
      <c r="C525" s="85"/>
      <c r="D525" s="51" t="s">
        <v>1</v>
      </c>
      <c r="E525" s="9">
        <f>IF(SUM(G513:G514)&gt;0,ROUND((G513+G514+D505)/D505,2),0)</f>
        <v>1.01</v>
      </c>
      <c r="F525" s="9"/>
      <c r="G525" s="11"/>
      <c r="H525" s="47"/>
    </row>
    <row r="526" spans="2:8">
      <c r="C526" s="85"/>
      <c r="D526" s="51" t="s">
        <v>2</v>
      </c>
      <c r="E526" s="9">
        <f>IF(G515&gt;0,ROUND((G515+D505)/D505,2),0)</f>
        <v>0</v>
      </c>
      <c r="F526" s="12"/>
      <c r="G526" s="11"/>
    </row>
    <row r="527" spans="2:8">
      <c r="C527" s="85"/>
      <c r="D527" s="13" t="s">
        <v>3</v>
      </c>
      <c r="E527" s="32">
        <f>IF(SUM(G516:G521)&gt;0,ROUND((SUM(G516:G521)+D505)/D505,2),0)</f>
        <v>2.4500000000000002</v>
      </c>
      <c r="F527" s="10"/>
      <c r="G527" s="11"/>
    </row>
    <row r="528" spans="2:8" ht="25.5">
      <c r="D528" s="33" t="s">
        <v>4</v>
      </c>
      <c r="E528" s="34">
        <f>SUM(E524:E527)-IF(VALUE(COUNTIF(E524:E527,"&gt;0"))=4,3,0)-IF(VALUE(COUNTIF(E524:E527,"&gt;0"))=3,2,0)-IF(VALUE(COUNTIF(E524:E527,"&gt;0"))=2,1,0)</f>
        <v>2.4700000000000006</v>
      </c>
      <c r="F528" s="25"/>
    </row>
    <row r="529" spans="2:8">
      <c r="E529" s="15"/>
    </row>
    <row r="530" spans="2:8" ht="25.5">
      <c r="B530" s="22"/>
      <c r="C530" s="16" t="s">
        <v>23</v>
      </c>
      <c r="D530" s="86">
        <f>E528*D505</f>
        <v>69765.792200000011</v>
      </c>
      <c r="E530" s="86"/>
    </row>
    <row r="531" spans="2:8" ht="20.25">
      <c r="C531" s="17" t="s">
        <v>8</v>
      </c>
      <c r="D531" s="87">
        <f>D530/D504</f>
        <v>170.16046878048783</v>
      </c>
      <c r="E531" s="87"/>
      <c r="G531" s="7"/>
      <c r="H531" s="48"/>
    </row>
    <row r="541" spans="2:8" ht="60.75">
      <c r="B541" s="115" t="s">
        <v>49</v>
      </c>
      <c r="C541" s="115"/>
      <c r="D541" s="115"/>
      <c r="E541" s="115"/>
      <c r="F541" s="115"/>
      <c r="G541" s="115"/>
      <c r="H541" s="115"/>
    </row>
    <row r="542" spans="2:8">
      <c r="B542" s="116" t="s">
        <v>37</v>
      </c>
      <c r="C542" s="116"/>
      <c r="D542" s="116"/>
      <c r="E542" s="116"/>
      <c r="F542" s="116"/>
      <c r="G542" s="116"/>
    </row>
    <row r="543" spans="2:8">
      <c r="C543" s="52"/>
      <c r="G543" s="7"/>
    </row>
    <row r="544" spans="2:8" ht="25.5">
      <c r="C544" s="14" t="s">
        <v>5</v>
      </c>
      <c r="D544" s="6"/>
    </row>
    <row r="545" spans="2:8" ht="20.25">
      <c r="B545" s="10"/>
      <c r="C545" s="103" t="s">
        <v>15</v>
      </c>
      <c r="D545" s="106" t="s">
        <v>87</v>
      </c>
      <c r="E545" s="107"/>
      <c r="F545" s="107"/>
      <c r="G545" s="108"/>
      <c r="H545" s="40"/>
    </row>
    <row r="546" spans="2:8" ht="20.25">
      <c r="B546" s="10"/>
      <c r="C546" s="104"/>
      <c r="D546" s="106" t="s">
        <v>118</v>
      </c>
      <c r="E546" s="107"/>
      <c r="F546" s="107"/>
      <c r="G546" s="108"/>
      <c r="H546" s="40"/>
    </row>
    <row r="547" spans="2:8" ht="20.25">
      <c r="B547" s="10"/>
      <c r="C547" s="105"/>
      <c r="D547" s="106" t="s">
        <v>139</v>
      </c>
      <c r="E547" s="107"/>
      <c r="F547" s="107"/>
      <c r="G547" s="108"/>
      <c r="H547" s="40"/>
    </row>
    <row r="548" spans="2:8">
      <c r="C548" s="35" t="s">
        <v>12</v>
      </c>
      <c r="D548" s="53">
        <v>4.9000000000000004</v>
      </c>
      <c r="E548" s="49"/>
      <c r="F548" s="10"/>
    </row>
    <row r="549" spans="2:8">
      <c r="C549" s="1" t="s">
        <v>9</v>
      </c>
      <c r="D549" s="54">
        <v>602</v>
      </c>
      <c r="E549" s="109" t="s">
        <v>16</v>
      </c>
      <c r="F549" s="110"/>
      <c r="G549" s="113">
        <f>D550/D549</f>
        <v>85.091262458471761</v>
      </c>
    </row>
    <row r="550" spans="2:8">
      <c r="C550" s="1" t="s">
        <v>10</v>
      </c>
      <c r="D550" s="54">
        <v>51224.94</v>
      </c>
      <c r="E550" s="111"/>
      <c r="F550" s="112"/>
      <c r="G550" s="114"/>
    </row>
    <row r="551" spans="2:8">
      <c r="C551" s="37"/>
      <c r="D551" s="38"/>
      <c r="E551" s="50"/>
    </row>
    <row r="552" spans="2:8">
      <c r="C552" s="36" t="s">
        <v>7</v>
      </c>
      <c r="D552" s="55" t="s">
        <v>137</v>
      </c>
    </row>
    <row r="553" spans="2:8">
      <c r="C553" s="36" t="s">
        <v>11</v>
      </c>
      <c r="D553" s="55">
        <v>70</v>
      </c>
    </row>
    <row r="554" spans="2:8">
      <c r="C554" s="36" t="s">
        <v>13</v>
      </c>
      <c r="D554" s="69" t="s">
        <v>34</v>
      </c>
      <c r="E554" s="41"/>
    </row>
    <row r="555" spans="2:8" ht="24" thickBot="1">
      <c r="C555" s="42"/>
      <c r="D555" s="42"/>
    </row>
    <row r="556" spans="2:8" ht="48" thickBot="1">
      <c r="B556" s="88" t="s">
        <v>17</v>
      </c>
      <c r="C556" s="89"/>
      <c r="D556" s="23" t="s">
        <v>20</v>
      </c>
      <c r="E556" s="90" t="s">
        <v>22</v>
      </c>
      <c r="F556" s="91"/>
      <c r="G556" s="2" t="s">
        <v>21</v>
      </c>
    </row>
    <row r="557" spans="2:8" ht="24" thickBot="1">
      <c r="B557" s="92" t="s">
        <v>36</v>
      </c>
      <c r="C557" s="93"/>
      <c r="D557" s="70">
        <v>50.01</v>
      </c>
      <c r="E557" s="56">
        <v>4.9000000000000004</v>
      </c>
      <c r="F557" s="18" t="s">
        <v>25</v>
      </c>
      <c r="G557" s="26">
        <f t="shared" ref="G557:G564" si="13">D557*E557</f>
        <v>245.04900000000001</v>
      </c>
      <c r="H557" s="94"/>
    </row>
    <row r="558" spans="2:8">
      <c r="B558" s="95" t="s">
        <v>18</v>
      </c>
      <c r="C558" s="96"/>
      <c r="D558" s="59">
        <v>97.44</v>
      </c>
      <c r="E558" s="57">
        <v>1.24</v>
      </c>
      <c r="F558" s="19" t="s">
        <v>26</v>
      </c>
      <c r="G558" s="27">
        <f t="shared" si="13"/>
        <v>120.82559999999999</v>
      </c>
      <c r="H558" s="94"/>
    </row>
    <row r="559" spans="2:8" ht="24" thickBot="1">
      <c r="B559" s="97" t="s">
        <v>19</v>
      </c>
      <c r="C559" s="98"/>
      <c r="D559" s="62">
        <v>151.63</v>
      </c>
      <c r="E559" s="58">
        <v>1.24</v>
      </c>
      <c r="F559" s="20" t="s">
        <v>26</v>
      </c>
      <c r="G559" s="28">
        <f t="shared" si="13"/>
        <v>188.02119999999999</v>
      </c>
      <c r="H559" s="94"/>
    </row>
    <row r="560" spans="2:8" ht="24" thickBot="1">
      <c r="B560" s="99" t="s">
        <v>28</v>
      </c>
      <c r="C560" s="100"/>
      <c r="D560" s="71">
        <v>731.97</v>
      </c>
      <c r="E560" s="71"/>
      <c r="F560" s="24" t="s">
        <v>25</v>
      </c>
      <c r="G560" s="29">
        <f t="shared" si="13"/>
        <v>0</v>
      </c>
      <c r="H560" s="94"/>
    </row>
    <row r="561" spans="2:8">
      <c r="B561" s="95" t="s">
        <v>33</v>
      </c>
      <c r="C561" s="96"/>
      <c r="D561" s="59">
        <v>652.6</v>
      </c>
      <c r="E561" s="59">
        <v>9.8000000000000007</v>
      </c>
      <c r="F561" s="19" t="s">
        <v>25</v>
      </c>
      <c r="G561" s="27">
        <f t="shared" si="13"/>
        <v>6395.4800000000005</v>
      </c>
      <c r="H561" s="94"/>
    </row>
    <row r="562" spans="2:8">
      <c r="B562" s="101" t="s">
        <v>27</v>
      </c>
      <c r="C562" s="102"/>
      <c r="D562" s="72">
        <v>526.99</v>
      </c>
      <c r="E562" s="60"/>
      <c r="F562" s="21" t="s">
        <v>25</v>
      </c>
      <c r="G562" s="30">
        <f t="shared" si="13"/>
        <v>0</v>
      </c>
      <c r="H562" s="94"/>
    </row>
    <row r="563" spans="2:8">
      <c r="B563" s="101" t="s">
        <v>29</v>
      </c>
      <c r="C563" s="102"/>
      <c r="D563" s="73">
        <v>5436.99</v>
      </c>
      <c r="E563" s="61">
        <v>4.9000000000000004</v>
      </c>
      <c r="F563" s="21" t="s">
        <v>25</v>
      </c>
      <c r="G563" s="30">
        <f t="shared" si="13"/>
        <v>26641.251</v>
      </c>
      <c r="H563" s="94"/>
    </row>
    <row r="564" spans="2:8">
      <c r="B564" s="101" t="s">
        <v>30</v>
      </c>
      <c r="C564" s="102"/>
      <c r="D564" s="73">
        <v>1672.77</v>
      </c>
      <c r="E564" s="61">
        <v>4.9000000000000004</v>
      </c>
      <c r="F564" s="21" t="s">
        <v>25</v>
      </c>
      <c r="G564" s="30">
        <f t="shared" si="13"/>
        <v>8196.5730000000003</v>
      </c>
      <c r="H564" s="94"/>
    </row>
    <row r="565" spans="2:8">
      <c r="B565" s="101" t="s">
        <v>32</v>
      </c>
      <c r="C565" s="102"/>
      <c r="D565" s="73">
        <v>548.24</v>
      </c>
      <c r="E565" s="61">
        <v>4.9000000000000004</v>
      </c>
      <c r="F565" s="21" t="s">
        <v>25</v>
      </c>
      <c r="G565" s="30">
        <f>D565*E565</f>
        <v>2686.3760000000002</v>
      </c>
      <c r="H565" s="94"/>
    </row>
    <row r="566" spans="2:8" ht="24" thickBot="1">
      <c r="B566" s="97" t="s">
        <v>31</v>
      </c>
      <c r="C566" s="98"/>
      <c r="D566" s="74">
        <v>340.74</v>
      </c>
      <c r="E566" s="62">
        <v>49</v>
      </c>
      <c r="F566" s="20" t="s">
        <v>25</v>
      </c>
      <c r="G566" s="31">
        <f>D566*E566</f>
        <v>16696.260000000002</v>
      </c>
      <c r="H566" s="94"/>
    </row>
    <row r="567" spans="2:8">
      <c r="C567" s="3"/>
      <c r="D567" s="3"/>
      <c r="E567" s="4"/>
      <c r="F567" s="4"/>
      <c r="H567" s="45"/>
    </row>
    <row r="568" spans="2:8" ht="25.5">
      <c r="C568" s="14" t="s">
        <v>14</v>
      </c>
      <c r="D568" s="6"/>
    </row>
    <row r="569" spans="2:8" ht="20.25">
      <c r="C569" s="85" t="s">
        <v>6</v>
      </c>
      <c r="D569" s="51" t="s">
        <v>0</v>
      </c>
      <c r="E569" s="9">
        <f>IF(G557&gt;0, ROUND((G557+D550)/D550,2), 0)</f>
        <v>1</v>
      </c>
      <c r="F569" s="9"/>
      <c r="G569" s="10"/>
      <c r="H569" s="7"/>
    </row>
    <row r="570" spans="2:8">
      <c r="C570" s="85"/>
      <c r="D570" s="51" t="s">
        <v>1</v>
      </c>
      <c r="E570" s="9">
        <f>IF(SUM(G558:G559)&gt;0,ROUND((G558+G559+D550)/D550,2),0)</f>
        <v>1.01</v>
      </c>
      <c r="F570" s="9"/>
      <c r="G570" s="11"/>
      <c r="H570" s="47"/>
    </row>
    <row r="571" spans="2:8">
      <c r="C571" s="85"/>
      <c r="D571" s="51" t="s">
        <v>2</v>
      </c>
      <c r="E571" s="9">
        <f>IF(G560&gt;0,ROUND((G560+D550)/D550,2),0)</f>
        <v>0</v>
      </c>
      <c r="F571" s="12"/>
      <c r="G571" s="11"/>
    </row>
    <row r="572" spans="2:8">
      <c r="C572" s="85"/>
      <c r="D572" s="13" t="s">
        <v>3</v>
      </c>
      <c r="E572" s="32">
        <f>IF(SUM(G561:G566)&gt;0,ROUND((SUM(G561:G566)+D550)/D550,2),0)</f>
        <v>2.1800000000000002</v>
      </c>
      <c r="F572" s="10"/>
      <c r="G572" s="11"/>
    </row>
    <row r="573" spans="2:8" ht="25.5">
      <c r="D573" s="33" t="s">
        <v>4</v>
      </c>
      <c r="E573" s="34">
        <f>SUM(E569:E572)-IF(VALUE(COUNTIF(E569:E572,"&gt;0"))=4,3,0)-IF(VALUE(COUNTIF(E569:E572,"&gt;0"))=3,2,0)-IF(VALUE(COUNTIF(E569:E572,"&gt;0"))=2,1,0)</f>
        <v>2.1899999999999995</v>
      </c>
      <c r="F573" s="25"/>
    </row>
    <row r="574" spans="2:8">
      <c r="E574" s="15"/>
    </row>
    <row r="575" spans="2:8" ht="25.5">
      <c r="B575" s="22"/>
      <c r="C575" s="16" t="s">
        <v>23</v>
      </c>
      <c r="D575" s="86">
        <f>E573*D550</f>
        <v>112182.61859999997</v>
      </c>
      <c r="E575" s="86"/>
    </row>
    <row r="576" spans="2:8" ht="20.25">
      <c r="C576" s="17" t="s">
        <v>8</v>
      </c>
      <c r="D576" s="87">
        <f>D575/D549</f>
        <v>186.3498647840531</v>
      </c>
      <c r="E576" s="87"/>
      <c r="G576" s="7"/>
      <c r="H576" s="48"/>
    </row>
    <row r="586" spans="2:8" ht="60.75">
      <c r="B586" s="115" t="s">
        <v>50</v>
      </c>
      <c r="C586" s="115"/>
      <c r="D586" s="115"/>
      <c r="E586" s="115"/>
      <c r="F586" s="115"/>
      <c r="G586" s="115"/>
      <c r="H586" s="115"/>
    </row>
    <row r="587" spans="2:8">
      <c r="B587" s="116" t="s">
        <v>37</v>
      </c>
      <c r="C587" s="116"/>
      <c r="D587" s="116"/>
      <c r="E587" s="116"/>
      <c r="F587" s="116"/>
      <c r="G587" s="116"/>
    </row>
    <row r="588" spans="2:8">
      <c r="C588" s="52"/>
      <c r="G588" s="7"/>
    </row>
    <row r="589" spans="2:8" ht="25.5">
      <c r="C589" s="14" t="s">
        <v>5</v>
      </c>
      <c r="D589" s="6"/>
    </row>
    <row r="590" spans="2:8" ht="20.25">
      <c r="B590" s="10"/>
      <c r="C590" s="103" t="s">
        <v>15</v>
      </c>
      <c r="D590" s="106" t="s">
        <v>87</v>
      </c>
      <c r="E590" s="107"/>
      <c r="F590" s="107"/>
      <c r="G590" s="108"/>
      <c r="H590" s="40"/>
    </row>
    <row r="591" spans="2:8" ht="20.25">
      <c r="B591" s="10"/>
      <c r="C591" s="104"/>
      <c r="D591" s="106" t="s">
        <v>118</v>
      </c>
      <c r="E591" s="107"/>
      <c r="F591" s="107"/>
      <c r="G591" s="108"/>
      <c r="H591" s="40"/>
    </row>
    <row r="592" spans="2:8" ht="20.25">
      <c r="B592" s="10"/>
      <c r="C592" s="105"/>
      <c r="D592" s="106" t="s">
        <v>140</v>
      </c>
      <c r="E592" s="107"/>
      <c r="F592" s="107"/>
      <c r="G592" s="108"/>
      <c r="H592" s="40"/>
    </row>
    <row r="593" spans="2:8">
      <c r="C593" s="35" t="s">
        <v>12</v>
      </c>
      <c r="D593" s="53">
        <v>3.2</v>
      </c>
      <c r="E593" s="49"/>
      <c r="F593" s="10"/>
    </row>
    <row r="594" spans="2:8">
      <c r="C594" s="1" t="s">
        <v>9</v>
      </c>
      <c r="D594" s="54">
        <v>396</v>
      </c>
      <c r="E594" s="109" t="s">
        <v>16</v>
      </c>
      <c r="F594" s="110"/>
      <c r="G594" s="113">
        <f>D595/D594</f>
        <v>199.71732323232322</v>
      </c>
    </row>
    <row r="595" spans="2:8">
      <c r="C595" s="1" t="s">
        <v>10</v>
      </c>
      <c r="D595" s="54">
        <v>79088.06</v>
      </c>
      <c r="E595" s="111"/>
      <c r="F595" s="112"/>
      <c r="G595" s="114"/>
    </row>
    <row r="596" spans="2:8">
      <c r="C596" s="37"/>
      <c r="D596" s="38"/>
      <c r="E596" s="50"/>
    </row>
    <row r="597" spans="2:8">
      <c r="C597" s="36" t="s">
        <v>7</v>
      </c>
      <c r="D597" s="55" t="s">
        <v>141</v>
      </c>
    </row>
    <row r="598" spans="2:8">
      <c r="C598" s="36" t="s">
        <v>11</v>
      </c>
      <c r="D598" s="55">
        <v>70</v>
      </c>
    </row>
    <row r="599" spans="2:8">
      <c r="C599" s="36" t="s">
        <v>13</v>
      </c>
      <c r="D599" s="69" t="s">
        <v>34</v>
      </c>
      <c r="E599" s="41"/>
    </row>
    <row r="600" spans="2:8" ht="24" thickBot="1">
      <c r="C600" s="42"/>
      <c r="D600" s="42"/>
    </row>
    <row r="601" spans="2:8" ht="48" thickBot="1">
      <c r="B601" s="88" t="s">
        <v>17</v>
      </c>
      <c r="C601" s="89"/>
      <c r="D601" s="23" t="s">
        <v>20</v>
      </c>
      <c r="E601" s="90" t="s">
        <v>22</v>
      </c>
      <c r="F601" s="91"/>
      <c r="G601" s="2" t="s">
        <v>21</v>
      </c>
    </row>
    <row r="602" spans="2:8" ht="24" thickBot="1">
      <c r="B602" s="92" t="s">
        <v>36</v>
      </c>
      <c r="C602" s="93"/>
      <c r="D602" s="70">
        <v>50.01</v>
      </c>
      <c r="E602" s="56">
        <v>3.2</v>
      </c>
      <c r="F602" s="18" t="s">
        <v>25</v>
      </c>
      <c r="G602" s="26">
        <f t="shared" ref="G602:G609" si="14">D602*E602</f>
        <v>160.03200000000001</v>
      </c>
      <c r="H602" s="94"/>
    </row>
    <row r="603" spans="2:8">
      <c r="B603" s="95" t="s">
        <v>18</v>
      </c>
      <c r="C603" s="96"/>
      <c r="D603" s="59">
        <v>97.44</v>
      </c>
      <c r="E603" s="57">
        <v>0.84</v>
      </c>
      <c r="F603" s="19" t="s">
        <v>26</v>
      </c>
      <c r="G603" s="27">
        <f t="shared" si="14"/>
        <v>81.849599999999995</v>
      </c>
      <c r="H603" s="94"/>
    </row>
    <row r="604" spans="2:8" ht="24" thickBot="1">
      <c r="B604" s="97" t="s">
        <v>19</v>
      </c>
      <c r="C604" s="98"/>
      <c r="D604" s="62">
        <v>151.63</v>
      </c>
      <c r="E604" s="58">
        <v>0.84</v>
      </c>
      <c r="F604" s="20" t="s">
        <v>26</v>
      </c>
      <c r="G604" s="28">
        <f t="shared" si="14"/>
        <v>127.36919999999999</v>
      </c>
      <c r="H604" s="94"/>
    </row>
    <row r="605" spans="2:8" ht="24" thickBot="1">
      <c r="B605" s="99" t="s">
        <v>28</v>
      </c>
      <c r="C605" s="100"/>
      <c r="D605" s="71">
        <v>731.97</v>
      </c>
      <c r="E605" s="71"/>
      <c r="F605" s="24" t="s">
        <v>25</v>
      </c>
      <c r="G605" s="29">
        <f t="shared" si="14"/>
        <v>0</v>
      </c>
      <c r="H605" s="94"/>
    </row>
    <row r="606" spans="2:8">
      <c r="B606" s="95" t="s">
        <v>33</v>
      </c>
      <c r="C606" s="96"/>
      <c r="D606" s="59">
        <v>652.6</v>
      </c>
      <c r="E606" s="59">
        <v>6.4</v>
      </c>
      <c r="F606" s="19" t="s">
        <v>25</v>
      </c>
      <c r="G606" s="27">
        <f t="shared" si="14"/>
        <v>4176.6400000000003</v>
      </c>
      <c r="H606" s="94"/>
    </row>
    <row r="607" spans="2:8">
      <c r="B607" s="101" t="s">
        <v>27</v>
      </c>
      <c r="C607" s="102"/>
      <c r="D607" s="72">
        <v>526.99</v>
      </c>
      <c r="E607" s="60"/>
      <c r="F607" s="21" t="s">
        <v>25</v>
      </c>
      <c r="G607" s="30">
        <f t="shared" si="14"/>
        <v>0</v>
      </c>
      <c r="H607" s="94"/>
    </row>
    <row r="608" spans="2:8">
      <c r="B608" s="101" t="s">
        <v>29</v>
      </c>
      <c r="C608" s="102"/>
      <c r="D608" s="73">
        <v>5436.99</v>
      </c>
      <c r="E608" s="61">
        <v>3.2</v>
      </c>
      <c r="F608" s="21" t="s">
        <v>25</v>
      </c>
      <c r="G608" s="30">
        <f t="shared" si="14"/>
        <v>17398.367999999999</v>
      </c>
      <c r="H608" s="94"/>
    </row>
    <row r="609" spans="2:8">
      <c r="B609" s="101" t="s">
        <v>30</v>
      </c>
      <c r="C609" s="102"/>
      <c r="D609" s="73">
        <v>1672.77</v>
      </c>
      <c r="E609" s="61">
        <v>3.2</v>
      </c>
      <c r="F609" s="21" t="s">
        <v>25</v>
      </c>
      <c r="G609" s="30">
        <f t="shared" si="14"/>
        <v>5352.8640000000005</v>
      </c>
      <c r="H609" s="94"/>
    </row>
    <row r="610" spans="2:8">
      <c r="B610" s="101" t="s">
        <v>32</v>
      </c>
      <c r="C610" s="102"/>
      <c r="D610" s="73">
        <v>548.24</v>
      </c>
      <c r="E610" s="61">
        <v>3.2</v>
      </c>
      <c r="F610" s="21" t="s">
        <v>25</v>
      </c>
      <c r="G610" s="30">
        <f>D610*E610</f>
        <v>1754.3680000000002</v>
      </c>
      <c r="H610" s="94"/>
    </row>
    <row r="611" spans="2:8" ht="24" thickBot="1">
      <c r="B611" s="97" t="s">
        <v>31</v>
      </c>
      <c r="C611" s="98"/>
      <c r="D611" s="74">
        <v>340.74</v>
      </c>
      <c r="E611" s="62">
        <v>32</v>
      </c>
      <c r="F611" s="20" t="s">
        <v>25</v>
      </c>
      <c r="G611" s="31">
        <f>D611*E611</f>
        <v>10903.68</v>
      </c>
      <c r="H611" s="94"/>
    </row>
    <row r="612" spans="2:8">
      <c r="C612" s="3"/>
      <c r="D612" s="3"/>
      <c r="E612" s="4"/>
      <c r="F612" s="4"/>
      <c r="H612" s="45"/>
    </row>
    <row r="613" spans="2:8" ht="25.5">
      <c r="C613" s="14" t="s">
        <v>14</v>
      </c>
      <c r="D613" s="6"/>
    </row>
    <row r="614" spans="2:8" ht="20.25">
      <c r="C614" s="85" t="s">
        <v>6</v>
      </c>
      <c r="D614" s="51" t="s">
        <v>0</v>
      </c>
      <c r="E614" s="9">
        <f>IF(G602&gt;0, ROUND((G602+D595)/D595,2), 0)</f>
        <v>1</v>
      </c>
      <c r="F614" s="9"/>
      <c r="G614" s="10"/>
      <c r="H614" s="7"/>
    </row>
    <row r="615" spans="2:8">
      <c r="C615" s="85"/>
      <c r="D615" s="51" t="s">
        <v>1</v>
      </c>
      <c r="E615" s="9">
        <f>IF(SUM(G603:G604)&gt;0,ROUND((G603+G604+D595)/D595,2),0)</f>
        <v>1</v>
      </c>
      <c r="F615" s="9"/>
      <c r="G615" s="11"/>
      <c r="H615" s="47"/>
    </row>
    <row r="616" spans="2:8">
      <c r="C616" s="85"/>
      <c r="D616" s="51" t="s">
        <v>2</v>
      </c>
      <c r="E616" s="9">
        <f>IF(G605&gt;0,ROUND((G605+D595)/D595,2),0)</f>
        <v>0</v>
      </c>
      <c r="F616" s="12"/>
      <c r="G616" s="11"/>
    </row>
    <row r="617" spans="2:8">
      <c r="C617" s="85"/>
      <c r="D617" s="13" t="s">
        <v>3</v>
      </c>
      <c r="E617" s="32">
        <f>IF(SUM(G606:G611)&gt;0,ROUND((SUM(G606:G611)+D595)/D595,2),0)</f>
        <v>1.5</v>
      </c>
      <c r="F617" s="10"/>
      <c r="G617" s="11"/>
    </row>
    <row r="618" spans="2:8" ht="25.5">
      <c r="D618" s="33" t="s">
        <v>4</v>
      </c>
      <c r="E618" s="34">
        <f>SUM(E614:E617)-IF(VALUE(COUNTIF(E614:E617,"&gt;0"))=4,3,0)-IF(VALUE(COUNTIF(E614:E617,"&gt;0"))=3,2,0)-IF(VALUE(COUNTIF(E614:E617,"&gt;0"))=2,1,0)</f>
        <v>1.5</v>
      </c>
      <c r="F618" s="25"/>
    </row>
    <row r="619" spans="2:8">
      <c r="E619" s="15"/>
    </row>
    <row r="620" spans="2:8" ht="25.5">
      <c r="B620" s="22"/>
      <c r="C620" s="16" t="s">
        <v>23</v>
      </c>
      <c r="D620" s="86">
        <f>E618*D595</f>
        <v>118632.09</v>
      </c>
      <c r="E620" s="86"/>
    </row>
    <row r="621" spans="2:8" ht="20.25">
      <c r="C621" s="17" t="s">
        <v>8</v>
      </c>
      <c r="D621" s="87">
        <f>D620/D594</f>
        <v>299.57598484848484</v>
      </c>
      <c r="E621" s="87"/>
      <c r="G621" s="7"/>
      <c r="H621" s="48"/>
    </row>
    <row r="631" spans="2:8" ht="60.75">
      <c r="B631" s="115" t="s">
        <v>51</v>
      </c>
      <c r="C631" s="115"/>
      <c r="D631" s="115"/>
      <c r="E631" s="115"/>
      <c r="F631" s="115"/>
      <c r="G631" s="115"/>
      <c r="H631" s="115"/>
    </row>
    <row r="632" spans="2:8">
      <c r="B632" s="116" t="s">
        <v>37</v>
      </c>
      <c r="C632" s="116"/>
      <c r="D632" s="116"/>
      <c r="E632" s="116"/>
      <c r="F632" s="116"/>
      <c r="G632" s="116"/>
    </row>
    <row r="633" spans="2:8">
      <c r="C633" s="52"/>
      <c r="G633" s="7"/>
    </row>
    <row r="634" spans="2:8" ht="25.5">
      <c r="C634" s="14" t="s">
        <v>5</v>
      </c>
      <c r="D634" s="6"/>
    </row>
    <row r="635" spans="2:8" ht="20.25">
      <c r="B635" s="10"/>
      <c r="C635" s="103" t="s">
        <v>15</v>
      </c>
      <c r="D635" s="106" t="s">
        <v>87</v>
      </c>
      <c r="E635" s="107"/>
      <c r="F635" s="107"/>
      <c r="G635" s="108"/>
      <c r="H635" s="40"/>
    </row>
    <row r="636" spans="2:8" ht="20.25">
      <c r="B636" s="10"/>
      <c r="C636" s="104"/>
      <c r="D636" s="106" t="s">
        <v>118</v>
      </c>
      <c r="E636" s="107"/>
      <c r="F636" s="107"/>
      <c r="G636" s="108"/>
      <c r="H636" s="40"/>
    </row>
    <row r="637" spans="2:8" ht="20.25">
      <c r="B637" s="10"/>
      <c r="C637" s="105"/>
      <c r="D637" s="106" t="s">
        <v>142</v>
      </c>
      <c r="E637" s="107"/>
      <c r="F637" s="107"/>
      <c r="G637" s="108"/>
      <c r="H637" s="40"/>
    </row>
    <row r="638" spans="2:8">
      <c r="C638" s="35" t="s">
        <v>12</v>
      </c>
      <c r="D638" s="53">
        <v>1.5</v>
      </c>
      <c r="E638" s="49"/>
      <c r="F638" s="10"/>
    </row>
    <row r="639" spans="2:8">
      <c r="C639" s="1" t="s">
        <v>9</v>
      </c>
      <c r="D639" s="54">
        <v>148</v>
      </c>
      <c r="E639" s="109" t="s">
        <v>16</v>
      </c>
      <c r="F639" s="110"/>
      <c r="G639" s="113">
        <f>D640/D639</f>
        <v>79.40081081081081</v>
      </c>
    </row>
    <row r="640" spans="2:8">
      <c r="C640" s="1" t="s">
        <v>10</v>
      </c>
      <c r="D640" s="54">
        <v>11751.32</v>
      </c>
      <c r="E640" s="111"/>
      <c r="F640" s="112"/>
      <c r="G640" s="114"/>
    </row>
    <row r="641" spans="2:8">
      <c r="C641" s="37"/>
      <c r="D641" s="38"/>
      <c r="E641" s="50"/>
    </row>
    <row r="642" spans="2:8">
      <c r="C642" s="36" t="s">
        <v>7</v>
      </c>
      <c r="D642" s="55" t="s">
        <v>143</v>
      </c>
    </row>
    <row r="643" spans="2:8">
      <c r="C643" s="36" t="s">
        <v>11</v>
      </c>
      <c r="D643" s="55">
        <v>55</v>
      </c>
    </row>
    <row r="644" spans="2:8">
      <c r="C644" s="36" t="s">
        <v>13</v>
      </c>
      <c r="D644" s="69" t="s">
        <v>34</v>
      </c>
      <c r="E644" s="41"/>
    </row>
    <row r="645" spans="2:8" ht="24" thickBot="1">
      <c r="C645" s="42"/>
      <c r="D645" s="42"/>
    </row>
    <row r="646" spans="2:8" ht="48" thickBot="1">
      <c r="B646" s="88" t="s">
        <v>17</v>
      </c>
      <c r="C646" s="89"/>
      <c r="D646" s="23" t="s">
        <v>20</v>
      </c>
      <c r="E646" s="90" t="s">
        <v>22</v>
      </c>
      <c r="F646" s="91"/>
      <c r="G646" s="2" t="s">
        <v>21</v>
      </c>
    </row>
    <row r="647" spans="2:8" ht="24" thickBot="1">
      <c r="B647" s="92" t="s">
        <v>36</v>
      </c>
      <c r="C647" s="93"/>
      <c r="D647" s="70">
        <v>50.01</v>
      </c>
      <c r="E647" s="56">
        <v>1.5</v>
      </c>
      <c r="F647" s="18" t="s">
        <v>25</v>
      </c>
      <c r="G647" s="26">
        <f t="shared" ref="G647:G654" si="15">D647*E647</f>
        <v>75.015000000000001</v>
      </c>
      <c r="H647" s="94"/>
    </row>
    <row r="648" spans="2:8">
      <c r="B648" s="95" t="s">
        <v>18</v>
      </c>
      <c r="C648" s="96"/>
      <c r="D648" s="59">
        <v>97.44</v>
      </c>
      <c r="E648" s="57">
        <v>0.37</v>
      </c>
      <c r="F648" s="19" t="s">
        <v>26</v>
      </c>
      <c r="G648" s="27">
        <f t="shared" si="15"/>
        <v>36.052799999999998</v>
      </c>
      <c r="H648" s="94"/>
    </row>
    <row r="649" spans="2:8" ht="24" thickBot="1">
      <c r="B649" s="97" t="s">
        <v>19</v>
      </c>
      <c r="C649" s="98"/>
      <c r="D649" s="62">
        <v>151.63</v>
      </c>
      <c r="E649" s="58">
        <v>0.37</v>
      </c>
      <c r="F649" s="20" t="s">
        <v>26</v>
      </c>
      <c r="G649" s="28">
        <f t="shared" si="15"/>
        <v>56.103099999999998</v>
      </c>
      <c r="H649" s="94"/>
    </row>
    <row r="650" spans="2:8" ht="24" thickBot="1">
      <c r="B650" s="99" t="s">
        <v>28</v>
      </c>
      <c r="C650" s="100"/>
      <c r="D650" s="71">
        <v>731.97</v>
      </c>
      <c r="E650" s="71"/>
      <c r="F650" s="24" t="s">
        <v>25</v>
      </c>
      <c r="G650" s="29">
        <f t="shared" si="15"/>
        <v>0</v>
      </c>
      <c r="H650" s="94"/>
    </row>
    <row r="651" spans="2:8">
      <c r="B651" s="95" t="s">
        <v>33</v>
      </c>
      <c r="C651" s="96"/>
      <c r="D651" s="59">
        <v>652.6</v>
      </c>
      <c r="E651" s="59">
        <v>3</v>
      </c>
      <c r="F651" s="19" t="s">
        <v>25</v>
      </c>
      <c r="G651" s="27">
        <f t="shared" si="15"/>
        <v>1957.8000000000002</v>
      </c>
      <c r="H651" s="94"/>
    </row>
    <row r="652" spans="2:8">
      <c r="B652" s="101" t="s">
        <v>27</v>
      </c>
      <c r="C652" s="102"/>
      <c r="D652" s="72">
        <v>526.99</v>
      </c>
      <c r="E652" s="60">
        <v>1.5</v>
      </c>
      <c r="F652" s="21" t="s">
        <v>25</v>
      </c>
      <c r="G652" s="30">
        <f t="shared" si="15"/>
        <v>790.48500000000001</v>
      </c>
      <c r="H652" s="94"/>
    </row>
    <row r="653" spans="2:8">
      <c r="B653" s="101" t="s">
        <v>29</v>
      </c>
      <c r="C653" s="102"/>
      <c r="D653" s="73">
        <v>5436.99</v>
      </c>
      <c r="E653" s="61"/>
      <c r="F653" s="21" t="s">
        <v>25</v>
      </c>
      <c r="G653" s="30">
        <f t="shared" si="15"/>
        <v>0</v>
      </c>
      <c r="H653" s="94"/>
    </row>
    <row r="654" spans="2:8">
      <c r="B654" s="101" t="s">
        <v>30</v>
      </c>
      <c r="C654" s="102"/>
      <c r="D654" s="73">
        <v>1672.77</v>
      </c>
      <c r="E654" s="61"/>
      <c r="F654" s="21" t="s">
        <v>25</v>
      </c>
      <c r="G654" s="30">
        <f t="shared" si="15"/>
        <v>0</v>
      </c>
      <c r="H654" s="94"/>
    </row>
    <row r="655" spans="2:8">
      <c r="B655" s="101" t="s">
        <v>32</v>
      </c>
      <c r="C655" s="102"/>
      <c r="D655" s="73">
        <v>548.24</v>
      </c>
      <c r="E655" s="61"/>
      <c r="F655" s="21" t="s">
        <v>25</v>
      </c>
      <c r="G655" s="30">
        <f>D655*E655</f>
        <v>0</v>
      </c>
      <c r="H655" s="94"/>
    </row>
    <row r="656" spans="2:8" ht="24" thickBot="1">
      <c r="B656" s="97" t="s">
        <v>31</v>
      </c>
      <c r="C656" s="98"/>
      <c r="D656" s="74">
        <v>340.74</v>
      </c>
      <c r="E656" s="62"/>
      <c r="F656" s="20" t="s">
        <v>25</v>
      </c>
      <c r="G656" s="31">
        <f>D656*E656</f>
        <v>0</v>
      </c>
      <c r="H656" s="94"/>
    </row>
    <row r="657" spans="2:8">
      <c r="C657" s="3"/>
      <c r="D657" s="3"/>
      <c r="E657" s="4"/>
      <c r="F657" s="4"/>
      <c r="H657" s="45"/>
    </row>
    <row r="658" spans="2:8" ht="25.5">
      <c r="C658" s="14" t="s">
        <v>14</v>
      </c>
      <c r="D658" s="6"/>
    </row>
    <row r="659" spans="2:8" ht="20.25">
      <c r="C659" s="85" t="s">
        <v>6</v>
      </c>
      <c r="D659" s="51" t="s">
        <v>0</v>
      </c>
      <c r="E659" s="9">
        <f>IF(G647&gt;0, ROUND((G647+D640)/D640,2), 0)</f>
        <v>1.01</v>
      </c>
      <c r="F659" s="9"/>
      <c r="G659" s="10"/>
      <c r="H659" s="7"/>
    </row>
    <row r="660" spans="2:8">
      <c r="C660" s="85"/>
      <c r="D660" s="51" t="s">
        <v>1</v>
      </c>
      <c r="E660" s="9">
        <f>IF(SUM(G648:G649)&gt;0,ROUND((G648+G649+D640)/D640,2),0)</f>
        <v>1.01</v>
      </c>
      <c r="F660" s="9"/>
      <c r="G660" s="11"/>
      <c r="H660" s="47"/>
    </row>
    <row r="661" spans="2:8">
      <c r="C661" s="85"/>
      <c r="D661" s="51" t="s">
        <v>2</v>
      </c>
      <c r="E661" s="9">
        <f>IF(G650&gt;0,ROUND((G650+D640)/D640,2),0)</f>
        <v>0</v>
      </c>
      <c r="F661" s="12"/>
      <c r="G661" s="11"/>
    </row>
    <row r="662" spans="2:8">
      <c r="C662" s="85"/>
      <c r="D662" s="13" t="s">
        <v>3</v>
      </c>
      <c r="E662" s="32">
        <f>IF(SUM(G651:G656)&gt;0,ROUND((SUM(G651:G656)+D640)/D640,2),0)</f>
        <v>1.23</v>
      </c>
      <c r="F662" s="10"/>
      <c r="G662" s="11"/>
    </row>
    <row r="663" spans="2:8" ht="25.5">
      <c r="D663" s="33" t="s">
        <v>4</v>
      </c>
      <c r="E663" s="34">
        <f>SUM(E659:E662)-IF(VALUE(COUNTIF(E659:E662,"&gt;0"))=4,3,0)-IF(VALUE(COUNTIF(E659:E662,"&gt;0"))=3,2,0)-IF(VALUE(COUNTIF(E659:E662,"&gt;0"))=2,1,0)</f>
        <v>1.25</v>
      </c>
      <c r="F663" s="25"/>
    </row>
    <row r="664" spans="2:8">
      <c r="E664" s="15"/>
    </row>
    <row r="665" spans="2:8" ht="25.5">
      <c r="B665" s="22"/>
      <c r="C665" s="16" t="s">
        <v>23</v>
      </c>
      <c r="D665" s="86">
        <f>E663*D640</f>
        <v>14689.15</v>
      </c>
      <c r="E665" s="86"/>
    </row>
    <row r="666" spans="2:8" ht="20.25">
      <c r="C666" s="17" t="s">
        <v>8</v>
      </c>
      <c r="D666" s="87">
        <f>D665/D639</f>
        <v>99.251013513513513</v>
      </c>
      <c r="E666" s="87"/>
      <c r="G666" s="7"/>
      <c r="H666" s="48"/>
    </row>
    <row r="676" spans="2:8" ht="60.75">
      <c r="B676" s="115" t="s">
        <v>52</v>
      </c>
      <c r="C676" s="115"/>
      <c r="D676" s="115"/>
      <c r="E676" s="115"/>
      <c r="F676" s="115"/>
      <c r="G676" s="115"/>
      <c r="H676" s="115"/>
    </row>
    <row r="677" spans="2:8">
      <c r="B677" s="116" t="s">
        <v>37</v>
      </c>
      <c r="C677" s="116"/>
      <c r="D677" s="116"/>
      <c r="E677" s="116"/>
      <c r="F677" s="116"/>
      <c r="G677" s="116"/>
    </row>
    <row r="678" spans="2:8">
      <c r="C678" s="52"/>
      <c r="G678" s="7"/>
    </row>
    <row r="679" spans="2:8" ht="25.5">
      <c r="C679" s="14" t="s">
        <v>5</v>
      </c>
      <c r="D679" s="6"/>
    </row>
    <row r="680" spans="2:8" ht="20.25">
      <c r="B680" s="10"/>
      <c r="C680" s="103" t="s">
        <v>15</v>
      </c>
      <c r="D680" s="106" t="s">
        <v>87</v>
      </c>
      <c r="E680" s="107"/>
      <c r="F680" s="107"/>
      <c r="G680" s="108"/>
      <c r="H680" s="40"/>
    </row>
    <row r="681" spans="2:8" ht="20.25">
      <c r="B681" s="10"/>
      <c r="C681" s="104"/>
      <c r="D681" s="106" t="s">
        <v>118</v>
      </c>
      <c r="E681" s="107"/>
      <c r="F681" s="107"/>
      <c r="G681" s="108"/>
      <c r="H681" s="40"/>
    </row>
    <row r="682" spans="2:8" ht="20.25">
      <c r="B682" s="10"/>
      <c r="C682" s="105"/>
      <c r="D682" s="106" t="s">
        <v>147</v>
      </c>
      <c r="E682" s="107"/>
      <c r="F682" s="107"/>
      <c r="G682" s="108"/>
      <c r="H682" s="40"/>
    </row>
    <row r="683" spans="2:8">
      <c r="C683" s="35" t="s">
        <v>12</v>
      </c>
      <c r="D683" s="53">
        <v>1.5</v>
      </c>
      <c r="E683" s="49"/>
      <c r="F683" s="10"/>
    </row>
    <row r="684" spans="2:8">
      <c r="C684" s="1" t="s">
        <v>9</v>
      </c>
      <c r="D684" s="54">
        <v>232</v>
      </c>
      <c r="E684" s="109" t="s">
        <v>16</v>
      </c>
      <c r="F684" s="110"/>
      <c r="G684" s="113">
        <f>D685/D684</f>
        <v>26.8</v>
      </c>
    </row>
    <row r="685" spans="2:8">
      <c r="C685" s="1" t="s">
        <v>10</v>
      </c>
      <c r="D685" s="54">
        <v>6217.6</v>
      </c>
      <c r="E685" s="111"/>
      <c r="F685" s="112"/>
      <c r="G685" s="114"/>
    </row>
    <row r="686" spans="2:8">
      <c r="C686" s="37"/>
      <c r="D686" s="38"/>
      <c r="E686" s="50"/>
    </row>
    <row r="687" spans="2:8">
      <c r="C687" s="36" t="s">
        <v>7</v>
      </c>
      <c r="D687" s="55" t="s">
        <v>144</v>
      </c>
    </row>
    <row r="688" spans="2:8">
      <c r="C688" s="36" t="s">
        <v>11</v>
      </c>
      <c r="D688" s="55">
        <v>55</v>
      </c>
    </row>
    <row r="689" spans="2:8">
      <c r="C689" s="36" t="s">
        <v>13</v>
      </c>
      <c r="D689" s="69" t="s">
        <v>34</v>
      </c>
      <c r="E689" s="41"/>
    </row>
    <row r="690" spans="2:8" ht="24" thickBot="1">
      <c r="C690" s="42"/>
      <c r="D690" s="42"/>
    </row>
    <row r="691" spans="2:8" ht="48" thickBot="1">
      <c r="B691" s="88" t="s">
        <v>17</v>
      </c>
      <c r="C691" s="89"/>
      <c r="D691" s="23" t="s">
        <v>20</v>
      </c>
      <c r="E691" s="90" t="s">
        <v>22</v>
      </c>
      <c r="F691" s="91"/>
      <c r="G691" s="2" t="s">
        <v>21</v>
      </c>
    </row>
    <row r="692" spans="2:8" ht="24" thickBot="1">
      <c r="B692" s="92" t="s">
        <v>36</v>
      </c>
      <c r="C692" s="93"/>
      <c r="D692" s="70">
        <v>50.01</v>
      </c>
      <c r="E692" s="56">
        <v>1.5</v>
      </c>
      <c r="F692" s="18" t="s">
        <v>25</v>
      </c>
      <c r="G692" s="26">
        <f t="shared" ref="G692:G699" si="16">D692*E692</f>
        <v>75.015000000000001</v>
      </c>
      <c r="H692" s="94"/>
    </row>
    <row r="693" spans="2:8">
      <c r="B693" s="95" t="s">
        <v>18</v>
      </c>
      <c r="C693" s="96"/>
      <c r="D693" s="59">
        <v>97.44</v>
      </c>
      <c r="E693" s="57">
        <v>0.52</v>
      </c>
      <c r="F693" s="19" t="s">
        <v>26</v>
      </c>
      <c r="G693" s="27">
        <f t="shared" si="16"/>
        <v>50.668799999999997</v>
      </c>
      <c r="H693" s="94"/>
    </row>
    <row r="694" spans="2:8" ht="24" thickBot="1">
      <c r="B694" s="97" t="s">
        <v>19</v>
      </c>
      <c r="C694" s="98"/>
      <c r="D694" s="62">
        <v>151.63</v>
      </c>
      <c r="E694" s="58">
        <v>0.52</v>
      </c>
      <c r="F694" s="20" t="s">
        <v>26</v>
      </c>
      <c r="G694" s="28">
        <f t="shared" si="16"/>
        <v>78.8476</v>
      </c>
      <c r="H694" s="94"/>
    </row>
    <row r="695" spans="2:8" ht="24" thickBot="1">
      <c r="B695" s="99" t="s">
        <v>28</v>
      </c>
      <c r="C695" s="100"/>
      <c r="D695" s="71">
        <v>731.97</v>
      </c>
      <c r="E695" s="71"/>
      <c r="F695" s="24" t="s">
        <v>25</v>
      </c>
      <c r="G695" s="29">
        <f t="shared" si="16"/>
        <v>0</v>
      </c>
      <c r="H695" s="94"/>
    </row>
    <row r="696" spans="2:8">
      <c r="B696" s="95" t="s">
        <v>33</v>
      </c>
      <c r="C696" s="96"/>
      <c r="D696" s="59">
        <v>652.6</v>
      </c>
      <c r="E696" s="59">
        <v>3</v>
      </c>
      <c r="F696" s="19" t="s">
        <v>25</v>
      </c>
      <c r="G696" s="27">
        <f t="shared" si="16"/>
        <v>1957.8000000000002</v>
      </c>
      <c r="H696" s="94"/>
    </row>
    <row r="697" spans="2:8">
      <c r="B697" s="101" t="s">
        <v>27</v>
      </c>
      <c r="C697" s="102"/>
      <c r="D697" s="72">
        <v>526.99</v>
      </c>
      <c r="E697" s="60">
        <v>1.5</v>
      </c>
      <c r="F697" s="21" t="s">
        <v>25</v>
      </c>
      <c r="G697" s="30">
        <f t="shared" si="16"/>
        <v>790.48500000000001</v>
      </c>
      <c r="H697" s="94"/>
    </row>
    <row r="698" spans="2:8">
      <c r="B698" s="101" t="s">
        <v>29</v>
      </c>
      <c r="C698" s="102"/>
      <c r="D698" s="73">
        <v>5436.99</v>
      </c>
      <c r="E698" s="61"/>
      <c r="F698" s="21" t="s">
        <v>25</v>
      </c>
      <c r="G698" s="30">
        <f t="shared" si="16"/>
        <v>0</v>
      </c>
      <c r="H698" s="94"/>
    </row>
    <row r="699" spans="2:8">
      <c r="B699" s="101" t="s">
        <v>30</v>
      </c>
      <c r="C699" s="102"/>
      <c r="D699" s="73">
        <v>1672.77</v>
      </c>
      <c r="E699" s="61"/>
      <c r="F699" s="21" t="s">
        <v>25</v>
      </c>
      <c r="G699" s="30">
        <f t="shared" si="16"/>
        <v>0</v>
      </c>
      <c r="H699" s="94"/>
    </row>
    <row r="700" spans="2:8">
      <c r="B700" s="101" t="s">
        <v>32</v>
      </c>
      <c r="C700" s="102"/>
      <c r="D700" s="73">
        <v>548.24</v>
      </c>
      <c r="E700" s="61"/>
      <c r="F700" s="21" t="s">
        <v>25</v>
      </c>
      <c r="G700" s="30">
        <f>D700*E700</f>
        <v>0</v>
      </c>
      <c r="H700" s="94"/>
    </row>
    <row r="701" spans="2:8" ht="24" thickBot="1">
      <c r="B701" s="97" t="s">
        <v>31</v>
      </c>
      <c r="C701" s="98"/>
      <c r="D701" s="74">
        <v>340.74</v>
      </c>
      <c r="E701" s="62"/>
      <c r="F701" s="20" t="s">
        <v>25</v>
      </c>
      <c r="G701" s="31">
        <f>D701*E701</f>
        <v>0</v>
      </c>
      <c r="H701" s="94"/>
    </row>
    <row r="702" spans="2:8">
      <c r="C702" s="3"/>
      <c r="D702" s="3"/>
      <c r="E702" s="4"/>
      <c r="F702" s="4"/>
      <c r="H702" s="45"/>
    </row>
    <row r="703" spans="2:8" ht="25.5">
      <c r="C703" s="14" t="s">
        <v>14</v>
      </c>
      <c r="D703" s="6"/>
    </row>
    <row r="704" spans="2:8" ht="20.25">
      <c r="C704" s="85" t="s">
        <v>6</v>
      </c>
      <c r="D704" s="51" t="s">
        <v>0</v>
      </c>
      <c r="E704" s="9">
        <f>IF(G692&gt;0, ROUND((G692+D685)/D685,2), 0)</f>
        <v>1.01</v>
      </c>
      <c r="F704" s="9"/>
      <c r="G704" s="10"/>
      <c r="H704" s="7"/>
    </row>
    <row r="705" spans="2:8">
      <c r="C705" s="85"/>
      <c r="D705" s="51" t="s">
        <v>1</v>
      </c>
      <c r="E705" s="9">
        <f>IF(SUM(G693:G694)&gt;0,ROUND((G693+G694+D685)/D685,2),0)</f>
        <v>1.02</v>
      </c>
      <c r="F705" s="9"/>
      <c r="G705" s="11"/>
      <c r="H705" s="47"/>
    </row>
    <row r="706" spans="2:8">
      <c r="C706" s="85"/>
      <c r="D706" s="51" t="s">
        <v>2</v>
      </c>
      <c r="E706" s="9">
        <f>IF(G695&gt;0,ROUND((G695+D685)/D685,2),0)</f>
        <v>0</v>
      </c>
      <c r="F706" s="12"/>
      <c r="G706" s="11"/>
    </row>
    <row r="707" spans="2:8">
      <c r="C707" s="85"/>
      <c r="D707" s="13" t="s">
        <v>3</v>
      </c>
      <c r="E707" s="32">
        <f>IF(SUM(G696:G701)&gt;0,ROUND((SUM(G696:G701)+D685)/D685,2),0)</f>
        <v>1.44</v>
      </c>
      <c r="F707" s="10"/>
      <c r="G707" s="11"/>
    </row>
    <row r="708" spans="2:8" ht="25.5">
      <c r="D708" s="33" t="s">
        <v>4</v>
      </c>
      <c r="E708" s="34">
        <f>SUM(E704:E707)-IF(VALUE(COUNTIF(E704:E707,"&gt;0"))=4,3,0)-IF(VALUE(COUNTIF(E704:E707,"&gt;0"))=3,2,0)-IF(VALUE(COUNTIF(E704:E707,"&gt;0"))=2,1,0)</f>
        <v>1.4700000000000002</v>
      </c>
      <c r="F708" s="25"/>
    </row>
    <row r="709" spans="2:8">
      <c r="E709" s="15"/>
    </row>
    <row r="710" spans="2:8" ht="25.5">
      <c r="B710" s="22"/>
      <c r="C710" s="16" t="s">
        <v>23</v>
      </c>
      <c r="D710" s="86">
        <f>E708*D685</f>
        <v>9139.8720000000012</v>
      </c>
      <c r="E710" s="86"/>
    </row>
    <row r="711" spans="2:8" ht="20.25">
      <c r="C711" s="17" t="s">
        <v>8</v>
      </c>
      <c r="D711" s="87">
        <f>D710/D684</f>
        <v>39.396000000000008</v>
      </c>
      <c r="E711" s="87"/>
      <c r="G711" s="7"/>
      <c r="H711" s="48"/>
    </row>
    <row r="721" spans="2:8" ht="60.75">
      <c r="B721" s="115" t="s">
        <v>53</v>
      </c>
      <c r="C721" s="115"/>
      <c r="D721" s="115"/>
      <c r="E721" s="115"/>
      <c r="F721" s="115"/>
      <c r="G721" s="115"/>
      <c r="H721" s="115"/>
    </row>
    <row r="722" spans="2:8">
      <c r="B722" s="116" t="s">
        <v>37</v>
      </c>
      <c r="C722" s="116"/>
      <c r="D722" s="116"/>
      <c r="E722" s="116"/>
      <c r="F722" s="116"/>
      <c r="G722" s="116"/>
    </row>
    <row r="723" spans="2:8">
      <c r="C723" s="52"/>
      <c r="G723" s="7"/>
    </row>
    <row r="724" spans="2:8" ht="25.5">
      <c r="C724" s="14" t="s">
        <v>5</v>
      </c>
      <c r="D724" s="6"/>
    </row>
    <row r="725" spans="2:8" ht="20.25">
      <c r="B725" s="10"/>
      <c r="C725" s="103" t="s">
        <v>15</v>
      </c>
      <c r="D725" s="106" t="s">
        <v>87</v>
      </c>
      <c r="E725" s="107"/>
      <c r="F725" s="107"/>
      <c r="G725" s="108"/>
      <c r="H725" s="40"/>
    </row>
    <row r="726" spans="2:8" ht="20.25">
      <c r="B726" s="10"/>
      <c r="C726" s="104"/>
      <c r="D726" s="106" t="s">
        <v>118</v>
      </c>
      <c r="E726" s="107"/>
      <c r="F726" s="107"/>
      <c r="G726" s="108"/>
      <c r="H726" s="40"/>
    </row>
    <row r="727" spans="2:8" ht="20.25">
      <c r="B727" s="10"/>
      <c r="C727" s="105"/>
      <c r="D727" s="106" t="s">
        <v>148</v>
      </c>
      <c r="E727" s="107"/>
      <c r="F727" s="107"/>
      <c r="G727" s="108"/>
      <c r="H727" s="40"/>
    </row>
    <row r="728" spans="2:8">
      <c r="C728" s="35" t="s">
        <v>12</v>
      </c>
      <c r="D728" s="53">
        <v>2.2999999999999998</v>
      </c>
      <c r="E728" s="49"/>
      <c r="F728" s="10"/>
    </row>
    <row r="729" spans="2:8">
      <c r="C729" s="1" t="s">
        <v>9</v>
      </c>
      <c r="D729" s="54">
        <v>240</v>
      </c>
      <c r="E729" s="109" t="s">
        <v>16</v>
      </c>
      <c r="F729" s="110"/>
      <c r="G729" s="113">
        <f>D730/D729</f>
        <v>44.391666666666666</v>
      </c>
    </row>
    <row r="730" spans="2:8">
      <c r="C730" s="1" t="s">
        <v>10</v>
      </c>
      <c r="D730" s="54">
        <v>10654</v>
      </c>
      <c r="E730" s="111"/>
      <c r="F730" s="112"/>
      <c r="G730" s="114"/>
    </row>
    <row r="731" spans="2:8">
      <c r="C731" s="37"/>
      <c r="D731" s="38"/>
      <c r="E731" s="50"/>
    </row>
    <row r="732" spans="2:8">
      <c r="C732" s="36" t="s">
        <v>7</v>
      </c>
      <c r="D732" s="55" t="s">
        <v>145</v>
      </c>
    </row>
    <row r="733" spans="2:8">
      <c r="C733" s="36" t="s">
        <v>11</v>
      </c>
      <c r="D733" s="55">
        <v>50</v>
      </c>
    </row>
    <row r="734" spans="2:8">
      <c r="C734" s="36" t="s">
        <v>13</v>
      </c>
      <c r="D734" s="69" t="s">
        <v>34</v>
      </c>
      <c r="E734" s="41"/>
    </row>
    <row r="735" spans="2:8" ht="24" thickBot="1">
      <c r="C735" s="42"/>
      <c r="D735" s="42"/>
    </row>
    <row r="736" spans="2:8" ht="48" thickBot="1">
      <c r="B736" s="88" t="s">
        <v>17</v>
      </c>
      <c r="C736" s="89"/>
      <c r="D736" s="23" t="s">
        <v>20</v>
      </c>
      <c r="E736" s="90" t="s">
        <v>22</v>
      </c>
      <c r="F736" s="91"/>
      <c r="G736" s="2" t="s">
        <v>21</v>
      </c>
    </row>
    <row r="737" spans="2:8" ht="24" thickBot="1">
      <c r="B737" s="92" t="s">
        <v>36</v>
      </c>
      <c r="C737" s="93"/>
      <c r="D737" s="70">
        <v>50.01</v>
      </c>
      <c r="E737" s="56">
        <v>2.2999999999999998</v>
      </c>
      <c r="F737" s="18" t="s">
        <v>25</v>
      </c>
      <c r="G737" s="26">
        <f t="shared" ref="G737:G744" si="17">D737*E737</f>
        <v>115.02299999999998</v>
      </c>
      <c r="H737" s="94"/>
    </row>
    <row r="738" spans="2:8">
      <c r="B738" s="95" t="s">
        <v>18</v>
      </c>
      <c r="C738" s="96"/>
      <c r="D738" s="59">
        <v>97.44</v>
      </c>
      <c r="E738" s="57">
        <v>0.79</v>
      </c>
      <c r="F738" s="19" t="s">
        <v>26</v>
      </c>
      <c r="G738" s="27">
        <f t="shared" si="17"/>
        <v>76.977599999999995</v>
      </c>
      <c r="H738" s="94"/>
    </row>
    <row r="739" spans="2:8" ht="24" thickBot="1">
      <c r="B739" s="97" t="s">
        <v>19</v>
      </c>
      <c r="C739" s="98"/>
      <c r="D739" s="62">
        <v>151.63</v>
      </c>
      <c r="E739" s="58">
        <v>0.79</v>
      </c>
      <c r="F739" s="20" t="s">
        <v>26</v>
      </c>
      <c r="G739" s="28">
        <f t="shared" si="17"/>
        <v>119.7877</v>
      </c>
      <c r="H739" s="94"/>
    </row>
    <row r="740" spans="2:8" ht="24" thickBot="1">
      <c r="B740" s="99" t="s">
        <v>28</v>
      </c>
      <c r="C740" s="100"/>
      <c r="D740" s="71">
        <v>731.97</v>
      </c>
      <c r="E740" s="71"/>
      <c r="F740" s="24" t="s">
        <v>25</v>
      </c>
      <c r="G740" s="29">
        <f t="shared" si="17"/>
        <v>0</v>
      </c>
      <c r="H740" s="94"/>
    </row>
    <row r="741" spans="2:8">
      <c r="B741" s="95" t="s">
        <v>33</v>
      </c>
      <c r="C741" s="96"/>
      <c r="D741" s="59">
        <v>652.6</v>
      </c>
      <c r="E741" s="59">
        <v>4.5999999999999996</v>
      </c>
      <c r="F741" s="19" t="s">
        <v>25</v>
      </c>
      <c r="G741" s="27">
        <f t="shared" si="17"/>
        <v>3001.96</v>
      </c>
      <c r="H741" s="94"/>
    </row>
    <row r="742" spans="2:8">
      <c r="B742" s="101" t="s">
        <v>27</v>
      </c>
      <c r="C742" s="102"/>
      <c r="D742" s="72">
        <v>526.99</v>
      </c>
      <c r="E742" s="60">
        <v>2.2999999999999998</v>
      </c>
      <c r="F742" s="21" t="s">
        <v>25</v>
      </c>
      <c r="G742" s="30">
        <f t="shared" si="17"/>
        <v>1212.077</v>
      </c>
      <c r="H742" s="94"/>
    </row>
    <row r="743" spans="2:8">
      <c r="B743" s="101" t="s">
        <v>29</v>
      </c>
      <c r="C743" s="102"/>
      <c r="D743" s="73">
        <v>5436.99</v>
      </c>
      <c r="E743" s="61"/>
      <c r="F743" s="21" t="s">
        <v>25</v>
      </c>
      <c r="G743" s="30">
        <f t="shared" si="17"/>
        <v>0</v>
      </c>
      <c r="H743" s="94"/>
    </row>
    <row r="744" spans="2:8">
      <c r="B744" s="101" t="s">
        <v>30</v>
      </c>
      <c r="C744" s="102"/>
      <c r="D744" s="73">
        <v>1672.77</v>
      </c>
      <c r="E744" s="61"/>
      <c r="F744" s="21" t="s">
        <v>25</v>
      </c>
      <c r="G744" s="30">
        <f t="shared" si="17"/>
        <v>0</v>
      </c>
      <c r="H744" s="94"/>
    </row>
    <row r="745" spans="2:8">
      <c r="B745" s="101" t="s">
        <v>32</v>
      </c>
      <c r="C745" s="102"/>
      <c r="D745" s="73">
        <v>548.24</v>
      </c>
      <c r="E745" s="61"/>
      <c r="F745" s="21" t="s">
        <v>25</v>
      </c>
      <c r="G745" s="30">
        <f>D745*E745</f>
        <v>0</v>
      </c>
      <c r="H745" s="94"/>
    </row>
    <row r="746" spans="2:8" ht="24" thickBot="1">
      <c r="B746" s="97" t="s">
        <v>31</v>
      </c>
      <c r="C746" s="98"/>
      <c r="D746" s="74">
        <v>340.74</v>
      </c>
      <c r="E746" s="62"/>
      <c r="F746" s="20" t="s">
        <v>25</v>
      </c>
      <c r="G746" s="31">
        <f>D746*E746</f>
        <v>0</v>
      </c>
      <c r="H746" s="94"/>
    </row>
    <row r="747" spans="2:8">
      <c r="C747" s="3"/>
      <c r="D747" s="3"/>
      <c r="E747" s="4"/>
      <c r="F747" s="4"/>
      <c r="H747" s="45"/>
    </row>
    <row r="748" spans="2:8" ht="25.5">
      <c r="C748" s="14" t="s">
        <v>14</v>
      </c>
      <c r="D748" s="6"/>
    </row>
    <row r="749" spans="2:8" ht="20.25">
      <c r="C749" s="85" t="s">
        <v>6</v>
      </c>
      <c r="D749" s="51" t="s">
        <v>0</v>
      </c>
      <c r="E749" s="9">
        <f>IF(G737&gt;0, ROUND((G737+D730)/D730,2), 0)</f>
        <v>1.01</v>
      </c>
      <c r="F749" s="9"/>
      <c r="G749" s="10"/>
      <c r="H749" s="7"/>
    </row>
    <row r="750" spans="2:8">
      <c r="C750" s="85"/>
      <c r="D750" s="51" t="s">
        <v>1</v>
      </c>
      <c r="E750" s="9">
        <f>IF(SUM(G738:G739)&gt;0,ROUND((G738+G739+D730)/D730,2),0)</f>
        <v>1.02</v>
      </c>
      <c r="F750" s="9"/>
      <c r="G750" s="11"/>
      <c r="H750" s="47"/>
    </row>
    <row r="751" spans="2:8">
      <c r="C751" s="85"/>
      <c r="D751" s="51" t="s">
        <v>2</v>
      </c>
      <c r="E751" s="9">
        <f>IF(G740&gt;0,ROUND((G740+D730)/D730,2),0)</f>
        <v>0</v>
      </c>
      <c r="F751" s="12"/>
      <c r="G751" s="11"/>
    </row>
    <row r="752" spans="2:8">
      <c r="C752" s="85"/>
      <c r="D752" s="13" t="s">
        <v>3</v>
      </c>
      <c r="E752" s="32">
        <f>IF(SUM(G741:G746)&gt;0,ROUND((SUM(G741:G746)+D730)/D730,2),0)</f>
        <v>1.4</v>
      </c>
      <c r="F752" s="10"/>
      <c r="G752" s="11"/>
    </row>
    <row r="753" spans="2:8" ht="25.5">
      <c r="D753" s="33" t="s">
        <v>4</v>
      </c>
      <c r="E753" s="34">
        <f>SUM(E749:E752)-IF(VALUE(COUNTIF(E749:E752,"&gt;0"))=4,3,0)-IF(VALUE(COUNTIF(E749:E752,"&gt;0"))=3,2,0)-IF(VALUE(COUNTIF(E749:E752,"&gt;0"))=2,1,0)</f>
        <v>1.4300000000000002</v>
      </c>
      <c r="F753" s="25"/>
    </row>
    <row r="754" spans="2:8">
      <c r="E754" s="15"/>
    </row>
    <row r="755" spans="2:8" ht="25.5">
      <c r="B755" s="22"/>
      <c r="C755" s="16" t="s">
        <v>23</v>
      </c>
      <c r="D755" s="86">
        <f>E753*D730</f>
        <v>15235.220000000001</v>
      </c>
      <c r="E755" s="86"/>
    </row>
    <row r="756" spans="2:8" ht="20.25">
      <c r="C756" s="17" t="s">
        <v>8</v>
      </c>
      <c r="D756" s="87">
        <f>D755/D729</f>
        <v>63.48008333333334</v>
      </c>
      <c r="E756" s="87"/>
      <c r="G756" s="7"/>
      <c r="H756" s="48"/>
    </row>
    <row r="766" spans="2:8" ht="60.75">
      <c r="B766" s="115" t="s">
        <v>54</v>
      </c>
      <c r="C766" s="115"/>
      <c r="D766" s="115"/>
      <c r="E766" s="115"/>
      <c r="F766" s="115"/>
      <c r="G766" s="115"/>
      <c r="H766" s="115"/>
    </row>
    <row r="767" spans="2:8">
      <c r="B767" s="116" t="s">
        <v>37</v>
      </c>
      <c r="C767" s="116"/>
      <c r="D767" s="116"/>
      <c r="E767" s="116"/>
      <c r="F767" s="116"/>
      <c r="G767" s="116"/>
    </row>
    <row r="768" spans="2:8">
      <c r="C768" s="52"/>
      <c r="G768" s="7"/>
    </row>
    <row r="769" spans="2:8" ht="25.5">
      <c r="C769" s="14" t="s">
        <v>5</v>
      </c>
      <c r="D769" s="6"/>
    </row>
    <row r="770" spans="2:8" ht="20.25">
      <c r="B770" s="10"/>
      <c r="C770" s="103" t="s">
        <v>15</v>
      </c>
      <c r="D770" s="106" t="s">
        <v>87</v>
      </c>
      <c r="E770" s="107"/>
      <c r="F770" s="107"/>
      <c r="G770" s="108"/>
      <c r="H770" s="40"/>
    </row>
    <row r="771" spans="2:8" ht="20.25">
      <c r="B771" s="10"/>
      <c r="C771" s="104"/>
      <c r="D771" s="106" t="s">
        <v>118</v>
      </c>
      <c r="E771" s="107"/>
      <c r="F771" s="107"/>
      <c r="G771" s="108"/>
      <c r="H771" s="40"/>
    </row>
    <row r="772" spans="2:8" ht="20.25">
      <c r="B772" s="10"/>
      <c r="C772" s="105"/>
      <c r="D772" s="106" t="s">
        <v>146</v>
      </c>
      <c r="E772" s="107"/>
      <c r="F772" s="107"/>
      <c r="G772" s="108"/>
      <c r="H772" s="40"/>
    </row>
    <row r="773" spans="2:8">
      <c r="C773" s="35" t="s">
        <v>12</v>
      </c>
      <c r="D773" s="53">
        <v>2.5</v>
      </c>
      <c r="E773" s="49"/>
      <c r="F773" s="10"/>
    </row>
    <row r="774" spans="2:8">
      <c r="C774" s="1" t="s">
        <v>9</v>
      </c>
      <c r="D774" s="54">
        <v>303</v>
      </c>
      <c r="E774" s="109" t="s">
        <v>16</v>
      </c>
      <c r="F774" s="110"/>
      <c r="G774" s="113">
        <f>D775/D774</f>
        <v>249.50148514851483</v>
      </c>
    </row>
    <row r="775" spans="2:8">
      <c r="C775" s="1" t="s">
        <v>10</v>
      </c>
      <c r="D775" s="54">
        <v>75598.95</v>
      </c>
      <c r="E775" s="111"/>
      <c r="F775" s="112"/>
      <c r="G775" s="114"/>
    </row>
    <row r="776" spans="2:8">
      <c r="C776" s="37"/>
      <c r="D776" s="38"/>
      <c r="E776" s="50"/>
    </row>
    <row r="777" spans="2:8">
      <c r="C777" s="36" t="s">
        <v>7</v>
      </c>
      <c r="D777" s="55" t="s">
        <v>149</v>
      </c>
    </row>
    <row r="778" spans="2:8">
      <c r="C778" s="36" t="s">
        <v>11</v>
      </c>
      <c r="D778" s="55">
        <v>70</v>
      </c>
    </row>
    <row r="779" spans="2:8">
      <c r="C779" s="36" t="s">
        <v>13</v>
      </c>
      <c r="D779" s="69" t="s">
        <v>34</v>
      </c>
      <c r="E779" s="41"/>
    </row>
    <row r="780" spans="2:8" ht="24" thickBot="1">
      <c r="C780" s="42"/>
      <c r="D780" s="42"/>
    </row>
    <row r="781" spans="2:8" ht="48" thickBot="1">
      <c r="B781" s="88" t="s">
        <v>17</v>
      </c>
      <c r="C781" s="89"/>
      <c r="D781" s="23" t="s">
        <v>20</v>
      </c>
      <c r="E781" s="90" t="s">
        <v>22</v>
      </c>
      <c r="F781" s="91"/>
      <c r="G781" s="2" t="s">
        <v>21</v>
      </c>
    </row>
    <row r="782" spans="2:8" ht="24" thickBot="1">
      <c r="B782" s="92" t="s">
        <v>36</v>
      </c>
      <c r="C782" s="93"/>
      <c r="D782" s="70">
        <v>50.01</v>
      </c>
      <c r="E782" s="56">
        <v>2.5</v>
      </c>
      <c r="F782" s="18" t="s">
        <v>25</v>
      </c>
      <c r="G782" s="26">
        <f t="shared" ref="G782:G789" si="18">D782*E782</f>
        <v>125.02499999999999</v>
      </c>
      <c r="H782" s="94"/>
    </row>
    <row r="783" spans="2:8">
      <c r="B783" s="95" t="s">
        <v>18</v>
      </c>
      <c r="C783" s="96"/>
      <c r="D783" s="59">
        <v>97.44</v>
      </c>
      <c r="E783" s="57">
        <v>0.99</v>
      </c>
      <c r="F783" s="19" t="s">
        <v>26</v>
      </c>
      <c r="G783" s="27">
        <f t="shared" si="18"/>
        <v>96.465599999999995</v>
      </c>
      <c r="H783" s="94"/>
    </row>
    <row r="784" spans="2:8" ht="24" thickBot="1">
      <c r="B784" s="97" t="s">
        <v>19</v>
      </c>
      <c r="C784" s="98"/>
      <c r="D784" s="62">
        <v>151.63</v>
      </c>
      <c r="E784" s="58">
        <v>0.99</v>
      </c>
      <c r="F784" s="20" t="s">
        <v>26</v>
      </c>
      <c r="G784" s="28">
        <f t="shared" si="18"/>
        <v>150.11369999999999</v>
      </c>
      <c r="H784" s="94"/>
    </row>
    <row r="785" spans="2:8" ht="24" thickBot="1">
      <c r="B785" s="99" t="s">
        <v>28</v>
      </c>
      <c r="C785" s="100"/>
      <c r="D785" s="71">
        <v>731.97</v>
      </c>
      <c r="E785" s="71"/>
      <c r="F785" s="24" t="s">
        <v>25</v>
      </c>
      <c r="G785" s="29">
        <f t="shared" si="18"/>
        <v>0</v>
      </c>
      <c r="H785" s="94"/>
    </row>
    <row r="786" spans="2:8">
      <c r="B786" s="95" t="s">
        <v>33</v>
      </c>
      <c r="C786" s="96"/>
      <c r="D786" s="59">
        <v>652.6</v>
      </c>
      <c r="E786" s="59">
        <v>5</v>
      </c>
      <c r="F786" s="19" t="s">
        <v>25</v>
      </c>
      <c r="G786" s="27">
        <f t="shared" si="18"/>
        <v>3263</v>
      </c>
      <c r="H786" s="94"/>
    </row>
    <row r="787" spans="2:8">
      <c r="B787" s="101" t="s">
        <v>27</v>
      </c>
      <c r="C787" s="102"/>
      <c r="D787" s="72">
        <v>526.99</v>
      </c>
      <c r="E787" s="60"/>
      <c r="F787" s="21" t="s">
        <v>25</v>
      </c>
      <c r="G787" s="30">
        <f t="shared" si="18"/>
        <v>0</v>
      </c>
      <c r="H787" s="94"/>
    </row>
    <row r="788" spans="2:8">
      <c r="B788" s="101" t="s">
        <v>29</v>
      </c>
      <c r="C788" s="102"/>
      <c r="D788" s="73">
        <v>5436.99</v>
      </c>
      <c r="E788" s="61">
        <v>2.5</v>
      </c>
      <c r="F788" s="21" t="s">
        <v>25</v>
      </c>
      <c r="G788" s="30">
        <f t="shared" si="18"/>
        <v>13592.474999999999</v>
      </c>
      <c r="H788" s="94"/>
    </row>
    <row r="789" spans="2:8">
      <c r="B789" s="101" t="s">
        <v>30</v>
      </c>
      <c r="C789" s="102"/>
      <c r="D789" s="73">
        <v>1672.77</v>
      </c>
      <c r="E789" s="61">
        <v>2.5</v>
      </c>
      <c r="F789" s="21" t="s">
        <v>25</v>
      </c>
      <c r="G789" s="30">
        <f t="shared" si="18"/>
        <v>4181.9250000000002</v>
      </c>
      <c r="H789" s="94"/>
    </row>
    <row r="790" spans="2:8">
      <c r="B790" s="101" t="s">
        <v>32</v>
      </c>
      <c r="C790" s="102"/>
      <c r="D790" s="73">
        <v>548.24</v>
      </c>
      <c r="E790" s="61">
        <v>2.5</v>
      </c>
      <c r="F790" s="21" t="s">
        <v>25</v>
      </c>
      <c r="G790" s="30">
        <f>D790*E790</f>
        <v>1370.6</v>
      </c>
      <c r="H790" s="94"/>
    </row>
    <row r="791" spans="2:8" ht="24" thickBot="1">
      <c r="B791" s="97" t="s">
        <v>31</v>
      </c>
      <c r="C791" s="98"/>
      <c r="D791" s="74">
        <v>340.74</v>
      </c>
      <c r="E791" s="62">
        <v>25</v>
      </c>
      <c r="F791" s="20" t="s">
        <v>25</v>
      </c>
      <c r="G791" s="31">
        <f>D791*E791</f>
        <v>8518.5</v>
      </c>
      <c r="H791" s="94"/>
    </row>
    <row r="792" spans="2:8">
      <c r="C792" s="3"/>
      <c r="D792" s="3"/>
      <c r="E792" s="4"/>
      <c r="F792" s="4"/>
      <c r="H792" s="45"/>
    </row>
    <row r="793" spans="2:8" ht="25.5">
      <c r="C793" s="14" t="s">
        <v>14</v>
      </c>
      <c r="D793" s="6"/>
    </row>
    <row r="794" spans="2:8" ht="20.25">
      <c r="C794" s="85" t="s">
        <v>6</v>
      </c>
      <c r="D794" s="51" t="s">
        <v>0</v>
      </c>
      <c r="E794" s="9">
        <f>IF(G782&gt;0, ROUND((G782+D775)/D775,2), 0)</f>
        <v>1</v>
      </c>
      <c r="F794" s="9"/>
      <c r="G794" s="10"/>
      <c r="H794" s="7"/>
    </row>
    <row r="795" spans="2:8">
      <c r="C795" s="85"/>
      <c r="D795" s="51" t="s">
        <v>1</v>
      </c>
      <c r="E795" s="9">
        <f>IF(SUM(G783:G784)&gt;0,ROUND((G783+G784+D775)/D775,2),0)</f>
        <v>1</v>
      </c>
      <c r="F795" s="9"/>
      <c r="G795" s="11"/>
      <c r="H795" s="47"/>
    </row>
    <row r="796" spans="2:8">
      <c r="C796" s="85"/>
      <c r="D796" s="51" t="s">
        <v>2</v>
      </c>
      <c r="E796" s="9">
        <f>IF(G785&gt;0,ROUND((G785+D775)/D775,2),0)</f>
        <v>0</v>
      </c>
      <c r="F796" s="12"/>
      <c r="G796" s="11"/>
    </row>
    <row r="797" spans="2:8">
      <c r="C797" s="85"/>
      <c r="D797" s="13" t="s">
        <v>3</v>
      </c>
      <c r="E797" s="32">
        <f>IF(SUM(G786:G791)&gt;0,ROUND((SUM(G786:G791)+D775)/D775,2),0)</f>
        <v>1.41</v>
      </c>
      <c r="F797" s="10"/>
      <c r="G797" s="11"/>
    </row>
    <row r="798" spans="2:8" ht="25.5">
      <c r="D798" s="33" t="s">
        <v>4</v>
      </c>
      <c r="E798" s="34">
        <f>SUM(E794:E797)-IF(VALUE(COUNTIF(E794:E797,"&gt;0"))=4,3,0)-IF(VALUE(COUNTIF(E794:E797,"&gt;0"))=3,2,0)-IF(VALUE(COUNTIF(E794:E797,"&gt;0"))=2,1,0)</f>
        <v>1.4100000000000001</v>
      </c>
      <c r="F798" s="25"/>
    </row>
    <row r="799" spans="2:8">
      <c r="E799" s="15"/>
    </row>
    <row r="800" spans="2:8" ht="25.5">
      <c r="B800" s="22"/>
      <c r="C800" s="16" t="s">
        <v>23</v>
      </c>
      <c r="D800" s="86">
        <f>E798*D775</f>
        <v>106594.51950000001</v>
      </c>
      <c r="E800" s="86"/>
    </row>
    <row r="801" spans="2:8" ht="20.25">
      <c r="C801" s="17" t="s">
        <v>8</v>
      </c>
      <c r="D801" s="87">
        <f>D800/D774</f>
        <v>351.79709405940599</v>
      </c>
      <c r="E801" s="87"/>
      <c r="G801" s="7"/>
      <c r="H801" s="48"/>
    </row>
    <row r="811" spans="2:8" ht="60.75">
      <c r="B811" s="115" t="s">
        <v>55</v>
      </c>
      <c r="C811" s="115"/>
      <c r="D811" s="115"/>
      <c r="E811" s="115"/>
      <c r="F811" s="115"/>
      <c r="G811" s="115"/>
      <c r="H811" s="115"/>
    </row>
    <row r="812" spans="2:8">
      <c r="B812" s="116" t="s">
        <v>37</v>
      </c>
      <c r="C812" s="116"/>
      <c r="D812" s="116"/>
      <c r="E812" s="116"/>
      <c r="F812" s="116"/>
      <c r="G812" s="116"/>
    </row>
    <row r="813" spans="2:8">
      <c r="C813" s="52"/>
      <c r="G813" s="7"/>
    </row>
    <row r="814" spans="2:8" ht="25.5">
      <c r="C814" s="14" t="s">
        <v>5</v>
      </c>
      <c r="D814" s="6"/>
    </row>
    <row r="815" spans="2:8" ht="20.25">
      <c r="B815" s="10"/>
      <c r="C815" s="103" t="s">
        <v>15</v>
      </c>
      <c r="D815" s="106" t="s">
        <v>87</v>
      </c>
      <c r="E815" s="107"/>
      <c r="F815" s="107"/>
      <c r="G815" s="108"/>
      <c r="H815" s="40"/>
    </row>
    <row r="816" spans="2:8" ht="20.25">
      <c r="B816" s="10"/>
      <c r="C816" s="104"/>
      <c r="D816" s="106" t="s">
        <v>118</v>
      </c>
      <c r="E816" s="107"/>
      <c r="F816" s="107"/>
      <c r="G816" s="108"/>
      <c r="H816" s="40"/>
    </row>
    <row r="817" spans="2:8" ht="20.25">
      <c r="B817" s="10"/>
      <c r="C817" s="105"/>
      <c r="D817" s="106" t="s">
        <v>150</v>
      </c>
      <c r="E817" s="107"/>
      <c r="F817" s="107"/>
      <c r="G817" s="108"/>
      <c r="H817" s="40"/>
    </row>
    <row r="818" spans="2:8">
      <c r="C818" s="35" t="s">
        <v>12</v>
      </c>
      <c r="D818" s="53">
        <v>2.1</v>
      </c>
      <c r="E818" s="49"/>
      <c r="F818" s="10"/>
    </row>
    <row r="819" spans="2:8">
      <c r="C819" s="1" t="s">
        <v>9</v>
      </c>
      <c r="D819" s="54">
        <v>295</v>
      </c>
      <c r="E819" s="109" t="s">
        <v>16</v>
      </c>
      <c r="F819" s="110"/>
      <c r="G819" s="113">
        <f>D820/D819</f>
        <v>461.01115254237288</v>
      </c>
    </row>
    <row r="820" spans="2:8">
      <c r="C820" s="1" t="s">
        <v>10</v>
      </c>
      <c r="D820" s="54">
        <v>135998.29</v>
      </c>
      <c r="E820" s="111"/>
      <c r="F820" s="112"/>
      <c r="G820" s="114"/>
    </row>
    <row r="821" spans="2:8">
      <c r="C821" s="37"/>
      <c r="D821" s="38"/>
      <c r="E821" s="50"/>
    </row>
    <row r="822" spans="2:8">
      <c r="C822" s="36" t="s">
        <v>7</v>
      </c>
      <c r="D822" s="55" t="s">
        <v>151</v>
      </c>
    </row>
    <row r="823" spans="2:8">
      <c r="C823" s="36" t="s">
        <v>11</v>
      </c>
      <c r="D823" s="55">
        <v>80</v>
      </c>
    </row>
    <row r="824" spans="2:8">
      <c r="C824" s="36" t="s">
        <v>13</v>
      </c>
      <c r="D824" s="69" t="s">
        <v>34</v>
      </c>
      <c r="E824" s="41"/>
    </row>
    <row r="825" spans="2:8" ht="24" thickBot="1">
      <c r="C825" s="42"/>
      <c r="D825" s="42"/>
    </row>
    <row r="826" spans="2:8" ht="48" thickBot="1">
      <c r="B826" s="88" t="s">
        <v>17</v>
      </c>
      <c r="C826" s="89"/>
      <c r="D826" s="23" t="s">
        <v>20</v>
      </c>
      <c r="E826" s="90" t="s">
        <v>22</v>
      </c>
      <c r="F826" s="91"/>
      <c r="G826" s="2" t="s">
        <v>21</v>
      </c>
    </row>
    <row r="827" spans="2:8" ht="24" thickBot="1">
      <c r="B827" s="92" t="s">
        <v>36</v>
      </c>
      <c r="C827" s="93"/>
      <c r="D827" s="70">
        <v>50.01</v>
      </c>
      <c r="E827" s="56">
        <v>2.1</v>
      </c>
      <c r="F827" s="18" t="s">
        <v>25</v>
      </c>
      <c r="G827" s="26">
        <f t="shared" ref="G827:G834" si="19">D827*E827</f>
        <v>105.021</v>
      </c>
      <c r="H827" s="94"/>
    </row>
    <row r="828" spans="2:8">
      <c r="B828" s="95" t="s">
        <v>18</v>
      </c>
      <c r="C828" s="96"/>
      <c r="D828" s="59">
        <v>97.44</v>
      </c>
      <c r="E828" s="57">
        <v>0.78</v>
      </c>
      <c r="F828" s="19" t="s">
        <v>26</v>
      </c>
      <c r="G828" s="27">
        <f t="shared" si="19"/>
        <v>76.003200000000007</v>
      </c>
      <c r="H828" s="94"/>
    </row>
    <row r="829" spans="2:8" ht="24" thickBot="1">
      <c r="B829" s="97" t="s">
        <v>19</v>
      </c>
      <c r="C829" s="98"/>
      <c r="D829" s="62">
        <v>151.63</v>
      </c>
      <c r="E829" s="58">
        <v>0.78</v>
      </c>
      <c r="F829" s="20" t="s">
        <v>26</v>
      </c>
      <c r="G829" s="28">
        <f t="shared" si="19"/>
        <v>118.2714</v>
      </c>
      <c r="H829" s="94"/>
    </row>
    <row r="830" spans="2:8" ht="24" thickBot="1">
      <c r="B830" s="99" t="s">
        <v>28</v>
      </c>
      <c r="C830" s="100"/>
      <c r="D830" s="71">
        <v>731.97</v>
      </c>
      <c r="E830" s="71"/>
      <c r="F830" s="24" t="s">
        <v>25</v>
      </c>
      <c r="G830" s="29">
        <f t="shared" si="19"/>
        <v>0</v>
      </c>
      <c r="H830" s="94"/>
    </row>
    <row r="831" spans="2:8">
      <c r="B831" s="95" t="s">
        <v>33</v>
      </c>
      <c r="C831" s="96"/>
      <c r="D831" s="59">
        <v>652.6</v>
      </c>
      <c r="E831" s="59">
        <v>4.2</v>
      </c>
      <c r="F831" s="19" t="s">
        <v>25</v>
      </c>
      <c r="G831" s="27">
        <f t="shared" si="19"/>
        <v>2740.92</v>
      </c>
      <c r="H831" s="94"/>
    </row>
    <row r="832" spans="2:8">
      <c r="B832" s="101" t="s">
        <v>27</v>
      </c>
      <c r="C832" s="102"/>
      <c r="D832" s="72">
        <v>526.99</v>
      </c>
      <c r="E832" s="60"/>
      <c r="F832" s="21" t="s">
        <v>25</v>
      </c>
      <c r="G832" s="30">
        <f t="shared" si="19"/>
        <v>0</v>
      </c>
      <c r="H832" s="94"/>
    </row>
    <row r="833" spans="2:8">
      <c r="B833" s="101" t="s">
        <v>29</v>
      </c>
      <c r="C833" s="102"/>
      <c r="D833" s="73">
        <v>5436.99</v>
      </c>
      <c r="E833" s="61">
        <v>2.1</v>
      </c>
      <c r="F833" s="21" t="s">
        <v>25</v>
      </c>
      <c r="G833" s="30">
        <f t="shared" si="19"/>
        <v>11417.679</v>
      </c>
      <c r="H833" s="94"/>
    </row>
    <row r="834" spans="2:8">
      <c r="B834" s="101" t="s">
        <v>30</v>
      </c>
      <c r="C834" s="102"/>
      <c r="D834" s="73">
        <v>1672.77</v>
      </c>
      <c r="E834" s="61">
        <v>2.1</v>
      </c>
      <c r="F834" s="21" t="s">
        <v>25</v>
      </c>
      <c r="G834" s="30">
        <f t="shared" si="19"/>
        <v>3512.817</v>
      </c>
      <c r="H834" s="94"/>
    </row>
    <row r="835" spans="2:8">
      <c r="B835" s="101" t="s">
        <v>32</v>
      </c>
      <c r="C835" s="102"/>
      <c r="D835" s="73">
        <v>548.24</v>
      </c>
      <c r="E835" s="61">
        <v>2.1</v>
      </c>
      <c r="F835" s="21" t="s">
        <v>25</v>
      </c>
      <c r="G835" s="30">
        <f>D835*E835</f>
        <v>1151.3040000000001</v>
      </c>
      <c r="H835" s="94"/>
    </row>
    <row r="836" spans="2:8" ht="24" thickBot="1">
      <c r="B836" s="97" t="s">
        <v>31</v>
      </c>
      <c r="C836" s="98"/>
      <c r="D836" s="74">
        <v>340.74</v>
      </c>
      <c r="E836" s="62">
        <v>21</v>
      </c>
      <c r="F836" s="20" t="s">
        <v>25</v>
      </c>
      <c r="G836" s="31">
        <f>D836*E836</f>
        <v>7155.54</v>
      </c>
      <c r="H836" s="94"/>
    </row>
    <row r="837" spans="2:8">
      <c r="C837" s="3"/>
      <c r="D837" s="3"/>
      <c r="E837" s="4"/>
      <c r="F837" s="4"/>
      <c r="H837" s="45"/>
    </row>
    <row r="838" spans="2:8" ht="25.5">
      <c r="C838" s="14" t="s">
        <v>14</v>
      </c>
      <c r="D838" s="6"/>
    </row>
    <row r="839" spans="2:8" ht="20.25">
      <c r="C839" s="85" t="s">
        <v>6</v>
      </c>
      <c r="D839" s="51" t="s">
        <v>0</v>
      </c>
      <c r="E839" s="9">
        <f>IF(G827&gt;0, ROUND((G827+D820)/D820,2), 0)</f>
        <v>1</v>
      </c>
      <c r="F839" s="9"/>
      <c r="G839" s="10"/>
      <c r="H839" s="7"/>
    </row>
    <row r="840" spans="2:8">
      <c r="C840" s="85"/>
      <c r="D840" s="51" t="s">
        <v>1</v>
      </c>
      <c r="E840" s="9">
        <f>IF(SUM(G828:G829)&gt;0,ROUND((G828+G829+D820)/D820,2),0)</f>
        <v>1</v>
      </c>
      <c r="F840" s="9"/>
      <c r="G840" s="11"/>
      <c r="H840" s="47"/>
    </row>
    <row r="841" spans="2:8">
      <c r="C841" s="85"/>
      <c r="D841" s="51" t="s">
        <v>2</v>
      </c>
      <c r="E841" s="9">
        <f>IF(G830&gt;0,ROUND((G830+D820)/D820,2),0)</f>
        <v>0</v>
      </c>
      <c r="F841" s="12"/>
      <c r="G841" s="11"/>
    </row>
    <row r="842" spans="2:8">
      <c r="C842" s="85"/>
      <c r="D842" s="13" t="s">
        <v>3</v>
      </c>
      <c r="E842" s="32">
        <f>IF(SUM(G831:G836)&gt;0,ROUND((SUM(G831:G836)+D820)/D820,2),0)</f>
        <v>1.19</v>
      </c>
      <c r="F842" s="10"/>
      <c r="G842" s="11"/>
    </row>
    <row r="843" spans="2:8" ht="25.5">
      <c r="D843" s="33" t="s">
        <v>4</v>
      </c>
      <c r="E843" s="34">
        <f>SUM(E839:E842)-IF(VALUE(COUNTIF(E839:E842,"&gt;0"))=4,3,0)-IF(VALUE(COUNTIF(E839:E842,"&gt;0"))=3,2,0)-IF(VALUE(COUNTIF(E839:E842,"&gt;0"))=2,1,0)</f>
        <v>1.19</v>
      </c>
      <c r="F843" s="25"/>
    </row>
    <row r="844" spans="2:8">
      <c r="E844" s="15"/>
    </row>
    <row r="845" spans="2:8" ht="25.5">
      <c r="B845" s="22"/>
      <c r="C845" s="16" t="s">
        <v>23</v>
      </c>
      <c r="D845" s="86">
        <f>E843*D820</f>
        <v>161837.9651</v>
      </c>
      <c r="E845" s="86"/>
    </row>
    <row r="846" spans="2:8" ht="20.25">
      <c r="C846" s="17" t="s">
        <v>8</v>
      </c>
      <c r="D846" s="87">
        <f>D845/D819</f>
        <v>548.60327152542368</v>
      </c>
      <c r="E846" s="87"/>
      <c r="G846" s="7"/>
      <c r="H846" s="48"/>
    </row>
    <row r="856" spans="2:8" ht="60.75">
      <c r="B856" s="115" t="s">
        <v>56</v>
      </c>
      <c r="C856" s="115"/>
      <c r="D856" s="115"/>
      <c r="E856" s="115"/>
      <c r="F856" s="115"/>
      <c r="G856" s="115"/>
      <c r="H856" s="115"/>
    </row>
    <row r="857" spans="2:8">
      <c r="B857" s="116" t="s">
        <v>37</v>
      </c>
      <c r="C857" s="116"/>
      <c r="D857" s="116"/>
      <c r="E857" s="116"/>
      <c r="F857" s="116"/>
      <c r="G857" s="116"/>
    </row>
    <row r="858" spans="2:8">
      <c r="C858" s="52"/>
      <c r="G858" s="7"/>
    </row>
    <row r="859" spans="2:8" ht="25.5">
      <c r="C859" s="14" t="s">
        <v>5</v>
      </c>
      <c r="D859" s="6"/>
    </row>
    <row r="860" spans="2:8" ht="20.25">
      <c r="B860" s="10"/>
      <c r="C860" s="103" t="s">
        <v>15</v>
      </c>
      <c r="D860" s="106" t="s">
        <v>87</v>
      </c>
      <c r="E860" s="107"/>
      <c r="F860" s="107"/>
      <c r="G860" s="108"/>
      <c r="H860" s="40"/>
    </row>
    <row r="861" spans="2:8" ht="20.25">
      <c r="B861" s="10"/>
      <c r="C861" s="104"/>
      <c r="D861" s="106" t="s">
        <v>118</v>
      </c>
      <c r="E861" s="107"/>
      <c r="F861" s="107"/>
      <c r="G861" s="108"/>
      <c r="H861" s="40"/>
    </row>
    <row r="862" spans="2:8" ht="20.25">
      <c r="B862" s="10"/>
      <c r="C862" s="105"/>
      <c r="D862" s="106" t="s">
        <v>152</v>
      </c>
      <c r="E862" s="107"/>
      <c r="F862" s="107"/>
      <c r="G862" s="108"/>
      <c r="H862" s="40"/>
    </row>
    <row r="863" spans="2:8">
      <c r="C863" s="35" t="s">
        <v>12</v>
      </c>
      <c r="D863" s="53">
        <v>2.5</v>
      </c>
      <c r="E863" s="49"/>
      <c r="F863" s="10"/>
    </row>
    <row r="864" spans="2:8">
      <c r="C864" s="1" t="s">
        <v>9</v>
      </c>
      <c r="D864" s="54">
        <v>309</v>
      </c>
      <c r="E864" s="109" t="s">
        <v>16</v>
      </c>
      <c r="F864" s="110"/>
      <c r="G864" s="113">
        <f>D865/D864</f>
        <v>60.869870550161814</v>
      </c>
    </row>
    <row r="865" spans="2:8">
      <c r="C865" s="1" t="s">
        <v>10</v>
      </c>
      <c r="D865" s="54">
        <v>18808.79</v>
      </c>
      <c r="E865" s="111"/>
      <c r="F865" s="112"/>
      <c r="G865" s="114"/>
    </row>
    <row r="866" spans="2:8">
      <c r="C866" s="37"/>
      <c r="D866" s="38"/>
      <c r="E866" s="50"/>
    </row>
    <row r="867" spans="2:8">
      <c r="C867" s="36" t="s">
        <v>7</v>
      </c>
      <c r="D867" s="55" t="s">
        <v>153</v>
      </c>
    </row>
    <row r="868" spans="2:8">
      <c r="C868" s="36" t="s">
        <v>11</v>
      </c>
      <c r="D868" s="55">
        <v>75</v>
      </c>
    </row>
    <row r="869" spans="2:8">
      <c r="C869" s="36" t="s">
        <v>13</v>
      </c>
      <c r="D869" s="69" t="s">
        <v>34</v>
      </c>
      <c r="E869" s="41"/>
    </row>
    <row r="870" spans="2:8" ht="24" thickBot="1">
      <c r="C870" s="42"/>
      <c r="D870" s="42"/>
    </row>
    <row r="871" spans="2:8" ht="48" thickBot="1">
      <c r="B871" s="88" t="s">
        <v>17</v>
      </c>
      <c r="C871" s="89"/>
      <c r="D871" s="23" t="s">
        <v>20</v>
      </c>
      <c r="E871" s="90" t="s">
        <v>22</v>
      </c>
      <c r="F871" s="91"/>
      <c r="G871" s="2" t="s">
        <v>21</v>
      </c>
    </row>
    <row r="872" spans="2:8" ht="24" thickBot="1">
      <c r="B872" s="92" t="s">
        <v>36</v>
      </c>
      <c r="C872" s="93"/>
      <c r="D872" s="70">
        <v>50.01</v>
      </c>
      <c r="E872" s="56">
        <v>2.5</v>
      </c>
      <c r="F872" s="18" t="s">
        <v>25</v>
      </c>
      <c r="G872" s="26">
        <f t="shared" ref="G872:G879" si="20">D872*E872</f>
        <v>125.02499999999999</v>
      </c>
      <c r="H872" s="94"/>
    </row>
    <row r="873" spans="2:8">
      <c r="B873" s="95" t="s">
        <v>18</v>
      </c>
      <c r="C873" s="96"/>
      <c r="D873" s="59">
        <v>97.44</v>
      </c>
      <c r="E873" s="57">
        <v>0.79</v>
      </c>
      <c r="F873" s="19" t="s">
        <v>26</v>
      </c>
      <c r="G873" s="27">
        <f t="shared" si="20"/>
        <v>76.977599999999995</v>
      </c>
      <c r="H873" s="94"/>
    </row>
    <row r="874" spans="2:8" ht="24" thickBot="1">
      <c r="B874" s="97" t="s">
        <v>19</v>
      </c>
      <c r="C874" s="98"/>
      <c r="D874" s="62">
        <v>151.63</v>
      </c>
      <c r="E874" s="58">
        <v>0.79</v>
      </c>
      <c r="F874" s="20" t="s">
        <v>26</v>
      </c>
      <c r="G874" s="28">
        <f t="shared" si="20"/>
        <v>119.7877</v>
      </c>
      <c r="H874" s="94"/>
    </row>
    <row r="875" spans="2:8" ht="24" thickBot="1">
      <c r="B875" s="99" t="s">
        <v>28</v>
      </c>
      <c r="C875" s="100"/>
      <c r="D875" s="71">
        <v>731.97</v>
      </c>
      <c r="E875" s="71"/>
      <c r="F875" s="24" t="s">
        <v>25</v>
      </c>
      <c r="G875" s="29">
        <f t="shared" si="20"/>
        <v>0</v>
      </c>
      <c r="H875" s="94"/>
    </row>
    <row r="876" spans="2:8">
      <c r="B876" s="95" t="s">
        <v>33</v>
      </c>
      <c r="C876" s="96"/>
      <c r="D876" s="59">
        <v>652.6</v>
      </c>
      <c r="E876" s="59">
        <v>5</v>
      </c>
      <c r="F876" s="19" t="s">
        <v>25</v>
      </c>
      <c r="G876" s="27">
        <f t="shared" si="20"/>
        <v>3263</v>
      </c>
      <c r="H876" s="94"/>
    </row>
    <row r="877" spans="2:8">
      <c r="B877" s="101" t="s">
        <v>27</v>
      </c>
      <c r="C877" s="102"/>
      <c r="D877" s="72">
        <v>526.99</v>
      </c>
      <c r="E877" s="60"/>
      <c r="F877" s="21" t="s">
        <v>25</v>
      </c>
      <c r="G877" s="30">
        <f t="shared" si="20"/>
        <v>0</v>
      </c>
      <c r="H877" s="94"/>
    </row>
    <row r="878" spans="2:8">
      <c r="B878" s="101" t="s">
        <v>29</v>
      </c>
      <c r="C878" s="102"/>
      <c r="D878" s="73">
        <v>5436.99</v>
      </c>
      <c r="E878" s="61">
        <v>2.5</v>
      </c>
      <c r="F878" s="21" t="s">
        <v>25</v>
      </c>
      <c r="G878" s="30">
        <f t="shared" si="20"/>
        <v>13592.474999999999</v>
      </c>
      <c r="H878" s="94"/>
    </row>
    <row r="879" spans="2:8">
      <c r="B879" s="101" t="s">
        <v>30</v>
      </c>
      <c r="C879" s="102"/>
      <c r="D879" s="73">
        <v>1672.77</v>
      </c>
      <c r="E879" s="61">
        <v>2.5</v>
      </c>
      <c r="F879" s="21" t="s">
        <v>25</v>
      </c>
      <c r="G879" s="30">
        <f t="shared" si="20"/>
        <v>4181.9250000000002</v>
      </c>
      <c r="H879" s="94"/>
    </row>
    <row r="880" spans="2:8">
      <c r="B880" s="101" t="s">
        <v>32</v>
      </c>
      <c r="C880" s="102"/>
      <c r="D880" s="73">
        <v>548.24</v>
      </c>
      <c r="E880" s="61">
        <v>2.5</v>
      </c>
      <c r="F880" s="21" t="s">
        <v>25</v>
      </c>
      <c r="G880" s="30">
        <f>D880*E880</f>
        <v>1370.6</v>
      </c>
      <c r="H880" s="94"/>
    </row>
    <row r="881" spans="2:8" ht="24" thickBot="1">
      <c r="B881" s="97" t="s">
        <v>31</v>
      </c>
      <c r="C881" s="98"/>
      <c r="D881" s="74">
        <v>340.74</v>
      </c>
      <c r="E881" s="62">
        <v>25</v>
      </c>
      <c r="F881" s="20" t="s">
        <v>25</v>
      </c>
      <c r="G881" s="31">
        <f>D881*E881</f>
        <v>8518.5</v>
      </c>
      <c r="H881" s="94"/>
    </row>
    <row r="882" spans="2:8">
      <c r="C882" s="3"/>
      <c r="D882" s="3"/>
      <c r="E882" s="4"/>
      <c r="F882" s="4"/>
      <c r="H882" s="45"/>
    </row>
    <row r="883" spans="2:8" ht="25.5">
      <c r="C883" s="14" t="s">
        <v>14</v>
      </c>
      <c r="D883" s="6"/>
    </row>
    <row r="884" spans="2:8" ht="20.25">
      <c r="C884" s="85" t="s">
        <v>6</v>
      </c>
      <c r="D884" s="51" t="s">
        <v>0</v>
      </c>
      <c r="E884" s="9">
        <f>IF(G872&gt;0, ROUND((G872+D865)/D865,2), 0)</f>
        <v>1.01</v>
      </c>
      <c r="F884" s="9"/>
      <c r="G884" s="10"/>
      <c r="H884" s="7"/>
    </row>
    <row r="885" spans="2:8">
      <c r="C885" s="85"/>
      <c r="D885" s="51" t="s">
        <v>1</v>
      </c>
      <c r="E885" s="9">
        <f>IF(SUM(G873:G874)&gt;0,ROUND((G873+G874+D865)/D865,2),0)</f>
        <v>1.01</v>
      </c>
      <c r="F885" s="9"/>
      <c r="G885" s="11"/>
      <c r="H885" s="47"/>
    </row>
    <row r="886" spans="2:8">
      <c r="C886" s="85"/>
      <c r="D886" s="51" t="s">
        <v>2</v>
      </c>
      <c r="E886" s="9">
        <f>IF(G875&gt;0,ROUND((G875+D865)/D865,2),0)</f>
        <v>0</v>
      </c>
      <c r="F886" s="12"/>
      <c r="G886" s="11"/>
    </row>
    <row r="887" spans="2:8">
      <c r="C887" s="85"/>
      <c r="D887" s="13" t="s">
        <v>3</v>
      </c>
      <c r="E887" s="32">
        <f>IF(SUM(G876:G881)&gt;0,ROUND((SUM(G876:G881)+D865)/D865,2),0)</f>
        <v>2.64</v>
      </c>
      <c r="F887" s="10"/>
      <c r="G887" s="11"/>
    </row>
    <row r="888" spans="2:8" ht="25.5">
      <c r="D888" s="33" t="s">
        <v>4</v>
      </c>
      <c r="E888" s="34">
        <f>SUM(E884:E887)-IF(VALUE(COUNTIF(E884:E887,"&gt;0"))=4,3,0)-IF(VALUE(COUNTIF(E884:E887,"&gt;0"))=3,2,0)-IF(VALUE(COUNTIF(E884:E887,"&gt;0"))=2,1,0)</f>
        <v>2.66</v>
      </c>
      <c r="F888" s="25"/>
    </row>
    <row r="889" spans="2:8">
      <c r="E889" s="15"/>
    </row>
    <row r="890" spans="2:8" ht="25.5">
      <c r="B890" s="22"/>
      <c r="C890" s="16" t="s">
        <v>23</v>
      </c>
      <c r="D890" s="86">
        <f>E888*D865</f>
        <v>50031.381400000006</v>
      </c>
      <c r="E890" s="86"/>
    </row>
    <row r="891" spans="2:8" ht="20.25">
      <c r="C891" s="17" t="s">
        <v>8</v>
      </c>
      <c r="D891" s="87">
        <f>D890/D864</f>
        <v>161.91385566343044</v>
      </c>
      <c r="E891" s="87"/>
      <c r="G891" s="7"/>
      <c r="H891" s="48"/>
    </row>
    <row r="901" spans="2:8" ht="60.75">
      <c r="B901" s="115" t="s">
        <v>57</v>
      </c>
      <c r="C901" s="115"/>
      <c r="D901" s="115"/>
      <c r="E901" s="115"/>
      <c r="F901" s="115"/>
      <c r="G901" s="115"/>
      <c r="H901" s="115"/>
    </row>
    <row r="902" spans="2:8">
      <c r="B902" s="116" t="s">
        <v>37</v>
      </c>
      <c r="C902" s="116"/>
      <c r="D902" s="116"/>
      <c r="E902" s="116"/>
      <c r="F902" s="116"/>
      <c r="G902" s="116"/>
    </row>
    <row r="903" spans="2:8">
      <c r="C903" s="52"/>
      <c r="G903" s="7"/>
    </row>
    <row r="904" spans="2:8" ht="25.5">
      <c r="C904" s="14" t="s">
        <v>5</v>
      </c>
      <c r="D904" s="6"/>
    </row>
    <row r="905" spans="2:8" ht="20.25">
      <c r="B905" s="10"/>
      <c r="C905" s="103" t="s">
        <v>15</v>
      </c>
      <c r="D905" s="106" t="s">
        <v>87</v>
      </c>
      <c r="E905" s="107"/>
      <c r="F905" s="107"/>
      <c r="G905" s="108"/>
      <c r="H905" s="40"/>
    </row>
    <row r="906" spans="2:8" ht="20.25">
      <c r="B906" s="10"/>
      <c r="C906" s="104"/>
      <c r="D906" s="106" t="s">
        <v>118</v>
      </c>
      <c r="E906" s="107"/>
      <c r="F906" s="107"/>
      <c r="G906" s="108"/>
      <c r="H906" s="40"/>
    </row>
    <row r="907" spans="2:8" ht="20.25">
      <c r="B907" s="10"/>
      <c r="C907" s="105"/>
      <c r="D907" s="106" t="s">
        <v>154</v>
      </c>
      <c r="E907" s="107"/>
      <c r="F907" s="107"/>
      <c r="G907" s="108"/>
      <c r="H907" s="40"/>
    </row>
    <row r="908" spans="2:8">
      <c r="C908" s="35" t="s">
        <v>12</v>
      </c>
      <c r="D908" s="53">
        <v>3.5</v>
      </c>
      <c r="E908" s="49"/>
      <c r="F908" s="10"/>
    </row>
    <row r="909" spans="2:8">
      <c r="C909" s="1" t="s">
        <v>9</v>
      </c>
      <c r="D909" s="54">
        <v>438</v>
      </c>
      <c r="E909" s="109" t="s">
        <v>16</v>
      </c>
      <c r="F909" s="110"/>
      <c r="G909" s="113">
        <f>D910/D909</f>
        <v>37.563789954337899</v>
      </c>
    </row>
    <row r="910" spans="2:8">
      <c r="C910" s="1" t="s">
        <v>10</v>
      </c>
      <c r="D910" s="54">
        <v>16452.939999999999</v>
      </c>
      <c r="E910" s="111"/>
      <c r="F910" s="112"/>
      <c r="G910" s="114"/>
    </row>
    <row r="911" spans="2:8">
      <c r="C911" s="37"/>
      <c r="D911" s="38"/>
      <c r="E911" s="50"/>
    </row>
    <row r="912" spans="2:8">
      <c r="C912" s="36" t="s">
        <v>7</v>
      </c>
      <c r="D912" s="55" t="s">
        <v>155</v>
      </c>
    </row>
    <row r="913" spans="2:8">
      <c r="C913" s="36" t="s">
        <v>11</v>
      </c>
      <c r="D913" s="55">
        <v>45</v>
      </c>
    </row>
    <row r="914" spans="2:8">
      <c r="C914" s="36" t="s">
        <v>13</v>
      </c>
      <c r="D914" s="69" t="s">
        <v>34</v>
      </c>
      <c r="E914" s="41"/>
    </row>
    <row r="915" spans="2:8" ht="24" thickBot="1">
      <c r="C915" s="42"/>
      <c r="D915" s="42"/>
    </row>
    <row r="916" spans="2:8" ht="48" thickBot="1">
      <c r="B916" s="88" t="s">
        <v>17</v>
      </c>
      <c r="C916" s="89"/>
      <c r="D916" s="23" t="s">
        <v>20</v>
      </c>
      <c r="E916" s="90" t="s">
        <v>22</v>
      </c>
      <c r="F916" s="91"/>
      <c r="G916" s="2" t="s">
        <v>21</v>
      </c>
    </row>
    <row r="917" spans="2:8" ht="24" thickBot="1">
      <c r="B917" s="92" t="s">
        <v>36</v>
      </c>
      <c r="C917" s="93"/>
      <c r="D917" s="70">
        <v>50.01</v>
      </c>
      <c r="E917" s="56">
        <v>3.5</v>
      </c>
      <c r="F917" s="18" t="s">
        <v>25</v>
      </c>
      <c r="G917" s="26">
        <f t="shared" ref="G917:G924" si="21">D917*E917</f>
        <v>175.035</v>
      </c>
      <c r="H917" s="94"/>
    </row>
    <row r="918" spans="2:8">
      <c r="B918" s="95" t="s">
        <v>18</v>
      </c>
      <c r="C918" s="96"/>
      <c r="D918" s="59">
        <v>97.44</v>
      </c>
      <c r="E918" s="57">
        <v>0.9</v>
      </c>
      <c r="F918" s="19" t="s">
        <v>26</v>
      </c>
      <c r="G918" s="27">
        <f t="shared" si="21"/>
        <v>87.695999999999998</v>
      </c>
      <c r="H918" s="94"/>
    </row>
    <row r="919" spans="2:8" ht="24" thickBot="1">
      <c r="B919" s="97" t="s">
        <v>19</v>
      </c>
      <c r="C919" s="98"/>
      <c r="D919" s="62">
        <v>151.63</v>
      </c>
      <c r="E919" s="58">
        <v>0.9</v>
      </c>
      <c r="F919" s="20" t="s">
        <v>26</v>
      </c>
      <c r="G919" s="28">
        <f t="shared" si="21"/>
        <v>136.46700000000001</v>
      </c>
      <c r="H919" s="94"/>
    </row>
    <row r="920" spans="2:8" ht="24" thickBot="1">
      <c r="B920" s="99" t="s">
        <v>28</v>
      </c>
      <c r="C920" s="100"/>
      <c r="D920" s="71">
        <v>731.97</v>
      </c>
      <c r="E920" s="71"/>
      <c r="F920" s="24" t="s">
        <v>25</v>
      </c>
      <c r="G920" s="29">
        <f t="shared" si="21"/>
        <v>0</v>
      </c>
      <c r="H920" s="94"/>
    </row>
    <row r="921" spans="2:8">
      <c r="B921" s="95" t="s">
        <v>33</v>
      </c>
      <c r="C921" s="96"/>
      <c r="D921" s="59">
        <v>652.6</v>
      </c>
      <c r="E921" s="59">
        <v>7</v>
      </c>
      <c r="F921" s="19" t="s">
        <v>25</v>
      </c>
      <c r="G921" s="27">
        <f t="shared" si="21"/>
        <v>4568.2</v>
      </c>
      <c r="H921" s="94"/>
    </row>
    <row r="922" spans="2:8">
      <c r="B922" s="101" t="s">
        <v>27</v>
      </c>
      <c r="C922" s="102"/>
      <c r="D922" s="72">
        <v>526.99</v>
      </c>
      <c r="E922" s="60">
        <v>3.5</v>
      </c>
      <c r="F922" s="21" t="s">
        <v>25</v>
      </c>
      <c r="G922" s="30">
        <f t="shared" si="21"/>
        <v>1844.4650000000001</v>
      </c>
      <c r="H922" s="94"/>
    </row>
    <row r="923" spans="2:8">
      <c r="B923" s="101" t="s">
        <v>29</v>
      </c>
      <c r="C923" s="102"/>
      <c r="D923" s="73">
        <v>5436.99</v>
      </c>
      <c r="E923" s="61"/>
      <c r="F923" s="21" t="s">
        <v>25</v>
      </c>
      <c r="G923" s="30">
        <f t="shared" si="21"/>
        <v>0</v>
      </c>
      <c r="H923" s="94"/>
    </row>
    <row r="924" spans="2:8">
      <c r="B924" s="101" t="s">
        <v>30</v>
      </c>
      <c r="C924" s="102"/>
      <c r="D924" s="73">
        <v>1672.77</v>
      </c>
      <c r="E924" s="61"/>
      <c r="F924" s="21" t="s">
        <v>25</v>
      </c>
      <c r="G924" s="30">
        <f t="shared" si="21"/>
        <v>0</v>
      </c>
      <c r="H924" s="94"/>
    </row>
    <row r="925" spans="2:8">
      <c r="B925" s="101" t="s">
        <v>32</v>
      </c>
      <c r="C925" s="102"/>
      <c r="D925" s="73">
        <v>548.24</v>
      </c>
      <c r="E925" s="61"/>
      <c r="F925" s="21" t="s">
        <v>25</v>
      </c>
      <c r="G925" s="30">
        <f>D925*E925</f>
        <v>0</v>
      </c>
      <c r="H925" s="94"/>
    </row>
    <row r="926" spans="2:8" ht="24" thickBot="1">
      <c r="B926" s="97" t="s">
        <v>31</v>
      </c>
      <c r="C926" s="98"/>
      <c r="D926" s="74">
        <v>340.74</v>
      </c>
      <c r="E926" s="62"/>
      <c r="F926" s="20" t="s">
        <v>25</v>
      </c>
      <c r="G926" s="31">
        <f>D926*E926</f>
        <v>0</v>
      </c>
      <c r="H926" s="94"/>
    </row>
    <row r="927" spans="2:8">
      <c r="C927" s="3"/>
      <c r="D927" s="3"/>
      <c r="E927" s="4"/>
      <c r="F927" s="4"/>
      <c r="H927" s="45"/>
    </row>
    <row r="928" spans="2:8" ht="25.5">
      <c r="C928" s="14" t="s">
        <v>14</v>
      </c>
      <c r="D928" s="6"/>
    </row>
    <row r="929" spans="2:8" ht="20.25">
      <c r="C929" s="85" t="s">
        <v>6</v>
      </c>
      <c r="D929" s="51" t="s">
        <v>0</v>
      </c>
      <c r="E929" s="9">
        <f>IF(G917&gt;0, ROUND((G917+D910)/D910,2), 0)</f>
        <v>1.01</v>
      </c>
      <c r="F929" s="9"/>
      <c r="G929" s="10"/>
      <c r="H929" s="7"/>
    </row>
    <row r="930" spans="2:8">
      <c r="C930" s="85"/>
      <c r="D930" s="51" t="s">
        <v>1</v>
      </c>
      <c r="E930" s="9">
        <f>IF(SUM(G918:G919)&gt;0,ROUND((G918+G919+D910)/D910,2),0)</f>
        <v>1.01</v>
      </c>
      <c r="F930" s="9"/>
      <c r="G930" s="11"/>
      <c r="H930" s="47"/>
    </row>
    <row r="931" spans="2:8">
      <c r="C931" s="85"/>
      <c r="D931" s="51" t="s">
        <v>2</v>
      </c>
      <c r="E931" s="9">
        <f>IF(G920&gt;0,ROUND((G920+D910)/D910,2),0)</f>
        <v>0</v>
      </c>
      <c r="F931" s="12"/>
      <c r="G931" s="11"/>
    </row>
    <row r="932" spans="2:8">
      <c r="C932" s="85"/>
      <c r="D932" s="13" t="s">
        <v>3</v>
      </c>
      <c r="E932" s="32">
        <f>IF(SUM(G921:G926)&gt;0,ROUND((SUM(G921:G926)+D910)/D910,2),0)</f>
        <v>1.39</v>
      </c>
      <c r="F932" s="10"/>
      <c r="G932" s="11"/>
    </row>
    <row r="933" spans="2:8" ht="25.5">
      <c r="D933" s="33" t="s">
        <v>4</v>
      </c>
      <c r="E933" s="34">
        <f>SUM(E929:E932)-IF(VALUE(COUNTIF(E929:E932,"&gt;0"))=4,3,0)-IF(VALUE(COUNTIF(E929:E932,"&gt;0"))=3,2,0)-IF(VALUE(COUNTIF(E929:E932,"&gt;0"))=2,1,0)</f>
        <v>1.4100000000000001</v>
      </c>
      <c r="F933" s="25"/>
    </row>
    <row r="934" spans="2:8">
      <c r="E934" s="15"/>
    </row>
    <row r="935" spans="2:8" ht="25.5">
      <c r="B935" s="22"/>
      <c r="C935" s="16" t="s">
        <v>23</v>
      </c>
      <c r="D935" s="86">
        <f>E933*D910</f>
        <v>23198.645400000001</v>
      </c>
      <c r="E935" s="86"/>
    </row>
    <row r="936" spans="2:8" ht="20.25">
      <c r="C936" s="17" t="s">
        <v>8</v>
      </c>
      <c r="D936" s="87">
        <f>D935/D909</f>
        <v>52.964943835616438</v>
      </c>
      <c r="E936" s="87"/>
      <c r="G936" s="7"/>
      <c r="H936" s="48"/>
    </row>
    <row r="946" spans="2:8" ht="60.75">
      <c r="B946" s="115" t="s">
        <v>58</v>
      </c>
      <c r="C946" s="115"/>
      <c r="D946" s="115"/>
      <c r="E946" s="115"/>
      <c r="F946" s="115"/>
      <c r="G946" s="115"/>
      <c r="H946" s="115"/>
    </row>
    <row r="947" spans="2:8">
      <c r="B947" s="116" t="s">
        <v>37</v>
      </c>
      <c r="C947" s="116"/>
      <c r="D947" s="116"/>
      <c r="E947" s="116"/>
      <c r="F947" s="116"/>
      <c r="G947" s="116"/>
    </row>
    <row r="948" spans="2:8">
      <c r="C948" s="52"/>
      <c r="G948" s="7"/>
    </row>
    <row r="949" spans="2:8" ht="25.5">
      <c r="C949" s="14" t="s">
        <v>5</v>
      </c>
      <c r="D949" s="6"/>
    </row>
    <row r="950" spans="2:8" ht="20.25">
      <c r="B950" s="10"/>
      <c r="C950" s="103" t="s">
        <v>15</v>
      </c>
      <c r="D950" s="106" t="s">
        <v>87</v>
      </c>
      <c r="E950" s="107"/>
      <c r="F950" s="107"/>
      <c r="G950" s="108"/>
      <c r="H950" s="40"/>
    </row>
    <row r="951" spans="2:8" ht="20.25">
      <c r="B951" s="10"/>
      <c r="C951" s="104"/>
      <c r="D951" s="106" t="s">
        <v>118</v>
      </c>
      <c r="E951" s="107"/>
      <c r="F951" s="107"/>
      <c r="G951" s="108"/>
      <c r="H951" s="40"/>
    </row>
    <row r="952" spans="2:8" ht="20.25">
      <c r="B952" s="10"/>
      <c r="C952" s="105"/>
      <c r="D952" s="106" t="s">
        <v>156</v>
      </c>
      <c r="E952" s="107"/>
      <c r="F952" s="107"/>
      <c r="G952" s="108"/>
      <c r="H952" s="40"/>
    </row>
    <row r="953" spans="2:8">
      <c r="C953" s="35" t="s">
        <v>12</v>
      </c>
      <c r="D953" s="53">
        <v>2</v>
      </c>
      <c r="E953" s="49"/>
      <c r="F953" s="10"/>
    </row>
    <row r="954" spans="2:8">
      <c r="C954" s="1" t="s">
        <v>9</v>
      </c>
      <c r="D954" s="54">
        <v>260</v>
      </c>
      <c r="E954" s="109" t="s">
        <v>16</v>
      </c>
      <c r="F954" s="110"/>
      <c r="G954" s="113">
        <f>D955/D954</f>
        <v>329.87911538461543</v>
      </c>
    </row>
    <row r="955" spans="2:8">
      <c r="C955" s="1" t="s">
        <v>10</v>
      </c>
      <c r="D955" s="54">
        <v>85768.57</v>
      </c>
      <c r="E955" s="111"/>
      <c r="F955" s="112"/>
      <c r="G955" s="114"/>
    </row>
    <row r="956" spans="2:8">
      <c r="C956" s="37"/>
      <c r="D956" s="38"/>
      <c r="E956" s="50"/>
    </row>
    <row r="957" spans="2:8">
      <c r="C957" s="36" t="s">
        <v>7</v>
      </c>
      <c r="D957" s="55" t="s">
        <v>157</v>
      </c>
    </row>
    <row r="958" spans="2:8">
      <c r="C958" s="36" t="s">
        <v>11</v>
      </c>
      <c r="D958" s="55">
        <v>65</v>
      </c>
    </row>
    <row r="959" spans="2:8">
      <c r="C959" s="36" t="s">
        <v>13</v>
      </c>
      <c r="D959" s="69" t="s">
        <v>34</v>
      </c>
      <c r="E959" s="41"/>
    </row>
    <row r="960" spans="2:8" ht="24" thickBot="1">
      <c r="C960" s="42"/>
      <c r="D960" s="42"/>
    </row>
    <row r="961" spans="2:8" ht="48" thickBot="1">
      <c r="B961" s="88" t="s">
        <v>17</v>
      </c>
      <c r="C961" s="89"/>
      <c r="D961" s="23" t="s">
        <v>20</v>
      </c>
      <c r="E961" s="90" t="s">
        <v>22</v>
      </c>
      <c r="F961" s="91"/>
      <c r="G961" s="2" t="s">
        <v>21</v>
      </c>
    </row>
    <row r="962" spans="2:8" ht="24" thickBot="1">
      <c r="B962" s="92" t="s">
        <v>36</v>
      </c>
      <c r="C962" s="93"/>
      <c r="D962" s="70">
        <v>50.01</v>
      </c>
      <c r="E962" s="56">
        <v>2</v>
      </c>
      <c r="F962" s="18" t="s">
        <v>25</v>
      </c>
      <c r="G962" s="26">
        <f t="shared" ref="G962:G969" si="22">D962*E962</f>
        <v>100.02</v>
      </c>
      <c r="H962" s="94"/>
    </row>
    <row r="963" spans="2:8">
      <c r="B963" s="95" t="s">
        <v>18</v>
      </c>
      <c r="C963" s="96"/>
      <c r="D963" s="59">
        <v>97.44</v>
      </c>
      <c r="E963" s="57">
        <v>0.57999999999999996</v>
      </c>
      <c r="F963" s="19" t="s">
        <v>26</v>
      </c>
      <c r="G963" s="27">
        <f t="shared" si="22"/>
        <v>56.515199999999993</v>
      </c>
      <c r="H963" s="94"/>
    </row>
    <row r="964" spans="2:8" ht="24" thickBot="1">
      <c r="B964" s="97" t="s">
        <v>19</v>
      </c>
      <c r="C964" s="98"/>
      <c r="D964" s="62">
        <v>151.63</v>
      </c>
      <c r="E964" s="58">
        <v>0.57999999999999996</v>
      </c>
      <c r="F964" s="20" t="s">
        <v>26</v>
      </c>
      <c r="G964" s="28">
        <f t="shared" si="22"/>
        <v>87.945399999999992</v>
      </c>
      <c r="H964" s="94"/>
    </row>
    <row r="965" spans="2:8" ht="24" thickBot="1">
      <c r="B965" s="99" t="s">
        <v>28</v>
      </c>
      <c r="C965" s="100"/>
      <c r="D965" s="71">
        <v>731.97</v>
      </c>
      <c r="E965" s="71"/>
      <c r="F965" s="24" t="s">
        <v>25</v>
      </c>
      <c r="G965" s="29">
        <f t="shared" si="22"/>
        <v>0</v>
      </c>
      <c r="H965" s="94"/>
    </row>
    <row r="966" spans="2:8">
      <c r="B966" s="95" t="s">
        <v>33</v>
      </c>
      <c r="C966" s="96"/>
      <c r="D966" s="59">
        <v>652.6</v>
      </c>
      <c r="E966" s="59">
        <v>4</v>
      </c>
      <c r="F966" s="19" t="s">
        <v>25</v>
      </c>
      <c r="G966" s="27">
        <f t="shared" si="22"/>
        <v>2610.4</v>
      </c>
      <c r="H966" s="94"/>
    </row>
    <row r="967" spans="2:8">
      <c r="B967" s="101" t="s">
        <v>27</v>
      </c>
      <c r="C967" s="102"/>
      <c r="D967" s="72">
        <v>526.99</v>
      </c>
      <c r="E967" s="60"/>
      <c r="F967" s="21" t="s">
        <v>25</v>
      </c>
      <c r="G967" s="30">
        <f t="shared" si="22"/>
        <v>0</v>
      </c>
      <c r="H967" s="94"/>
    </row>
    <row r="968" spans="2:8">
      <c r="B968" s="101" t="s">
        <v>29</v>
      </c>
      <c r="C968" s="102"/>
      <c r="D968" s="73">
        <v>5436.99</v>
      </c>
      <c r="E968" s="61">
        <v>2</v>
      </c>
      <c r="F968" s="21" t="s">
        <v>25</v>
      </c>
      <c r="G968" s="30">
        <f t="shared" si="22"/>
        <v>10873.98</v>
      </c>
      <c r="H968" s="94"/>
    </row>
    <row r="969" spans="2:8">
      <c r="B969" s="101" t="s">
        <v>30</v>
      </c>
      <c r="C969" s="102"/>
      <c r="D969" s="73">
        <v>1672.77</v>
      </c>
      <c r="E969" s="61">
        <v>2</v>
      </c>
      <c r="F969" s="21" t="s">
        <v>25</v>
      </c>
      <c r="G969" s="30">
        <f t="shared" si="22"/>
        <v>3345.54</v>
      </c>
      <c r="H969" s="94"/>
    </row>
    <row r="970" spans="2:8">
      <c r="B970" s="101" t="s">
        <v>32</v>
      </c>
      <c r="C970" s="102"/>
      <c r="D970" s="73">
        <v>548.24</v>
      </c>
      <c r="E970" s="61">
        <v>2</v>
      </c>
      <c r="F970" s="21" t="s">
        <v>25</v>
      </c>
      <c r="G970" s="30">
        <f>D970*E970</f>
        <v>1096.48</v>
      </c>
      <c r="H970" s="94"/>
    </row>
    <row r="971" spans="2:8" ht="24" thickBot="1">
      <c r="B971" s="97" t="s">
        <v>31</v>
      </c>
      <c r="C971" s="98"/>
      <c r="D971" s="74">
        <v>340.74</v>
      </c>
      <c r="E971" s="62">
        <v>20</v>
      </c>
      <c r="F971" s="20" t="s">
        <v>25</v>
      </c>
      <c r="G971" s="31">
        <f>D971*E971</f>
        <v>6814.8</v>
      </c>
      <c r="H971" s="94"/>
    </row>
    <row r="972" spans="2:8">
      <c r="C972" s="3"/>
      <c r="D972" s="3"/>
      <c r="E972" s="4"/>
      <c r="F972" s="4"/>
      <c r="H972" s="45"/>
    </row>
    <row r="973" spans="2:8" ht="25.5">
      <c r="C973" s="14" t="s">
        <v>14</v>
      </c>
      <c r="D973" s="6"/>
    </row>
    <row r="974" spans="2:8" ht="20.25">
      <c r="C974" s="85" t="s">
        <v>6</v>
      </c>
      <c r="D974" s="51" t="s">
        <v>0</v>
      </c>
      <c r="E974" s="9">
        <f>IF(G962&gt;0, ROUND((G962+D955)/D955,2), 0)</f>
        <v>1</v>
      </c>
      <c r="F974" s="9"/>
      <c r="G974" s="10"/>
      <c r="H974" s="7"/>
    </row>
    <row r="975" spans="2:8">
      <c r="C975" s="85"/>
      <c r="D975" s="51" t="s">
        <v>1</v>
      </c>
      <c r="E975" s="9">
        <f>IF(SUM(G963:G964)&gt;0,ROUND((G963+G964+D955)/D955,2),0)</f>
        <v>1</v>
      </c>
      <c r="F975" s="9"/>
      <c r="G975" s="11"/>
      <c r="H975" s="47"/>
    </row>
    <row r="976" spans="2:8">
      <c r="C976" s="85"/>
      <c r="D976" s="51" t="s">
        <v>2</v>
      </c>
      <c r="E976" s="9">
        <f>IF(G965&gt;0,ROUND((G965+D955)/D955,2),0)</f>
        <v>0</v>
      </c>
      <c r="F976" s="12"/>
      <c r="G976" s="11"/>
    </row>
    <row r="977" spans="2:8">
      <c r="C977" s="85"/>
      <c r="D977" s="13" t="s">
        <v>3</v>
      </c>
      <c r="E977" s="32">
        <f>IF(SUM(G966:G971)&gt;0,ROUND((SUM(G966:G971)+D955)/D955,2),0)</f>
        <v>1.29</v>
      </c>
      <c r="F977" s="10"/>
      <c r="G977" s="11"/>
    </row>
    <row r="978" spans="2:8" ht="25.5">
      <c r="D978" s="33" t="s">
        <v>4</v>
      </c>
      <c r="E978" s="34">
        <f>SUM(E974:E977)-IF(VALUE(COUNTIF(E974:E977,"&gt;0"))=4,3,0)-IF(VALUE(COUNTIF(E974:E977,"&gt;0"))=3,2,0)-IF(VALUE(COUNTIF(E974:E977,"&gt;0"))=2,1,0)</f>
        <v>1.29</v>
      </c>
      <c r="F978" s="25"/>
    </row>
    <row r="979" spans="2:8">
      <c r="E979" s="15"/>
    </row>
    <row r="980" spans="2:8" ht="25.5">
      <c r="B980" s="22"/>
      <c r="C980" s="16" t="s">
        <v>23</v>
      </c>
      <c r="D980" s="86">
        <f>E978*D955</f>
        <v>110641.45530000002</v>
      </c>
      <c r="E980" s="86"/>
    </row>
    <row r="981" spans="2:8" ht="20.25">
      <c r="C981" s="17" t="s">
        <v>8</v>
      </c>
      <c r="D981" s="87">
        <f>D980/D954</f>
        <v>425.54405884615392</v>
      </c>
      <c r="E981" s="87"/>
      <c r="G981" s="7"/>
      <c r="H981" s="48"/>
    </row>
    <row r="991" spans="2:8" ht="60.75">
      <c r="B991" s="115" t="s">
        <v>59</v>
      </c>
      <c r="C991" s="115"/>
      <c r="D991" s="115"/>
      <c r="E991" s="115"/>
      <c r="F991" s="115"/>
      <c r="G991" s="115"/>
      <c r="H991" s="115"/>
    </row>
    <row r="992" spans="2:8">
      <c r="B992" s="116" t="s">
        <v>37</v>
      </c>
      <c r="C992" s="116"/>
      <c r="D992" s="116"/>
      <c r="E992" s="116"/>
      <c r="F992" s="116"/>
      <c r="G992" s="116"/>
    </row>
    <row r="993" spans="2:8">
      <c r="C993" s="52"/>
      <c r="G993" s="7"/>
    </row>
    <row r="994" spans="2:8" ht="25.5">
      <c r="C994" s="14" t="s">
        <v>5</v>
      </c>
      <c r="D994" s="6"/>
    </row>
    <row r="995" spans="2:8" ht="20.25">
      <c r="B995" s="10"/>
      <c r="C995" s="103" t="s">
        <v>15</v>
      </c>
      <c r="D995" s="106" t="s">
        <v>87</v>
      </c>
      <c r="E995" s="107"/>
      <c r="F995" s="107"/>
      <c r="G995" s="108"/>
      <c r="H995" s="40"/>
    </row>
    <row r="996" spans="2:8" ht="20.25">
      <c r="B996" s="10"/>
      <c r="C996" s="104"/>
      <c r="D996" s="106" t="s">
        <v>189</v>
      </c>
      <c r="E996" s="107"/>
      <c r="F996" s="107"/>
      <c r="G996" s="108"/>
      <c r="H996" s="40"/>
    </row>
    <row r="997" spans="2:8" ht="20.25">
      <c r="B997" s="10"/>
      <c r="C997" s="105"/>
      <c r="D997" s="106" t="s">
        <v>190</v>
      </c>
      <c r="E997" s="107"/>
      <c r="F997" s="107"/>
      <c r="G997" s="108"/>
      <c r="H997" s="40"/>
    </row>
    <row r="998" spans="2:8">
      <c r="C998" s="35" t="s">
        <v>12</v>
      </c>
      <c r="D998" s="53">
        <v>2.9</v>
      </c>
      <c r="E998" s="49"/>
      <c r="F998" s="10"/>
    </row>
    <row r="999" spans="2:8">
      <c r="C999" s="1" t="s">
        <v>9</v>
      </c>
      <c r="D999" s="54">
        <v>136</v>
      </c>
      <c r="E999" s="109" t="s">
        <v>16</v>
      </c>
      <c r="F999" s="110"/>
      <c r="G999" s="113">
        <f>D1000/D999</f>
        <v>103.76992647058823</v>
      </c>
    </row>
    <row r="1000" spans="2:8">
      <c r="C1000" s="1" t="s">
        <v>10</v>
      </c>
      <c r="D1000" s="54">
        <v>14112.71</v>
      </c>
      <c r="E1000" s="111"/>
      <c r="F1000" s="112"/>
      <c r="G1000" s="114"/>
    </row>
    <row r="1001" spans="2:8">
      <c r="C1001" s="37"/>
      <c r="D1001" s="38"/>
      <c r="E1001" s="50"/>
    </row>
    <row r="1002" spans="2:8">
      <c r="C1002" s="36" t="s">
        <v>7</v>
      </c>
      <c r="D1002" s="55" t="s">
        <v>350</v>
      </c>
    </row>
    <row r="1003" spans="2:8">
      <c r="C1003" s="36" t="s">
        <v>11</v>
      </c>
      <c r="D1003" s="55">
        <v>75</v>
      </c>
    </row>
    <row r="1004" spans="2:8">
      <c r="C1004" s="36" t="s">
        <v>13</v>
      </c>
      <c r="D1004" s="69" t="s">
        <v>35</v>
      </c>
      <c r="E1004" s="41"/>
    </row>
    <row r="1005" spans="2:8" ht="24" thickBot="1">
      <c r="C1005" s="42"/>
      <c r="D1005" s="42"/>
    </row>
    <row r="1006" spans="2:8" ht="48" thickBot="1">
      <c r="B1006" s="88" t="s">
        <v>17</v>
      </c>
      <c r="C1006" s="89"/>
      <c r="D1006" s="23" t="s">
        <v>20</v>
      </c>
      <c r="E1006" s="90" t="s">
        <v>22</v>
      </c>
      <c r="F1006" s="91"/>
      <c r="G1006" s="2" t="s">
        <v>21</v>
      </c>
    </row>
    <row r="1007" spans="2:8" ht="24" thickBot="1">
      <c r="B1007" s="92" t="s">
        <v>36</v>
      </c>
      <c r="C1007" s="93"/>
      <c r="D1007" s="70">
        <v>50.01</v>
      </c>
      <c r="E1007" s="56">
        <v>2.9</v>
      </c>
      <c r="F1007" s="18" t="s">
        <v>25</v>
      </c>
      <c r="G1007" s="26">
        <f t="shared" ref="G1007:G1014" si="23">D1007*E1007</f>
        <v>145.029</v>
      </c>
      <c r="H1007" s="94"/>
    </row>
    <row r="1008" spans="2:8">
      <c r="B1008" s="95" t="s">
        <v>18</v>
      </c>
      <c r="C1008" s="96"/>
      <c r="D1008" s="59">
        <v>97.44</v>
      </c>
      <c r="E1008" s="57"/>
      <c r="F1008" s="19" t="s">
        <v>26</v>
      </c>
      <c r="G1008" s="27">
        <f t="shared" si="23"/>
        <v>0</v>
      </c>
      <c r="H1008" s="94"/>
    </row>
    <row r="1009" spans="2:8" ht="24" thickBot="1">
      <c r="B1009" s="97" t="s">
        <v>19</v>
      </c>
      <c r="C1009" s="98"/>
      <c r="D1009" s="62">
        <v>151.63</v>
      </c>
      <c r="E1009" s="58"/>
      <c r="F1009" s="20" t="s">
        <v>26</v>
      </c>
      <c r="G1009" s="28">
        <f t="shared" si="23"/>
        <v>0</v>
      </c>
      <c r="H1009" s="94"/>
    </row>
    <row r="1010" spans="2:8" ht="24" thickBot="1">
      <c r="B1010" s="99" t="s">
        <v>28</v>
      </c>
      <c r="C1010" s="100"/>
      <c r="D1010" s="71">
        <v>731.97</v>
      </c>
      <c r="E1010" s="71">
        <v>2.9</v>
      </c>
      <c r="F1010" s="24" t="s">
        <v>25</v>
      </c>
      <c r="G1010" s="29">
        <f t="shared" si="23"/>
        <v>2122.7130000000002</v>
      </c>
      <c r="H1010" s="94"/>
    </row>
    <row r="1011" spans="2:8">
      <c r="B1011" s="95" t="s">
        <v>33</v>
      </c>
      <c r="C1011" s="96"/>
      <c r="D1011" s="59">
        <v>652.6</v>
      </c>
      <c r="E1011" s="59"/>
      <c r="F1011" s="19" t="s">
        <v>25</v>
      </c>
      <c r="G1011" s="27">
        <f t="shared" si="23"/>
        <v>0</v>
      </c>
      <c r="H1011" s="94"/>
    </row>
    <row r="1012" spans="2:8">
      <c r="B1012" s="101" t="s">
        <v>27</v>
      </c>
      <c r="C1012" s="102"/>
      <c r="D1012" s="72">
        <v>526.99</v>
      </c>
      <c r="E1012" s="60"/>
      <c r="F1012" s="21" t="s">
        <v>25</v>
      </c>
      <c r="G1012" s="30">
        <f t="shared" si="23"/>
        <v>0</v>
      </c>
      <c r="H1012" s="94"/>
    </row>
    <row r="1013" spans="2:8">
      <c r="B1013" s="101" t="s">
        <v>29</v>
      </c>
      <c r="C1013" s="102"/>
      <c r="D1013" s="73">
        <v>5436.99</v>
      </c>
      <c r="E1013" s="61"/>
      <c r="F1013" s="21" t="s">
        <v>25</v>
      </c>
      <c r="G1013" s="30">
        <f t="shared" si="23"/>
        <v>0</v>
      </c>
      <c r="H1013" s="94"/>
    </row>
    <row r="1014" spans="2:8">
      <c r="B1014" s="101" t="s">
        <v>30</v>
      </c>
      <c r="C1014" s="102"/>
      <c r="D1014" s="73">
        <v>1672.77</v>
      </c>
      <c r="E1014" s="61"/>
      <c r="F1014" s="21" t="s">
        <v>25</v>
      </c>
      <c r="G1014" s="30">
        <f t="shared" si="23"/>
        <v>0</v>
      </c>
      <c r="H1014" s="94"/>
    </row>
    <row r="1015" spans="2:8">
      <c r="B1015" s="101" t="s">
        <v>32</v>
      </c>
      <c r="C1015" s="102"/>
      <c r="D1015" s="73">
        <v>548.24</v>
      </c>
      <c r="E1015" s="61"/>
      <c r="F1015" s="21" t="s">
        <v>25</v>
      </c>
      <c r="G1015" s="30">
        <f>D1015*E1015</f>
        <v>0</v>
      </c>
      <c r="H1015" s="94"/>
    </row>
    <row r="1016" spans="2:8" ht="24" thickBot="1">
      <c r="B1016" s="97" t="s">
        <v>31</v>
      </c>
      <c r="C1016" s="98"/>
      <c r="D1016" s="74">
        <v>340.74</v>
      </c>
      <c r="E1016" s="62"/>
      <c r="F1016" s="20" t="s">
        <v>25</v>
      </c>
      <c r="G1016" s="31">
        <f>D1016*E1016</f>
        <v>0</v>
      </c>
      <c r="H1016" s="94"/>
    </row>
    <row r="1017" spans="2:8">
      <c r="C1017" s="3"/>
      <c r="D1017" s="3"/>
      <c r="E1017" s="4"/>
      <c r="F1017" s="4"/>
      <c r="H1017" s="45"/>
    </row>
    <row r="1018" spans="2:8" ht="25.5">
      <c r="C1018" s="14" t="s">
        <v>14</v>
      </c>
      <c r="D1018" s="6"/>
    </row>
    <row r="1019" spans="2:8" ht="20.25">
      <c r="C1019" s="85" t="s">
        <v>6</v>
      </c>
      <c r="D1019" s="51" t="s">
        <v>0</v>
      </c>
      <c r="E1019" s="9">
        <f>IF(G1007&gt;0, ROUND((G1007+D1000)/D1000,2), 0)</f>
        <v>1.01</v>
      </c>
      <c r="F1019" s="9"/>
      <c r="G1019" s="10"/>
      <c r="H1019" s="7"/>
    </row>
    <row r="1020" spans="2:8">
      <c r="C1020" s="85"/>
      <c r="D1020" s="51" t="s">
        <v>1</v>
      </c>
      <c r="E1020" s="9">
        <f>IF(SUM(G1008:G1009)&gt;0,ROUND((G1008+G1009+D1000)/D1000,2),0)</f>
        <v>0</v>
      </c>
      <c r="F1020" s="9"/>
      <c r="G1020" s="11"/>
      <c r="H1020" s="47"/>
    </row>
    <row r="1021" spans="2:8">
      <c r="C1021" s="85"/>
      <c r="D1021" s="51" t="s">
        <v>2</v>
      </c>
      <c r="E1021" s="9">
        <f>IF(G1010&gt;0,ROUND((G1010+D1000)/D1000,2),0)</f>
        <v>1.1499999999999999</v>
      </c>
      <c r="F1021" s="12"/>
      <c r="G1021" s="11"/>
    </row>
    <row r="1022" spans="2:8">
      <c r="C1022" s="85"/>
      <c r="D1022" s="13" t="s">
        <v>3</v>
      </c>
      <c r="E1022" s="32">
        <f>IF(SUM(G1011:G1016)&gt;0,ROUND((SUM(G1011:G1016)+D1000)/D1000,2),0)</f>
        <v>0</v>
      </c>
      <c r="F1022" s="10"/>
      <c r="G1022" s="11"/>
    </row>
    <row r="1023" spans="2:8" ht="25.5">
      <c r="D1023" s="33" t="s">
        <v>4</v>
      </c>
      <c r="E1023" s="34">
        <f>SUM(E1019:E1022)-IF(VALUE(COUNTIF(E1019:E1022,"&gt;0"))=4,3,0)-IF(VALUE(COUNTIF(E1019:E1022,"&gt;0"))=3,2,0)-IF(VALUE(COUNTIF(E1019:E1022,"&gt;0"))=2,1,0)</f>
        <v>1.1600000000000001</v>
      </c>
      <c r="F1023" s="25"/>
    </row>
    <row r="1024" spans="2:8">
      <c r="E1024" s="15"/>
    </row>
    <row r="1025" spans="2:8" ht="25.5">
      <c r="B1025" s="22"/>
      <c r="C1025" s="16" t="s">
        <v>23</v>
      </c>
      <c r="D1025" s="86">
        <f>E1023*D1000</f>
        <v>16370.743600000002</v>
      </c>
      <c r="E1025" s="86"/>
    </row>
    <row r="1026" spans="2:8" ht="20.25">
      <c r="C1026" s="17" t="s">
        <v>8</v>
      </c>
      <c r="D1026" s="87">
        <f>D1025/D999</f>
        <v>120.37311470588236</v>
      </c>
      <c r="E1026" s="87"/>
      <c r="G1026" s="7"/>
      <c r="H1026" s="48"/>
    </row>
    <row r="1036" spans="2:8" ht="60.75">
      <c r="B1036" s="115" t="s">
        <v>60</v>
      </c>
      <c r="C1036" s="115"/>
      <c r="D1036" s="115"/>
      <c r="E1036" s="115"/>
      <c r="F1036" s="115"/>
      <c r="G1036" s="115"/>
      <c r="H1036" s="115"/>
    </row>
    <row r="1037" spans="2:8">
      <c r="B1037" s="116" t="s">
        <v>37</v>
      </c>
      <c r="C1037" s="116"/>
      <c r="D1037" s="116"/>
      <c r="E1037" s="116"/>
      <c r="F1037" s="116"/>
      <c r="G1037" s="116"/>
    </row>
    <row r="1038" spans="2:8">
      <c r="C1038" s="52"/>
      <c r="G1038" s="7"/>
    </row>
    <row r="1039" spans="2:8" ht="25.5">
      <c r="C1039" s="14" t="s">
        <v>5</v>
      </c>
      <c r="D1039" s="6"/>
    </row>
    <row r="1040" spans="2:8" ht="20.25">
      <c r="B1040" s="10"/>
      <c r="C1040" s="103" t="s">
        <v>15</v>
      </c>
      <c r="D1040" s="106" t="s">
        <v>87</v>
      </c>
      <c r="E1040" s="107"/>
      <c r="F1040" s="107"/>
      <c r="G1040" s="108"/>
      <c r="H1040" s="40"/>
    </row>
    <row r="1041" spans="2:8" ht="20.25">
      <c r="B1041" s="10"/>
      <c r="C1041" s="104"/>
      <c r="D1041" s="106" t="s">
        <v>189</v>
      </c>
      <c r="E1041" s="107"/>
      <c r="F1041" s="107"/>
      <c r="G1041" s="108"/>
      <c r="H1041" s="40"/>
    </row>
    <row r="1042" spans="2:8" ht="20.25">
      <c r="B1042" s="10"/>
      <c r="C1042" s="105"/>
      <c r="D1042" s="106" t="s">
        <v>191</v>
      </c>
      <c r="E1042" s="107"/>
      <c r="F1042" s="107"/>
      <c r="G1042" s="108"/>
      <c r="H1042" s="40"/>
    </row>
    <row r="1043" spans="2:8">
      <c r="C1043" s="35" t="s">
        <v>12</v>
      </c>
      <c r="D1043" s="53">
        <v>0.9</v>
      </c>
      <c r="E1043" s="49"/>
      <c r="F1043" s="10"/>
    </row>
    <row r="1044" spans="2:8">
      <c r="C1044" s="1" t="s">
        <v>9</v>
      </c>
      <c r="D1044" s="54">
        <v>162</v>
      </c>
      <c r="E1044" s="109" t="s">
        <v>16</v>
      </c>
      <c r="F1044" s="110"/>
      <c r="G1044" s="113">
        <f>D1045/D1044</f>
        <v>16.822345679012344</v>
      </c>
    </row>
    <row r="1045" spans="2:8">
      <c r="C1045" s="1" t="s">
        <v>10</v>
      </c>
      <c r="D1045" s="54">
        <v>2725.22</v>
      </c>
      <c r="E1045" s="111"/>
      <c r="F1045" s="112"/>
      <c r="G1045" s="114"/>
    </row>
    <row r="1046" spans="2:8">
      <c r="C1046" s="37"/>
      <c r="D1046" s="38"/>
      <c r="E1046" s="50"/>
    </row>
    <row r="1047" spans="2:8">
      <c r="C1047" s="36" t="s">
        <v>7</v>
      </c>
      <c r="D1047" s="55" t="s">
        <v>192</v>
      </c>
    </row>
    <row r="1048" spans="2:8">
      <c r="C1048" s="36" t="s">
        <v>11</v>
      </c>
      <c r="D1048" s="55">
        <v>85</v>
      </c>
    </row>
    <row r="1049" spans="2:8">
      <c r="C1049" s="36" t="s">
        <v>13</v>
      </c>
      <c r="D1049" s="69" t="s">
        <v>34</v>
      </c>
      <c r="E1049" s="41"/>
    </row>
    <row r="1050" spans="2:8" ht="24" thickBot="1">
      <c r="C1050" s="42"/>
      <c r="D1050" s="42"/>
    </row>
    <row r="1051" spans="2:8" ht="48" thickBot="1">
      <c r="B1051" s="88" t="s">
        <v>17</v>
      </c>
      <c r="C1051" s="89"/>
      <c r="D1051" s="23" t="s">
        <v>20</v>
      </c>
      <c r="E1051" s="90" t="s">
        <v>22</v>
      </c>
      <c r="F1051" s="91"/>
      <c r="G1051" s="2" t="s">
        <v>21</v>
      </c>
    </row>
    <row r="1052" spans="2:8" ht="24" thickBot="1">
      <c r="B1052" s="92" t="s">
        <v>36</v>
      </c>
      <c r="C1052" s="93"/>
      <c r="D1052" s="70">
        <v>50.01</v>
      </c>
      <c r="E1052" s="56">
        <v>0.9</v>
      </c>
      <c r="F1052" s="18" t="s">
        <v>25</v>
      </c>
      <c r="G1052" s="26">
        <f t="shared" ref="G1052:G1059" si="24">D1052*E1052</f>
        <v>45.009</v>
      </c>
      <c r="H1052" s="94"/>
    </row>
    <row r="1053" spans="2:8">
      <c r="B1053" s="95" t="s">
        <v>18</v>
      </c>
      <c r="C1053" s="96"/>
      <c r="D1053" s="59">
        <v>97.44</v>
      </c>
      <c r="E1053" s="57">
        <v>0.37</v>
      </c>
      <c r="F1053" s="19" t="s">
        <v>26</v>
      </c>
      <c r="G1053" s="27">
        <f t="shared" si="24"/>
        <v>36.052799999999998</v>
      </c>
      <c r="H1053" s="94"/>
    </row>
    <row r="1054" spans="2:8" ht="24" thickBot="1">
      <c r="B1054" s="97" t="s">
        <v>19</v>
      </c>
      <c r="C1054" s="98"/>
      <c r="D1054" s="62">
        <v>151.63</v>
      </c>
      <c r="E1054" s="58">
        <v>0.37</v>
      </c>
      <c r="F1054" s="20" t="s">
        <v>26</v>
      </c>
      <c r="G1054" s="28">
        <f t="shared" si="24"/>
        <v>56.103099999999998</v>
      </c>
      <c r="H1054" s="94"/>
    </row>
    <row r="1055" spans="2:8" ht="24" thickBot="1">
      <c r="B1055" s="99" t="s">
        <v>28</v>
      </c>
      <c r="C1055" s="100"/>
      <c r="D1055" s="71">
        <v>731.97</v>
      </c>
      <c r="E1055" s="71"/>
      <c r="F1055" s="24" t="s">
        <v>25</v>
      </c>
      <c r="G1055" s="29">
        <f t="shared" si="24"/>
        <v>0</v>
      </c>
      <c r="H1055" s="94"/>
    </row>
    <row r="1056" spans="2:8">
      <c r="B1056" s="95" t="s">
        <v>33</v>
      </c>
      <c r="C1056" s="96"/>
      <c r="D1056" s="59">
        <v>652.6</v>
      </c>
      <c r="E1056" s="59">
        <v>1.8</v>
      </c>
      <c r="F1056" s="19" t="s">
        <v>25</v>
      </c>
      <c r="G1056" s="27">
        <f t="shared" si="24"/>
        <v>1174.68</v>
      </c>
      <c r="H1056" s="94"/>
    </row>
    <row r="1057" spans="2:8">
      <c r="B1057" s="101" t="s">
        <v>27</v>
      </c>
      <c r="C1057" s="102"/>
      <c r="D1057" s="72">
        <v>526.99</v>
      </c>
      <c r="E1057" s="60">
        <v>0.9</v>
      </c>
      <c r="F1057" s="21" t="s">
        <v>25</v>
      </c>
      <c r="G1057" s="30">
        <f t="shared" si="24"/>
        <v>474.291</v>
      </c>
      <c r="H1057" s="94"/>
    </row>
    <row r="1058" spans="2:8">
      <c r="B1058" s="101" t="s">
        <v>29</v>
      </c>
      <c r="C1058" s="102"/>
      <c r="D1058" s="73">
        <v>5436.99</v>
      </c>
      <c r="E1058" s="61"/>
      <c r="F1058" s="21" t="s">
        <v>25</v>
      </c>
      <c r="G1058" s="30">
        <f t="shared" si="24"/>
        <v>0</v>
      </c>
      <c r="H1058" s="94"/>
    </row>
    <row r="1059" spans="2:8">
      <c r="B1059" s="101" t="s">
        <v>30</v>
      </c>
      <c r="C1059" s="102"/>
      <c r="D1059" s="73">
        <v>1672.77</v>
      </c>
      <c r="E1059" s="61"/>
      <c r="F1059" s="21" t="s">
        <v>25</v>
      </c>
      <c r="G1059" s="30">
        <f t="shared" si="24"/>
        <v>0</v>
      </c>
      <c r="H1059" s="94"/>
    </row>
    <row r="1060" spans="2:8">
      <c r="B1060" s="101" t="s">
        <v>32</v>
      </c>
      <c r="C1060" s="102"/>
      <c r="D1060" s="73">
        <v>548.24</v>
      </c>
      <c r="E1060" s="61"/>
      <c r="F1060" s="21" t="s">
        <v>25</v>
      </c>
      <c r="G1060" s="30">
        <f>D1060*E1060</f>
        <v>0</v>
      </c>
      <c r="H1060" s="94"/>
    </row>
    <row r="1061" spans="2:8" ht="24" thickBot="1">
      <c r="B1061" s="97" t="s">
        <v>31</v>
      </c>
      <c r="C1061" s="98"/>
      <c r="D1061" s="74">
        <v>340.74</v>
      </c>
      <c r="E1061" s="62"/>
      <c r="F1061" s="20" t="s">
        <v>25</v>
      </c>
      <c r="G1061" s="31">
        <f>D1061*E1061</f>
        <v>0</v>
      </c>
      <c r="H1061" s="94"/>
    </row>
    <row r="1062" spans="2:8">
      <c r="C1062" s="3"/>
      <c r="D1062" s="3"/>
      <c r="E1062" s="4"/>
      <c r="F1062" s="4"/>
      <c r="H1062" s="45"/>
    </row>
    <row r="1063" spans="2:8" ht="25.5">
      <c r="C1063" s="14" t="s">
        <v>14</v>
      </c>
      <c r="D1063" s="6"/>
    </row>
    <row r="1064" spans="2:8" ht="20.25">
      <c r="C1064" s="85" t="s">
        <v>6</v>
      </c>
      <c r="D1064" s="51" t="s">
        <v>0</v>
      </c>
      <c r="E1064" s="9">
        <f>IF(G1052&gt;0, ROUND((G1052+D1045)/D1045,2), 0)</f>
        <v>1.02</v>
      </c>
      <c r="F1064" s="9"/>
      <c r="G1064" s="10"/>
      <c r="H1064" s="7"/>
    </row>
    <row r="1065" spans="2:8">
      <c r="C1065" s="85"/>
      <c r="D1065" s="51" t="s">
        <v>1</v>
      </c>
      <c r="E1065" s="9">
        <f>IF(SUM(G1053:G1054)&gt;0,ROUND((G1053+G1054+D1045)/D1045,2),0)</f>
        <v>1.03</v>
      </c>
      <c r="F1065" s="9"/>
      <c r="G1065" s="11"/>
      <c r="H1065" s="47"/>
    </row>
    <row r="1066" spans="2:8">
      <c r="C1066" s="85"/>
      <c r="D1066" s="51" t="s">
        <v>2</v>
      </c>
      <c r="E1066" s="9">
        <f>IF(G1055&gt;0,ROUND((G1055+D1045)/D1045,2),0)</f>
        <v>0</v>
      </c>
      <c r="F1066" s="12"/>
      <c r="G1066" s="11"/>
    </row>
    <row r="1067" spans="2:8">
      <c r="C1067" s="85"/>
      <c r="D1067" s="13" t="s">
        <v>3</v>
      </c>
      <c r="E1067" s="32">
        <f>IF(SUM(G1056:G1061)&gt;0,ROUND((SUM(G1056:G1061)+D1045)/D1045,2),0)</f>
        <v>1.61</v>
      </c>
      <c r="F1067" s="10"/>
      <c r="G1067" s="11"/>
    </row>
    <row r="1068" spans="2:8" ht="25.5">
      <c r="D1068" s="33" t="s">
        <v>4</v>
      </c>
      <c r="E1068" s="34">
        <f>SUM(E1064:E1067)-IF(VALUE(COUNTIF(E1064:E1067,"&gt;0"))=4,3,0)-IF(VALUE(COUNTIF(E1064:E1067,"&gt;0"))=3,2,0)-IF(VALUE(COUNTIF(E1064:E1067,"&gt;0"))=2,1,0)</f>
        <v>1.6600000000000001</v>
      </c>
      <c r="F1068" s="25"/>
    </row>
    <row r="1069" spans="2:8">
      <c r="E1069" s="15"/>
    </row>
    <row r="1070" spans="2:8" ht="25.5">
      <c r="B1070" s="22"/>
      <c r="C1070" s="16" t="s">
        <v>23</v>
      </c>
      <c r="D1070" s="86">
        <f>E1068*D1045</f>
        <v>4523.8652000000002</v>
      </c>
      <c r="E1070" s="86"/>
    </row>
    <row r="1071" spans="2:8" ht="20.25">
      <c r="C1071" s="17" t="s">
        <v>8</v>
      </c>
      <c r="D1071" s="87">
        <f>D1070/D1044</f>
        <v>27.925093827160495</v>
      </c>
      <c r="E1071" s="87"/>
      <c r="G1071" s="7"/>
      <c r="H1071" s="48"/>
    </row>
    <row r="1081" spans="2:8" ht="60.75">
      <c r="B1081" s="115" t="s">
        <v>61</v>
      </c>
      <c r="C1081" s="115"/>
      <c r="D1081" s="115"/>
      <c r="E1081" s="115"/>
      <c r="F1081" s="115"/>
      <c r="G1081" s="115"/>
      <c r="H1081" s="115"/>
    </row>
    <row r="1082" spans="2:8">
      <c r="B1082" s="116" t="s">
        <v>37</v>
      </c>
      <c r="C1082" s="116"/>
      <c r="D1082" s="116"/>
      <c r="E1082" s="116"/>
      <c r="F1082" s="116"/>
      <c r="G1082" s="116"/>
    </row>
    <row r="1083" spans="2:8">
      <c r="C1083" s="52"/>
      <c r="G1083" s="7"/>
    </row>
    <row r="1084" spans="2:8" ht="25.5">
      <c r="C1084" s="14" t="s">
        <v>5</v>
      </c>
      <c r="D1084" s="6"/>
    </row>
    <row r="1085" spans="2:8" ht="20.25">
      <c r="B1085" s="10"/>
      <c r="C1085" s="103" t="s">
        <v>15</v>
      </c>
      <c r="D1085" s="106" t="s">
        <v>87</v>
      </c>
      <c r="E1085" s="107"/>
      <c r="F1085" s="107"/>
      <c r="G1085" s="108"/>
      <c r="H1085" s="40"/>
    </row>
    <row r="1086" spans="2:8" ht="20.25">
      <c r="B1086" s="10"/>
      <c r="C1086" s="104"/>
      <c r="D1086" s="106" t="s">
        <v>189</v>
      </c>
      <c r="E1086" s="107"/>
      <c r="F1086" s="107"/>
      <c r="G1086" s="108"/>
      <c r="H1086" s="40"/>
    </row>
    <row r="1087" spans="2:8" ht="20.25">
      <c r="B1087" s="10"/>
      <c r="C1087" s="105"/>
      <c r="D1087" s="106" t="s">
        <v>193</v>
      </c>
      <c r="E1087" s="107"/>
      <c r="F1087" s="107"/>
      <c r="G1087" s="108"/>
      <c r="H1087" s="40"/>
    </row>
    <row r="1088" spans="2:8">
      <c r="C1088" s="35" t="s">
        <v>12</v>
      </c>
      <c r="D1088" s="53">
        <v>2.4</v>
      </c>
      <c r="E1088" s="49"/>
      <c r="F1088" s="10"/>
    </row>
    <row r="1089" spans="2:8">
      <c r="C1089" s="1" t="s">
        <v>9</v>
      </c>
      <c r="D1089" s="54">
        <v>432</v>
      </c>
      <c r="E1089" s="109" t="s">
        <v>16</v>
      </c>
      <c r="F1089" s="110"/>
      <c r="G1089" s="113">
        <f>D1090/D1089</f>
        <v>17.261527777777776</v>
      </c>
    </row>
    <row r="1090" spans="2:8">
      <c r="C1090" s="1" t="s">
        <v>10</v>
      </c>
      <c r="D1090" s="54">
        <v>7456.98</v>
      </c>
      <c r="E1090" s="111"/>
      <c r="F1090" s="112"/>
      <c r="G1090" s="114"/>
    </row>
    <row r="1091" spans="2:8">
      <c r="C1091" s="37"/>
      <c r="D1091" s="38"/>
      <c r="E1091" s="50"/>
    </row>
    <row r="1092" spans="2:8">
      <c r="C1092" s="36" t="s">
        <v>7</v>
      </c>
      <c r="D1092" s="55" t="s">
        <v>192</v>
      </c>
    </row>
    <row r="1093" spans="2:8">
      <c r="C1093" s="36" t="s">
        <v>11</v>
      </c>
      <c r="D1093" s="55">
        <v>85</v>
      </c>
    </row>
    <row r="1094" spans="2:8">
      <c r="C1094" s="36" t="s">
        <v>13</v>
      </c>
      <c r="D1094" s="69" t="s">
        <v>34</v>
      </c>
      <c r="E1094" s="41"/>
    </row>
    <row r="1095" spans="2:8" ht="24" thickBot="1">
      <c r="C1095" s="42"/>
      <c r="D1095" s="42"/>
    </row>
    <row r="1096" spans="2:8" ht="48" thickBot="1">
      <c r="B1096" s="88" t="s">
        <v>17</v>
      </c>
      <c r="C1096" s="89"/>
      <c r="D1096" s="23" t="s">
        <v>20</v>
      </c>
      <c r="E1096" s="90" t="s">
        <v>22</v>
      </c>
      <c r="F1096" s="91"/>
      <c r="G1096" s="2" t="s">
        <v>21</v>
      </c>
    </row>
    <row r="1097" spans="2:8" ht="24" thickBot="1">
      <c r="B1097" s="92" t="s">
        <v>36</v>
      </c>
      <c r="C1097" s="93"/>
      <c r="D1097" s="70">
        <v>50.01</v>
      </c>
      <c r="E1097" s="56">
        <v>2.4</v>
      </c>
      <c r="F1097" s="18" t="s">
        <v>25</v>
      </c>
      <c r="G1097" s="26">
        <f t="shared" ref="G1097:G1104" si="25">D1097*E1097</f>
        <v>120.02399999999999</v>
      </c>
      <c r="H1097" s="94"/>
    </row>
    <row r="1098" spans="2:8">
      <c r="B1098" s="95" t="s">
        <v>18</v>
      </c>
      <c r="C1098" s="96"/>
      <c r="D1098" s="59">
        <v>97.44</v>
      </c>
      <c r="E1098" s="57">
        <v>0.67</v>
      </c>
      <c r="F1098" s="19" t="s">
        <v>26</v>
      </c>
      <c r="G1098" s="27">
        <f t="shared" si="25"/>
        <v>65.284800000000004</v>
      </c>
      <c r="H1098" s="94"/>
    </row>
    <row r="1099" spans="2:8" ht="24" thickBot="1">
      <c r="B1099" s="97" t="s">
        <v>19</v>
      </c>
      <c r="C1099" s="98"/>
      <c r="D1099" s="62">
        <v>151.63</v>
      </c>
      <c r="E1099" s="58">
        <v>0.67</v>
      </c>
      <c r="F1099" s="20" t="s">
        <v>26</v>
      </c>
      <c r="G1099" s="28">
        <f t="shared" si="25"/>
        <v>101.5921</v>
      </c>
      <c r="H1099" s="94"/>
    </row>
    <row r="1100" spans="2:8" ht="24" thickBot="1">
      <c r="B1100" s="99" t="s">
        <v>28</v>
      </c>
      <c r="C1100" s="100"/>
      <c r="D1100" s="71">
        <v>731.97</v>
      </c>
      <c r="E1100" s="71"/>
      <c r="F1100" s="24" t="s">
        <v>25</v>
      </c>
      <c r="G1100" s="29">
        <f t="shared" si="25"/>
        <v>0</v>
      </c>
      <c r="H1100" s="94"/>
    </row>
    <row r="1101" spans="2:8">
      <c r="B1101" s="95" t="s">
        <v>33</v>
      </c>
      <c r="C1101" s="96"/>
      <c r="D1101" s="59">
        <v>652.6</v>
      </c>
      <c r="E1101" s="59">
        <v>4.8</v>
      </c>
      <c r="F1101" s="19" t="s">
        <v>25</v>
      </c>
      <c r="G1101" s="27">
        <f t="shared" si="25"/>
        <v>3132.48</v>
      </c>
      <c r="H1101" s="94"/>
    </row>
    <row r="1102" spans="2:8">
      <c r="B1102" s="101" t="s">
        <v>27</v>
      </c>
      <c r="C1102" s="102"/>
      <c r="D1102" s="72">
        <v>526.99</v>
      </c>
      <c r="E1102" s="60">
        <v>2.4</v>
      </c>
      <c r="F1102" s="21" t="s">
        <v>25</v>
      </c>
      <c r="G1102" s="30">
        <f t="shared" si="25"/>
        <v>1264.7760000000001</v>
      </c>
      <c r="H1102" s="94"/>
    </row>
    <row r="1103" spans="2:8">
      <c r="B1103" s="101" t="s">
        <v>29</v>
      </c>
      <c r="C1103" s="102"/>
      <c r="D1103" s="73">
        <v>5436.99</v>
      </c>
      <c r="E1103" s="61"/>
      <c r="F1103" s="21" t="s">
        <v>25</v>
      </c>
      <c r="G1103" s="30">
        <f t="shared" si="25"/>
        <v>0</v>
      </c>
      <c r="H1103" s="94"/>
    </row>
    <row r="1104" spans="2:8">
      <c r="B1104" s="101" t="s">
        <v>30</v>
      </c>
      <c r="C1104" s="102"/>
      <c r="D1104" s="73">
        <v>1672.77</v>
      </c>
      <c r="E1104" s="61"/>
      <c r="F1104" s="21" t="s">
        <v>25</v>
      </c>
      <c r="G1104" s="30">
        <f t="shared" si="25"/>
        <v>0</v>
      </c>
      <c r="H1104" s="94"/>
    </row>
    <row r="1105" spans="2:8">
      <c r="B1105" s="101" t="s">
        <v>32</v>
      </c>
      <c r="C1105" s="102"/>
      <c r="D1105" s="73">
        <v>548.24</v>
      </c>
      <c r="E1105" s="61"/>
      <c r="F1105" s="21" t="s">
        <v>25</v>
      </c>
      <c r="G1105" s="30">
        <f>D1105*E1105</f>
        <v>0</v>
      </c>
      <c r="H1105" s="94"/>
    </row>
    <row r="1106" spans="2:8" ht="24" thickBot="1">
      <c r="B1106" s="97" t="s">
        <v>31</v>
      </c>
      <c r="C1106" s="98"/>
      <c r="D1106" s="74">
        <v>340.74</v>
      </c>
      <c r="E1106" s="62"/>
      <c r="F1106" s="20" t="s">
        <v>25</v>
      </c>
      <c r="G1106" s="31">
        <f>D1106*E1106</f>
        <v>0</v>
      </c>
      <c r="H1106" s="94"/>
    </row>
    <row r="1107" spans="2:8">
      <c r="C1107" s="3"/>
      <c r="D1107" s="3"/>
      <c r="E1107" s="4"/>
      <c r="F1107" s="4"/>
      <c r="H1107" s="45"/>
    </row>
    <row r="1108" spans="2:8" ht="25.5">
      <c r="C1108" s="14" t="s">
        <v>14</v>
      </c>
      <c r="D1108" s="6"/>
    </row>
    <row r="1109" spans="2:8" ht="20.25">
      <c r="C1109" s="85" t="s">
        <v>6</v>
      </c>
      <c r="D1109" s="51" t="s">
        <v>0</v>
      </c>
      <c r="E1109" s="9">
        <f>IF(G1097&gt;0, ROUND((G1097+D1090)/D1090,2), 0)</f>
        <v>1.02</v>
      </c>
      <c r="F1109" s="9"/>
      <c r="G1109" s="10"/>
      <c r="H1109" s="7"/>
    </row>
    <row r="1110" spans="2:8">
      <c r="C1110" s="85"/>
      <c r="D1110" s="51" t="s">
        <v>1</v>
      </c>
      <c r="E1110" s="9">
        <f>IF(SUM(G1098:G1099)&gt;0,ROUND((G1098+G1099+D1090)/D1090,2),0)</f>
        <v>1.02</v>
      </c>
      <c r="F1110" s="9"/>
      <c r="G1110" s="11"/>
      <c r="H1110" s="47"/>
    </row>
    <row r="1111" spans="2:8">
      <c r="C1111" s="85"/>
      <c r="D1111" s="51" t="s">
        <v>2</v>
      </c>
      <c r="E1111" s="9">
        <f>IF(G1100&gt;0,ROUND((G1100+D1090)/D1090,2),0)</f>
        <v>0</v>
      </c>
      <c r="F1111" s="12"/>
      <c r="G1111" s="11"/>
    </row>
    <row r="1112" spans="2:8">
      <c r="C1112" s="85"/>
      <c r="D1112" s="13" t="s">
        <v>3</v>
      </c>
      <c r="E1112" s="32">
        <f>IF(SUM(G1101:G1106)&gt;0,ROUND((SUM(G1101:G1106)+D1090)/D1090,2),0)</f>
        <v>1.59</v>
      </c>
      <c r="F1112" s="10"/>
      <c r="G1112" s="11"/>
    </row>
    <row r="1113" spans="2:8" ht="25.5">
      <c r="D1113" s="33" t="s">
        <v>4</v>
      </c>
      <c r="E1113" s="34">
        <f>SUM(E1109:E1112)-IF(VALUE(COUNTIF(E1109:E1112,"&gt;0"))=4,3,0)-IF(VALUE(COUNTIF(E1109:E1112,"&gt;0"))=3,2,0)-IF(VALUE(COUNTIF(E1109:E1112,"&gt;0"))=2,1,0)</f>
        <v>1.63</v>
      </c>
      <c r="F1113" s="25"/>
    </row>
    <row r="1114" spans="2:8">
      <c r="E1114" s="15"/>
    </row>
    <row r="1115" spans="2:8" ht="25.5">
      <c r="B1115" s="22"/>
      <c r="C1115" s="16" t="s">
        <v>23</v>
      </c>
      <c r="D1115" s="86">
        <f>E1113*D1090</f>
        <v>12154.877399999999</v>
      </c>
      <c r="E1115" s="86"/>
    </row>
    <row r="1116" spans="2:8" ht="20.25">
      <c r="C1116" s="17" t="s">
        <v>8</v>
      </c>
      <c r="D1116" s="87">
        <f>D1115/D1089</f>
        <v>28.136290277777775</v>
      </c>
      <c r="E1116" s="87"/>
      <c r="G1116" s="7"/>
      <c r="H1116" s="48"/>
    </row>
    <row r="1126" spans="2:8" ht="60.75">
      <c r="B1126" s="115" t="s">
        <v>62</v>
      </c>
      <c r="C1126" s="115"/>
      <c r="D1126" s="115"/>
      <c r="E1126" s="115"/>
      <c r="F1126" s="115"/>
      <c r="G1126" s="115"/>
      <c r="H1126" s="115"/>
    </row>
    <row r="1127" spans="2:8">
      <c r="B1127" s="116" t="s">
        <v>37</v>
      </c>
      <c r="C1127" s="116"/>
      <c r="D1127" s="116"/>
      <c r="E1127" s="116"/>
      <c r="F1127" s="116"/>
      <c r="G1127" s="116"/>
    </row>
    <row r="1128" spans="2:8">
      <c r="C1128" s="52"/>
      <c r="G1128" s="7"/>
    </row>
    <row r="1129" spans="2:8" ht="25.5">
      <c r="C1129" s="14" t="s">
        <v>5</v>
      </c>
      <c r="D1129" s="6"/>
    </row>
    <row r="1130" spans="2:8" ht="20.25">
      <c r="B1130" s="10"/>
      <c r="C1130" s="103" t="s">
        <v>15</v>
      </c>
      <c r="D1130" s="106" t="s">
        <v>87</v>
      </c>
      <c r="E1130" s="107"/>
      <c r="F1130" s="107"/>
      <c r="G1130" s="108"/>
      <c r="H1130" s="40"/>
    </row>
    <row r="1131" spans="2:8" ht="20.25">
      <c r="B1131" s="10"/>
      <c r="C1131" s="104"/>
      <c r="D1131" s="106" t="s">
        <v>189</v>
      </c>
      <c r="E1131" s="107"/>
      <c r="F1131" s="107"/>
      <c r="G1131" s="108"/>
      <c r="H1131" s="40"/>
    </row>
    <row r="1132" spans="2:8" ht="20.25">
      <c r="B1132" s="10"/>
      <c r="C1132" s="105"/>
      <c r="D1132" s="106" t="s">
        <v>194</v>
      </c>
      <c r="E1132" s="107"/>
      <c r="F1132" s="107"/>
      <c r="G1132" s="108"/>
      <c r="H1132" s="40"/>
    </row>
    <row r="1133" spans="2:8">
      <c r="C1133" s="35" t="s">
        <v>12</v>
      </c>
      <c r="D1133" s="53">
        <v>2</v>
      </c>
      <c r="E1133" s="49"/>
      <c r="F1133" s="10"/>
    </row>
    <row r="1134" spans="2:8">
      <c r="C1134" s="1" t="s">
        <v>9</v>
      </c>
      <c r="D1134" s="54">
        <v>361</v>
      </c>
      <c r="E1134" s="109" t="s">
        <v>16</v>
      </c>
      <c r="F1134" s="110"/>
      <c r="G1134" s="113">
        <f>D1135/D1134</f>
        <v>18.187451523545707</v>
      </c>
    </row>
    <row r="1135" spans="2:8">
      <c r="C1135" s="1" t="s">
        <v>10</v>
      </c>
      <c r="D1135" s="54">
        <v>6565.67</v>
      </c>
      <c r="E1135" s="111"/>
      <c r="F1135" s="112"/>
      <c r="G1135" s="114"/>
    </row>
    <row r="1136" spans="2:8">
      <c r="C1136" s="37"/>
      <c r="D1136" s="38"/>
      <c r="E1136" s="50"/>
    </row>
    <row r="1137" spans="2:8">
      <c r="C1137" s="36" t="s">
        <v>7</v>
      </c>
      <c r="D1137" s="55" t="s">
        <v>192</v>
      </c>
    </row>
    <row r="1138" spans="2:8">
      <c r="C1138" s="36" t="s">
        <v>11</v>
      </c>
      <c r="D1138" s="55">
        <v>85</v>
      </c>
    </row>
    <row r="1139" spans="2:8">
      <c r="C1139" s="36" t="s">
        <v>13</v>
      </c>
      <c r="D1139" s="69" t="s">
        <v>34</v>
      </c>
      <c r="E1139" s="41"/>
    </row>
    <row r="1140" spans="2:8" ht="24" thickBot="1">
      <c r="C1140" s="42"/>
      <c r="D1140" s="42"/>
    </row>
    <row r="1141" spans="2:8" ht="48" thickBot="1">
      <c r="B1141" s="88" t="s">
        <v>17</v>
      </c>
      <c r="C1141" s="89"/>
      <c r="D1141" s="23" t="s">
        <v>20</v>
      </c>
      <c r="E1141" s="90" t="s">
        <v>22</v>
      </c>
      <c r="F1141" s="91"/>
      <c r="G1141" s="2" t="s">
        <v>21</v>
      </c>
    </row>
    <row r="1142" spans="2:8" ht="24" thickBot="1">
      <c r="B1142" s="92" t="s">
        <v>36</v>
      </c>
      <c r="C1142" s="93"/>
      <c r="D1142" s="70">
        <v>50.01</v>
      </c>
      <c r="E1142" s="56">
        <v>2</v>
      </c>
      <c r="F1142" s="18" t="s">
        <v>25</v>
      </c>
      <c r="G1142" s="26">
        <f t="shared" ref="G1142:G1149" si="26">D1142*E1142</f>
        <v>100.02</v>
      </c>
      <c r="H1142" s="94"/>
    </row>
    <row r="1143" spans="2:8">
      <c r="B1143" s="95" t="s">
        <v>18</v>
      </c>
      <c r="C1143" s="96"/>
      <c r="D1143" s="59">
        <v>97.44</v>
      </c>
      <c r="E1143" s="57">
        <v>0.43</v>
      </c>
      <c r="F1143" s="19" t="s">
        <v>26</v>
      </c>
      <c r="G1143" s="27">
        <f t="shared" si="26"/>
        <v>41.8992</v>
      </c>
      <c r="H1143" s="94"/>
    </row>
    <row r="1144" spans="2:8" ht="24" thickBot="1">
      <c r="B1144" s="97" t="s">
        <v>19</v>
      </c>
      <c r="C1144" s="98"/>
      <c r="D1144" s="62">
        <v>151.63</v>
      </c>
      <c r="E1144" s="58">
        <v>0.43</v>
      </c>
      <c r="F1144" s="20" t="s">
        <v>26</v>
      </c>
      <c r="G1144" s="28">
        <f t="shared" si="26"/>
        <v>65.20089999999999</v>
      </c>
      <c r="H1144" s="94"/>
    </row>
    <row r="1145" spans="2:8" ht="24" thickBot="1">
      <c r="B1145" s="99" t="s">
        <v>28</v>
      </c>
      <c r="C1145" s="100"/>
      <c r="D1145" s="71">
        <v>731.97</v>
      </c>
      <c r="E1145" s="71"/>
      <c r="F1145" s="24" t="s">
        <v>25</v>
      </c>
      <c r="G1145" s="29">
        <f t="shared" si="26"/>
        <v>0</v>
      </c>
      <c r="H1145" s="94"/>
    </row>
    <row r="1146" spans="2:8">
      <c r="B1146" s="95" t="s">
        <v>33</v>
      </c>
      <c r="C1146" s="96"/>
      <c r="D1146" s="59">
        <v>652.6</v>
      </c>
      <c r="E1146" s="59">
        <v>4</v>
      </c>
      <c r="F1146" s="19" t="s">
        <v>25</v>
      </c>
      <c r="G1146" s="27">
        <f t="shared" si="26"/>
        <v>2610.4</v>
      </c>
      <c r="H1146" s="94"/>
    </row>
    <row r="1147" spans="2:8">
      <c r="B1147" s="101" t="s">
        <v>27</v>
      </c>
      <c r="C1147" s="102"/>
      <c r="D1147" s="72">
        <v>526.99</v>
      </c>
      <c r="E1147" s="60">
        <v>2</v>
      </c>
      <c r="F1147" s="21" t="s">
        <v>25</v>
      </c>
      <c r="G1147" s="30">
        <f t="shared" si="26"/>
        <v>1053.98</v>
      </c>
      <c r="H1147" s="94"/>
    </row>
    <row r="1148" spans="2:8">
      <c r="B1148" s="101" t="s">
        <v>29</v>
      </c>
      <c r="C1148" s="102"/>
      <c r="D1148" s="73">
        <v>5436.99</v>
      </c>
      <c r="E1148" s="61"/>
      <c r="F1148" s="21" t="s">
        <v>25</v>
      </c>
      <c r="G1148" s="30">
        <f t="shared" si="26"/>
        <v>0</v>
      </c>
      <c r="H1148" s="94"/>
    </row>
    <row r="1149" spans="2:8">
      <c r="B1149" s="101" t="s">
        <v>30</v>
      </c>
      <c r="C1149" s="102"/>
      <c r="D1149" s="73">
        <v>1672.77</v>
      </c>
      <c r="E1149" s="61"/>
      <c r="F1149" s="21" t="s">
        <v>25</v>
      </c>
      <c r="G1149" s="30">
        <f t="shared" si="26"/>
        <v>0</v>
      </c>
      <c r="H1149" s="94"/>
    </row>
    <row r="1150" spans="2:8">
      <c r="B1150" s="101" t="s">
        <v>32</v>
      </c>
      <c r="C1150" s="102"/>
      <c r="D1150" s="73">
        <v>548.24</v>
      </c>
      <c r="E1150" s="61"/>
      <c r="F1150" s="21" t="s">
        <v>25</v>
      </c>
      <c r="G1150" s="30">
        <f>D1150*E1150</f>
        <v>0</v>
      </c>
      <c r="H1150" s="94"/>
    </row>
    <row r="1151" spans="2:8" ht="24" thickBot="1">
      <c r="B1151" s="97" t="s">
        <v>31</v>
      </c>
      <c r="C1151" s="98"/>
      <c r="D1151" s="74">
        <v>340.74</v>
      </c>
      <c r="E1151" s="62"/>
      <c r="F1151" s="20" t="s">
        <v>25</v>
      </c>
      <c r="G1151" s="31">
        <f>D1151*E1151</f>
        <v>0</v>
      </c>
      <c r="H1151" s="94"/>
    </row>
    <row r="1152" spans="2:8">
      <c r="C1152" s="3"/>
      <c r="D1152" s="3"/>
      <c r="E1152" s="4"/>
      <c r="F1152" s="4"/>
      <c r="H1152" s="45"/>
    </row>
    <row r="1153" spans="2:8" ht="25.5">
      <c r="C1153" s="14" t="s">
        <v>14</v>
      </c>
      <c r="D1153" s="6"/>
    </row>
    <row r="1154" spans="2:8" ht="20.25">
      <c r="C1154" s="85" t="s">
        <v>6</v>
      </c>
      <c r="D1154" s="51" t="s">
        <v>0</v>
      </c>
      <c r="E1154" s="9">
        <f>IF(G1142&gt;0, ROUND((G1142+D1135)/D1135,2), 0)</f>
        <v>1.02</v>
      </c>
      <c r="F1154" s="9"/>
      <c r="G1154" s="10"/>
      <c r="H1154" s="7"/>
    </row>
    <row r="1155" spans="2:8">
      <c r="C1155" s="85"/>
      <c r="D1155" s="51" t="s">
        <v>1</v>
      </c>
      <c r="E1155" s="9">
        <f>IF(SUM(G1143:G1144)&gt;0,ROUND((G1143+G1144+D1135)/D1135,2),0)</f>
        <v>1.02</v>
      </c>
      <c r="F1155" s="9"/>
      <c r="G1155" s="11"/>
      <c r="H1155" s="47"/>
    </row>
    <row r="1156" spans="2:8">
      <c r="C1156" s="85"/>
      <c r="D1156" s="51" t="s">
        <v>2</v>
      </c>
      <c r="E1156" s="9">
        <f>IF(G1145&gt;0,ROUND((G1145+D1135)/D1135,2),0)</f>
        <v>0</v>
      </c>
      <c r="F1156" s="12"/>
      <c r="G1156" s="11"/>
    </row>
    <row r="1157" spans="2:8">
      <c r="C1157" s="85"/>
      <c r="D1157" s="13" t="s">
        <v>3</v>
      </c>
      <c r="E1157" s="32">
        <f>IF(SUM(G1146:G1151)&gt;0,ROUND((SUM(G1146:G1151)+D1135)/D1135,2),0)</f>
        <v>1.56</v>
      </c>
      <c r="F1157" s="10"/>
      <c r="G1157" s="11"/>
    </row>
    <row r="1158" spans="2:8" ht="25.5">
      <c r="D1158" s="33" t="s">
        <v>4</v>
      </c>
      <c r="E1158" s="34">
        <f>SUM(E1154:E1157)-IF(VALUE(COUNTIF(E1154:E1157,"&gt;0"))=4,3,0)-IF(VALUE(COUNTIF(E1154:E1157,"&gt;0"))=3,2,0)-IF(VALUE(COUNTIF(E1154:E1157,"&gt;0"))=2,1,0)</f>
        <v>1.6</v>
      </c>
      <c r="F1158" s="25"/>
    </row>
    <row r="1159" spans="2:8">
      <c r="E1159" s="15"/>
    </row>
    <row r="1160" spans="2:8" ht="25.5">
      <c r="B1160" s="22"/>
      <c r="C1160" s="16" t="s">
        <v>23</v>
      </c>
      <c r="D1160" s="86">
        <f>E1158*D1135</f>
        <v>10505.072</v>
      </c>
      <c r="E1160" s="86"/>
    </row>
    <row r="1161" spans="2:8" ht="20.25">
      <c r="C1161" s="17" t="s">
        <v>8</v>
      </c>
      <c r="D1161" s="87">
        <f>D1160/D1134</f>
        <v>29.099922437673129</v>
      </c>
      <c r="E1161" s="87"/>
      <c r="G1161" s="7"/>
      <c r="H1161" s="48"/>
    </row>
    <row r="1171" spans="2:8" ht="60.75">
      <c r="B1171" s="115" t="s">
        <v>63</v>
      </c>
      <c r="C1171" s="115"/>
      <c r="D1171" s="115"/>
      <c r="E1171" s="115"/>
      <c r="F1171" s="115"/>
      <c r="G1171" s="115"/>
      <c r="H1171" s="115"/>
    </row>
    <row r="1172" spans="2:8">
      <c r="B1172" s="116" t="s">
        <v>37</v>
      </c>
      <c r="C1172" s="116"/>
      <c r="D1172" s="116"/>
      <c r="E1172" s="116"/>
      <c r="F1172" s="116"/>
      <c r="G1172" s="116"/>
    </row>
    <row r="1173" spans="2:8">
      <c r="C1173" s="52"/>
      <c r="G1173" s="7"/>
    </row>
    <row r="1174" spans="2:8" ht="25.5">
      <c r="C1174" s="14" t="s">
        <v>5</v>
      </c>
      <c r="D1174" s="6"/>
    </row>
    <row r="1175" spans="2:8" ht="20.25">
      <c r="B1175" s="10"/>
      <c r="C1175" s="103" t="s">
        <v>15</v>
      </c>
      <c r="D1175" s="106" t="s">
        <v>87</v>
      </c>
      <c r="E1175" s="107"/>
      <c r="F1175" s="107"/>
      <c r="G1175" s="108"/>
      <c r="H1175" s="40"/>
    </row>
    <row r="1176" spans="2:8" ht="20.25">
      <c r="B1176" s="10"/>
      <c r="C1176" s="104"/>
      <c r="D1176" s="106" t="s">
        <v>189</v>
      </c>
      <c r="E1176" s="107"/>
      <c r="F1176" s="107"/>
      <c r="G1176" s="108"/>
      <c r="H1176" s="40"/>
    </row>
    <row r="1177" spans="2:8" ht="20.25">
      <c r="B1177" s="10"/>
      <c r="C1177" s="105"/>
      <c r="D1177" s="106" t="s">
        <v>195</v>
      </c>
      <c r="E1177" s="107"/>
      <c r="F1177" s="107"/>
      <c r="G1177" s="108"/>
      <c r="H1177" s="40"/>
    </row>
    <row r="1178" spans="2:8">
      <c r="C1178" s="35" t="s">
        <v>12</v>
      </c>
      <c r="D1178" s="53">
        <v>1.5</v>
      </c>
      <c r="E1178" s="49"/>
      <c r="F1178" s="10"/>
    </row>
    <row r="1179" spans="2:8">
      <c r="C1179" s="1" t="s">
        <v>9</v>
      </c>
      <c r="D1179" s="54">
        <v>284</v>
      </c>
      <c r="E1179" s="109" t="s">
        <v>16</v>
      </c>
      <c r="F1179" s="110"/>
      <c r="G1179" s="113">
        <f>D1180/D1179</f>
        <v>12.083661971830987</v>
      </c>
    </row>
    <row r="1180" spans="2:8">
      <c r="C1180" s="1" t="s">
        <v>10</v>
      </c>
      <c r="D1180" s="54">
        <v>3431.76</v>
      </c>
      <c r="E1180" s="111"/>
      <c r="F1180" s="112"/>
      <c r="G1180" s="114"/>
    </row>
    <row r="1181" spans="2:8">
      <c r="C1181" s="37"/>
      <c r="D1181" s="38"/>
      <c r="E1181" s="50"/>
    </row>
    <row r="1182" spans="2:8">
      <c r="C1182" s="36" t="s">
        <v>7</v>
      </c>
      <c r="D1182" s="55" t="s">
        <v>196</v>
      </c>
    </row>
    <row r="1183" spans="2:8">
      <c r="C1183" s="36" t="s">
        <v>11</v>
      </c>
      <c r="D1183" s="55">
        <v>60</v>
      </c>
    </row>
    <row r="1184" spans="2:8">
      <c r="C1184" s="36" t="s">
        <v>13</v>
      </c>
      <c r="D1184" s="69" t="s">
        <v>34</v>
      </c>
      <c r="E1184" s="41"/>
    </row>
    <row r="1185" spans="2:8" ht="24" thickBot="1">
      <c r="C1185" s="42"/>
      <c r="D1185" s="42"/>
    </row>
    <row r="1186" spans="2:8" ht="48" thickBot="1">
      <c r="B1186" s="88" t="s">
        <v>17</v>
      </c>
      <c r="C1186" s="89"/>
      <c r="D1186" s="23" t="s">
        <v>20</v>
      </c>
      <c r="E1186" s="90" t="s">
        <v>22</v>
      </c>
      <c r="F1186" s="91"/>
      <c r="G1186" s="2" t="s">
        <v>21</v>
      </c>
    </row>
    <row r="1187" spans="2:8" ht="24" thickBot="1">
      <c r="B1187" s="92" t="s">
        <v>36</v>
      </c>
      <c r="C1187" s="93"/>
      <c r="D1187" s="70">
        <v>50.01</v>
      </c>
      <c r="E1187" s="56">
        <v>1.5</v>
      </c>
      <c r="F1187" s="18" t="s">
        <v>25</v>
      </c>
      <c r="G1187" s="26">
        <f t="shared" ref="G1187:G1194" si="27">D1187*E1187</f>
        <v>75.015000000000001</v>
      </c>
      <c r="H1187" s="94"/>
    </row>
    <row r="1188" spans="2:8">
      <c r="B1188" s="95" t="s">
        <v>18</v>
      </c>
      <c r="C1188" s="96"/>
      <c r="D1188" s="59">
        <v>97.44</v>
      </c>
      <c r="E1188" s="57">
        <v>0.56999999999999995</v>
      </c>
      <c r="F1188" s="19" t="s">
        <v>26</v>
      </c>
      <c r="G1188" s="27">
        <f t="shared" si="27"/>
        <v>55.540799999999997</v>
      </c>
      <c r="H1188" s="94"/>
    </row>
    <row r="1189" spans="2:8" ht="24" thickBot="1">
      <c r="B1189" s="97" t="s">
        <v>19</v>
      </c>
      <c r="C1189" s="98"/>
      <c r="D1189" s="62">
        <v>151.63</v>
      </c>
      <c r="E1189" s="58">
        <v>0.56999999999999995</v>
      </c>
      <c r="F1189" s="20" t="s">
        <v>26</v>
      </c>
      <c r="G1189" s="28">
        <f t="shared" si="27"/>
        <v>86.429099999999991</v>
      </c>
      <c r="H1189" s="94"/>
    </row>
    <row r="1190" spans="2:8" ht="24" thickBot="1">
      <c r="B1190" s="99" t="s">
        <v>28</v>
      </c>
      <c r="C1190" s="100"/>
      <c r="D1190" s="71">
        <v>731.97</v>
      </c>
      <c r="E1190" s="71"/>
      <c r="F1190" s="24" t="s">
        <v>25</v>
      </c>
      <c r="G1190" s="29">
        <f t="shared" si="27"/>
        <v>0</v>
      </c>
      <c r="H1190" s="94"/>
    </row>
    <row r="1191" spans="2:8">
      <c r="B1191" s="95" t="s">
        <v>33</v>
      </c>
      <c r="C1191" s="96"/>
      <c r="D1191" s="59">
        <v>652.6</v>
      </c>
      <c r="E1191" s="59">
        <v>3</v>
      </c>
      <c r="F1191" s="19" t="s">
        <v>25</v>
      </c>
      <c r="G1191" s="27">
        <f t="shared" si="27"/>
        <v>1957.8000000000002</v>
      </c>
      <c r="H1191" s="94"/>
    </row>
    <row r="1192" spans="2:8">
      <c r="B1192" s="101" t="s">
        <v>27</v>
      </c>
      <c r="C1192" s="102"/>
      <c r="D1192" s="72">
        <v>526.99</v>
      </c>
      <c r="E1192" s="60">
        <v>1.5</v>
      </c>
      <c r="F1192" s="21" t="s">
        <v>25</v>
      </c>
      <c r="G1192" s="30">
        <f t="shared" si="27"/>
        <v>790.48500000000001</v>
      </c>
      <c r="H1192" s="94"/>
    </row>
    <row r="1193" spans="2:8">
      <c r="B1193" s="101" t="s">
        <v>29</v>
      </c>
      <c r="C1193" s="102"/>
      <c r="D1193" s="73">
        <v>5436.99</v>
      </c>
      <c r="E1193" s="61"/>
      <c r="F1193" s="21" t="s">
        <v>25</v>
      </c>
      <c r="G1193" s="30">
        <f t="shared" si="27"/>
        <v>0</v>
      </c>
      <c r="H1193" s="94"/>
    </row>
    <row r="1194" spans="2:8">
      <c r="B1194" s="101" t="s">
        <v>30</v>
      </c>
      <c r="C1194" s="102"/>
      <c r="D1194" s="73">
        <v>1672.77</v>
      </c>
      <c r="E1194" s="61"/>
      <c r="F1194" s="21" t="s">
        <v>25</v>
      </c>
      <c r="G1194" s="30">
        <f t="shared" si="27"/>
        <v>0</v>
      </c>
      <c r="H1194" s="94"/>
    </row>
    <row r="1195" spans="2:8">
      <c r="B1195" s="101" t="s">
        <v>32</v>
      </c>
      <c r="C1195" s="102"/>
      <c r="D1195" s="73">
        <v>548.24</v>
      </c>
      <c r="E1195" s="61"/>
      <c r="F1195" s="21" t="s">
        <v>25</v>
      </c>
      <c r="G1195" s="30">
        <f>D1195*E1195</f>
        <v>0</v>
      </c>
      <c r="H1195" s="94"/>
    </row>
    <row r="1196" spans="2:8" ht="24" thickBot="1">
      <c r="B1196" s="97" t="s">
        <v>31</v>
      </c>
      <c r="C1196" s="98"/>
      <c r="D1196" s="74">
        <v>340.74</v>
      </c>
      <c r="E1196" s="62"/>
      <c r="F1196" s="20" t="s">
        <v>25</v>
      </c>
      <c r="G1196" s="31">
        <f>D1196*E1196</f>
        <v>0</v>
      </c>
      <c r="H1196" s="94"/>
    </row>
    <row r="1197" spans="2:8">
      <c r="C1197" s="3"/>
      <c r="D1197" s="3"/>
      <c r="E1197" s="4"/>
      <c r="F1197" s="4"/>
      <c r="H1197" s="45"/>
    </row>
    <row r="1198" spans="2:8" ht="25.5">
      <c r="C1198" s="14" t="s">
        <v>14</v>
      </c>
      <c r="D1198" s="6"/>
    </row>
    <row r="1199" spans="2:8" ht="20.25">
      <c r="C1199" s="85" t="s">
        <v>6</v>
      </c>
      <c r="D1199" s="51" t="s">
        <v>0</v>
      </c>
      <c r="E1199" s="9">
        <f>IF(G1187&gt;0, ROUND((G1187+D1180)/D1180,2), 0)</f>
        <v>1.02</v>
      </c>
      <c r="F1199" s="9"/>
      <c r="G1199" s="10"/>
      <c r="H1199" s="7"/>
    </row>
    <row r="1200" spans="2:8">
      <c r="C1200" s="85"/>
      <c r="D1200" s="51" t="s">
        <v>1</v>
      </c>
      <c r="E1200" s="9">
        <f>IF(SUM(G1188:G1189)&gt;0,ROUND((G1188+G1189+D1180)/D1180,2),0)</f>
        <v>1.04</v>
      </c>
      <c r="F1200" s="9"/>
      <c r="G1200" s="11"/>
      <c r="H1200" s="47"/>
    </row>
    <row r="1201" spans="2:8">
      <c r="C1201" s="85"/>
      <c r="D1201" s="51" t="s">
        <v>2</v>
      </c>
      <c r="E1201" s="9">
        <f>IF(G1190&gt;0,ROUND((G1190+D1180)/D1180,2),0)</f>
        <v>0</v>
      </c>
      <c r="F1201" s="12"/>
      <c r="G1201" s="11"/>
    </row>
    <row r="1202" spans="2:8">
      <c r="C1202" s="85"/>
      <c r="D1202" s="13" t="s">
        <v>3</v>
      </c>
      <c r="E1202" s="32">
        <f>IF(SUM(G1191:G1196)&gt;0,ROUND((SUM(G1191:G1196)+D1180)/D1180,2),0)</f>
        <v>1.8</v>
      </c>
      <c r="F1202" s="10"/>
      <c r="G1202" s="11"/>
    </row>
    <row r="1203" spans="2:8" ht="25.5">
      <c r="D1203" s="33" t="s">
        <v>4</v>
      </c>
      <c r="E1203" s="34">
        <f>SUM(E1199:E1202)-IF(VALUE(COUNTIF(E1199:E1202,"&gt;0"))=4,3,0)-IF(VALUE(COUNTIF(E1199:E1202,"&gt;0"))=3,2,0)-IF(VALUE(COUNTIF(E1199:E1202,"&gt;0"))=2,1,0)</f>
        <v>1.8600000000000003</v>
      </c>
      <c r="F1203" s="25"/>
    </row>
    <row r="1204" spans="2:8">
      <c r="E1204" s="15"/>
    </row>
    <row r="1205" spans="2:8" ht="25.5">
      <c r="B1205" s="22"/>
      <c r="C1205" s="16" t="s">
        <v>23</v>
      </c>
      <c r="D1205" s="86">
        <f>E1203*D1180</f>
        <v>6383.0736000000015</v>
      </c>
      <c r="E1205" s="86"/>
    </row>
    <row r="1206" spans="2:8" ht="20.25">
      <c r="C1206" s="17" t="s">
        <v>8</v>
      </c>
      <c r="D1206" s="87">
        <f>D1205/D1179</f>
        <v>22.47561126760564</v>
      </c>
      <c r="E1206" s="87"/>
      <c r="G1206" s="7"/>
      <c r="H1206" s="48"/>
    </row>
    <row r="1216" spans="2:8" ht="60.75">
      <c r="B1216" s="115" t="s">
        <v>64</v>
      </c>
      <c r="C1216" s="115"/>
      <c r="D1216" s="115"/>
      <c r="E1216" s="115"/>
      <c r="F1216" s="115"/>
      <c r="G1216" s="115"/>
      <c r="H1216" s="115"/>
    </row>
    <row r="1217" spans="2:8">
      <c r="B1217" s="116" t="s">
        <v>37</v>
      </c>
      <c r="C1217" s="116"/>
      <c r="D1217" s="116"/>
      <c r="E1217" s="116"/>
      <c r="F1217" s="116"/>
      <c r="G1217" s="116"/>
    </row>
    <row r="1218" spans="2:8">
      <c r="C1218" s="52"/>
      <c r="G1218" s="7"/>
    </row>
    <row r="1219" spans="2:8" ht="25.5">
      <c r="C1219" s="14" t="s">
        <v>5</v>
      </c>
      <c r="D1219" s="6"/>
    </row>
    <row r="1220" spans="2:8" ht="20.25">
      <c r="B1220" s="10"/>
      <c r="C1220" s="103" t="s">
        <v>15</v>
      </c>
      <c r="D1220" s="106" t="s">
        <v>87</v>
      </c>
      <c r="E1220" s="107"/>
      <c r="F1220" s="107"/>
      <c r="G1220" s="108"/>
      <c r="H1220" s="40"/>
    </row>
    <row r="1221" spans="2:8" ht="20.25">
      <c r="B1221" s="10"/>
      <c r="C1221" s="104"/>
      <c r="D1221" s="106" t="s">
        <v>189</v>
      </c>
      <c r="E1221" s="107"/>
      <c r="F1221" s="107"/>
      <c r="G1221" s="108"/>
      <c r="H1221" s="40"/>
    </row>
    <row r="1222" spans="2:8" ht="20.25">
      <c r="B1222" s="10"/>
      <c r="C1222" s="105"/>
      <c r="D1222" s="106" t="s">
        <v>197</v>
      </c>
      <c r="E1222" s="107"/>
      <c r="F1222" s="107"/>
      <c r="G1222" s="108"/>
      <c r="H1222" s="40"/>
    </row>
    <row r="1223" spans="2:8">
      <c r="C1223" s="35" t="s">
        <v>12</v>
      </c>
      <c r="D1223" s="53">
        <v>1.5</v>
      </c>
      <c r="E1223" s="49"/>
      <c r="F1223" s="10"/>
    </row>
    <row r="1224" spans="2:8">
      <c r="C1224" s="1" t="s">
        <v>9</v>
      </c>
      <c r="D1224" s="54">
        <v>284</v>
      </c>
      <c r="E1224" s="109" t="s">
        <v>16</v>
      </c>
      <c r="F1224" s="110"/>
      <c r="G1224" s="113">
        <f>D1225/D1224</f>
        <v>12.366514084507044</v>
      </c>
    </row>
    <row r="1225" spans="2:8">
      <c r="C1225" s="1" t="s">
        <v>10</v>
      </c>
      <c r="D1225" s="54">
        <v>3512.09</v>
      </c>
      <c r="E1225" s="111"/>
      <c r="F1225" s="112"/>
      <c r="G1225" s="114"/>
    </row>
    <row r="1226" spans="2:8">
      <c r="C1226" s="37"/>
      <c r="D1226" s="38"/>
      <c r="E1226" s="50"/>
    </row>
    <row r="1227" spans="2:8">
      <c r="C1227" s="36" t="s">
        <v>7</v>
      </c>
      <c r="D1227" s="55" t="s">
        <v>196</v>
      </c>
    </row>
    <row r="1228" spans="2:8">
      <c r="C1228" s="36" t="s">
        <v>11</v>
      </c>
      <c r="D1228" s="55">
        <v>60</v>
      </c>
    </row>
    <row r="1229" spans="2:8">
      <c r="C1229" s="36" t="s">
        <v>13</v>
      </c>
      <c r="D1229" s="69" t="s">
        <v>34</v>
      </c>
      <c r="E1229" s="41"/>
    </row>
    <row r="1230" spans="2:8" ht="24" thickBot="1">
      <c r="C1230" s="42"/>
      <c r="D1230" s="42"/>
    </row>
    <row r="1231" spans="2:8" ht="48" thickBot="1">
      <c r="B1231" s="88" t="s">
        <v>17</v>
      </c>
      <c r="C1231" s="89"/>
      <c r="D1231" s="23" t="s">
        <v>20</v>
      </c>
      <c r="E1231" s="90" t="s">
        <v>22</v>
      </c>
      <c r="F1231" s="91"/>
      <c r="G1231" s="2" t="s">
        <v>21</v>
      </c>
    </row>
    <row r="1232" spans="2:8" ht="24" thickBot="1">
      <c r="B1232" s="92" t="s">
        <v>36</v>
      </c>
      <c r="C1232" s="93"/>
      <c r="D1232" s="70">
        <v>50.01</v>
      </c>
      <c r="E1232" s="56">
        <v>1.5</v>
      </c>
      <c r="F1232" s="18" t="s">
        <v>25</v>
      </c>
      <c r="G1232" s="26">
        <f t="shared" ref="G1232:G1239" si="28">D1232*E1232</f>
        <v>75.015000000000001</v>
      </c>
      <c r="H1232" s="94"/>
    </row>
    <row r="1233" spans="2:8">
      <c r="B1233" s="95" t="s">
        <v>18</v>
      </c>
      <c r="C1233" s="96"/>
      <c r="D1233" s="59">
        <v>97.44</v>
      </c>
      <c r="E1233" s="57">
        <v>0.53</v>
      </c>
      <c r="F1233" s="19" t="s">
        <v>26</v>
      </c>
      <c r="G1233" s="27">
        <f t="shared" si="28"/>
        <v>51.6432</v>
      </c>
      <c r="H1233" s="94"/>
    </row>
    <row r="1234" spans="2:8" ht="24" thickBot="1">
      <c r="B1234" s="97" t="s">
        <v>19</v>
      </c>
      <c r="C1234" s="98"/>
      <c r="D1234" s="62">
        <v>151.63</v>
      </c>
      <c r="E1234" s="58">
        <v>0.53</v>
      </c>
      <c r="F1234" s="20" t="s">
        <v>26</v>
      </c>
      <c r="G1234" s="28">
        <f t="shared" si="28"/>
        <v>80.363900000000001</v>
      </c>
      <c r="H1234" s="94"/>
    </row>
    <row r="1235" spans="2:8" ht="24" thickBot="1">
      <c r="B1235" s="99" t="s">
        <v>28</v>
      </c>
      <c r="C1235" s="100"/>
      <c r="D1235" s="71">
        <v>731.97</v>
      </c>
      <c r="E1235" s="71"/>
      <c r="F1235" s="24" t="s">
        <v>25</v>
      </c>
      <c r="G1235" s="29">
        <f t="shared" si="28"/>
        <v>0</v>
      </c>
      <c r="H1235" s="94"/>
    </row>
    <row r="1236" spans="2:8">
      <c r="B1236" s="95" t="s">
        <v>33</v>
      </c>
      <c r="C1236" s="96"/>
      <c r="D1236" s="59">
        <v>652.6</v>
      </c>
      <c r="E1236" s="59">
        <v>3</v>
      </c>
      <c r="F1236" s="19" t="s">
        <v>25</v>
      </c>
      <c r="G1236" s="27">
        <f t="shared" si="28"/>
        <v>1957.8000000000002</v>
      </c>
      <c r="H1236" s="94"/>
    </row>
    <row r="1237" spans="2:8">
      <c r="B1237" s="101" t="s">
        <v>27</v>
      </c>
      <c r="C1237" s="102"/>
      <c r="D1237" s="72">
        <v>526.99</v>
      </c>
      <c r="E1237" s="60">
        <v>1.5</v>
      </c>
      <c r="F1237" s="21" t="s">
        <v>25</v>
      </c>
      <c r="G1237" s="30">
        <f t="shared" si="28"/>
        <v>790.48500000000001</v>
      </c>
      <c r="H1237" s="94"/>
    </row>
    <row r="1238" spans="2:8">
      <c r="B1238" s="101" t="s">
        <v>29</v>
      </c>
      <c r="C1238" s="102"/>
      <c r="D1238" s="73">
        <v>5436.99</v>
      </c>
      <c r="E1238" s="61"/>
      <c r="F1238" s="21" t="s">
        <v>25</v>
      </c>
      <c r="G1238" s="30">
        <f t="shared" si="28"/>
        <v>0</v>
      </c>
      <c r="H1238" s="94"/>
    </row>
    <row r="1239" spans="2:8">
      <c r="B1239" s="101" t="s">
        <v>30</v>
      </c>
      <c r="C1239" s="102"/>
      <c r="D1239" s="73">
        <v>1672.77</v>
      </c>
      <c r="E1239" s="61"/>
      <c r="F1239" s="21" t="s">
        <v>25</v>
      </c>
      <c r="G1239" s="30">
        <f t="shared" si="28"/>
        <v>0</v>
      </c>
      <c r="H1239" s="94"/>
    </row>
    <row r="1240" spans="2:8">
      <c r="B1240" s="101" t="s">
        <v>32</v>
      </c>
      <c r="C1240" s="102"/>
      <c r="D1240" s="73">
        <v>548.24</v>
      </c>
      <c r="E1240" s="61"/>
      <c r="F1240" s="21" t="s">
        <v>25</v>
      </c>
      <c r="G1240" s="30">
        <f>D1240*E1240</f>
        <v>0</v>
      </c>
      <c r="H1240" s="94"/>
    </row>
    <row r="1241" spans="2:8" ht="24" thickBot="1">
      <c r="B1241" s="97" t="s">
        <v>31</v>
      </c>
      <c r="C1241" s="98"/>
      <c r="D1241" s="74">
        <v>340.74</v>
      </c>
      <c r="E1241" s="62"/>
      <c r="F1241" s="20" t="s">
        <v>25</v>
      </c>
      <c r="G1241" s="31">
        <f>D1241*E1241</f>
        <v>0</v>
      </c>
      <c r="H1241" s="94"/>
    </row>
    <row r="1242" spans="2:8">
      <c r="C1242" s="3"/>
      <c r="D1242" s="3"/>
      <c r="E1242" s="4"/>
      <c r="F1242" s="4"/>
      <c r="H1242" s="45"/>
    </row>
    <row r="1243" spans="2:8" ht="25.5">
      <c r="C1243" s="14" t="s">
        <v>14</v>
      </c>
      <c r="D1243" s="6"/>
    </row>
    <row r="1244" spans="2:8" ht="20.25">
      <c r="C1244" s="85" t="s">
        <v>6</v>
      </c>
      <c r="D1244" s="51" t="s">
        <v>0</v>
      </c>
      <c r="E1244" s="9">
        <f>IF(G1232&gt;0, ROUND((G1232+D1225)/D1225,2), 0)</f>
        <v>1.02</v>
      </c>
      <c r="F1244" s="9"/>
      <c r="G1244" s="10"/>
      <c r="H1244" s="7"/>
    </row>
    <row r="1245" spans="2:8">
      <c r="C1245" s="85"/>
      <c r="D1245" s="51" t="s">
        <v>1</v>
      </c>
      <c r="E1245" s="9">
        <f>IF(SUM(G1233:G1234)&gt;0,ROUND((G1233+G1234+D1225)/D1225,2),0)</f>
        <v>1.04</v>
      </c>
      <c r="F1245" s="9"/>
      <c r="G1245" s="11"/>
      <c r="H1245" s="47"/>
    </row>
    <row r="1246" spans="2:8">
      <c r="C1246" s="85"/>
      <c r="D1246" s="51" t="s">
        <v>2</v>
      </c>
      <c r="E1246" s="9">
        <f>IF(G1235&gt;0,ROUND((G1235+D1225)/D1225,2),0)</f>
        <v>0</v>
      </c>
      <c r="F1246" s="12"/>
      <c r="G1246" s="11"/>
    </row>
    <row r="1247" spans="2:8">
      <c r="C1247" s="85"/>
      <c r="D1247" s="13" t="s">
        <v>3</v>
      </c>
      <c r="E1247" s="32">
        <f>IF(SUM(G1236:G1241)&gt;0,ROUND((SUM(G1236:G1241)+D1225)/D1225,2),0)</f>
        <v>1.78</v>
      </c>
      <c r="F1247" s="10"/>
      <c r="G1247" s="11"/>
    </row>
    <row r="1248" spans="2:8" ht="25.5">
      <c r="D1248" s="33" t="s">
        <v>4</v>
      </c>
      <c r="E1248" s="34">
        <f>SUM(E1244:E1247)-IF(VALUE(COUNTIF(E1244:E1247,"&gt;0"))=4,3,0)-IF(VALUE(COUNTIF(E1244:E1247,"&gt;0"))=3,2,0)-IF(VALUE(COUNTIF(E1244:E1247,"&gt;0"))=2,1,0)</f>
        <v>1.8399999999999999</v>
      </c>
      <c r="F1248" s="25"/>
    </row>
    <row r="1249" spans="2:8">
      <c r="E1249" s="15"/>
    </row>
    <row r="1250" spans="2:8" ht="25.5">
      <c r="B1250" s="22"/>
      <c r="C1250" s="16" t="s">
        <v>23</v>
      </c>
      <c r="D1250" s="86">
        <f>E1248*D1225</f>
        <v>6462.2456000000002</v>
      </c>
      <c r="E1250" s="86"/>
    </row>
    <row r="1251" spans="2:8" ht="20.25">
      <c r="C1251" s="17" t="s">
        <v>8</v>
      </c>
      <c r="D1251" s="87">
        <f>D1250/D1224</f>
        <v>22.754385915492957</v>
      </c>
      <c r="E1251" s="87"/>
      <c r="G1251" s="7"/>
      <c r="H1251" s="48"/>
    </row>
    <row r="1261" spans="2:8" ht="60.75">
      <c r="B1261" s="115" t="s">
        <v>65</v>
      </c>
      <c r="C1261" s="115"/>
      <c r="D1261" s="115"/>
      <c r="E1261" s="115"/>
      <c r="F1261" s="115"/>
      <c r="G1261" s="115"/>
      <c r="H1261" s="115"/>
    </row>
    <row r="1262" spans="2:8">
      <c r="B1262" s="116" t="s">
        <v>37</v>
      </c>
      <c r="C1262" s="116"/>
      <c r="D1262" s="116"/>
      <c r="E1262" s="116"/>
      <c r="F1262" s="116"/>
      <c r="G1262" s="116"/>
    </row>
    <row r="1263" spans="2:8">
      <c r="C1263" s="52"/>
      <c r="G1263" s="7"/>
    </row>
    <row r="1264" spans="2:8" ht="25.5">
      <c r="C1264" s="14" t="s">
        <v>5</v>
      </c>
      <c r="D1264" s="6"/>
    </row>
    <row r="1265" spans="2:8" ht="20.25">
      <c r="B1265" s="10"/>
      <c r="C1265" s="103" t="s">
        <v>15</v>
      </c>
      <c r="D1265" s="106" t="s">
        <v>87</v>
      </c>
      <c r="E1265" s="107"/>
      <c r="F1265" s="107"/>
      <c r="G1265" s="108"/>
      <c r="H1265" s="40"/>
    </row>
    <row r="1266" spans="2:8" ht="20.25">
      <c r="B1266" s="10"/>
      <c r="C1266" s="104"/>
      <c r="D1266" s="106" t="s">
        <v>189</v>
      </c>
      <c r="E1266" s="107"/>
      <c r="F1266" s="107"/>
      <c r="G1266" s="108"/>
      <c r="H1266" s="40"/>
    </row>
    <row r="1267" spans="2:8" ht="20.25">
      <c r="B1267" s="10"/>
      <c r="C1267" s="105"/>
      <c r="D1267" s="106" t="s">
        <v>197</v>
      </c>
      <c r="E1267" s="107"/>
      <c r="F1267" s="107"/>
      <c r="G1267" s="108"/>
      <c r="H1267" s="40"/>
    </row>
    <row r="1268" spans="2:8">
      <c r="C1268" s="35" t="s">
        <v>12</v>
      </c>
      <c r="D1268" s="53">
        <v>1.3</v>
      </c>
      <c r="E1268" s="49"/>
      <c r="F1268" s="10"/>
    </row>
    <row r="1269" spans="2:8">
      <c r="C1269" s="1" t="s">
        <v>9</v>
      </c>
      <c r="D1269" s="54">
        <v>246</v>
      </c>
      <c r="E1269" s="109" t="s">
        <v>16</v>
      </c>
      <c r="F1269" s="110"/>
      <c r="G1269" s="113">
        <f>D1270/D1269</f>
        <v>11.413983739837398</v>
      </c>
    </row>
    <row r="1270" spans="2:8">
      <c r="C1270" s="1" t="s">
        <v>10</v>
      </c>
      <c r="D1270" s="54">
        <v>2807.84</v>
      </c>
      <c r="E1270" s="111"/>
      <c r="F1270" s="112"/>
      <c r="G1270" s="114"/>
    </row>
    <row r="1271" spans="2:8">
      <c r="C1271" s="37"/>
      <c r="D1271" s="38"/>
      <c r="E1271" s="50"/>
    </row>
    <row r="1272" spans="2:8">
      <c r="C1272" s="36" t="s">
        <v>7</v>
      </c>
      <c r="D1272" s="55" t="s">
        <v>196</v>
      </c>
    </row>
    <row r="1273" spans="2:8">
      <c r="C1273" s="36" t="s">
        <v>11</v>
      </c>
      <c r="D1273" s="55">
        <v>60</v>
      </c>
    </row>
    <row r="1274" spans="2:8">
      <c r="C1274" s="36" t="s">
        <v>13</v>
      </c>
      <c r="D1274" s="69" t="s">
        <v>34</v>
      </c>
      <c r="E1274" s="41"/>
    </row>
    <row r="1275" spans="2:8" ht="24" thickBot="1">
      <c r="C1275" s="42"/>
      <c r="D1275" s="42"/>
    </row>
    <row r="1276" spans="2:8" ht="48" thickBot="1">
      <c r="B1276" s="88" t="s">
        <v>17</v>
      </c>
      <c r="C1276" s="89"/>
      <c r="D1276" s="23" t="s">
        <v>20</v>
      </c>
      <c r="E1276" s="90" t="s">
        <v>22</v>
      </c>
      <c r="F1276" s="91"/>
      <c r="G1276" s="2" t="s">
        <v>21</v>
      </c>
    </row>
    <row r="1277" spans="2:8" ht="24" thickBot="1">
      <c r="B1277" s="92" t="s">
        <v>36</v>
      </c>
      <c r="C1277" s="93"/>
      <c r="D1277" s="70">
        <v>50.01</v>
      </c>
      <c r="E1277" s="56">
        <v>1.3</v>
      </c>
      <c r="F1277" s="18" t="s">
        <v>25</v>
      </c>
      <c r="G1277" s="26">
        <f t="shared" ref="G1277:G1284" si="29">D1277*E1277</f>
        <v>65.013000000000005</v>
      </c>
      <c r="H1277" s="94"/>
    </row>
    <row r="1278" spans="2:8">
      <c r="B1278" s="95" t="s">
        <v>18</v>
      </c>
      <c r="C1278" s="96"/>
      <c r="D1278" s="59">
        <v>97.44</v>
      </c>
      <c r="E1278" s="57">
        <v>0.62</v>
      </c>
      <c r="F1278" s="19" t="s">
        <v>26</v>
      </c>
      <c r="G1278" s="27">
        <f t="shared" si="29"/>
        <v>60.412799999999997</v>
      </c>
      <c r="H1278" s="94"/>
    </row>
    <row r="1279" spans="2:8" ht="24" thickBot="1">
      <c r="B1279" s="97" t="s">
        <v>19</v>
      </c>
      <c r="C1279" s="98"/>
      <c r="D1279" s="62">
        <v>151.63</v>
      </c>
      <c r="E1279" s="58">
        <v>0.62</v>
      </c>
      <c r="F1279" s="20" t="s">
        <v>26</v>
      </c>
      <c r="G1279" s="28">
        <f t="shared" si="29"/>
        <v>94.010599999999997</v>
      </c>
      <c r="H1279" s="94"/>
    </row>
    <row r="1280" spans="2:8" ht="24" thickBot="1">
      <c r="B1280" s="99" t="s">
        <v>28</v>
      </c>
      <c r="C1280" s="100"/>
      <c r="D1280" s="71">
        <v>731.97</v>
      </c>
      <c r="E1280" s="71"/>
      <c r="F1280" s="24" t="s">
        <v>25</v>
      </c>
      <c r="G1280" s="29">
        <f t="shared" si="29"/>
        <v>0</v>
      </c>
      <c r="H1280" s="94"/>
    </row>
    <row r="1281" spans="2:8">
      <c r="B1281" s="95" t="s">
        <v>33</v>
      </c>
      <c r="C1281" s="96"/>
      <c r="D1281" s="59">
        <v>652.6</v>
      </c>
      <c r="E1281" s="59">
        <v>2.6</v>
      </c>
      <c r="F1281" s="19" t="s">
        <v>25</v>
      </c>
      <c r="G1281" s="27">
        <f t="shared" si="29"/>
        <v>1696.7600000000002</v>
      </c>
      <c r="H1281" s="94"/>
    </row>
    <row r="1282" spans="2:8">
      <c r="B1282" s="101" t="s">
        <v>27</v>
      </c>
      <c r="C1282" s="102"/>
      <c r="D1282" s="72">
        <v>526.99</v>
      </c>
      <c r="E1282" s="60">
        <v>1.3</v>
      </c>
      <c r="F1282" s="21" t="s">
        <v>25</v>
      </c>
      <c r="G1282" s="30">
        <f t="shared" si="29"/>
        <v>685.08699999999999</v>
      </c>
      <c r="H1282" s="94"/>
    </row>
    <row r="1283" spans="2:8">
      <c r="B1283" s="101" t="s">
        <v>29</v>
      </c>
      <c r="C1283" s="102"/>
      <c r="D1283" s="73">
        <v>5436.99</v>
      </c>
      <c r="E1283" s="61"/>
      <c r="F1283" s="21" t="s">
        <v>25</v>
      </c>
      <c r="G1283" s="30">
        <f t="shared" si="29"/>
        <v>0</v>
      </c>
      <c r="H1283" s="94"/>
    </row>
    <row r="1284" spans="2:8">
      <c r="B1284" s="101" t="s">
        <v>30</v>
      </c>
      <c r="C1284" s="102"/>
      <c r="D1284" s="73">
        <v>1672.77</v>
      </c>
      <c r="E1284" s="61"/>
      <c r="F1284" s="21" t="s">
        <v>25</v>
      </c>
      <c r="G1284" s="30">
        <f t="shared" si="29"/>
        <v>0</v>
      </c>
      <c r="H1284" s="94"/>
    </row>
    <row r="1285" spans="2:8">
      <c r="B1285" s="101" t="s">
        <v>32</v>
      </c>
      <c r="C1285" s="102"/>
      <c r="D1285" s="73">
        <v>548.24</v>
      </c>
      <c r="E1285" s="61"/>
      <c r="F1285" s="21" t="s">
        <v>25</v>
      </c>
      <c r="G1285" s="30">
        <f>D1285*E1285</f>
        <v>0</v>
      </c>
      <c r="H1285" s="94"/>
    </row>
    <row r="1286" spans="2:8" ht="24" thickBot="1">
      <c r="B1286" s="97" t="s">
        <v>31</v>
      </c>
      <c r="C1286" s="98"/>
      <c r="D1286" s="74">
        <v>340.74</v>
      </c>
      <c r="E1286" s="62"/>
      <c r="F1286" s="20" t="s">
        <v>25</v>
      </c>
      <c r="G1286" s="31">
        <f>D1286*E1286</f>
        <v>0</v>
      </c>
      <c r="H1286" s="94"/>
    </row>
    <row r="1287" spans="2:8">
      <c r="C1287" s="3"/>
      <c r="D1287" s="3"/>
      <c r="E1287" s="4"/>
      <c r="F1287" s="4"/>
      <c r="H1287" s="45"/>
    </row>
    <row r="1288" spans="2:8" ht="25.5">
      <c r="C1288" s="14" t="s">
        <v>14</v>
      </c>
      <c r="D1288" s="6"/>
    </row>
    <row r="1289" spans="2:8" ht="20.25">
      <c r="C1289" s="85" t="s">
        <v>6</v>
      </c>
      <c r="D1289" s="51" t="s">
        <v>0</v>
      </c>
      <c r="E1289" s="9">
        <f>IF(G1277&gt;0, ROUND((G1277+D1270)/D1270,2), 0)</f>
        <v>1.02</v>
      </c>
      <c r="F1289" s="9"/>
      <c r="G1289" s="10"/>
      <c r="H1289" s="7"/>
    </row>
    <row r="1290" spans="2:8">
      <c r="C1290" s="85"/>
      <c r="D1290" s="51" t="s">
        <v>1</v>
      </c>
      <c r="E1290" s="9">
        <f>IF(SUM(G1278:G1279)&gt;0,ROUND((G1278+G1279+D1270)/D1270,2),0)</f>
        <v>1.05</v>
      </c>
      <c r="F1290" s="9"/>
      <c r="G1290" s="11"/>
      <c r="H1290" s="47"/>
    </row>
    <row r="1291" spans="2:8">
      <c r="C1291" s="85"/>
      <c r="D1291" s="51" t="s">
        <v>2</v>
      </c>
      <c r="E1291" s="9">
        <f>IF(G1280&gt;0,ROUND((G1280+D1270)/D1270,2),0)</f>
        <v>0</v>
      </c>
      <c r="F1291" s="12"/>
      <c r="G1291" s="11"/>
    </row>
    <row r="1292" spans="2:8">
      <c r="C1292" s="85"/>
      <c r="D1292" s="13" t="s">
        <v>3</v>
      </c>
      <c r="E1292" s="32">
        <f>IF(SUM(G1281:G1286)&gt;0,ROUND((SUM(G1281:G1286)+D1270)/D1270,2),0)</f>
        <v>1.85</v>
      </c>
      <c r="F1292" s="10"/>
      <c r="G1292" s="11"/>
    </row>
    <row r="1293" spans="2:8" ht="25.5">
      <c r="D1293" s="33" t="s">
        <v>4</v>
      </c>
      <c r="E1293" s="34">
        <f>SUM(E1289:E1292)-IF(VALUE(COUNTIF(E1289:E1292,"&gt;0"))=4,3,0)-IF(VALUE(COUNTIF(E1289:E1292,"&gt;0"))=3,2,0)-IF(VALUE(COUNTIF(E1289:E1292,"&gt;0"))=2,1,0)</f>
        <v>1.9200000000000004</v>
      </c>
      <c r="F1293" s="25"/>
    </row>
    <row r="1294" spans="2:8">
      <c r="E1294" s="15"/>
    </row>
    <row r="1295" spans="2:8" ht="25.5">
      <c r="B1295" s="22"/>
      <c r="C1295" s="16" t="s">
        <v>23</v>
      </c>
      <c r="D1295" s="86">
        <f>E1293*D1270</f>
        <v>5391.0528000000013</v>
      </c>
      <c r="E1295" s="86"/>
    </row>
    <row r="1296" spans="2:8" ht="20.25">
      <c r="C1296" s="17" t="s">
        <v>8</v>
      </c>
      <c r="D1296" s="87">
        <f>D1295/D1269</f>
        <v>21.914848780487809</v>
      </c>
      <c r="E1296" s="87"/>
      <c r="G1296" s="7"/>
      <c r="H1296" s="48"/>
    </row>
    <row r="1306" spans="2:8" ht="60.75">
      <c r="B1306" s="115" t="s">
        <v>66</v>
      </c>
      <c r="C1306" s="115"/>
      <c r="D1306" s="115"/>
      <c r="E1306" s="115"/>
      <c r="F1306" s="115"/>
      <c r="G1306" s="115"/>
      <c r="H1306" s="115"/>
    </row>
    <row r="1307" spans="2:8">
      <c r="B1307" s="116" t="s">
        <v>37</v>
      </c>
      <c r="C1307" s="116"/>
      <c r="D1307" s="116"/>
      <c r="E1307" s="116"/>
      <c r="F1307" s="116"/>
      <c r="G1307" s="116"/>
    </row>
    <row r="1308" spans="2:8">
      <c r="C1308" s="52"/>
      <c r="G1308" s="7"/>
    </row>
    <row r="1309" spans="2:8" ht="25.5">
      <c r="C1309" s="14" t="s">
        <v>5</v>
      </c>
      <c r="D1309" s="6"/>
    </row>
    <row r="1310" spans="2:8" ht="20.25">
      <c r="B1310" s="10"/>
      <c r="C1310" s="103" t="s">
        <v>15</v>
      </c>
      <c r="D1310" s="106" t="s">
        <v>87</v>
      </c>
      <c r="E1310" s="107"/>
      <c r="F1310" s="107"/>
      <c r="G1310" s="108"/>
      <c r="H1310" s="40"/>
    </row>
    <row r="1311" spans="2:8" ht="20.25">
      <c r="B1311" s="10"/>
      <c r="C1311" s="104"/>
      <c r="D1311" s="106" t="s">
        <v>189</v>
      </c>
      <c r="E1311" s="107"/>
      <c r="F1311" s="107"/>
      <c r="G1311" s="108"/>
      <c r="H1311" s="40"/>
    </row>
    <row r="1312" spans="2:8" ht="20.25">
      <c r="B1312" s="10"/>
      <c r="C1312" s="105"/>
      <c r="D1312" s="106" t="s">
        <v>198</v>
      </c>
      <c r="E1312" s="107"/>
      <c r="F1312" s="107"/>
      <c r="G1312" s="108"/>
      <c r="H1312" s="40"/>
    </row>
    <row r="1313" spans="2:8">
      <c r="C1313" s="35" t="s">
        <v>12</v>
      </c>
      <c r="D1313" s="53">
        <v>1</v>
      </c>
      <c r="E1313" s="49"/>
      <c r="F1313" s="10"/>
    </row>
    <row r="1314" spans="2:8">
      <c r="C1314" s="1" t="s">
        <v>9</v>
      </c>
      <c r="D1314" s="54">
        <v>188</v>
      </c>
      <c r="E1314" s="109" t="s">
        <v>16</v>
      </c>
      <c r="F1314" s="110"/>
      <c r="G1314" s="113">
        <f>D1315/D1314</f>
        <v>26.109148936170214</v>
      </c>
    </row>
    <row r="1315" spans="2:8">
      <c r="C1315" s="1" t="s">
        <v>10</v>
      </c>
      <c r="D1315" s="54">
        <v>4908.5200000000004</v>
      </c>
      <c r="E1315" s="111"/>
      <c r="F1315" s="112"/>
      <c r="G1315" s="114"/>
    </row>
    <row r="1316" spans="2:8">
      <c r="C1316" s="37"/>
      <c r="D1316" s="38"/>
      <c r="E1316" s="50"/>
    </row>
    <row r="1317" spans="2:8">
      <c r="C1317" s="36" t="s">
        <v>7</v>
      </c>
      <c r="D1317" s="55" t="s">
        <v>199</v>
      </c>
    </row>
    <row r="1318" spans="2:8">
      <c r="C1318" s="36" t="s">
        <v>11</v>
      </c>
      <c r="D1318" s="55">
        <v>95</v>
      </c>
    </row>
    <row r="1319" spans="2:8">
      <c r="C1319" s="36" t="s">
        <v>13</v>
      </c>
      <c r="D1319" s="69" t="s">
        <v>34</v>
      </c>
      <c r="E1319" s="41"/>
    </row>
    <row r="1320" spans="2:8" ht="24" thickBot="1">
      <c r="C1320" s="42"/>
      <c r="D1320" s="42"/>
    </row>
    <row r="1321" spans="2:8" ht="48" thickBot="1">
      <c r="B1321" s="88" t="s">
        <v>17</v>
      </c>
      <c r="C1321" s="89"/>
      <c r="D1321" s="23" t="s">
        <v>20</v>
      </c>
      <c r="E1321" s="90" t="s">
        <v>22</v>
      </c>
      <c r="F1321" s="91"/>
      <c r="G1321" s="2" t="s">
        <v>21</v>
      </c>
    </row>
    <row r="1322" spans="2:8" ht="24" thickBot="1">
      <c r="B1322" s="92" t="s">
        <v>36</v>
      </c>
      <c r="C1322" s="93"/>
      <c r="D1322" s="70">
        <v>50.01</v>
      </c>
      <c r="E1322" s="56">
        <v>1</v>
      </c>
      <c r="F1322" s="18" t="s">
        <v>25</v>
      </c>
      <c r="G1322" s="26">
        <f t="shared" ref="G1322:G1329" si="30">D1322*E1322</f>
        <v>50.01</v>
      </c>
      <c r="H1322" s="94"/>
    </row>
    <row r="1323" spans="2:8">
      <c r="B1323" s="95" t="s">
        <v>18</v>
      </c>
      <c r="C1323" s="96"/>
      <c r="D1323" s="59">
        <v>97.44</v>
      </c>
      <c r="E1323" s="57">
        <v>0.49</v>
      </c>
      <c r="F1323" s="19" t="s">
        <v>26</v>
      </c>
      <c r="G1323" s="27">
        <f t="shared" si="30"/>
        <v>47.745599999999996</v>
      </c>
      <c r="H1323" s="94"/>
    </row>
    <row r="1324" spans="2:8" ht="24" thickBot="1">
      <c r="B1324" s="97" t="s">
        <v>19</v>
      </c>
      <c r="C1324" s="98"/>
      <c r="D1324" s="62">
        <v>151.63</v>
      </c>
      <c r="E1324" s="58">
        <v>0.49</v>
      </c>
      <c r="F1324" s="20" t="s">
        <v>26</v>
      </c>
      <c r="G1324" s="28">
        <f t="shared" si="30"/>
        <v>74.298699999999997</v>
      </c>
      <c r="H1324" s="94"/>
    </row>
    <row r="1325" spans="2:8" ht="24" thickBot="1">
      <c r="B1325" s="99" t="s">
        <v>28</v>
      </c>
      <c r="C1325" s="100"/>
      <c r="D1325" s="71">
        <v>731.97</v>
      </c>
      <c r="E1325" s="71"/>
      <c r="F1325" s="24" t="s">
        <v>25</v>
      </c>
      <c r="G1325" s="29">
        <f t="shared" si="30"/>
        <v>0</v>
      </c>
      <c r="H1325" s="94"/>
    </row>
    <row r="1326" spans="2:8">
      <c r="B1326" s="95" t="s">
        <v>33</v>
      </c>
      <c r="C1326" s="96"/>
      <c r="D1326" s="59">
        <v>652.6</v>
      </c>
      <c r="E1326" s="59">
        <v>2</v>
      </c>
      <c r="F1326" s="19" t="s">
        <v>25</v>
      </c>
      <c r="G1326" s="27">
        <f t="shared" si="30"/>
        <v>1305.2</v>
      </c>
      <c r="H1326" s="94"/>
    </row>
    <row r="1327" spans="2:8">
      <c r="B1327" s="101" t="s">
        <v>27</v>
      </c>
      <c r="C1327" s="102"/>
      <c r="D1327" s="72">
        <v>526.99</v>
      </c>
      <c r="E1327" s="60">
        <v>1</v>
      </c>
      <c r="F1327" s="21" t="s">
        <v>25</v>
      </c>
      <c r="G1327" s="30">
        <f t="shared" si="30"/>
        <v>526.99</v>
      </c>
      <c r="H1327" s="94"/>
    </row>
    <row r="1328" spans="2:8">
      <c r="B1328" s="101" t="s">
        <v>29</v>
      </c>
      <c r="C1328" s="102"/>
      <c r="D1328" s="73">
        <v>5436.99</v>
      </c>
      <c r="E1328" s="61"/>
      <c r="F1328" s="21" t="s">
        <v>25</v>
      </c>
      <c r="G1328" s="30">
        <f t="shared" si="30"/>
        <v>0</v>
      </c>
      <c r="H1328" s="94"/>
    </row>
    <row r="1329" spans="2:8">
      <c r="B1329" s="101" t="s">
        <v>30</v>
      </c>
      <c r="C1329" s="102"/>
      <c r="D1329" s="73">
        <v>1672.77</v>
      </c>
      <c r="E1329" s="61"/>
      <c r="F1329" s="21" t="s">
        <v>25</v>
      </c>
      <c r="G1329" s="30">
        <f t="shared" si="30"/>
        <v>0</v>
      </c>
      <c r="H1329" s="94"/>
    </row>
    <row r="1330" spans="2:8">
      <c r="B1330" s="101" t="s">
        <v>32</v>
      </c>
      <c r="C1330" s="102"/>
      <c r="D1330" s="73">
        <v>548.24</v>
      </c>
      <c r="E1330" s="61"/>
      <c r="F1330" s="21" t="s">
        <v>25</v>
      </c>
      <c r="G1330" s="30">
        <f>D1330*E1330</f>
        <v>0</v>
      </c>
      <c r="H1330" s="94"/>
    </row>
    <row r="1331" spans="2:8" ht="24" thickBot="1">
      <c r="B1331" s="97" t="s">
        <v>31</v>
      </c>
      <c r="C1331" s="98"/>
      <c r="D1331" s="74">
        <v>340.74</v>
      </c>
      <c r="E1331" s="62"/>
      <c r="F1331" s="20" t="s">
        <v>25</v>
      </c>
      <c r="G1331" s="31">
        <f>D1331*E1331</f>
        <v>0</v>
      </c>
      <c r="H1331" s="94"/>
    </row>
    <row r="1332" spans="2:8">
      <c r="C1332" s="3"/>
      <c r="D1332" s="3"/>
      <c r="E1332" s="4"/>
      <c r="F1332" s="4"/>
      <c r="H1332" s="45"/>
    </row>
    <row r="1333" spans="2:8" ht="25.5">
      <c r="C1333" s="14" t="s">
        <v>14</v>
      </c>
      <c r="D1333" s="6"/>
    </row>
    <row r="1334" spans="2:8" ht="20.25">
      <c r="C1334" s="85" t="s">
        <v>6</v>
      </c>
      <c r="D1334" s="51" t="s">
        <v>0</v>
      </c>
      <c r="E1334" s="9">
        <f>IF(G1322&gt;0, ROUND((G1322+D1315)/D1315,2), 0)</f>
        <v>1.01</v>
      </c>
      <c r="F1334" s="9"/>
      <c r="G1334" s="10"/>
      <c r="H1334" s="7"/>
    </row>
    <row r="1335" spans="2:8">
      <c r="C1335" s="85"/>
      <c r="D1335" s="51" t="s">
        <v>1</v>
      </c>
      <c r="E1335" s="9">
        <f>IF(SUM(G1323:G1324)&gt;0,ROUND((G1323+G1324+D1315)/D1315,2),0)</f>
        <v>1.02</v>
      </c>
      <c r="F1335" s="9"/>
      <c r="G1335" s="11"/>
      <c r="H1335" s="47"/>
    </row>
    <row r="1336" spans="2:8">
      <c r="C1336" s="85"/>
      <c r="D1336" s="51" t="s">
        <v>2</v>
      </c>
      <c r="E1336" s="9">
        <f>IF(G1325&gt;0,ROUND((G1325+D1315)/D1315,2),0)</f>
        <v>0</v>
      </c>
      <c r="F1336" s="12"/>
      <c r="G1336" s="11"/>
    </row>
    <row r="1337" spans="2:8">
      <c r="C1337" s="85"/>
      <c r="D1337" s="13" t="s">
        <v>3</v>
      </c>
      <c r="E1337" s="32">
        <f>IF(SUM(G1326:G1331)&gt;0,ROUND((SUM(G1326:G1331)+D1315)/D1315,2),0)</f>
        <v>1.37</v>
      </c>
      <c r="F1337" s="10"/>
      <c r="G1337" s="11"/>
    </row>
    <row r="1338" spans="2:8" ht="25.5">
      <c r="D1338" s="33" t="s">
        <v>4</v>
      </c>
      <c r="E1338" s="34">
        <f>SUM(E1334:E1337)-IF(VALUE(COUNTIF(E1334:E1337,"&gt;0"))=4,3,0)-IF(VALUE(COUNTIF(E1334:E1337,"&gt;0"))=3,2,0)-IF(VALUE(COUNTIF(E1334:E1337,"&gt;0"))=2,1,0)</f>
        <v>1.4000000000000004</v>
      </c>
      <c r="F1338" s="25"/>
    </row>
    <row r="1339" spans="2:8">
      <c r="E1339" s="15"/>
    </row>
    <row r="1340" spans="2:8" ht="25.5">
      <c r="B1340" s="22"/>
      <c r="C1340" s="16" t="s">
        <v>23</v>
      </c>
      <c r="D1340" s="86">
        <f>E1338*D1315</f>
        <v>6871.9280000000026</v>
      </c>
      <c r="E1340" s="86"/>
    </row>
    <row r="1341" spans="2:8" ht="20.25">
      <c r="C1341" s="17" t="s">
        <v>8</v>
      </c>
      <c r="D1341" s="87">
        <f>D1340/D1314</f>
        <v>36.552808510638314</v>
      </c>
      <c r="E1341" s="87"/>
      <c r="G1341" s="7"/>
      <c r="H1341" s="48"/>
    </row>
    <row r="1351" spans="2:8" ht="60.75">
      <c r="B1351" s="115" t="s">
        <v>67</v>
      </c>
      <c r="C1351" s="115"/>
      <c r="D1351" s="115"/>
      <c r="E1351" s="115"/>
      <c r="F1351" s="115"/>
      <c r="G1351" s="115"/>
      <c r="H1351" s="115"/>
    </row>
    <row r="1352" spans="2:8">
      <c r="B1352" s="116" t="s">
        <v>37</v>
      </c>
      <c r="C1352" s="116"/>
      <c r="D1352" s="116"/>
      <c r="E1352" s="116"/>
      <c r="F1352" s="116"/>
      <c r="G1352" s="116"/>
    </row>
    <row r="1353" spans="2:8">
      <c r="C1353" s="52"/>
      <c r="G1353" s="7"/>
    </row>
    <row r="1354" spans="2:8" ht="25.5">
      <c r="C1354" s="14" t="s">
        <v>5</v>
      </c>
      <c r="D1354" s="6"/>
    </row>
    <row r="1355" spans="2:8" ht="20.25">
      <c r="B1355" s="10"/>
      <c r="C1355" s="103" t="s">
        <v>15</v>
      </c>
      <c r="D1355" s="106" t="s">
        <v>87</v>
      </c>
      <c r="E1355" s="107"/>
      <c r="F1355" s="107"/>
      <c r="G1355" s="108"/>
      <c r="H1355" s="40"/>
    </row>
    <row r="1356" spans="2:8" ht="20.25">
      <c r="B1356" s="10"/>
      <c r="C1356" s="104"/>
      <c r="D1356" s="106" t="s">
        <v>189</v>
      </c>
      <c r="E1356" s="107"/>
      <c r="F1356" s="107"/>
      <c r="G1356" s="108"/>
      <c r="H1356" s="40"/>
    </row>
    <row r="1357" spans="2:8" ht="20.25">
      <c r="B1357" s="10"/>
      <c r="C1357" s="105"/>
      <c r="D1357" s="106" t="s">
        <v>200</v>
      </c>
      <c r="E1357" s="107"/>
      <c r="F1357" s="107"/>
      <c r="G1357" s="108"/>
      <c r="H1357" s="40"/>
    </row>
    <row r="1358" spans="2:8">
      <c r="C1358" s="35" t="s">
        <v>12</v>
      </c>
      <c r="D1358" s="53">
        <v>1.8</v>
      </c>
      <c r="E1358" s="49"/>
      <c r="F1358" s="10"/>
    </row>
    <row r="1359" spans="2:8">
      <c r="C1359" s="1" t="s">
        <v>9</v>
      </c>
      <c r="D1359" s="54">
        <v>339</v>
      </c>
      <c r="E1359" s="109" t="s">
        <v>16</v>
      </c>
      <c r="F1359" s="110"/>
      <c r="G1359" s="113">
        <f>D1360/D1359</f>
        <v>28.431533923303839</v>
      </c>
    </row>
    <row r="1360" spans="2:8">
      <c r="C1360" s="1" t="s">
        <v>10</v>
      </c>
      <c r="D1360" s="54">
        <v>9638.2900000000009</v>
      </c>
      <c r="E1360" s="111"/>
      <c r="F1360" s="112"/>
      <c r="G1360" s="114"/>
    </row>
    <row r="1361" spans="2:8">
      <c r="C1361" s="37"/>
      <c r="D1361" s="38"/>
      <c r="E1361" s="50"/>
    </row>
    <row r="1362" spans="2:8">
      <c r="C1362" s="36" t="s">
        <v>7</v>
      </c>
      <c r="D1362" s="55" t="s">
        <v>199</v>
      </c>
    </row>
    <row r="1363" spans="2:8">
      <c r="C1363" s="36" t="s">
        <v>11</v>
      </c>
      <c r="D1363" s="55">
        <v>95</v>
      </c>
    </row>
    <row r="1364" spans="2:8">
      <c r="C1364" s="36" t="s">
        <v>13</v>
      </c>
      <c r="D1364" s="69" t="s">
        <v>34</v>
      </c>
      <c r="E1364" s="41"/>
    </row>
    <row r="1365" spans="2:8" ht="24" thickBot="1">
      <c r="C1365" s="42"/>
      <c r="D1365" s="42"/>
    </row>
    <row r="1366" spans="2:8" ht="48" thickBot="1">
      <c r="B1366" s="88" t="s">
        <v>17</v>
      </c>
      <c r="C1366" s="89"/>
      <c r="D1366" s="23" t="s">
        <v>20</v>
      </c>
      <c r="E1366" s="90" t="s">
        <v>22</v>
      </c>
      <c r="F1366" s="91"/>
      <c r="G1366" s="2" t="s">
        <v>21</v>
      </c>
    </row>
    <row r="1367" spans="2:8" ht="24" thickBot="1">
      <c r="B1367" s="92" t="s">
        <v>36</v>
      </c>
      <c r="C1367" s="93"/>
      <c r="D1367" s="70">
        <v>50.01</v>
      </c>
      <c r="E1367" s="56">
        <v>1.8</v>
      </c>
      <c r="F1367" s="18" t="s">
        <v>25</v>
      </c>
      <c r="G1367" s="26">
        <f t="shared" ref="G1367:G1374" si="31">D1367*E1367</f>
        <v>90.018000000000001</v>
      </c>
      <c r="H1367" s="94"/>
    </row>
    <row r="1368" spans="2:8">
      <c r="B1368" s="95" t="s">
        <v>18</v>
      </c>
      <c r="C1368" s="96"/>
      <c r="D1368" s="59">
        <v>97.44</v>
      </c>
      <c r="E1368" s="57">
        <v>0.56999999999999995</v>
      </c>
      <c r="F1368" s="19" t="s">
        <v>26</v>
      </c>
      <c r="G1368" s="27">
        <f t="shared" si="31"/>
        <v>55.540799999999997</v>
      </c>
      <c r="H1368" s="94"/>
    </row>
    <row r="1369" spans="2:8" ht="24" thickBot="1">
      <c r="B1369" s="97" t="s">
        <v>19</v>
      </c>
      <c r="C1369" s="98"/>
      <c r="D1369" s="62">
        <v>151.63</v>
      </c>
      <c r="E1369" s="58">
        <v>0.56999999999999995</v>
      </c>
      <c r="F1369" s="20" t="s">
        <v>26</v>
      </c>
      <c r="G1369" s="28">
        <f t="shared" si="31"/>
        <v>86.429099999999991</v>
      </c>
      <c r="H1369" s="94"/>
    </row>
    <row r="1370" spans="2:8" ht="24" thickBot="1">
      <c r="B1370" s="99" t="s">
        <v>28</v>
      </c>
      <c r="C1370" s="100"/>
      <c r="D1370" s="71">
        <v>731.97</v>
      </c>
      <c r="E1370" s="71"/>
      <c r="F1370" s="24" t="s">
        <v>25</v>
      </c>
      <c r="G1370" s="29">
        <f t="shared" si="31"/>
        <v>0</v>
      </c>
      <c r="H1370" s="94"/>
    </row>
    <row r="1371" spans="2:8">
      <c r="B1371" s="95" t="s">
        <v>33</v>
      </c>
      <c r="C1371" s="96"/>
      <c r="D1371" s="59">
        <v>652.6</v>
      </c>
      <c r="E1371" s="59">
        <v>3.6</v>
      </c>
      <c r="F1371" s="19" t="s">
        <v>25</v>
      </c>
      <c r="G1371" s="27">
        <f t="shared" si="31"/>
        <v>2349.36</v>
      </c>
      <c r="H1371" s="94"/>
    </row>
    <row r="1372" spans="2:8">
      <c r="B1372" s="101" t="s">
        <v>27</v>
      </c>
      <c r="C1372" s="102"/>
      <c r="D1372" s="72">
        <v>526.99</v>
      </c>
      <c r="E1372" s="60">
        <v>1.8</v>
      </c>
      <c r="F1372" s="21" t="s">
        <v>25</v>
      </c>
      <c r="G1372" s="30">
        <f t="shared" si="31"/>
        <v>948.58199999999999</v>
      </c>
      <c r="H1372" s="94"/>
    </row>
    <row r="1373" spans="2:8">
      <c r="B1373" s="101" t="s">
        <v>29</v>
      </c>
      <c r="C1373" s="102"/>
      <c r="D1373" s="73">
        <v>5436.99</v>
      </c>
      <c r="E1373" s="61"/>
      <c r="F1373" s="21" t="s">
        <v>25</v>
      </c>
      <c r="G1373" s="30">
        <f t="shared" si="31"/>
        <v>0</v>
      </c>
      <c r="H1373" s="94"/>
    </row>
    <row r="1374" spans="2:8">
      <c r="B1374" s="101" t="s">
        <v>30</v>
      </c>
      <c r="C1374" s="102"/>
      <c r="D1374" s="73">
        <v>1672.77</v>
      </c>
      <c r="E1374" s="61"/>
      <c r="F1374" s="21" t="s">
        <v>25</v>
      </c>
      <c r="G1374" s="30">
        <f t="shared" si="31"/>
        <v>0</v>
      </c>
      <c r="H1374" s="94"/>
    </row>
    <row r="1375" spans="2:8">
      <c r="B1375" s="101" t="s">
        <v>32</v>
      </c>
      <c r="C1375" s="102"/>
      <c r="D1375" s="73">
        <v>548.24</v>
      </c>
      <c r="E1375" s="61"/>
      <c r="F1375" s="21" t="s">
        <v>25</v>
      </c>
      <c r="G1375" s="30">
        <f>D1375*E1375</f>
        <v>0</v>
      </c>
      <c r="H1375" s="94"/>
    </row>
    <row r="1376" spans="2:8" ht="24" thickBot="1">
      <c r="B1376" s="97" t="s">
        <v>31</v>
      </c>
      <c r="C1376" s="98"/>
      <c r="D1376" s="74">
        <v>340.74</v>
      </c>
      <c r="E1376" s="62"/>
      <c r="F1376" s="20" t="s">
        <v>25</v>
      </c>
      <c r="G1376" s="31">
        <f>D1376*E1376</f>
        <v>0</v>
      </c>
      <c r="H1376" s="94"/>
    </row>
    <row r="1377" spans="2:8">
      <c r="C1377" s="3"/>
      <c r="D1377" s="3"/>
      <c r="E1377" s="4"/>
      <c r="F1377" s="4"/>
      <c r="H1377" s="45"/>
    </row>
    <row r="1378" spans="2:8" ht="25.5">
      <c r="C1378" s="14" t="s">
        <v>14</v>
      </c>
      <c r="D1378" s="6"/>
    </row>
    <row r="1379" spans="2:8" ht="20.25">
      <c r="C1379" s="85" t="s">
        <v>6</v>
      </c>
      <c r="D1379" s="51" t="s">
        <v>0</v>
      </c>
      <c r="E1379" s="9">
        <f>IF(G1367&gt;0, ROUND((G1367+D1360)/D1360,2), 0)</f>
        <v>1.01</v>
      </c>
      <c r="F1379" s="9"/>
      <c r="G1379" s="10"/>
      <c r="H1379" s="7"/>
    </row>
    <row r="1380" spans="2:8">
      <c r="C1380" s="85"/>
      <c r="D1380" s="51" t="s">
        <v>1</v>
      </c>
      <c r="E1380" s="9">
        <f>IF(SUM(G1368:G1369)&gt;0,ROUND((G1368+G1369+D1360)/D1360,2),0)</f>
        <v>1.01</v>
      </c>
      <c r="F1380" s="9"/>
      <c r="G1380" s="11"/>
      <c r="H1380" s="47"/>
    </row>
    <row r="1381" spans="2:8">
      <c r="C1381" s="85"/>
      <c r="D1381" s="51" t="s">
        <v>2</v>
      </c>
      <c r="E1381" s="9">
        <f>IF(G1370&gt;0,ROUND((G1370+D1360)/D1360,2),0)</f>
        <v>0</v>
      </c>
      <c r="F1381" s="12"/>
      <c r="G1381" s="11"/>
    </row>
    <row r="1382" spans="2:8">
      <c r="C1382" s="85"/>
      <c r="D1382" s="13" t="s">
        <v>3</v>
      </c>
      <c r="E1382" s="32">
        <f>IF(SUM(G1371:G1376)&gt;0,ROUND((SUM(G1371:G1376)+D1360)/D1360,2),0)</f>
        <v>1.34</v>
      </c>
      <c r="F1382" s="10"/>
      <c r="G1382" s="11"/>
    </row>
    <row r="1383" spans="2:8" ht="25.5">
      <c r="D1383" s="33" t="s">
        <v>4</v>
      </c>
      <c r="E1383" s="34">
        <f>SUM(E1379:E1382)-IF(VALUE(COUNTIF(E1379:E1382,"&gt;0"))=4,3,0)-IF(VALUE(COUNTIF(E1379:E1382,"&gt;0"))=3,2,0)-IF(VALUE(COUNTIF(E1379:E1382,"&gt;0"))=2,1,0)</f>
        <v>1.3600000000000003</v>
      </c>
      <c r="F1383" s="25"/>
    </row>
    <row r="1384" spans="2:8">
      <c r="E1384" s="15"/>
    </row>
    <row r="1385" spans="2:8" ht="25.5">
      <c r="B1385" s="22"/>
      <c r="C1385" s="16" t="s">
        <v>23</v>
      </c>
      <c r="D1385" s="86">
        <f>E1383*D1360</f>
        <v>13108.074400000005</v>
      </c>
      <c r="E1385" s="86"/>
    </row>
    <row r="1386" spans="2:8" ht="20.25">
      <c r="C1386" s="17" t="s">
        <v>8</v>
      </c>
      <c r="D1386" s="87">
        <f>D1385/D1359</f>
        <v>38.666886135693233</v>
      </c>
      <c r="E1386" s="87"/>
      <c r="G1386" s="7"/>
      <c r="H1386" s="48"/>
    </row>
    <row r="1396" spans="2:8" ht="60.75">
      <c r="B1396" s="115" t="s">
        <v>68</v>
      </c>
      <c r="C1396" s="115"/>
      <c r="D1396" s="115"/>
      <c r="E1396" s="115"/>
      <c r="F1396" s="115"/>
      <c r="G1396" s="115"/>
      <c r="H1396" s="115"/>
    </row>
    <row r="1397" spans="2:8">
      <c r="B1397" s="116" t="s">
        <v>37</v>
      </c>
      <c r="C1397" s="116"/>
      <c r="D1397" s="116"/>
      <c r="E1397" s="116"/>
      <c r="F1397" s="116"/>
      <c r="G1397" s="116"/>
    </row>
    <row r="1398" spans="2:8">
      <c r="C1398" s="52"/>
      <c r="G1398" s="7"/>
    </row>
    <row r="1399" spans="2:8" ht="25.5">
      <c r="C1399" s="14" t="s">
        <v>5</v>
      </c>
      <c r="D1399" s="6"/>
    </row>
    <row r="1400" spans="2:8" ht="20.25">
      <c r="B1400" s="10"/>
      <c r="C1400" s="103" t="s">
        <v>15</v>
      </c>
      <c r="D1400" s="106" t="s">
        <v>87</v>
      </c>
      <c r="E1400" s="107"/>
      <c r="F1400" s="107"/>
      <c r="G1400" s="108"/>
      <c r="H1400" s="40"/>
    </row>
    <row r="1401" spans="2:8" ht="20.25">
      <c r="B1401" s="10"/>
      <c r="C1401" s="104"/>
      <c r="D1401" s="106" t="s">
        <v>189</v>
      </c>
      <c r="E1401" s="107"/>
      <c r="F1401" s="107"/>
      <c r="G1401" s="108"/>
      <c r="H1401" s="40"/>
    </row>
    <row r="1402" spans="2:8" ht="20.25">
      <c r="B1402" s="10"/>
      <c r="C1402" s="105"/>
      <c r="D1402" s="106" t="s">
        <v>201</v>
      </c>
      <c r="E1402" s="107"/>
      <c r="F1402" s="107"/>
      <c r="G1402" s="108"/>
      <c r="H1402" s="40"/>
    </row>
    <row r="1403" spans="2:8">
      <c r="C1403" s="35" t="s">
        <v>12</v>
      </c>
      <c r="D1403" s="53">
        <v>4</v>
      </c>
      <c r="E1403" s="49"/>
      <c r="F1403" s="10"/>
    </row>
    <row r="1404" spans="2:8">
      <c r="C1404" s="1" t="s">
        <v>9</v>
      </c>
      <c r="D1404" s="54">
        <v>606</v>
      </c>
      <c r="E1404" s="109" t="s">
        <v>16</v>
      </c>
      <c r="F1404" s="110"/>
      <c r="G1404" s="113">
        <f>D1405/D1404</f>
        <v>34.405561056105611</v>
      </c>
    </row>
    <row r="1405" spans="2:8">
      <c r="C1405" s="1" t="s">
        <v>10</v>
      </c>
      <c r="D1405" s="54">
        <v>20849.77</v>
      </c>
      <c r="E1405" s="111"/>
      <c r="F1405" s="112"/>
      <c r="G1405" s="114"/>
    </row>
    <row r="1406" spans="2:8">
      <c r="C1406" s="37"/>
      <c r="D1406" s="38"/>
      <c r="E1406" s="50"/>
    </row>
    <row r="1407" spans="2:8">
      <c r="C1407" s="36" t="s">
        <v>7</v>
      </c>
      <c r="D1407" s="55" t="s">
        <v>202</v>
      </c>
    </row>
    <row r="1408" spans="2:8">
      <c r="C1408" s="36" t="s">
        <v>11</v>
      </c>
      <c r="D1408" s="55">
        <v>100</v>
      </c>
    </row>
    <row r="1409" spans="2:8">
      <c r="C1409" s="36" t="s">
        <v>13</v>
      </c>
      <c r="D1409" s="69" t="s">
        <v>34</v>
      </c>
      <c r="E1409" s="41"/>
    </row>
    <row r="1410" spans="2:8" ht="24" thickBot="1">
      <c r="C1410" s="42"/>
      <c r="D1410" s="42"/>
    </row>
    <row r="1411" spans="2:8" ht="48" thickBot="1">
      <c r="B1411" s="88" t="s">
        <v>17</v>
      </c>
      <c r="C1411" s="89"/>
      <c r="D1411" s="23" t="s">
        <v>20</v>
      </c>
      <c r="E1411" s="90" t="s">
        <v>22</v>
      </c>
      <c r="F1411" s="91"/>
      <c r="G1411" s="2" t="s">
        <v>21</v>
      </c>
    </row>
    <row r="1412" spans="2:8" ht="24" thickBot="1">
      <c r="B1412" s="92" t="s">
        <v>36</v>
      </c>
      <c r="C1412" s="93"/>
      <c r="D1412" s="70">
        <v>50.01</v>
      </c>
      <c r="E1412" s="56">
        <v>4</v>
      </c>
      <c r="F1412" s="18" t="s">
        <v>25</v>
      </c>
      <c r="G1412" s="26">
        <f t="shared" ref="G1412:G1419" si="32">D1412*E1412</f>
        <v>200.04</v>
      </c>
      <c r="H1412" s="94"/>
    </row>
    <row r="1413" spans="2:8">
      <c r="B1413" s="95" t="s">
        <v>18</v>
      </c>
      <c r="C1413" s="96"/>
      <c r="D1413" s="59">
        <v>97.44</v>
      </c>
      <c r="E1413" s="57">
        <v>1.4</v>
      </c>
      <c r="F1413" s="19" t="s">
        <v>26</v>
      </c>
      <c r="G1413" s="27">
        <f t="shared" si="32"/>
        <v>136.416</v>
      </c>
      <c r="H1413" s="94"/>
    </row>
    <row r="1414" spans="2:8" ht="24" thickBot="1">
      <c r="B1414" s="97" t="s">
        <v>19</v>
      </c>
      <c r="C1414" s="98"/>
      <c r="D1414" s="62">
        <v>151.63</v>
      </c>
      <c r="E1414" s="58">
        <v>1.4</v>
      </c>
      <c r="F1414" s="20" t="s">
        <v>26</v>
      </c>
      <c r="G1414" s="28">
        <f t="shared" si="32"/>
        <v>212.28199999999998</v>
      </c>
      <c r="H1414" s="94"/>
    </row>
    <row r="1415" spans="2:8" ht="24" thickBot="1">
      <c r="B1415" s="99" t="s">
        <v>28</v>
      </c>
      <c r="C1415" s="100"/>
      <c r="D1415" s="71">
        <v>731.97</v>
      </c>
      <c r="E1415" s="71"/>
      <c r="F1415" s="24" t="s">
        <v>25</v>
      </c>
      <c r="G1415" s="29">
        <f t="shared" si="32"/>
        <v>0</v>
      </c>
      <c r="H1415" s="94"/>
    </row>
    <row r="1416" spans="2:8">
      <c r="B1416" s="95" t="s">
        <v>33</v>
      </c>
      <c r="C1416" s="96"/>
      <c r="D1416" s="59">
        <v>652.6</v>
      </c>
      <c r="E1416" s="59">
        <v>8</v>
      </c>
      <c r="F1416" s="19" t="s">
        <v>25</v>
      </c>
      <c r="G1416" s="27">
        <f t="shared" si="32"/>
        <v>5220.8</v>
      </c>
      <c r="H1416" s="94"/>
    </row>
    <row r="1417" spans="2:8">
      <c r="B1417" s="101" t="s">
        <v>27</v>
      </c>
      <c r="C1417" s="102"/>
      <c r="D1417" s="72">
        <v>526.99</v>
      </c>
      <c r="E1417" s="60">
        <v>4</v>
      </c>
      <c r="F1417" s="21" t="s">
        <v>25</v>
      </c>
      <c r="G1417" s="30">
        <f t="shared" si="32"/>
        <v>2107.96</v>
      </c>
      <c r="H1417" s="94"/>
    </row>
    <row r="1418" spans="2:8">
      <c r="B1418" s="101" t="s">
        <v>29</v>
      </c>
      <c r="C1418" s="102"/>
      <c r="D1418" s="73">
        <v>5436.99</v>
      </c>
      <c r="E1418" s="61"/>
      <c r="F1418" s="21" t="s">
        <v>25</v>
      </c>
      <c r="G1418" s="30">
        <f t="shared" si="32"/>
        <v>0</v>
      </c>
      <c r="H1418" s="94"/>
    </row>
    <row r="1419" spans="2:8">
      <c r="B1419" s="101" t="s">
        <v>30</v>
      </c>
      <c r="C1419" s="102"/>
      <c r="D1419" s="73">
        <v>1672.77</v>
      </c>
      <c r="E1419" s="61"/>
      <c r="F1419" s="21" t="s">
        <v>25</v>
      </c>
      <c r="G1419" s="30">
        <f t="shared" si="32"/>
        <v>0</v>
      </c>
      <c r="H1419" s="94"/>
    </row>
    <row r="1420" spans="2:8">
      <c r="B1420" s="101" t="s">
        <v>32</v>
      </c>
      <c r="C1420" s="102"/>
      <c r="D1420" s="73">
        <v>548.24</v>
      </c>
      <c r="E1420" s="61"/>
      <c r="F1420" s="21" t="s">
        <v>25</v>
      </c>
      <c r="G1420" s="30">
        <f>D1420*E1420</f>
        <v>0</v>
      </c>
      <c r="H1420" s="94"/>
    </row>
    <row r="1421" spans="2:8" ht="24" thickBot="1">
      <c r="B1421" s="97" t="s">
        <v>31</v>
      </c>
      <c r="C1421" s="98"/>
      <c r="D1421" s="74">
        <v>340.74</v>
      </c>
      <c r="E1421" s="62"/>
      <c r="F1421" s="20" t="s">
        <v>25</v>
      </c>
      <c r="G1421" s="31">
        <f>D1421*E1421</f>
        <v>0</v>
      </c>
      <c r="H1421" s="94"/>
    </row>
    <row r="1422" spans="2:8">
      <c r="C1422" s="3"/>
      <c r="D1422" s="3"/>
      <c r="E1422" s="4"/>
      <c r="F1422" s="4"/>
      <c r="H1422" s="45"/>
    </row>
    <row r="1423" spans="2:8" ht="25.5">
      <c r="C1423" s="14" t="s">
        <v>14</v>
      </c>
      <c r="D1423" s="6"/>
    </row>
    <row r="1424" spans="2:8" ht="20.25">
      <c r="C1424" s="85" t="s">
        <v>6</v>
      </c>
      <c r="D1424" s="51" t="s">
        <v>0</v>
      </c>
      <c r="E1424" s="9">
        <f>IF(G1412&gt;0, ROUND((G1412+D1405)/D1405,2), 0)</f>
        <v>1.01</v>
      </c>
      <c r="F1424" s="9"/>
      <c r="G1424" s="10"/>
      <c r="H1424" s="7"/>
    </row>
    <row r="1425" spans="2:8">
      <c r="C1425" s="85"/>
      <c r="D1425" s="51" t="s">
        <v>1</v>
      </c>
      <c r="E1425" s="9">
        <f>IF(SUM(G1413:G1414)&gt;0,ROUND((G1413+G1414+D1405)/D1405,2),0)</f>
        <v>1.02</v>
      </c>
      <c r="F1425" s="9"/>
      <c r="G1425" s="11"/>
      <c r="H1425" s="47"/>
    </row>
    <row r="1426" spans="2:8">
      <c r="C1426" s="85"/>
      <c r="D1426" s="51" t="s">
        <v>2</v>
      </c>
      <c r="E1426" s="9">
        <f>IF(G1415&gt;0,ROUND((G1415+D1405)/D1405,2),0)</f>
        <v>0</v>
      </c>
      <c r="F1426" s="12"/>
      <c r="G1426" s="11"/>
    </row>
    <row r="1427" spans="2:8">
      <c r="C1427" s="85"/>
      <c r="D1427" s="13" t="s">
        <v>3</v>
      </c>
      <c r="E1427" s="32">
        <f>IF(SUM(G1416:G1421)&gt;0,ROUND((SUM(G1416:G1421)+D1405)/D1405,2),0)</f>
        <v>1.35</v>
      </c>
      <c r="F1427" s="10"/>
      <c r="G1427" s="11"/>
    </row>
    <row r="1428" spans="2:8" ht="25.5">
      <c r="D1428" s="33" t="s">
        <v>4</v>
      </c>
      <c r="E1428" s="34">
        <f>SUM(E1424:E1427)-IF(VALUE(COUNTIF(E1424:E1427,"&gt;0"))=4,3,0)-IF(VALUE(COUNTIF(E1424:E1427,"&gt;0"))=3,2,0)-IF(VALUE(COUNTIF(E1424:E1427,"&gt;0"))=2,1,0)</f>
        <v>1.3800000000000003</v>
      </c>
      <c r="F1428" s="25"/>
    </row>
    <row r="1429" spans="2:8">
      <c r="E1429" s="15"/>
    </row>
    <row r="1430" spans="2:8" ht="25.5">
      <c r="B1430" s="22"/>
      <c r="C1430" s="16" t="s">
        <v>23</v>
      </c>
      <c r="D1430" s="86">
        <f>E1428*D1405</f>
        <v>28772.682600000007</v>
      </c>
      <c r="E1430" s="86"/>
    </row>
    <row r="1431" spans="2:8" ht="20.25">
      <c r="C1431" s="17" t="s">
        <v>8</v>
      </c>
      <c r="D1431" s="87">
        <f>D1430/D1404</f>
        <v>47.479674257425756</v>
      </c>
      <c r="E1431" s="87"/>
      <c r="G1431" s="7"/>
      <c r="H1431" s="48"/>
    </row>
    <row r="1441" spans="2:8" ht="60.75">
      <c r="B1441" s="115" t="s">
        <v>69</v>
      </c>
      <c r="C1441" s="115"/>
      <c r="D1441" s="115"/>
      <c r="E1441" s="115"/>
      <c r="F1441" s="115"/>
      <c r="G1441" s="115"/>
      <c r="H1441" s="115"/>
    </row>
    <row r="1442" spans="2:8">
      <c r="B1442" s="116" t="s">
        <v>37</v>
      </c>
      <c r="C1442" s="116"/>
      <c r="D1442" s="116"/>
      <c r="E1442" s="116"/>
      <c r="F1442" s="116"/>
      <c r="G1442" s="116"/>
    </row>
    <row r="1443" spans="2:8">
      <c r="C1443" s="52"/>
      <c r="G1443" s="7"/>
    </row>
    <row r="1444" spans="2:8" ht="25.5">
      <c r="C1444" s="14" t="s">
        <v>5</v>
      </c>
      <c r="D1444" s="6"/>
    </row>
    <row r="1445" spans="2:8" ht="20.25">
      <c r="B1445" s="10"/>
      <c r="C1445" s="103" t="s">
        <v>15</v>
      </c>
      <c r="D1445" s="106" t="s">
        <v>87</v>
      </c>
      <c r="E1445" s="107"/>
      <c r="F1445" s="107"/>
      <c r="G1445" s="108"/>
      <c r="H1445" s="40"/>
    </row>
    <row r="1446" spans="2:8" ht="20.25">
      <c r="B1446" s="10"/>
      <c r="C1446" s="104"/>
      <c r="D1446" s="106" t="s">
        <v>189</v>
      </c>
      <c r="E1446" s="107"/>
      <c r="F1446" s="107"/>
      <c r="G1446" s="108"/>
      <c r="H1446" s="40"/>
    </row>
    <row r="1447" spans="2:8" ht="20.25">
      <c r="B1447" s="10"/>
      <c r="C1447" s="105"/>
      <c r="D1447" s="106" t="s">
        <v>203</v>
      </c>
      <c r="E1447" s="107"/>
      <c r="F1447" s="107"/>
      <c r="G1447" s="108"/>
      <c r="H1447" s="40"/>
    </row>
    <row r="1448" spans="2:8">
      <c r="C1448" s="35" t="s">
        <v>12</v>
      </c>
      <c r="D1448" s="53">
        <v>3.2</v>
      </c>
      <c r="E1448" s="49"/>
      <c r="F1448" s="10"/>
    </row>
    <row r="1449" spans="2:8">
      <c r="C1449" s="1" t="s">
        <v>9</v>
      </c>
      <c r="D1449" s="54">
        <v>314</v>
      </c>
      <c r="E1449" s="109" t="s">
        <v>16</v>
      </c>
      <c r="F1449" s="110"/>
      <c r="G1449" s="113">
        <f>D1450/D1449</f>
        <v>38.742643312101912</v>
      </c>
    </row>
    <row r="1450" spans="2:8">
      <c r="C1450" s="1" t="s">
        <v>10</v>
      </c>
      <c r="D1450" s="54">
        <v>12165.19</v>
      </c>
      <c r="E1450" s="111"/>
      <c r="F1450" s="112"/>
      <c r="G1450" s="114"/>
    </row>
    <row r="1451" spans="2:8">
      <c r="C1451" s="37"/>
      <c r="D1451" s="38"/>
      <c r="E1451" s="50"/>
    </row>
    <row r="1452" spans="2:8">
      <c r="C1452" s="36" t="s">
        <v>7</v>
      </c>
      <c r="D1452" s="55" t="s">
        <v>204</v>
      </c>
    </row>
    <row r="1453" spans="2:8">
      <c r="C1453" s="36" t="s">
        <v>11</v>
      </c>
      <c r="D1453" s="55">
        <v>65</v>
      </c>
    </row>
    <row r="1454" spans="2:8">
      <c r="C1454" s="36" t="s">
        <v>13</v>
      </c>
      <c r="D1454" s="69" t="s">
        <v>34</v>
      </c>
      <c r="E1454" s="41"/>
    </row>
    <row r="1455" spans="2:8" ht="24" thickBot="1">
      <c r="C1455" s="42"/>
      <c r="D1455" s="42"/>
    </row>
    <row r="1456" spans="2:8" ht="48" thickBot="1">
      <c r="B1456" s="88" t="s">
        <v>17</v>
      </c>
      <c r="C1456" s="89"/>
      <c r="D1456" s="23" t="s">
        <v>20</v>
      </c>
      <c r="E1456" s="90" t="s">
        <v>22</v>
      </c>
      <c r="F1456" s="91"/>
      <c r="G1456" s="2" t="s">
        <v>21</v>
      </c>
    </row>
    <row r="1457" spans="2:8" ht="24" thickBot="1">
      <c r="B1457" s="92" t="s">
        <v>36</v>
      </c>
      <c r="C1457" s="93"/>
      <c r="D1457" s="70">
        <v>50.01</v>
      </c>
      <c r="E1457" s="56">
        <v>3.2</v>
      </c>
      <c r="F1457" s="18" t="s">
        <v>25</v>
      </c>
      <c r="G1457" s="26">
        <f t="shared" ref="G1457:G1464" si="33">D1457*E1457</f>
        <v>160.03200000000001</v>
      </c>
      <c r="H1457" s="94"/>
    </row>
    <row r="1458" spans="2:8">
      <c r="B1458" s="95" t="s">
        <v>18</v>
      </c>
      <c r="C1458" s="96"/>
      <c r="D1458" s="59">
        <v>97.44</v>
      </c>
      <c r="E1458" s="57">
        <v>0.84</v>
      </c>
      <c r="F1458" s="19" t="s">
        <v>26</v>
      </c>
      <c r="G1458" s="27">
        <f t="shared" si="33"/>
        <v>81.849599999999995</v>
      </c>
      <c r="H1458" s="94"/>
    </row>
    <row r="1459" spans="2:8" ht="24" thickBot="1">
      <c r="B1459" s="97" t="s">
        <v>19</v>
      </c>
      <c r="C1459" s="98"/>
      <c r="D1459" s="62">
        <v>151.63</v>
      </c>
      <c r="E1459" s="58">
        <v>0.84</v>
      </c>
      <c r="F1459" s="20" t="s">
        <v>26</v>
      </c>
      <c r="G1459" s="28">
        <f t="shared" si="33"/>
        <v>127.36919999999999</v>
      </c>
      <c r="H1459" s="94"/>
    </row>
    <row r="1460" spans="2:8" ht="24" thickBot="1">
      <c r="B1460" s="99" t="s">
        <v>28</v>
      </c>
      <c r="C1460" s="100"/>
      <c r="D1460" s="71">
        <v>731.97</v>
      </c>
      <c r="E1460" s="71"/>
      <c r="F1460" s="24" t="s">
        <v>25</v>
      </c>
      <c r="G1460" s="29">
        <f t="shared" si="33"/>
        <v>0</v>
      </c>
      <c r="H1460" s="94"/>
    </row>
    <row r="1461" spans="2:8">
      <c r="B1461" s="95" t="s">
        <v>33</v>
      </c>
      <c r="C1461" s="96"/>
      <c r="D1461" s="59">
        <v>652.6</v>
      </c>
      <c r="E1461" s="59">
        <v>6.4</v>
      </c>
      <c r="F1461" s="19" t="s">
        <v>25</v>
      </c>
      <c r="G1461" s="27">
        <f t="shared" si="33"/>
        <v>4176.6400000000003</v>
      </c>
      <c r="H1461" s="94"/>
    </row>
    <row r="1462" spans="2:8">
      <c r="B1462" s="101" t="s">
        <v>27</v>
      </c>
      <c r="C1462" s="102"/>
      <c r="D1462" s="72">
        <v>526.99</v>
      </c>
      <c r="E1462" s="60"/>
      <c r="F1462" s="21" t="s">
        <v>25</v>
      </c>
      <c r="G1462" s="30">
        <f t="shared" si="33"/>
        <v>0</v>
      </c>
      <c r="H1462" s="94"/>
    </row>
    <row r="1463" spans="2:8">
      <c r="B1463" s="101" t="s">
        <v>29</v>
      </c>
      <c r="C1463" s="102"/>
      <c r="D1463" s="73">
        <v>5436.99</v>
      </c>
      <c r="E1463" s="61">
        <v>3.2</v>
      </c>
      <c r="F1463" s="21" t="s">
        <v>25</v>
      </c>
      <c r="G1463" s="30">
        <f t="shared" si="33"/>
        <v>17398.367999999999</v>
      </c>
      <c r="H1463" s="94"/>
    </row>
    <row r="1464" spans="2:8">
      <c r="B1464" s="101" t="s">
        <v>30</v>
      </c>
      <c r="C1464" s="102"/>
      <c r="D1464" s="73">
        <v>1672.77</v>
      </c>
      <c r="E1464" s="61">
        <v>3.2</v>
      </c>
      <c r="F1464" s="21" t="s">
        <v>25</v>
      </c>
      <c r="G1464" s="30">
        <f t="shared" si="33"/>
        <v>5352.8640000000005</v>
      </c>
      <c r="H1464" s="94"/>
    </row>
    <row r="1465" spans="2:8">
      <c r="B1465" s="101" t="s">
        <v>32</v>
      </c>
      <c r="C1465" s="102"/>
      <c r="D1465" s="73">
        <v>548.24</v>
      </c>
      <c r="E1465" s="61">
        <v>3.2</v>
      </c>
      <c r="F1465" s="21" t="s">
        <v>25</v>
      </c>
      <c r="G1465" s="30">
        <f>D1465*E1465</f>
        <v>1754.3680000000002</v>
      </c>
      <c r="H1465" s="94"/>
    </row>
    <row r="1466" spans="2:8" ht="24" thickBot="1">
      <c r="B1466" s="97" t="s">
        <v>31</v>
      </c>
      <c r="C1466" s="98"/>
      <c r="D1466" s="74">
        <v>340.74</v>
      </c>
      <c r="E1466" s="62">
        <v>32</v>
      </c>
      <c r="F1466" s="20" t="s">
        <v>25</v>
      </c>
      <c r="G1466" s="31">
        <f>D1466*E1466</f>
        <v>10903.68</v>
      </c>
      <c r="H1466" s="94"/>
    </row>
    <row r="1467" spans="2:8">
      <c r="C1467" s="3"/>
      <c r="D1467" s="3"/>
      <c r="E1467" s="4"/>
      <c r="F1467" s="4"/>
      <c r="H1467" s="45"/>
    </row>
    <row r="1468" spans="2:8" ht="25.5">
      <c r="C1468" s="14" t="s">
        <v>14</v>
      </c>
      <c r="D1468" s="6"/>
    </row>
    <row r="1469" spans="2:8" ht="20.25">
      <c r="C1469" s="85" t="s">
        <v>6</v>
      </c>
      <c r="D1469" s="51" t="s">
        <v>0</v>
      </c>
      <c r="E1469" s="9">
        <f>IF(G1457&gt;0, ROUND((G1457+D1450)/D1450,2), 0)</f>
        <v>1.01</v>
      </c>
      <c r="F1469" s="9"/>
      <c r="G1469" s="10"/>
      <c r="H1469" s="7"/>
    </row>
    <row r="1470" spans="2:8">
      <c r="C1470" s="85"/>
      <c r="D1470" s="51" t="s">
        <v>1</v>
      </c>
      <c r="E1470" s="9">
        <f>IF(SUM(G1458:G1459)&gt;0,ROUND((G1458+G1459+D1450)/D1450,2),0)</f>
        <v>1.02</v>
      </c>
      <c r="F1470" s="9"/>
      <c r="G1470" s="11"/>
      <c r="H1470" s="47"/>
    </row>
    <row r="1471" spans="2:8">
      <c r="C1471" s="85"/>
      <c r="D1471" s="51" t="s">
        <v>2</v>
      </c>
      <c r="E1471" s="9">
        <f>IF(G1460&gt;0,ROUND((G1460+D1450)/D1450,2),0)</f>
        <v>0</v>
      </c>
      <c r="F1471" s="12"/>
      <c r="G1471" s="11"/>
    </row>
    <row r="1472" spans="2:8">
      <c r="C1472" s="85"/>
      <c r="D1472" s="13" t="s">
        <v>3</v>
      </c>
      <c r="E1472" s="32">
        <f>IF(SUM(G1461:G1466)&gt;0,ROUND((SUM(G1461:G1466)+D1450)/D1450,2),0)</f>
        <v>4.25</v>
      </c>
      <c r="F1472" s="10"/>
      <c r="G1472" s="11"/>
    </row>
    <row r="1473" spans="2:8" ht="25.5">
      <c r="D1473" s="33" t="s">
        <v>4</v>
      </c>
      <c r="E1473" s="34">
        <f>SUM(E1469:E1472)-IF(VALUE(COUNTIF(E1469:E1472,"&gt;0"))=4,3,0)-IF(VALUE(COUNTIF(E1469:E1472,"&gt;0"))=3,2,0)-IF(VALUE(COUNTIF(E1469:E1472,"&gt;0"))=2,1,0)</f>
        <v>4.28</v>
      </c>
      <c r="F1473" s="25"/>
    </row>
    <row r="1474" spans="2:8">
      <c r="E1474" s="15"/>
    </row>
    <row r="1475" spans="2:8" ht="25.5">
      <c r="B1475" s="22"/>
      <c r="C1475" s="16" t="s">
        <v>23</v>
      </c>
      <c r="D1475" s="86">
        <f>E1473*D1450</f>
        <v>52067.013200000009</v>
      </c>
      <c r="E1475" s="86"/>
    </row>
    <row r="1476" spans="2:8" ht="20.25">
      <c r="C1476" s="17" t="s">
        <v>8</v>
      </c>
      <c r="D1476" s="87">
        <f>D1475/D1449</f>
        <v>165.81851337579621</v>
      </c>
      <c r="E1476" s="87"/>
      <c r="G1476" s="7"/>
      <c r="H1476" s="48"/>
    </row>
    <row r="1486" spans="2:8" ht="60.75">
      <c r="B1486" s="115" t="s">
        <v>70</v>
      </c>
      <c r="C1486" s="115"/>
      <c r="D1486" s="115"/>
      <c r="E1486" s="115"/>
      <c r="F1486" s="115"/>
      <c r="G1486" s="115"/>
      <c r="H1486" s="115"/>
    </row>
    <row r="1487" spans="2:8">
      <c r="B1487" s="116" t="s">
        <v>37</v>
      </c>
      <c r="C1487" s="116"/>
      <c r="D1487" s="116"/>
      <c r="E1487" s="116"/>
      <c r="F1487" s="116"/>
      <c r="G1487" s="116"/>
    </row>
    <row r="1488" spans="2:8">
      <c r="C1488" s="52"/>
      <c r="G1488" s="7"/>
    </row>
    <row r="1489" spans="2:8" ht="25.5">
      <c r="C1489" s="14" t="s">
        <v>5</v>
      </c>
      <c r="D1489" s="6"/>
    </row>
    <row r="1490" spans="2:8" ht="20.25">
      <c r="B1490" s="10"/>
      <c r="C1490" s="103" t="s">
        <v>15</v>
      </c>
      <c r="D1490" s="106" t="s">
        <v>87</v>
      </c>
      <c r="E1490" s="107"/>
      <c r="F1490" s="107"/>
      <c r="G1490" s="108"/>
      <c r="H1490" s="40"/>
    </row>
    <row r="1491" spans="2:8" ht="20.25">
      <c r="B1491" s="10"/>
      <c r="C1491" s="104"/>
      <c r="D1491" s="106" t="s">
        <v>189</v>
      </c>
      <c r="E1491" s="107"/>
      <c r="F1491" s="107"/>
      <c r="G1491" s="108"/>
      <c r="H1491" s="40"/>
    </row>
    <row r="1492" spans="2:8" ht="20.25">
      <c r="B1492" s="10"/>
      <c r="C1492" s="105"/>
      <c r="D1492" s="106" t="s">
        <v>205</v>
      </c>
      <c r="E1492" s="107"/>
      <c r="F1492" s="107"/>
      <c r="G1492" s="108"/>
      <c r="H1492" s="40"/>
    </row>
    <row r="1493" spans="2:8">
      <c r="C1493" s="35" t="s">
        <v>12</v>
      </c>
      <c r="D1493" s="53">
        <v>2.2000000000000002</v>
      </c>
      <c r="E1493" s="49"/>
      <c r="F1493" s="10"/>
    </row>
    <row r="1494" spans="2:8">
      <c r="C1494" s="1" t="s">
        <v>9</v>
      </c>
      <c r="D1494" s="54">
        <v>216</v>
      </c>
      <c r="E1494" s="109" t="s">
        <v>16</v>
      </c>
      <c r="F1494" s="110"/>
      <c r="G1494" s="113">
        <f>D1495/D1494</f>
        <v>35.653703703703705</v>
      </c>
    </row>
    <row r="1495" spans="2:8">
      <c r="C1495" s="1" t="s">
        <v>10</v>
      </c>
      <c r="D1495" s="54">
        <v>7701.2</v>
      </c>
      <c r="E1495" s="111"/>
      <c r="F1495" s="112"/>
      <c r="G1495" s="114"/>
    </row>
    <row r="1496" spans="2:8">
      <c r="C1496" s="37"/>
      <c r="D1496" s="38"/>
      <c r="E1496" s="50"/>
    </row>
    <row r="1497" spans="2:8">
      <c r="C1497" s="36" t="s">
        <v>7</v>
      </c>
      <c r="D1497" s="55" t="s">
        <v>204</v>
      </c>
    </row>
    <row r="1498" spans="2:8">
      <c r="C1498" s="36" t="s">
        <v>11</v>
      </c>
      <c r="D1498" s="55">
        <v>65</v>
      </c>
    </row>
    <row r="1499" spans="2:8">
      <c r="C1499" s="36" t="s">
        <v>13</v>
      </c>
      <c r="D1499" s="69" t="s">
        <v>34</v>
      </c>
      <c r="E1499" s="41"/>
    </row>
    <row r="1500" spans="2:8" ht="24" thickBot="1">
      <c r="C1500" s="42"/>
      <c r="D1500" s="42"/>
    </row>
    <row r="1501" spans="2:8" ht="48" thickBot="1">
      <c r="B1501" s="88" t="s">
        <v>17</v>
      </c>
      <c r="C1501" s="89"/>
      <c r="D1501" s="23" t="s">
        <v>20</v>
      </c>
      <c r="E1501" s="90" t="s">
        <v>22</v>
      </c>
      <c r="F1501" s="91"/>
      <c r="G1501" s="2" t="s">
        <v>21</v>
      </c>
    </row>
    <row r="1502" spans="2:8" ht="24" thickBot="1">
      <c r="B1502" s="92" t="s">
        <v>36</v>
      </c>
      <c r="C1502" s="93"/>
      <c r="D1502" s="70">
        <v>50.01</v>
      </c>
      <c r="E1502" s="56">
        <v>2.2000000000000002</v>
      </c>
      <c r="F1502" s="18" t="s">
        <v>25</v>
      </c>
      <c r="G1502" s="26">
        <f t="shared" ref="G1502:G1509" si="34">D1502*E1502</f>
        <v>110.02200000000001</v>
      </c>
      <c r="H1502" s="94"/>
    </row>
    <row r="1503" spans="2:8">
      <c r="B1503" s="95" t="s">
        <v>18</v>
      </c>
      <c r="C1503" s="96"/>
      <c r="D1503" s="59">
        <v>97.44</v>
      </c>
      <c r="E1503" s="57">
        <v>0.79</v>
      </c>
      <c r="F1503" s="19" t="s">
        <v>26</v>
      </c>
      <c r="G1503" s="27">
        <f t="shared" si="34"/>
        <v>76.977599999999995</v>
      </c>
      <c r="H1503" s="94"/>
    </row>
    <row r="1504" spans="2:8" ht="24" thickBot="1">
      <c r="B1504" s="97" t="s">
        <v>19</v>
      </c>
      <c r="C1504" s="98"/>
      <c r="D1504" s="62">
        <v>151.63</v>
      </c>
      <c r="E1504" s="58">
        <v>0.79</v>
      </c>
      <c r="F1504" s="20" t="s">
        <v>26</v>
      </c>
      <c r="G1504" s="28">
        <f t="shared" si="34"/>
        <v>119.7877</v>
      </c>
      <c r="H1504" s="94"/>
    </row>
    <row r="1505" spans="2:8" ht="24" thickBot="1">
      <c r="B1505" s="99" t="s">
        <v>28</v>
      </c>
      <c r="C1505" s="100"/>
      <c r="D1505" s="71">
        <v>731.97</v>
      </c>
      <c r="E1505" s="71"/>
      <c r="F1505" s="24" t="s">
        <v>25</v>
      </c>
      <c r="G1505" s="29">
        <f t="shared" si="34"/>
        <v>0</v>
      </c>
      <c r="H1505" s="94"/>
    </row>
    <row r="1506" spans="2:8">
      <c r="B1506" s="95" t="s">
        <v>33</v>
      </c>
      <c r="C1506" s="96"/>
      <c r="D1506" s="59">
        <v>652.6</v>
      </c>
      <c r="E1506" s="59">
        <v>4.4000000000000004</v>
      </c>
      <c r="F1506" s="19" t="s">
        <v>25</v>
      </c>
      <c r="G1506" s="27">
        <f t="shared" si="34"/>
        <v>2871.4400000000005</v>
      </c>
      <c r="H1506" s="94"/>
    </row>
    <row r="1507" spans="2:8">
      <c r="B1507" s="101" t="s">
        <v>27</v>
      </c>
      <c r="C1507" s="102"/>
      <c r="D1507" s="72">
        <v>526.99</v>
      </c>
      <c r="E1507" s="60"/>
      <c r="F1507" s="21" t="s">
        <v>25</v>
      </c>
      <c r="G1507" s="30">
        <f t="shared" si="34"/>
        <v>0</v>
      </c>
      <c r="H1507" s="94"/>
    </row>
    <row r="1508" spans="2:8">
      <c r="B1508" s="101" t="s">
        <v>29</v>
      </c>
      <c r="C1508" s="102"/>
      <c r="D1508" s="73">
        <v>5436.99</v>
      </c>
      <c r="E1508" s="61">
        <v>2.2000000000000002</v>
      </c>
      <c r="F1508" s="21" t="s">
        <v>25</v>
      </c>
      <c r="G1508" s="30">
        <f t="shared" si="34"/>
        <v>11961.378000000001</v>
      </c>
      <c r="H1508" s="94"/>
    </row>
    <row r="1509" spans="2:8">
      <c r="B1509" s="101" t="s">
        <v>30</v>
      </c>
      <c r="C1509" s="102"/>
      <c r="D1509" s="73">
        <v>1672.77</v>
      </c>
      <c r="E1509" s="61">
        <v>2.2000000000000002</v>
      </c>
      <c r="F1509" s="21" t="s">
        <v>25</v>
      </c>
      <c r="G1509" s="30">
        <f t="shared" si="34"/>
        <v>3680.0940000000001</v>
      </c>
      <c r="H1509" s="94"/>
    </row>
    <row r="1510" spans="2:8">
      <c r="B1510" s="101" t="s">
        <v>32</v>
      </c>
      <c r="C1510" s="102"/>
      <c r="D1510" s="73">
        <v>548.24</v>
      </c>
      <c r="E1510" s="61">
        <v>2.2000000000000002</v>
      </c>
      <c r="F1510" s="21" t="s">
        <v>25</v>
      </c>
      <c r="G1510" s="30">
        <f>D1510*E1510</f>
        <v>1206.1280000000002</v>
      </c>
      <c r="H1510" s="94"/>
    </row>
    <row r="1511" spans="2:8" ht="24" thickBot="1">
      <c r="B1511" s="97" t="s">
        <v>31</v>
      </c>
      <c r="C1511" s="98"/>
      <c r="D1511" s="74">
        <v>340.74</v>
      </c>
      <c r="E1511" s="62">
        <v>22</v>
      </c>
      <c r="F1511" s="20" t="s">
        <v>25</v>
      </c>
      <c r="G1511" s="31">
        <f>D1511*E1511</f>
        <v>7496.2800000000007</v>
      </c>
      <c r="H1511" s="94"/>
    </row>
    <row r="1512" spans="2:8">
      <c r="C1512" s="3"/>
      <c r="D1512" s="3"/>
      <c r="E1512" s="4"/>
      <c r="F1512" s="4"/>
      <c r="H1512" s="45"/>
    </row>
    <row r="1513" spans="2:8" ht="25.5">
      <c r="C1513" s="14" t="s">
        <v>14</v>
      </c>
      <c r="D1513" s="6"/>
    </row>
    <row r="1514" spans="2:8" ht="20.25">
      <c r="C1514" s="85" t="s">
        <v>6</v>
      </c>
      <c r="D1514" s="51" t="s">
        <v>0</v>
      </c>
      <c r="E1514" s="9">
        <f>IF(G1502&gt;0, ROUND((G1502+D1495)/D1495,2), 0)</f>
        <v>1.01</v>
      </c>
      <c r="F1514" s="9"/>
      <c r="G1514" s="10"/>
      <c r="H1514" s="7"/>
    </row>
    <row r="1515" spans="2:8">
      <c r="C1515" s="85"/>
      <c r="D1515" s="51" t="s">
        <v>1</v>
      </c>
      <c r="E1515" s="9">
        <f>IF(SUM(G1503:G1504)&gt;0,ROUND((G1503+G1504+D1495)/D1495,2),0)</f>
        <v>1.03</v>
      </c>
      <c r="F1515" s="9"/>
      <c r="G1515" s="11"/>
      <c r="H1515" s="47"/>
    </row>
    <row r="1516" spans="2:8">
      <c r="C1516" s="85"/>
      <c r="D1516" s="51" t="s">
        <v>2</v>
      </c>
      <c r="E1516" s="9">
        <f>IF(G1505&gt;0,ROUND((G1505+D1495)/D1495,2),0)</f>
        <v>0</v>
      </c>
      <c r="F1516" s="12"/>
      <c r="G1516" s="11"/>
    </row>
    <row r="1517" spans="2:8">
      <c r="C1517" s="85"/>
      <c r="D1517" s="13" t="s">
        <v>3</v>
      </c>
      <c r="E1517" s="32">
        <f>IF(SUM(G1506:G1511)&gt;0,ROUND((SUM(G1506:G1511)+D1495)/D1495,2),0)</f>
        <v>4.53</v>
      </c>
      <c r="F1517" s="10"/>
      <c r="G1517" s="11"/>
    </row>
    <row r="1518" spans="2:8" ht="25.5">
      <c r="D1518" s="33" t="s">
        <v>4</v>
      </c>
      <c r="E1518" s="34">
        <f>SUM(E1514:E1517)-IF(VALUE(COUNTIF(E1514:E1517,"&gt;0"))=4,3,0)-IF(VALUE(COUNTIF(E1514:E1517,"&gt;0"))=3,2,0)-IF(VALUE(COUNTIF(E1514:E1517,"&gt;0"))=2,1,0)</f>
        <v>4.57</v>
      </c>
      <c r="F1518" s="25"/>
    </row>
    <row r="1519" spans="2:8">
      <c r="E1519" s="15"/>
    </row>
    <row r="1520" spans="2:8" ht="25.5">
      <c r="B1520" s="22"/>
      <c r="C1520" s="16" t="s">
        <v>23</v>
      </c>
      <c r="D1520" s="86">
        <f>E1518*D1495</f>
        <v>35194.484000000004</v>
      </c>
      <c r="E1520" s="86"/>
    </row>
    <row r="1521" spans="2:8" ht="20.25">
      <c r="C1521" s="17" t="s">
        <v>8</v>
      </c>
      <c r="D1521" s="87">
        <f>D1520/D1494</f>
        <v>162.93742592592594</v>
      </c>
      <c r="E1521" s="87"/>
      <c r="G1521" s="7"/>
      <c r="H1521" s="48"/>
    </row>
    <row r="1531" spans="2:8" ht="60.75">
      <c r="B1531" s="115" t="s">
        <v>71</v>
      </c>
      <c r="C1531" s="115"/>
      <c r="D1531" s="115"/>
      <c r="E1531" s="115"/>
      <c r="F1531" s="115"/>
      <c r="G1531" s="115"/>
      <c r="H1531" s="115"/>
    </row>
    <row r="1532" spans="2:8">
      <c r="B1532" s="116" t="s">
        <v>37</v>
      </c>
      <c r="C1532" s="116"/>
      <c r="D1532" s="116"/>
      <c r="E1532" s="116"/>
      <c r="F1532" s="116"/>
      <c r="G1532" s="116"/>
    </row>
    <row r="1533" spans="2:8">
      <c r="C1533" s="52"/>
      <c r="G1533" s="7"/>
    </row>
    <row r="1534" spans="2:8" ht="25.5">
      <c r="C1534" s="14" t="s">
        <v>5</v>
      </c>
      <c r="D1534" s="6"/>
    </row>
    <row r="1535" spans="2:8" ht="20.25">
      <c r="B1535" s="10"/>
      <c r="C1535" s="103" t="s">
        <v>15</v>
      </c>
      <c r="D1535" s="106" t="s">
        <v>87</v>
      </c>
      <c r="E1535" s="107"/>
      <c r="F1535" s="107"/>
      <c r="G1535" s="108"/>
      <c r="H1535" s="40"/>
    </row>
    <row r="1536" spans="2:8" ht="20.25">
      <c r="B1536" s="10"/>
      <c r="C1536" s="104"/>
      <c r="D1536" s="106" t="s">
        <v>189</v>
      </c>
      <c r="E1536" s="107"/>
      <c r="F1536" s="107"/>
      <c r="G1536" s="108"/>
      <c r="H1536" s="40"/>
    </row>
    <row r="1537" spans="2:8" ht="20.25">
      <c r="B1537" s="10"/>
      <c r="C1537" s="105"/>
      <c r="D1537" s="106" t="s">
        <v>206</v>
      </c>
      <c r="E1537" s="107"/>
      <c r="F1537" s="107"/>
      <c r="G1537" s="108"/>
      <c r="H1537" s="40"/>
    </row>
    <row r="1538" spans="2:8">
      <c r="C1538" s="35" t="s">
        <v>12</v>
      </c>
      <c r="D1538" s="53">
        <v>2.6</v>
      </c>
      <c r="E1538" s="49"/>
      <c r="F1538" s="10"/>
    </row>
    <row r="1539" spans="2:8">
      <c r="C1539" s="1" t="s">
        <v>9</v>
      </c>
      <c r="D1539" s="54">
        <v>255</v>
      </c>
      <c r="E1539" s="109" t="s">
        <v>16</v>
      </c>
      <c r="F1539" s="110"/>
      <c r="G1539" s="113">
        <f>D1540/D1539</f>
        <v>35.897843137254903</v>
      </c>
    </row>
    <row r="1540" spans="2:8">
      <c r="C1540" s="1" t="s">
        <v>10</v>
      </c>
      <c r="D1540" s="54">
        <v>9153.9500000000007</v>
      </c>
      <c r="E1540" s="111"/>
      <c r="F1540" s="112"/>
      <c r="G1540" s="114"/>
    </row>
    <row r="1541" spans="2:8">
      <c r="C1541" s="37"/>
      <c r="D1541" s="38"/>
      <c r="E1541" s="50"/>
    </row>
    <row r="1542" spans="2:8">
      <c r="C1542" s="36" t="s">
        <v>7</v>
      </c>
      <c r="D1542" s="55" t="s">
        <v>204</v>
      </c>
    </row>
    <row r="1543" spans="2:8">
      <c r="C1543" s="36" t="s">
        <v>11</v>
      </c>
      <c r="D1543" s="55">
        <v>65</v>
      </c>
    </row>
    <row r="1544" spans="2:8">
      <c r="C1544" s="36" t="s">
        <v>13</v>
      </c>
      <c r="D1544" s="69" t="s">
        <v>34</v>
      </c>
      <c r="E1544" s="41"/>
    </row>
    <row r="1545" spans="2:8" ht="24" thickBot="1">
      <c r="C1545" s="42"/>
      <c r="D1545" s="42"/>
    </row>
    <row r="1546" spans="2:8" ht="48" thickBot="1">
      <c r="B1546" s="88" t="s">
        <v>17</v>
      </c>
      <c r="C1546" s="89"/>
      <c r="D1546" s="23" t="s">
        <v>20</v>
      </c>
      <c r="E1546" s="90" t="s">
        <v>22</v>
      </c>
      <c r="F1546" s="91"/>
      <c r="G1546" s="2" t="s">
        <v>21</v>
      </c>
    </row>
    <row r="1547" spans="2:8" ht="24" thickBot="1">
      <c r="B1547" s="92" t="s">
        <v>36</v>
      </c>
      <c r="C1547" s="93"/>
      <c r="D1547" s="70">
        <v>50.01</v>
      </c>
      <c r="E1547" s="56">
        <v>2.6</v>
      </c>
      <c r="F1547" s="18" t="s">
        <v>25</v>
      </c>
      <c r="G1547" s="26">
        <f t="shared" ref="G1547:G1554" si="35">D1547*E1547</f>
        <v>130.02600000000001</v>
      </c>
      <c r="H1547" s="94"/>
    </row>
    <row r="1548" spans="2:8">
      <c r="B1548" s="95" t="s">
        <v>18</v>
      </c>
      <c r="C1548" s="96"/>
      <c r="D1548" s="59">
        <v>97.44</v>
      </c>
      <c r="E1548" s="57">
        <v>1.1599999999999999</v>
      </c>
      <c r="F1548" s="19" t="s">
        <v>26</v>
      </c>
      <c r="G1548" s="27">
        <f t="shared" si="35"/>
        <v>113.03039999999999</v>
      </c>
      <c r="H1548" s="94"/>
    </row>
    <row r="1549" spans="2:8" ht="24" thickBot="1">
      <c r="B1549" s="97" t="s">
        <v>19</v>
      </c>
      <c r="C1549" s="98"/>
      <c r="D1549" s="62">
        <v>151.63</v>
      </c>
      <c r="E1549" s="58">
        <v>1.1599999999999999</v>
      </c>
      <c r="F1549" s="20" t="s">
        <v>26</v>
      </c>
      <c r="G1549" s="28">
        <f t="shared" si="35"/>
        <v>175.89079999999998</v>
      </c>
      <c r="H1549" s="94"/>
    </row>
    <row r="1550" spans="2:8" ht="24" thickBot="1">
      <c r="B1550" s="99" t="s">
        <v>28</v>
      </c>
      <c r="C1550" s="100"/>
      <c r="D1550" s="71">
        <v>731.97</v>
      </c>
      <c r="E1550" s="71"/>
      <c r="F1550" s="24" t="s">
        <v>25</v>
      </c>
      <c r="G1550" s="29">
        <f t="shared" si="35"/>
        <v>0</v>
      </c>
      <c r="H1550" s="94"/>
    </row>
    <row r="1551" spans="2:8">
      <c r="B1551" s="95" t="s">
        <v>33</v>
      </c>
      <c r="C1551" s="96"/>
      <c r="D1551" s="59">
        <v>652.6</v>
      </c>
      <c r="E1551" s="59">
        <v>5.2</v>
      </c>
      <c r="F1551" s="19" t="s">
        <v>25</v>
      </c>
      <c r="G1551" s="27">
        <f t="shared" si="35"/>
        <v>3393.5200000000004</v>
      </c>
      <c r="H1551" s="94"/>
    </row>
    <row r="1552" spans="2:8">
      <c r="B1552" s="101" t="s">
        <v>27</v>
      </c>
      <c r="C1552" s="102"/>
      <c r="D1552" s="72">
        <v>526.99</v>
      </c>
      <c r="E1552" s="60"/>
      <c r="F1552" s="21" t="s">
        <v>25</v>
      </c>
      <c r="G1552" s="30">
        <f t="shared" si="35"/>
        <v>0</v>
      </c>
      <c r="H1552" s="94"/>
    </row>
    <row r="1553" spans="2:8">
      <c r="B1553" s="101" t="s">
        <v>29</v>
      </c>
      <c r="C1553" s="102"/>
      <c r="D1553" s="73">
        <v>5436.99</v>
      </c>
      <c r="E1553" s="61">
        <v>2.6</v>
      </c>
      <c r="F1553" s="21" t="s">
        <v>25</v>
      </c>
      <c r="G1553" s="30">
        <f t="shared" si="35"/>
        <v>14136.173999999999</v>
      </c>
      <c r="H1553" s="94"/>
    </row>
    <row r="1554" spans="2:8">
      <c r="B1554" s="101" t="s">
        <v>30</v>
      </c>
      <c r="C1554" s="102"/>
      <c r="D1554" s="73">
        <v>1672.77</v>
      </c>
      <c r="E1554" s="61">
        <v>2.6</v>
      </c>
      <c r="F1554" s="21" t="s">
        <v>25</v>
      </c>
      <c r="G1554" s="30">
        <f t="shared" si="35"/>
        <v>4349.2020000000002</v>
      </c>
      <c r="H1554" s="94"/>
    </row>
    <row r="1555" spans="2:8">
      <c r="B1555" s="101" t="s">
        <v>32</v>
      </c>
      <c r="C1555" s="102"/>
      <c r="D1555" s="73">
        <v>548.24</v>
      </c>
      <c r="E1555" s="61">
        <v>2.6</v>
      </c>
      <c r="F1555" s="21" t="s">
        <v>25</v>
      </c>
      <c r="G1555" s="30">
        <f>D1555*E1555</f>
        <v>1425.424</v>
      </c>
      <c r="H1555" s="94"/>
    </row>
    <row r="1556" spans="2:8" ht="24" thickBot="1">
      <c r="B1556" s="97" t="s">
        <v>31</v>
      </c>
      <c r="C1556" s="98"/>
      <c r="D1556" s="74">
        <v>340.74</v>
      </c>
      <c r="E1556" s="62">
        <v>26</v>
      </c>
      <c r="F1556" s="20" t="s">
        <v>25</v>
      </c>
      <c r="G1556" s="31">
        <f>D1556*E1556</f>
        <v>8859.24</v>
      </c>
      <c r="H1556" s="94"/>
    </row>
    <row r="1557" spans="2:8">
      <c r="C1557" s="3"/>
      <c r="D1557" s="3"/>
      <c r="E1557" s="4"/>
      <c r="F1557" s="4"/>
      <c r="H1557" s="45"/>
    </row>
    <row r="1558" spans="2:8" ht="25.5">
      <c r="C1558" s="14" t="s">
        <v>14</v>
      </c>
      <c r="D1558" s="6"/>
    </row>
    <row r="1559" spans="2:8" ht="20.25">
      <c r="C1559" s="85" t="s">
        <v>6</v>
      </c>
      <c r="D1559" s="51" t="s">
        <v>0</v>
      </c>
      <c r="E1559" s="9">
        <f>IF(G1547&gt;0, ROUND((G1547+D1540)/D1540,2), 0)</f>
        <v>1.01</v>
      </c>
      <c r="F1559" s="9"/>
      <c r="G1559" s="10"/>
      <c r="H1559" s="7"/>
    </row>
    <row r="1560" spans="2:8">
      <c r="C1560" s="85"/>
      <c r="D1560" s="51" t="s">
        <v>1</v>
      </c>
      <c r="E1560" s="9">
        <f>IF(SUM(G1548:G1549)&gt;0,ROUND((G1548+G1549+D1540)/D1540,2),0)</f>
        <v>1.03</v>
      </c>
      <c r="F1560" s="9"/>
      <c r="G1560" s="11"/>
      <c r="H1560" s="47"/>
    </row>
    <row r="1561" spans="2:8">
      <c r="C1561" s="85"/>
      <c r="D1561" s="51" t="s">
        <v>2</v>
      </c>
      <c r="E1561" s="9">
        <f>IF(G1550&gt;0,ROUND((G1550+D1540)/D1540,2),0)</f>
        <v>0</v>
      </c>
      <c r="F1561" s="12"/>
      <c r="G1561" s="11"/>
    </row>
    <row r="1562" spans="2:8">
      <c r="C1562" s="85"/>
      <c r="D1562" s="13" t="s">
        <v>3</v>
      </c>
      <c r="E1562" s="32">
        <f>IF(SUM(G1551:G1556)&gt;0,ROUND((SUM(G1551:G1556)+D1540)/D1540,2),0)</f>
        <v>4.51</v>
      </c>
      <c r="F1562" s="10"/>
      <c r="G1562" s="11"/>
    </row>
    <row r="1563" spans="2:8" ht="25.5">
      <c r="D1563" s="33" t="s">
        <v>4</v>
      </c>
      <c r="E1563" s="34">
        <f>SUM(E1559:E1562)-IF(VALUE(COUNTIF(E1559:E1562,"&gt;0"))=4,3,0)-IF(VALUE(COUNTIF(E1559:E1562,"&gt;0"))=3,2,0)-IF(VALUE(COUNTIF(E1559:E1562,"&gt;0"))=2,1,0)</f>
        <v>4.55</v>
      </c>
      <c r="F1563" s="25"/>
    </row>
    <row r="1564" spans="2:8">
      <c r="E1564" s="15"/>
    </row>
    <row r="1565" spans="2:8" ht="25.5">
      <c r="B1565" s="22"/>
      <c r="C1565" s="16" t="s">
        <v>23</v>
      </c>
      <c r="D1565" s="86">
        <f>E1563*D1540</f>
        <v>41650.472500000003</v>
      </c>
      <c r="E1565" s="86"/>
    </row>
    <row r="1566" spans="2:8" ht="20.25">
      <c r="C1566" s="17" t="s">
        <v>8</v>
      </c>
      <c r="D1566" s="87">
        <f>D1565/D1539</f>
        <v>163.33518627450982</v>
      </c>
      <c r="E1566" s="87"/>
      <c r="G1566" s="7"/>
      <c r="H1566" s="48"/>
    </row>
    <row r="1576" spans="2:8" ht="60.75">
      <c r="B1576" s="115" t="s">
        <v>72</v>
      </c>
      <c r="C1576" s="115"/>
      <c r="D1576" s="115"/>
      <c r="E1576" s="115"/>
      <c r="F1576" s="115"/>
      <c r="G1576" s="115"/>
      <c r="H1576" s="115"/>
    </row>
    <row r="1577" spans="2:8">
      <c r="B1577" s="116" t="s">
        <v>37</v>
      </c>
      <c r="C1577" s="116"/>
      <c r="D1577" s="116"/>
      <c r="E1577" s="116"/>
      <c r="F1577" s="116"/>
      <c r="G1577" s="116"/>
    </row>
    <row r="1578" spans="2:8">
      <c r="C1578" s="52"/>
      <c r="G1578" s="7"/>
    </row>
    <row r="1579" spans="2:8" ht="25.5">
      <c r="C1579" s="14" t="s">
        <v>5</v>
      </c>
      <c r="D1579" s="6"/>
    </row>
    <row r="1580" spans="2:8" ht="20.25">
      <c r="B1580" s="10"/>
      <c r="C1580" s="103" t="s">
        <v>15</v>
      </c>
      <c r="D1580" s="106" t="s">
        <v>87</v>
      </c>
      <c r="E1580" s="107"/>
      <c r="F1580" s="107"/>
      <c r="G1580" s="108"/>
      <c r="H1580" s="40"/>
    </row>
    <row r="1581" spans="2:8" ht="20.25">
      <c r="B1581" s="10"/>
      <c r="C1581" s="104"/>
      <c r="D1581" s="106" t="s">
        <v>189</v>
      </c>
      <c r="E1581" s="107"/>
      <c r="F1581" s="107"/>
      <c r="G1581" s="108"/>
      <c r="H1581" s="40"/>
    </row>
    <row r="1582" spans="2:8" ht="20.25">
      <c r="B1582" s="10"/>
      <c r="C1582" s="105"/>
      <c r="D1582" s="106" t="s">
        <v>207</v>
      </c>
      <c r="E1582" s="107"/>
      <c r="F1582" s="107"/>
      <c r="G1582" s="108"/>
      <c r="H1582" s="40"/>
    </row>
    <row r="1583" spans="2:8">
      <c r="C1583" s="35" t="s">
        <v>12</v>
      </c>
      <c r="D1583" s="53">
        <v>3</v>
      </c>
      <c r="E1583" s="49"/>
      <c r="F1583" s="10"/>
    </row>
    <row r="1584" spans="2:8">
      <c r="C1584" s="1" t="s">
        <v>9</v>
      </c>
      <c r="D1584" s="54">
        <v>294</v>
      </c>
      <c r="E1584" s="109" t="s">
        <v>16</v>
      </c>
      <c r="F1584" s="110"/>
      <c r="G1584" s="113">
        <f>D1585/D1584</f>
        <v>41.878979591836732</v>
      </c>
    </row>
    <row r="1585" spans="2:8">
      <c r="C1585" s="1" t="s">
        <v>10</v>
      </c>
      <c r="D1585" s="54">
        <v>12312.42</v>
      </c>
      <c r="E1585" s="111"/>
      <c r="F1585" s="112"/>
      <c r="G1585" s="114"/>
    </row>
    <row r="1586" spans="2:8">
      <c r="C1586" s="37"/>
      <c r="D1586" s="38"/>
      <c r="E1586" s="50"/>
    </row>
    <row r="1587" spans="2:8">
      <c r="C1587" s="36" t="s">
        <v>7</v>
      </c>
      <c r="D1587" s="55" t="s">
        <v>204</v>
      </c>
    </row>
    <row r="1588" spans="2:8">
      <c r="C1588" s="36" t="s">
        <v>11</v>
      </c>
      <c r="D1588" s="55">
        <v>65</v>
      </c>
    </row>
    <row r="1589" spans="2:8">
      <c r="C1589" s="36" t="s">
        <v>13</v>
      </c>
      <c r="D1589" s="69" t="s">
        <v>34</v>
      </c>
      <c r="E1589" s="41"/>
    </row>
    <row r="1590" spans="2:8" ht="24" thickBot="1">
      <c r="C1590" s="42"/>
      <c r="D1590" s="42"/>
    </row>
    <row r="1591" spans="2:8" ht="48" thickBot="1">
      <c r="B1591" s="88" t="s">
        <v>17</v>
      </c>
      <c r="C1591" s="89"/>
      <c r="D1591" s="23" t="s">
        <v>20</v>
      </c>
      <c r="E1591" s="90" t="s">
        <v>22</v>
      </c>
      <c r="F1591" s="91"/>
      <c r="G1591" s="2" t="s">
        <v>21</v>
      </c>
    </row>
    <row r="1592" spans="2:8" ht="24" thickBot="1">
      <c r="B1592" s="92" t="s">
        <v>36</v>
      </c>
      <c r="C1592" s="93"/>
      <c r="D1592" s="70">
        <v>50.01</v>
      </c>
      <c r="E1592" s="56">
        <v>3</v>
      </c>
      <c r="F1592" s="18" t="s">
        <v>25</v>
      </c>
      <c r="G1592" s="26">
        <f t="shared" ref="G1592:G1599" si="36">D1592*E1592</f>
        <v>150.03</v>
      </c>
      <c r="H1592" s="94"/>
    </row>
    <row r="1593" spans="2:8">
      <c r="B1593" s="95" t="s">
        <v>18</v>
      </c>
      <c r="C1593" s="96"/>
      <c r="D1593" s="59">
        <v>97.44</v>
      </c>
      <c r="E1593" s="57">
        <v>0.81</v>
      </c>
      <c r="F1593" s="19" t="s">
        <v>26</v>
      </c>
      <c r="G1593" s="27">
        <f t="shared" si="36"/>
        <v>78.926400000000001</v>
      </c>
      <c r="H1593" s="94"/>
    </row>
    <row r="1594" spans="2:8" ht="24" thickBot="1">
      <c r="B1594" s="97" t="s">
        <v>19</v>
      </c>
      <c r="C1594" s="98"/>
      <c r="D1594" s="62">
        <v>151.63</v>
      </c>
      <c r="E1594" s="58">
        <v>0.81</v>
      </c>
      <c r="F1594" s="20" t="s">
        <v>26</v>
      </c>
      <c r="G1594" s="28">
        <f t="shared" si="36"/>
        <v>122.8203</v>
      </c>
      <c r="H1594" s="94"/>
    </row>
    <row r="1595" spans="2:8" ht="24" thickBot="1">
      <c r="B1595" s="99" t="s">
        <v>28</v>
      </c>
      <c r="C1595" s="100"/>
      <c r="D1595" s="71">
        <v>731.97</v>
      </c>
      <c r="E1595" s="71"/>
      <c r="F1595" s="24" t="s">
        <v>25</v>
      </c>
      <c r="G1595" s="29">
        <f t="shared" si="36"/>
        <v>0</v>
      </c>
      <c r="H1595" s="94"/>
    </row>
    <row r="1596" spans="2:8">
      <c r="B1596" s="95" t="s">
        <v>33</v>
      </c>
      <c r="C1596" s="96"/>
      <c r="D1596" s="59">
        <v>652.6</v>
      </c>
      <c r="E1596" s="59">
        <v>6</v>
      </c>
      <c r="F1596" s="19" t="s">
        <v>25</v>
      </c>
      <c r="G1596" s="27">
        <f t="shared" si="36"/>
        <v>3915.6000000000004</v>
      </c>
      <c r="H1596" s="94"/>
    </row>
    <row r="1597" spans="2:8">
      <c r="B1597" s="101" t="s">
        <v>27</v>
      </c>
      <c r="C1597" s="102"/>
      <c r="D1597" s="72">
        <v>526.99</v>
      </c>
      <c r="E1597" s="60"/>
      <c r="F1597" s="21" t="s">
        <v>25</v>
      </c>
      <c r="G1597" s="30">
        <f t="shared" si="36"/>
        <v>0</v>
      </c>
      <c r="H1597" s="94"/>
    </row>
    <row r="1598" spans="2:8">
      <c r="B1598" s="101" t="s">
        <v>29</v>
      </c>
      <c r="C1598" s="102"/>
      <c r="D1598" s="73">
        <v>5436.99</v>
      </c>
      <c r="E1598" s="61">
        <v>3</v>
      </c>
      <c r="F1598" s="21" t="s">
        <v>25</v>
      </c>
      <c r="G1598" s="30">
        <f t="shared" si="36"/>
        <v>16310.97</v>
      </c>
      <c r="H1598" s="94"/>
    </row>
    <row r="1599" spans="2:8">
      <c r="B1599" s="101" t="s">
        <v>30</v>
      </c>
      <c r="C1599" s="102"/>
      <c r="D1599" s="73">
        <v>1672.77</v>
      </c>
      <c r="E1599" s="61">
        <v>3</v>
      </c>
      <c r="F1599" s="21" t="s">
        <v>25</v>
      </c>
      <c r="G1599" s="30">
        <f t="shared" si="36"/>
        <v>5018.3099999999995</v>
      </c>
      <c r="H1599" s="94"/>
    </row>
    <row r="1600" spans="2:8">
      <c r="B1600" s="101" t="s">
        <v>32</v>
      </c>
      <c r="C1600" s="102"/>
      <c r="D1600" s="73">
        <v>548.24</v>
      </c>
      <c r="E1600" s="61">
        <v>3</v>
      </c>
      <c r="F1600" s="21" t="s">
        <v>25</v>
      </c>
      <c r="G1600" s="30">
        <f>D1600*E1600</f>
        <v>1644.72</v>
      </c>
      <c r="H1600" s="94"/>
    </row>
    <row r="1601" spans="2:8" ht="24" thickBot="1">
      <c r="B1601" s="97" t="s">
        <v>31</v>
      </c>
      <c r="C1601" s="98"/>
      <c r="D1601" s="74">
        <v>340.74</v>
      </c>
      <c r="E1601" s="62">
        <v>30</v>
      </c>
      <c r="F1601" s="20" t="s">
        <v>25</v>
      </c>
      <c r="G1601" s="31">
        <f>D1601*E1601</f>
        <v>10222.200000000001</v>
      </c>
      <c r="H1601" s="94"/>
    </row>
    <row r="1602" spans="2:8">
      <c r="C1602" s="3"/>
      <c r="D1602" s="3"/>
      <c r="E1602" s="4"/>
      <c r="F1602" s="4"/>
      <c r="H1602" s="45"/>
    </row>
    <row r="1603" spans="2:8" ht="25.5">
      <c r="C1603" s="14" t="s">
        <v>14</v>
      </c>
      <c r="D1603" s="6"/>
    </row>
    <row r="1604" spans="2:8" ht="20.25">
      <c r="C1604" s="85" t="s">
        <v>6</v>
      </c>
      <c r="D1604" s="51" t="s">
        <v>0</v>
      </c>
      <c r="E1604" s="9">
        <f>IF(G1592&gt;0, ROUND((G1592+D1585)/D1585,2), 0)</f>
        <v>1.01</v>
      </c>
      <c r="F1604" s="9"/>
      <c r="G1604" s="10"/>
      <c r="H1604" s="7"/>
    </row>
    <row r="1605" spans="2:8">
      <c r="C1605" s="85"/>
      <c r="D1605" s="51" t="s">
        <v>1</v>
      </c>
      <c r="E1605" s="9">
        <f>IF(SUM(G1593:G1594)&gt;0,ROUND((G1593+G1594+D1585)/D1585,2),0)</f>
        <v>1.02</v>
      </c>
      <c r="F1605" s="9"/>
      <c r="G1605" s="11"/>
      <c r="H1605" s="47"/>
    </row>
    <row r="1606" spans="2:8">
      <c r="C1606" s="85"/>
      <c r="D1606" s="51" t="s">
        <v>2</v>
      </c>
      <c r="E1606" s="9">
        <f>IF(G1595&gt;0,ROUND((G1595+D1585)/D1585,2),0)</f>
        <v>0</v>
      </c>
      <c r="F1606" s="12"/>
      <c r="G1606" s="11"/>
    </row>
    <row r="1607" spans="2:8">
      <c r="C1607" s="85"/>
      <c r="D1607" s="13" t="s">
        <v>3</v>
      </c>
      <c r="E1607" s="32">
        <f>IF(SUM(G1596:G1601)&gt;0,ROUND((SUM(G1596:G1601)+D1585)/D1585,2),0)</f>
        <v>4.01</v>
      </c>
      <c r="F1607" s="10"/>
      <c r="G1607" s="11"/>
    </row>
    <row r="1608" spans="2:8" ht="25.5">
      <c r="D1608" s="33" t="s">
        <v>4</v>
      </c>
      <c r="E1608" s="34">
        <f>SUM(E1604:E1607)-IF(VALUE(COUNTIF(E1604:E1607,"&gt;0"))=4,3,0)-IF(VALUE(COUNTIF(E1604:E1607,"&gt;0"))=3,2,0)-IF(VALUE(COUNTIF(E1604:E1607,"&gt;0"))=2,1,0)</f>
        <v>4.04</v>
      </c>
      <c r="F1608" s="25"/>
    </row>
    <row r="1609" spans="2:8">
      <c r="E1609" s="15"/>
    </row>
    <row r="1610" spans="2:8" ht="25.5">
      <c r="B1610" s="22"/>
      <c r="C1610" s="16" t="s">
        <v>23</v>
      </c>
      <c r="D1610" s="86">
        <f>E1608*D1585</f>
        <v>49742.176800000001</v>
      </c>
      <c r="E1610" s="86"/>
    </row>
    <row r="1611" spans="2:8" ht="20.25">
      <c r="C1611" s="17" t="s">
        <v>8</v>
      </c>
      <c r="D1611" s="87">
        <f>D1610/D1584</f>
        <v>169.19107755102041</v>
      </c>
      <c r="E1611" s="87"/>
      <c r="G1611" s="7"/>
      <c r="H1611" s="48"/>
    </row>
    <row r="1621" spans="2:8" ht="60.75">
      <c r="B1621" s="115" t="s">
        <v>73</v>
      </c>
      <c r="C1621" s="115"/>
      <c r="D1621" s="115"/>
      <c r="E1621" s="115"/>
      <c r="F1621" s="115"/>
      <c r="G1621" s="115"/>
      <c r="H1621" s="115"/>
    </row>
    <row r="1622" spans="2:8">
      <c r="B1622" s="116" t="s">
        <v>37</v>
      </c>
      <c r="C1622" s="116"/>
      <c r="D1622" s="116"/>
      <c r="E1622" s="116"/>
      <c r="F1622" s="116"/>
      <c r="G1622" s="116"/>
    </row>
    <row r="1623" spans="2:8">
      <c r="C1623" s="52"/>
      <c r="G1623" s="7"/>
    </row>
    <row r="1624" spans="2:8" ht="25.5">
      <c r="C1624" s="14" t="s">
        <v>5</v>
      </c>
      <c r="D1624" s="6"/>
    </row>
    <row r="1625" spans="2:8" ht="20.25">
      <c r="B1625" s="10"/>
      <c r="C1625" s="103" t="s">
        <v>15</v>
      </c>
      <c r="D1625" s="106" t="s">
        <v>87</v>
      </c>
      <c r="E1625" s="107"/>
      <c r="F1625" s="107"/>
      <c r="G1625" s="108"/>
      <c r="H1625" s="40"/>
    </row>
    <row r="1626" spans="2:8" ht="20.25">
      <c r="B1626" s="10"/>
      <c r="C1626" s="104"/>
      <c r="D1626" s="106" t="s">
        <v>189</v>
      </c>
      <c r="E1626" s="107"/>
      <c r="F1626" s="107"/>
      <c r="G1626" s="108"/>
      <c r="H1626" s="40"/>
    </row>
    <row r="1627" spans="2:8" ht="20.25">
      <c r="B1627" s="10"/>
      <c r="C1627" s="105"/>
      <c r="D1627" s="106" t="s">
        <v>208</v>
      </c>
      <c r="E1627" s="107"/>
      <c r="F1627" s="107"/>
      <c r="G1627" s="108"/>
      <c r="H1627" s="40"/>
    </row>
    <row r="1628" spans="2:8">
      <c r="C1628" s="35" t="s">
        <v>12</v>
      </c>
      <c r="D1628" s="53">
        <v>5.3</v>
      </c>
      <c r="E1628" s="49"/>
      <c r="F1628" s="10"/>
    </row>
    <row r="1629" spans="2:8">
      <c r="C1629" s="1" t="s">
        <v>9</v>
      </c>
      <c r="D1629" s="54">
        <v>721</v>
      </c>
      <c r="E1629" s="109" t="s">
        <v>16</v>
      </c>
      <c r="F1629" s="110"/>
      <c r="G1629" s="113">
        <f>D1630/D1629</f>
        <v>76.753009708737864</v>
      </c>
    </row>
    <row r="1630" spans="2:8">
      <c r="C1630" s="1" t="s">
        <v>10</v>
      </c>
      <c r="D1630" s="54">
        <v>55338.92</v>
      </c>
      <c r="E1630" s="111"/>
      <c r="F1630" s="112"/>
      <c r="G1630" s="114"/>
    </row>
    <row r="1631" spans="2:8">
      <c r="C1631" s="37"/>
      <c r="D1631" s="38"/>
      <c r="E1631" s="50"/>
    </row>
    <row r="1632" spans="2:8">
      <c r="C1632" s="36" t="s">
        <v>7</v>
      </c>
      <c r="D1632" s="55" t="s">
        <v>209</v>
      </c>
    </row>
    <row r="1633" spans="2:8">
      <c r="C1633" s="36" t="s">
        <v>11</v>
      </c>
      <c r="D1633" s="55">
        <v>85</v>
      </c>
    </row>
    <row r="1634" spans="2:8">
      <c r="C1634" s="36" t="s">
        <v>13</v>
      </c>
      <c r="D1634" s="69" t="s">
        <v>34</v>
      </c>
      <c r="E1634" s="41"/>
    </row>
    <row r="1635" spans="2:8" ht="24" thickBot="1">
      <c r="C1635" s="42"/>
      <c r="D1635" s="42"/>
    </row>
    <row r="1636" spans="2:8" ht="48" thickBot="1">
      <c r="B1636" s="88" t="s">
        <v>17</v>
      </c>
      <c r="C1636" s="89"/>
      <c r="D1636" s="23" t="s">
        <v>20</v>
      </c>
      <c r="E1636" s="90" t="s">
        <v>22</v>
      </c>
      <c r="F1636" s="91"/>
      <c r="G1636" s="2" t="s">
        <v>21</v>
      </c>
    </row>
    <row r="1637" spans="2:8" ht="24" thickBot="1">
      <c r="B1637" s="92" t="s">
        <v>36</v>
      </c>
      <c r="C1637" s="93"/>
      <c r="D1637" s="70">
        <v>50.01</v>
      </c>
      <c r="E1637" s="56">
        <v>5.3</v>
      </c>
      <c r="F1637" s="18" t="s">
        <v>25</v>
      </c>
      <c r="G1637" s="26">
        <f t="shared" ref="G1637:G1644" si="37">D1637*E1637</f>
        <v>265.053</v>
      </c>
      <c r="H1637" s="94"/>
    </row>
    <row r="1638" spans="2:8">
      <c r="B1638" s="95" t="s">
        <v>18</v>
      </c>
      <c r="C1638" s="96"/>
      <c r="D1638" s="59">
        <v>97.44</v>
      </c>
      <c r="E1638" s="57">
        <v>1</v>
      </c>
      <c r="F1638" s="19" t="s">
        <v>26</v>
      </c>
      <c r="G1638" s="27">
        <f t="shared" si="37"/>
        <v>97.44</v>
      </c>
      <c r="H1638" s="94"/>
    </row>
    <row r="1639" spans="2:8" ht="24" thickBot="1">
      <c r="B1639" s="97" t="s">
        <v>19</v>
      </c>
      <c r="C1639" s="98"/>
      <c r="D1639" s="62">
        <v>151.63</v>
      </c>
      <c r="E1639" s="58">
        <v>1</v>
      </c>
      <c r="F1639" s="20" t="s">
        <v>26</v>
      </c>
      <c r="G1639" s="28">
        <f t="shared" si="37"/>
        <v>151.63</v>
      </c>
      <c r="H1639" s="94"/>
    </row>
    <row r="1640" spans="2:8" ht="24" thickBot="1">
      <c r="B1640" s="99" t="s">
        <v>28</v>
      </c>
      <c r="C1640" s="100"/>
      <c r="D1640" s="71">
        <v>731.97</v>
      </c>
      <c r="E1640" s="71"/>
      <c r="F1640" s="24" t="s">
        <v>25</v>
      </c>
      <c r="G1640" s="29">
        <f t="shared" si="37"/>
        <v>0</v>
      </c>
      <c r="H1640" s="94"/>
    </row>
    <row r="1641" spans="2:8">
      <c r="B1641" s="95" t="s">
        <v>33</v>
      </c>
      <c r="C1641" s="96"/>
      <c r="D1641" s="59">
        <v>652.6</v>
      </c>
      <c r="E1641" s="59">
        <v>10.6</v>
      </c>
      <c r="F1641" s="19" t="s">
        <v>25</v>
      </c>
      <c r="G1641" s="27">
        <f t="shared" si="37"/>
        <v>6917.56</v>
      </c>
      <c r="H1641" s="94"/>
    </row>
    <row r="1642" spans="2:8">
      <c r="B1642" s="101" t="s">
        <v>27</v>
      </c>
      <c r="C1642" s="102"/>
      <c r="D1642" s="72">
        <v>526.99</v>
      </c>
      <c r="E1642" s="60"/>
      <c r="F1642" s="21" t="s">
        <v>25</v>
      </c>
      <c r="G1642" s="30">
        <f t="shared" si="37"/>
        <v>0</v>
      </c>
      <c r="H1642" s="94"/>
    </row>
    <row r="1643" spans="2:8">
      <c r="B1643" s="101" t="s">
        <v>29</v>
      </c>
      <c r="C1643" s="102"/>
      <c r="D1643" s="73">
        <v>5436.99</v>
      </c>
      <c r="E1643" s="61">
        <v>5.3</v>
      </c>
      <c r="F1643" s="21" t="s">
        <v>25</v>
      </c>
      <c r="G1643" s="30">
        <f t="shared" si="37"/>
        <v>28816.046999999999</v>
      </c>
      <c r="H1643" s="94"/>
    </row>
    <row r="1644" spans="2:8">
      <c r="B1644" s="101" t="s">
        <v>30</v>
      </c>
      <c r="C1644" s="102"/>
      <c r="D1644" s="73">
        <v>1672.77</v>
      </c>
      <c r="E1644" s="61">
        <v>5.3</v>
      </c>
      <c r="F1644" s="21" t="s">
        <v>25</v>
      </c>
      <c r="G1644" s="30">
        <f t="shared" si="37"/>
        <v>8865.6810000000005</v>
      </c>
      <c r="H1644" s="94"/>
    </row>
    <row r="1645" spans="2:8">
      <c r="B1645" s="101" t="s">
        <v>32</v>
      </c>
      <c r="C1645" s="102"/>
      <c r="D1645" s="73">
        <v>548.24</v>
      </c>
      <c r="E1645" s="61">
        <v>5.3</v>
      </c>
      <c r="F1645" s="21" t="s">
        <v>25</v>
      </c>
      <c r="G1645" s="30">
        <f>D1645*E1645</f>
        <v>2905.672</v>
      </c>
      <c r="H1645" s="94"/>
    </row>
    <row r="1646" spans="2:8" ht="24" thickBot="1">
      <c r="B1646" s="97" t="s">
        <v>31</v>
      </c>
      <c r="C1646" s="98"/>
      <c r="D1646" s="74">
        <v>340.74</v>
      </c>
      <c r="E1646" s="62">
        <v>53</v>
      </c>
      <c r="F1646" s="20" t="s">
        <v>25</v>
      </c>
      <c r="G1646" s="31">
        <f>D1646*E1646</f>
        <v>18059.22</v>
      </c>
      <c r="H1646" s="94"/>
    </row>
    <row r="1647" spans="2:8">
      <c r="C1647" s="3"/>
      <c r="D1647" s="3"/>
      <c r="E1647" s="4"/>
      <c r="F1647" s="4"/>
      <c r="H1647" s="45"/>
    </row>
    <row r="1648" spans="2:8" ht="25.5">
      <c r="C1648" s="14" t="s">
        <v>14</v>
      </c>
      <c r="D1648" s="6"/>
    </row>
    <row r="1649" spans="2:8" ht="20.25">
      <c r="C1649" s="85" t="s">
        <v>6</v>
      </c>
      <c r="D1649" s="51" t="s">
        <v>0</v>
      </c>
      <c r="E1649" s="9">
        <f>IF(G1637&gt;0, ROUND((G1637+D1630)/D1630,2), 0)</f>
        <v>1</v>
      </c>
      <c r="F1649" s="9"/>
      <c r="G1649" s="10"/>
      <c r="H1649" s="7"/>
    </row>
    <row r="1650" spans="2:8">
      <c r="C1650" s="85"/>
      <c r="D1650" s="51" t="s">
        <v>1</v>
      </c>
      <c r="E1650" s="9">
        <f>IF(SUM(G1638:G1639)&gt;0,ROUND((G1638+G1639+D1630)/D1630,2),0)</f>
        <v>1</v>
      </c>
      <c r="F1650" s="9"/>
      <c r="G1650" s="11"/>
      <c r="H1650" s="47"/>
    </row>
    <row r="1651" spans="2:8">
      <c r="C1651" s="85"/>
      <c r="D1651" s="51" t="s">
        <v>2</v>
      </c>
      <c r="E1651" s="9">
        <f>IF(G1640&gt;0,ROUND((G1640+D1630)/D1630,2),0)</f>
        <v>0</v>
      </c>
      <c r="F1651" s="12"/>
      <c r="G1651" s="11"/>
    </row>
    <row r="1652" spans="2:8">
      <c r="C1652" s="85"/>
      <c r="D1652" s="13" t="s">
        <v>3</v>
      </c>
      <c r="E1652" s="32">
        <f>IF(SUM(G1641:G1646)&gt;0,ROUND((SUM(G1641:G1646)+D1630)/D1630,2),0)</f>
        <v>2.1800000000000002</v>
      </c>
      <c r="F1652" s="10"/>
      <c r="G1652" s="11"/>
    </row>
    <row r="1653" spans="2:8" ht="25.5">
      <c r="D1653" s="33" t="s">
        <v>4</v>
      </c>
      <c r="E1653" s="34">
        <f>SUM(E1649:E1652)-IF(VALUE(COUNTIF(E1649:E1652,"&gt;0"))=4,3,0)-IF(VALUE(COUNTIF(E1649:E1652,"&gt;0"))=3,2,0)-IF(VALUE(COUNTIF(E1649:E1652,"&gt;0"))=2,1,0)</f>
        <v>2.1799999999999997</v>
      </c>
      <c r="F1653" s="25"/>
    </row>
    <row r="1654" spans="2:8">
      <c r="E1654" s="15"/>
    </row>
    <row r="1655" spans="2:8" ht="25.5">
      <c r="B1655" s="22"/>
      <c r="C1655" s="16" t="s">
        <v>23</v>
      </c>
      <c r="D1655" s="86">
        <f>E1653*D1630</f>
        <v>120638.84559999999</v>
      </c>
      <c r="E1655" s="86"/>
    </row>
    <row r="1656" spans="2:8" ht="20.25">
      <c r="C1656" s="17" t="s">
        <v>8</v>
      </c>
      <c r="D1656" s="87">
        <f>D1655/D1629</f>
        <v>167.32156116504854</v>
      </c>
      <c r="E1656" s="87"/>
      <c r="G1656" s="7"/>
      <c r="H1656" s="48"/>
    </row>
    <row r="1666" spans="2:8" ht="60.75">
      <c r="B1666" s="115" t="s">
        <v>74</v>
      </c>
      <c r="C1666" s="115"/>
      <c r="D1666" s="115"/>
      <c r="E1666" s="115"/>
      <c r="F1666" s="115"/>
      <c r="G1666" s="115"/>
      <c r="H1666" s="115"/>
    </row>
    <row r="1667" spans="2:8">
      <c r="B1667" s="116" t="s">
        <v>37</v>
      </c>
      <c r="C1667" s="116"/>
      <c r="D1667" s="116"/>
      <c r="E1667" s="116"/>
      <c r="F1667" s="116"/>
      <c r="G1667" s="116"/>
    </row>
    <row r="1668" spans="2:8">
      <c r="C1668" s="52"/>
      <c r="G1668" s="7"/>
    </row>
    <row r="1669" spans="2:8" ht="25.5">
      <c r="C1669" s="14" t="s">
        <v>5</v>
      </c>
      <c r="D1669" s="6"/>
    </row>
    <row r="1670" spans="2:8" ht="20.25">
      <c r="B1670" s="10"/>
      <c r="C1670" s="103" t="s">
        <v>15</v>
      </c>
      <c r="D1670" s="106" t="s">
        <v>87</v>
      </c>
      <c r="E1670" s="107"/>
      <c r="F1670" s="107"/>
      <c r="G1670" s="108"/>
      <c r="H1670" s="40"/>
    </row>
    <row r="1671" spans="2:8" ht="20.25">
      <c r="B1671" s="10"/>
      <c r="C1671" s="104"/>
      <c r="D1671" s="106" t="s">
        <v>189</v>
      </c>
      <c r="E1671" s="107"/>
      <c r="F1671" s="107"/>
      <c r="G1671" s="108"/>
      <c r="H1671" s="40"/>
    </row>
    <row r="1672" spans="2:8" ht="20.25">
      <c r="B1672" s="10"/>
      <c r="C1672" s="105"/>
      <c r="D1672" s="106" t="s">
        <v>212</v>
      </c>
      <c r="E1672" s="107"/>
      <c r="F1672" s="107"/>
      <c r="G1672" s="108"/>
      <c r="H1672" s="40"/>
    </row>
    <row r="1673" spans="2:8">
      <c r="C1673" s="35" t="s">
        <v>12</v>
      </c>
      <c r="D1673" s="53">
        <v>2.2000000000000002</v>
      </c>
      <c r="E1673" s="49"/>
      <c r="F1673" s="10"/>
    </row>
    <row r="1674" spans="2:8">
      <c r="C1674" s="1" t="s">
        <v>9</v>
      </c>
      <c r="D1674" s="54">
        <v>209</v>
      </c>
      <c r="E1674" s="109" t="s">
        <v>16</v>
      </c>
      <c r="F1674" s="110"/>
      <c r="G1674" s="113">
        <f>D1675/D1674</f>
        <v>47.762440191387562</v>
      </c>
    </row>
    <row r="1675" spans="2:8">
      <c r="C1675" s="1" t="s">
        <v>10</v>
      </c>
      <c r="D1675" s="54">
        <v>9982.35</v>
      </c>
      <c r="E1675" s="111"/>
      <c r="F1675" s="112"/>
      <c r="G1675" s="114"/>
    </row>
    <row r="1676" spans="2:8">
      <c r="C1676" s="37"/>
      <c r="D1676" s="38"/>
      <c r="E1676" s="50"/>
    </row>
    <row r="1677" spans="2:8">
      <c r="C1677" s="36" t="s">
        <v>7</v>
      </c>
      <c r="D1677" s="55" t="s">
        <v>210</v>
      </c>
    </row>
    <row r="1678" spans="2:8">
      <c r="C1678" s="36" t="s">
        <v>11</v>
      </c>
      <c r="D1678" s="55">
        <v>80</v>
      </c>
    </row>
    <row r="1679" spans="2:8">
      <c r="C1679" s="36" t="s">
        <v>13</v>
      </c>
      <c r="D1679" s="69" t="s">
        <v>34</v>
      </c>
      <c r="E1679" s="41"/>
    </row>
    <row r="1680" spans="2:8" ht="24" thickBot="1">
      <c r="C1680" s="42"/>
      <c r="D1680" s="42"/>
    </row>
    <row r="1681" spans="2:8" ht="48" thickBot="1">
      <c r="B1681" s="88" t="s">
        <v>17</v>
      </c>
      <c r="C1681" s="89"/>
      <c r="D1681" s="23" t="s">
        <v>20</v>
      </c>
      <c r="E1681" s="90" t="s">
        <v>22</v>
      </c>
      <c r="F1681" s="91"/>
      <c r="G1681" s="2" t="s">
        <v>21</v>
      </c>
    </row>
    <row r="1682" spans="2:8" ht="24" thickBot="1">
      <c r="B1682" s="92" t="s">
        <v>36</v>
      </c>
      <c r="C1682" s="93"/>
      <c r="D1682" s="70">
        <v>50.01</v>
      </c>
      <c r="E1682" s="56">
        <v>2.2000000000000002</v>
      </c>
      <c r="F1682" s="18" t="s">
        <v>25</v>
      </c>
      <c r="G1682" s="26">
        <f t="shared" ref="G1682:G1689" si="38">D1682*E1682</f>
        <v>110.02200000000001</v>
      </c>
      <c r="H1682" s="94"/>
    </row>
    <row r="1683" spans="2:8">
      <c r="B1683" s="95" t="s">
        <v>18</v>
      </c>
      <c r="C1683" s="96"/>
      <c r="D1683" s="59">
        <v>97.44</v>
      </c>
      <c r="E1683" s="57">
        <v>0.47</v>
      </c>
      <c r="F1683" s="19" t="s">
        <v>26</v>
      </c>
      <c r="G1683" s="27">
        <f t="shared" si="38"/>
        <v>45.796799999999998</v>
      </c>
      <c r="H1683" s="94"/>
    </row>
    <row r="1684" spans="2:8" ht="24" thickBot="1">
      <c r="B1684" s="97" t="s">
        <v>19</v>
      </c>
      <c r="C1684" s="98"/>
      <c r="D1684" s="62">
        <v>151.63</v>
      </c>
      <c r="E1684" s="58">
        <v>0.47</v>
      </c>
      <c r="F1684" s="20" t="s">
        <v>26</v>
      </c>
      <c r="G1684" s="28">
        <f t="shared" si="38"/>
        <v>71.266099999999994</v>
      </c>
      <c r="H1684" s="94"/>
    </row>
    <row r="1685" spans="2:8" ht="24" thickBot="1">
      <c r="B1685" s="99" t="s">
        <v>28</v>
      </c>
      <c r="C1685" s="100"/>
      <c r="D1685" s="71">
        <v>731.97</v>
      </c>
      <c r="E1685" s="71"/>
      <c r="F1685" s="24" t="s">
        <v>25</v>
      </c>
      <c r="G1685" s="29">
        <f t="shared" si="38"/>
        <v>0</v>
      </c>
      <c r="H1685" s="94"/>
    </row>
    <row r="1686" spans="2:8">
      <c r="B1686" s="95" t="s">
        <v>33</v>
      </c>
      <c r="C1686" s="96"/>
      <c r="D1686" s="59">
        <v>652.6</v>
      </c>
      <c r="E1686" s="59">
        <v>4.4000000000000004</v>
      </c>
      <c r="F1686" s="19" t="s">
        <v>25</v>
      </c>
      <c r="G1686" s="27">
        <f t="shared" si="38"/>
        <v>2871.4400000000005</v>
      </c>
      <c r="H1686" s="94"/>
    </row>
    <row r="1687" spans="2:8">
      <c r="B1687" s="101" t="s">
        <v>27</v>
      </c>
      <c r="C1687" s="102"/>
      <c r="D1687" s="72">
        <v>526.99</v>
      </c>
      <c r="E1687" s="60">
        <v>2.2000000000000002</v>
      </c>
      <c r="F1687" s="21" t="s">
        <v>25</v>
      </c>
      <c r="G1687" s="30">
        <f t="shared" si="38"/>
        <v>1159.3780000000002</v>
      </c>
      <c r="H1687" s="94"/>
    </row>
    <row r="1688" spans="2:8">
      <c r="B1688" s="101" t="s">
        <v>29</v>
      </c>
      <c r="C1688" s="102"/>
      <c r="D1688" s="73">
        <v>5436.99</v>
      </c>
      <c r="E1688" s="61">
        <v>2.2000000000000002</v>
      </c>
      <c r="F1688" s="21" t="s">
        <v>25</v>
      </c>
      <c r="G1688" s="30">
        <f t="shared" si="38"/>
        <v>11961.378000000001</v>
      </c>
      <c r="H1688" s="94"/>
    </row>
    <row r="1689" spans="2:8">
      <c r="B1689" s="101" t="s">
        <v>30</v>
      </c>
      <c r="C1689" s="102"/>
      <c r="D1689" s="73">
        <v>1672.77</v>
      </c>
      <c r="E1689" s="61">
        <v>2.2000000000000002</v>
      </c>
      <c r="F1689" s="21" t="s">
        <v>25</v>
      </c>
      <c r="G1689" s="30">
        <f t="shared" si="38"/>
        <v>3680.0940000000001</v>
      </c>
      <c r="H1689" s="94"/>
    </row>
    <row r="1690" spans="2:8">
      <c r="B1690" s="101" t="s">
        <v>32</v>
      </c>
      <c r="C1690" s="102"/>
      <c r="D1690" s="73">
        <v>548.24</v>
      </c>
      <c r="E1690" s="61">
        <v>22</v>
      </c>
      <c r="F1690" s="21" t="s">
        <v>25</v>
      </c>
      <c r="G1690" s="30">
        <f>D1690*E1690</f>
        <v>12061.28</v>
      </c>
      <c r="H1690" s="94"/>
    </row>
    <row r="1691" spans="2:8" ht="24" thickBot="1">
      <c r="B1691" s="97" t="s">
        <v>31</v>
      </c>
      <c r="C1691" s="98"/>
      <c r="D1691" s="74">
        <v>340.74</v>
      </c>
      <c r="E1691" s="62"/>
      <c r="F1691" s="20" t="s">
        <v>25</v>
      </c>
      <c r="G1691" s="31">
        <f>D1691*E1691</f>
        <v>0</v>
      </c>
      <c r="H1691" s="94"/>
    </row>
    <row r="1692" spans="2:8">
      <c r="C1692" s="3"/>
      <c r="D1692" s="3"/>
      <c r="E1692" s="4"/>
      <c r="F1692" s="4"/>
      <c r="H1692" s="45"/>
    </row>
    <row r="1693" spans="2:8" ht="25.5">
      <c r="C1693" s="14" t="s">
        <v>14</v>
      </c>
      <c r="D1693" s="6"/>
    </row>
    <row r="1694" spans="2:8" ht="20.25">
      <c r="C1694" s="85" t="s">
        <v>6</v>
      </c>
      <c r="D1694" s="51" t="s">
        <v>0</v>
      </c>
      <c r="E1694" s="9">
        <f>IF(G1682&gt;0, ROUND((G1682+D1675)/D1675,2), 0)</f>
        <v>1.01</v>
      </c>
      <c r="F1694" s="9"/>
      <c r="G1694" s="10"/>
      <c r="H1694" s="7"/>
    </row>
    <row r="1695" spans="2:8">
      <c r="C1695" s="85"/>
      <c r="D1695" s="51" t="s">
        <v>1</v>
      </c>
      <c r="E1695" s="9">
        <f>IF(SUM(G1683:G1684)&gt;0,ROUND((G1683+G1684+D1675)/D1675,2),0)</f>
        <v>1.01</v>
      </c>
      <c r="F1695" s="9"/>
      <c r="G1695" s="11"/>
      <c r="H1695" s="47"/>
    </row>
    <row r="1696" spans="2:8">
      <c r="C1696" s="85"/>
      <c r="D1696" s="51" t="s">
        <v>2</v>
      </c>
      <c r="E1696" s="9">
        <f>IF(G1685&gt;0,ROUND((G1685+D1675)/D1675,2),0)</f>
        <v>0</v>
      </c>
      <c r="F1696" s="12"/>
      <c r="G1696" s="11"/>
    </row>
    <row r="1697" spans="2:8">
      <c r="C1697" s="85"/>
      <c r="D1697" s="13" t="s">
        <v>3</v>
      </c>
      <c r="E1697" s="32">
        <f>IF(SUM(G1686:G1691)&gt;0,ROUND((SUM(G1686:G1691)+D1675)/D1675,2),0)</f>
        <v>4.18</v>
      </c>
      <c r="F1697" s="10"/>
      <c r="G1697" s="11"/>
    </row>
    <row r="1698" spans="2:8" ht="25.5">
      <c r="D1698" s="33" t="s">
        <v>4</v>
      </c>
      <c r="E1698" s="34">
        <f>SUM(E1694:E1697)-IF(VALUE(COUNTIF(E1694:E1697,"&gt;0"))=4,3,0)-IF(VALUE(COUNTIF(E1694:E1697,"&gt;0"))=3,2,0)-IF(VALUE(COUNTIF(E1694:E1697,"&gt;0"))=2,1,0)</f>
        <v>4.1999999999999993</v>
      </c>
      <c r="F1698" s="25"/>
    </row>
    <row r="1699" spans="2:8">
      <c r="E1699" s="15"/>
    </row>
    <row r="1700" spans="2:8" ht="25.5">
      <c r="B1700" s="22"/>
      <c r="C1700" s="16" t="s">
        <v>23</v>
      </c>
      <c r="D1700" s="86">
        <f>E1698*D1675</f>
        <v>41925.869999999995</v>
      </c>
      <c r="E1700" s="86"/>
    </row>
    <row r="1701" spans="2:8" ht="20.25">
      <c r="C1701" s="17" t="s">
        <v>8</v>
      </c>
      <c r="D1701" s="87">
        <f>D1700/D1674</f>
        <v>200.60224880382773</v>
      </c>
      <c r="E1701" s="87"/>
      <c r="G1701" s="7"/>
      <c r="H1701" s="48"/>
    </row>
    <row r="1711" spans="2:8" ht="60.75">
      <c r="B1711" s="115" t="s">
        <v>75</v>
      </c>
      <c r="C1711" s="115"/>
      <c r="D1711" s="115"/>
      <c r="E1711" s="115"/>
      <c r="F1711" s="115"/>
      <c r="G1711" s="115"/>
      <c r="H1711" s="115"/>
    </row>
    <row r="1712" spans="2:8">
      <c r="B1712" s="116" t="s">
        <v>37</v>
      </c>
      <c r="C1712" s="116"/>
      <c r="D1712" s="116"/>
      <c r="E1712" s="116"/>
      <c r="F1712" s="116"/>
      <c r="G1712" s="116"/>
    </row>
    <row r="1713" spans="2:8">
      <c r="C1713" s="52"/>
      <c r="G1713" s="7"/>
    </row>
    <row r="1714" spans="2:8" ht="25.5">
      <c r="C1714" s="14" t="s">
        <v>5</v>
      </c>
      <c r="D1714" s="6"/>
    </row>
    <row r="1715" spans="2:8" ht="20.25">
      <c r="B1715" s="10"/>
      <c r="C1715" s="103" t="s">
        <v>15</v>
      </c>
      <c r="D1715" s="106" t="s">
        <v>87</v>
      </c>
      <c r="E1715" s="107"/>
      <c r="F1715" s="107"/>
      <c r="G1715" s="108"/>
      <c r="H1715" s="40"/>
    </row>
    <row r="1716" spans="2:8" ht="20.25">
      <c r="B1716" s="10"/>
      <c r="C1716" s="104"/>
      <c r="D1716" s="106" t="s">
        <v>189</v>
      </c>
      <c r="E1716" s="107"/>
      <c r="F1716" s="107"/>
      <c r="G1716" s="108"/>
      <c r="H1716" s="40"/>
    </row>
    <row r="1717" spans="2:8" ht="20.25">
      <c r="B1717" s="10"/>
      <c r="C1717" s="105"/>
      <c r="D1717" s="106" t="s">
        <v>211</v>
      </c>
      <c r="E1717" s="107"/>
      <c r="F1717" s="107"/>
      <c r="G1717" s="108"/>
      <c r="H1717" s="40"/>
    </row>
    <row r="1718" spans="2:8">
      <c r="C1718" s="35" t="s">
        <v>12</v>
      </c>
      <c r="D1718" s="53">
        <v>2.2000000000000002</v>
      </c>
      <c r="E1718" s="49"/>
      <c r="F1718" s="10"/>
    </row>
    <row r="1719" spans="2:8">
      <c r="C1719" s="1" t="s">
        <v>9</v>
      </c>
      <c r="D1719" s="54">
        <v>209</v>
      </c>
      <c r="E1719" s="109" t="s">
        <v>16</v>
      </c>
      <c r="F1719" s="110"/>
      <c r="G1719" s="113">
        <f>D1720/D1719</f>
        <v>47.106028708133969</v>
      </c>
    </row>
    <row r="1720" spans="2:8">
      <c r="C1720" s="1" t="s">
        <v>10</v>
      </c>
      <c r="D1720" s="54">
        <v>9845.16</v>
      </c>
      <c r="E1720" s="111"/>
      <c r="F1720" s="112"/>
      <c r="G1720" s="114"/>
    </row>
    <row r="1721" spans="2:8">
      <c r="C1721" s="37"/>
      <c r="D1721" s="38"/>
      <c r="E1721" s="50"/>
    </row>
    <row r="1722" spans="2:8">
      <c r="C1722" s="36" t="s">
        <v>7</v>
      </c>
      <c r="D1722" s="55" t="s">
        <v>210</v>
      </c>
    </row>
    <row r="1723" spans="2:8">
      <c r="C1723" s="36" t="s">
        <v>11</v>
      </c>
      <c r="D1723" s="55">
        <v>80</v>
      </c>
    </row>
    <row r="1724" spans="2:8">
      <c r="C1724" s="36" t="s">
        <v>13</v>
      </c>
      <c r="D1724" s="69" t="s">
        <v>34</v>
      </c>
      <c r="E1724" s="41"/>
    </row>
    <row r="1725" spans="2:8" ht="24" thickBot="1">
      <c r="C1725" s="42"/>
      <c r="D1725" s="42"/>
    </row>
    <row r="1726" spans="2:8" ht="48" thickBot="1">
      <c r="B1726" s="88" t="s">
        <v>17</v>
      </c>
      <c r="C1726" s="89"/>
      <c r="D1726" s="23" t="s">
        <v>20</v>
      </c>
      <c r="E1726" s="90" t="s">
        <v>22</v>
      </c>
      <c r="F1726" s="91"/>
      <c r="G1726" s="2" t="s">
        <v>21</v>
      </c>
    </row>
    <row r="1727" spans="2:8" ht="24" thickBot="1">
      <c r="B1727" s="92" t="s">
        <v>36</v>
      </c>
      <c r="C1727" s="93"/>
      <c r="D1727" s="70">
        <v>50.01</v>
      </c>
      <c r="E1727" s="56">
        <v>2.2000000000000002</v>
      </c>
      <c r="F1727" s="18" t="s">
        <v>25</v>
      </c>
      <c r="G1727" s="26">
        <f t="shared" ref="G1727:G1734" si="39">D1727*E1727</f>
        <v>110.02200000000001</v>
      </c>
      <c r="H1727" s="94"/>
    </row>
    <row r="1728" spans="2:8">
      <c r="B1728" s="95" t="s">
        <v>18</v>
      </c>
      <c r="C1728" s="96"/>
      <c r="D1728" s="59">
        <v>97.44</v>
      </c>
      <c r="E1728" s="57">
        <v>0.89</v>
      </c>
      <c r="F1728" s="19" t="s">
        <v>26</v>
      </c>
      <c r="G1728" s="27">
        <f t="shared" si="39"/>
        <v>86.721599999999995</v>
      </c>
      <c r="H1728" s="94"/>
    </row>
    <row r="1729" spans="2:8" ht="24" thickBot="1">
      <c r="B1729" s="97" t="s">
        <v>19</v>
      </c>
      <c r="C1729" s="98"/>
      <c r="D1729" s="62">
        <v>151.63</v>
      </c>
      <c r="E1729" s="58">
        <v>0.89</v>
      </c>
      <c r="F1729" s="20" t="s">
        <v>26</v>
      </c>
      <c r="G1729" s="28">
        <f t="shared" si="39"/>
        <v>134.95070000000001</v>
      </c>
      <c r="H1729" s="94"/>
    </row>
    <row r="1730" spans="2:8" ht="24" thickBot="1">
      <c r="B1730" s="99" t="s">
        <v>28</v>
      </c>
      <c r="C1730" s="100"/>
      <c r="D1730" s="71">
        <v>731.97</v>
      </c>
      <c r="E1730" s="71"/>
      <c r="F1730" s="24" t="s">
        <v>25</v>
      </c>
      <c r="G1730" s="29">
        <f t="shared" si="39"/>
        <v>0</v>
      </c>
      <c r="H1730" s="94"/>
    </row>
    <row r="1731" spans="2:8">
      <c r="B1731" s="95" t="s">
        <v>33</v>
      </c>
      <c r="C1731" s="96"/>
      <c r="D1731" s="59">
        <v>652.6</v>
      </c>
      <c r="E1731" s="59">
        <v>4.4000000000000004</v>
      </c>
      <c r="F1731" s="19" t="s">
        <v>25</v>
      </c>
      <c r="G1731" s="27">
        <f t="shared" si="39"/>
        <v>2871.4400000000005</v>
      </c>
      <c r="H1731" s="94"/>
    </row>
    <row r="1732" spans="2:8">
      <c r="B1732" s="101" t="s">
        <v>27</v>
      </c>
      <c r="C1732" s="102"/>
      <c r="D1732" s="72">
        <v>526.99</v>
      </c>
      <c r="E1732" s="60"/>
      <c r="F1732" s="21" t="s">
        <v>25</v>
      </c>
      <c r="G1732" s="30">
        <f t="shared" si="39"/>
        <v>0</v>
      </c>
      <c r="H1732" s="94"/>
    </row>
    <row r="1733" spans="2:8">
      <c r="B1733" s="101" t="s">
        <v>29</v>
      </c>
      <c r="C1733" s="102"/>
      <c r="D1733" s="73">
        <v>5436.99</v>
      </c>
      <c r="E1733" s="61">
        <v>2.2000000000000002</v>
      </c>
      <c r="F1733" s="21" t="s">
        <v>25</v>
      </c>
      <c r="G1733" s="30">
        <f t="shared" si="39"/>
        <v>11961.378000000001</v>
      </c>
      <c r="H1733" s="94"/>
    </row>
    <row r="1734" spans="2:8">
      <c r="B1734" s="101" t="s">
        <v>30</v>
      </c>
      <c r="C1734" s="102"/>
      <c r="D1734" s="73">
        <v>1672.77</v>
      </c>
      <c r="E1734" s="61">
        <v>2.2000000000000002</v>
      </c>
      <c r="F1734" s="21" t="s">
        <v>25</v>
      </c>
      <c r="G1734" s="30">
        <f t="shared" si="39"/>
        <v>3680.0940000000001</v>
      </c>
      <c r="H1734" s="94"/>
    </row>
    <row r="1735" spans="2:8">
      <c r="B1735" s="101" t="s">
        <v>32</v>
      </c>
      <c r="C1735" s="102"/>
      <c r="D1735" s="73">
        <v>548.24</v>
      </c>
      <c r="E1735" s="61">
        <v>2.2000000000000002</v>
      </c>
      <c r="F1735" s="21" t="s">
        <v>25</v>
      </c>
      <c r="G1735" s="30">
        <f>D1735*E1735</f>
        <v>1206.1280000000002</v>
      </c>
      <c r="H1735" s="94"/>
    </row>
    <row r="1736" spans="2:8" ht="24" thickBot="1">
      <c r="B1736" s="97" t="s">
        <v>31</v>
      </c>
      <c r="C1736" s="98"/>
      <c r="D1736" s="74">
        <v>340.74</v>
      </c>
      <c r="E1736" s="62">
        <v>22</v>
      </c>
      <c r="F1736" s="20" t="s">
        <v>25</v>
      </c>
      <c r="G1736" s="31">
        <f>D1736*E1736</f>
        <v>7496.2800000000007</v>
      </c>
      <c r="H1736" s="94"/>
    </row>
    <row r="1737" spans="2:8">
      <c r="C1737" s="3"/>
      <c r="D1737" s="3"/>
      <c r="E1737" s="4"/>
      <c r="F1737" s="4"/>
      <c r="H1737" s="45"/>
    </row>
    <row r="1738" spans="2:8" ht="25.5">
      <c r="C1738" s="14" t="s">
        <v>14</v>
      </c>
      <c r="D1738" s="6"/>
    </row>
    <row r="1739" spans="2:8" ht="20.25">
      <c r="C1739" s="85" t="s">
        <v>6</v>
      </c>
      <c r="D1739" s="51" t="s">
        <v>0</v>
      </c>
      <c r="E1739" s="9">
        <f>IF(G1727&gt;0, ROUND((G1727+D1720)/D1720,2), 0)</f>
        <v>1.01</v>
      </c>
      <c r="F1739" s="9"/>
      <c r="G1739" s="10"/>
      <c r="H1739" s="7"/>
    </row>
    <row r="1740" spans="2:8">
      <c r="C1740" s="85"/>
      <c r="D1740" s="51" t="s">
        <v>1</v>
      </c>
      <c r="E1740" s="9">
        <f>IF(SUM(G1728:G1729)&gt;0,ROUND((G1728+G1729+D1720)/D1720,2),0)</f>
        <v>1.02</v>
      </c>
      <c r="F1740" s="9"/>
      <c r="G1740" s="11"/>
      <c r="H1740" s="47"/>
    </row>
    <row r="1741" spans="2:8">
      <c r="C1741" s="85"/>
      <c r="D1741" s="51" t="s">
        <v>2</v>
      </c>
      <c r="E1741" s="9">
        <f>IF(G1730&gt;0,ROUND((G1730+D1720)/D1720,2),0)</f>
        <v>0</v>
      </c>
      <c r="F1741" s="12"/>
      <c r="G1741" s="11"/>
    </row>
    <row r="1742" spans="2:8">
      <c r="C1742" s="85"/>
      <c r="D1742" s="13" t="s">
        <v>3</v>
      </c>
      <c r="E1742" s="32">
        <f>IF(SUM(G1731:G1736)&gt;0,ROUND((SUM(G1731:G1736)+D1720)/D1720,2),0)</f>
        <v>3.76</v>
      </c>
      <c r="F1742" s="10"/>
      <c r="G1742" s="11"/>
    </row>
    <row r="1743" spans="2:8" ht="25.5">
      <c r="D1743" s="33" t="s">
        <v>4</v>
      </c>
      <c r="E1743" s="34">
        <f>SUM(E1739:E1742)-IF(VALUE(COUNTIF(E1739:E1742,"&gt;0"))=4,3,0)-IF(VALUE(COUNTIF(E1739:E1742,"&gt;0"))=3,2,0)-IF(VALUE(COUNTIF(E1739:E1742,"&gt;0"))=2,1,0)</f>
        <v>3.79</v>
      </c>
      <c r="F1743" s="25"/>
    </row>
    <row r="1744" spans="2:8">
      <c r="E1744" s="15"/>
    </row>
    <row r="1745" spans="2:8" ht="25.5">
      <c r="B1745" s="22"/>
      <c r="C1745" s="16" t="s">
        <v>23</v>
      </c>
      <c r="D1745" s="86">
        <f>E1743*D1720</f>
        <v>37313.1564</v>
      </c>
      <c r="E1745" s="86"/>
    </row>
    <row r="1746" spans="2:8" ht="20.25">
      <c r="C1746" s="17" t="s">
        <v>8</v>
      </c>
      <c r="D1746" s="87">
        <f>D1745/D1719</f>
        <v>178.53184880382776</v>
      </c>
      <c r="E1746" s="87"/>
      <c r="G1746" s="7"/>
      <c r="H1746" s="48"/>
    </row>
    <row r="1756" spans="2:8" ht="60.75">
      <c r="B1756" s="115" t="s">
        <v>76</v>
      </c>
      <c r="C1756" s="115"/>
      <c r="D1756" s="115"/>
      <c r="E1756" s="115"/>
      <c r="F1756" s="115"/>
      <c r="G1756" s="115"/>
      <c r="H1756" s="115"/>
    </row>
    <row r="1757" spans="2:8">
      <c r="B1757" s="116" t="s">
        <v>37</v>
      </c>
      <c r="C1757" s="116"/>
      <c r="D1757" s="116"/>
      <c r="E1757" s="116"/>
      <c r="F1757" s="116"/>
      <c r="G1757" s="116"/>
    </row>
    <row r="1758" spans="2:8">
      <c r="C1758" s="52"/>
      <c r="G1758" s="7"/>
    </row>
    <row r="1759" spans="2:8" ht="25.5">
      <c r="C1759" s="14" t="s">
        <v>5</v>
      </c>
      <c r="D1759" s="6"/>
    </row>
    <row r="1760" spans="2:8" ht="20.25">
      <c r="B1760" s="10"/>
      <c r="C1760" s="103" t="s">
        <v>15</v>
      </c>
      <c r="D1760" s="106" t="s">
        <v>87</v>
      </c>
      <c r="E1760" s="107"/>
      <c r="F1760" s="107"/>
      <c r="G1760" s="108"/>
      <c r="H1760" s="40"/>
    </row>
    <row r="1761" spans="2:8" ht="20.25">
      <c r="B1761" s="10"/>
      <c r="C1761" s="104"/>
      <c r="D1761" s="106" t="s">
        <v>189</v>
      </c>
      <c r="E1761" s="107"/>
      <c r="F1761" s="107"/>
      <c r="G1761" s="108"/>
      <c r="H1761" s="40"/>
    </row>
    <row r="1762" spans="2:8" ht="20.25">
      <c r="B1762" s="10"/>
      <c r="C1762" s="105"/>
      <c r="D1762" s="106" t="s">
        <v>213</v>
      </c>
      <c r="E1762" s="107"/>
      <c r="F1762" s="107"/>
      <c r="G1762" s="108"/>
      <c r="H1762" s="40"/>
    </row>
    <row r="1763" spans="2:8">
      <c r="C1763" s="35" t="s">
        <v>12</v>
      </c>
      <c r="D1763" s="53">
        <v>1.1000000000000001</v>
      </c>
      <c r="E1763" s="49"/>
      <c r="F1763" s="10"/>
    </row>
    <row r="1764" spans="2:8">
      <c r="C1764" s="1" t="s">
        <v>9</v>
      </c>
      <c r="D1764" s="54">
        <v>104</v>
      </c>
      <c r="E1764" s="109" t="s">
        <v>16</v>
      </c>
      <c r="F1764" s="110"/>
      <c r="G1764" s="113">
        <f>D1765/D1764</f>
        <v>41.767980769230768</v>
      </c>
    </row>
    <row r="1765" spans="2:8">
      <c r="C1765" s="1" t="s">
        <v>10</v>
      </c>
      <c r="D1765" s="54">
        <v>4343.87</v>
      </c>
      <c r="E1765" s="111"/>
      <c r="F1765" s="112"/>
      <c r="G1765" s="114"/>
    </row>
    <row r="1766" spans="2:8">
      <c r="C1766" s="37"/>
      <c r="D1766" s="38"/>
      <c r="E1766" s="50"/>
    </row>
    <row r="1767" spans="2:8">
      <c r="C1767" s="36" t="s">
        <v>7</v>
      </c>
      <c r="D1767" s="55" t="s">
        <v>210</v>
      </c>
    </row>
    <row r="1768" spans="2:8">
      <c r="C1768" s="36" t="s">
        <v>11</v>
      </c>
      <c r="D1768" s="55">
        <v>80</v>
      </c>
    </row>
    <row r="1769" spans="2:8">
      <c r="C1769" s="36" t="s">
        <v>13</v>
      </c>
      <c r="D1769" s="69" t="s">
        <v>34</v>
      </c>
      <c r="E1769" s="41"/>
    </row>
    <row r="1770" spans="2:8" ht="24" thickBot="1">
      <c r="C1770" s="42"/>
      <c r="D1770" s="42"/>
    </row>
    <row r="1771" spans="2:8" ht="48" thickBot="1">
      <c r="B1771" s="88" t="s">
        <v>17</v>
      </c>
      <c r="C1771" s="89"/>
      <c r="D1771" s="23" t="s">
        <v>20</v>
      </c>
      <c r="E1771" s="90" t="s">
        <v>22</v>
      </c>
      <c r="F1771" s="91"/>
      <c r="G1771" s="2" t="s">
        <v>21</v>
      </c>
    </row>
    <row r="1772" spans="2:8" ht="24" thickBot="1">
      <c r="B1772" s="92" t="s">
        <v>36</v>
      </c>
      <c r="C1772" s="93"/>
      <c r="D1772" s="70">
        <v>50.01</v>
      </c>
      <c r="E1772" s="56">
        <v>1.1000000000000001</v>
      </c>
      <c r="F1772" s="18" t="s">
        <v>25</v>
      </c>
      <c r="G1772" s="26">
        <f t="shared" ref="G1772:G1779" si="40">D1772*E1772</f>
        <v>55.011000000000003</v>
      </c>
      <c r="H1772" s="94"/>
    </row>
    <row r="1773" spans="2:8">
      <c r="B1773" s="95" t="s">
        <v>18</v>
      </c>
      <c r="C1773" s="96"/>
      <c r="D1773" s="59">
        <v>97.44</v>
      </c>
      <c r="E1773" s="57">
        <v>0.46</v>
      </c>
      <c r="F1773" s="19" t="s">
        <v>26</v>
      </c>
      <c r="G1773" s="27">
        <f t="shared" si="40"/>
        <v>44.822400000000002</v>
      </c>
      <c r="H1773" s="94"/>
    </row>
    <row r="1774" spans="2:8" ht="24" thickBot="1">
      <c r="B1774" s="97" t="s">
        <v>19</v>
      </c>
      <c r="C1774" s="98"/>
      <c r="D1774" s="62">
        <v>151.63</v>
      </c>
      <c r="E1774" s="58">
        <v>0.46</v>
      </c>
      <c r="F1774" s="20" t="s">
        <v>26</v>
      </c>
      <c r="G1774" s="28">
        <f t="shared" si="40"/>
        <v>69.749800000000008</v>
      </c>
      <c r="H1774" s="94"/>
    </row>
    <row r="1775" spans="2:8" ht="24" thickBot="1">
      <c r="B1775" s="99" t="s">
        <v>28</v>
      </c>
      <c r="C1775" s="100"/>
      <c r="D1775" s="71">
        <v>731.97</v>
      </c>
      <c r="E1775" s="71"/>
      <c r="F1775" s="24" t="s">
        <v>25</v>
      </c>
      <c r="G1775" s="29">
        <f t="shared" si="40"/>
        <v>0</v>
      </c>
      <c r="H1775" s="94"/>
    </row>
    <row r="1776" spans="2:8">
      <c r="B1776" s="95" t="s">
        <v>33</v>
      </c>
      <c r="C1776" s="96"/>
      <c r="D1776" s="59">
        <v>652.6</v>
      </c>
      <c r="E1776" s="59">
        <v>2.2000000000000002</v>
      </c>
      <c r="F1776" s="19" t="s">
        <v>25</v>
      </c>
      <c r="G1776" s="27">
        <f t="shared" si="40"/>
        <v>1435.7200000000003</v>
      </c>
      <c r="H1776" s="94"/>
    </row>
    <row r="1777" spans="2:8">
      <c r="B1777" s="101" t="s">
        <v>27</v>
      </c>
      <c r="C1777" s="102"/>
      <c r="D1777" s="72">
        <v>526.99</v>
      </c>
      <c r="E1777" s="60"/>
      <c r="F1777" s="21" t="s">
        <v>25</v>
      </c>
      <c r="G1777" s="30">
        <f t="shared" si="40"/>
        <v>0</v>
      </c>
      <c r="H1777" s="94"/>
    </row>
    <row r="1778" spans="2:8">
      <c r="B1778" s="101" t="s">
        <v>29</v>
      </c>
      <c r="C1778" s="102"/>
      <c r="D1778" s="73">
        <v>5436.99</v>
      </c>
      <c r="E1778" s="61">
        <v>1.1000000000000001</v>
      </c>
      <c r="F1778" s="21" t="s">
        <v>25</v>
      </c>
      <c r="G1778" s="30">
        <f t="shared" si="40"/>
        <v>5980.6890000000003</v>
      </c>
      <c r="H1778" s="94"/>
    </row>
    <row r="1779" spans="2:8">
      <c r="B1779" s="101" t="s">
        <v>30</v>
      </c>
      <c r="C1779" s="102"/>
      <c r="D1779" s="73">
        <v>1672.77</v>
      </c>
      <c r="E1779" s="61">
        <v>1.1000000000000001</v>
      </c>
      <c r="F1779" s="21" t="s">
        <v>25</v>
      </c>
      <c r="G1779" s="30">
        <f t="shared" si="40"/>
        <v>1840.047</v>
      </c>
      <c r="H1779" s="94"/>
    </row>
    <row r="1780" spans="2:8">
      <c r="B1780" s="101" t="s">
        <v>32</v>
      </c>
      <c r="C1780" s="102"/>
      <c r="D1780" s="73">
        <v>548.24</v>
      </c>
      <c r="E1780" s="61">
        <v>1.1000000000000001</v>
      </c>
      <c r="F1780" s="21" t="s">
        <v>25</v>
      </c>
      <c r="G1780" s="30">
        <f>D1780*E1780</f>
        <v>603.06400000000008</v>
      </c>
      <c r="H1780" s="94"/>
    </row>
    <row r="1781" spans="2:8" ht="24" thickBot="1">
      <c r="B1781" s="97" t="s">
        <v>31</v>
      </c>
      <c r="C1781" s="98"/>
      <c r="D1781" s="74">
        <v>340.74</v>
      </c>
      <c r="E1781" s="62">
        <v>11</v>
      </c>
      <c r="F1781" s="20" t="s">
        <v>25</v>
      </c>
      <c r="G1781" s="31">
        <f>D1781*E1781</f>
        <v>3748.1400000000003</v>
      </c>
      <c r="H1781" s="94"/>
    </row>
    <row r="1782" spans="2:8">
      <c r="C1782" s="3"/>
      <c r="D1782" s="3"/>
      <c r="E1782" s="4"/>
      <c r="F1782" s="4"/>
      <c r="H1782" s="45"/>
    </row>
    <row r="1783" spans="2:8" ht="25.5">
      <c r="C1783" s="14" t="s">
        <v>14</v>
      </c>
      <c r="D1783" s="6"/>
    </row>
    <row r="1784" spans="2:8" ht="20.25">
      <c r="C1784" s="85" t="s">
        <v>6</v>
      </c>
      <c r="D1784" s="51" t="s">
        <v>0</v>
      </c>
      <c r="E1784" s="9">
        <f>IF(G1772&gt;0, ROUND((G1772+D1765)/D1765,2), 0)</f>
        <v>1.01</v>
      </c>
      <c r="F1784" s="9"/>
      <c r="G1784" s="10"/>
      <c r="H1784" s="7"/>
    </row>
    <row r="1785" spans="2:8">
      <c r="C1785" s="85"/>
      <c r="D1785" s="51" t="s">
        <v>1</v>
      </c>
      <c r="E1785" s="9">
        <f>IF(SUM(G1773:G1774)&gt;0,ROUND((G1773+G1774+D1765)/D1765,2),0)</f>
        <v>1.03</v>
      </c>
      <c r="F1785" s="9"/>
      <c r="G1785" s="11"/>
      <c r="H1785" s="47"/>
    </row>
    <row r="1786" spans="2:8">
      <c r="C1786" s="85"/>
      <c r="D1786" s="51" t="s">
        <v>2</v>
      </c>
      <c r="E1786" s="9">
        <f>IF(G1775&gt;0,ROUND((G1775+D1765)/D1765,2),0)</f>
        <v>0</v>
      </c>
      <c r="F1786" s="12"/>
      <c r="G1786" s="11"/>
    </row>
    <row r="1787" spans="2:8">
      <c r="C1787" s="85"/>
      <c r="D1787" s="13" t="s">
        <v>3</v>
      </c>
      <c r="E1787" s="32">
        <f>IF(SUM(G1776:G1781)&gt;0,ROUND((SUM(G1776:G1781)+D1765)/D1765,2),0)</f>
        <v>4.13</v>
      </c>
      <c r="F1787" s="10"/>
      <c r="G1787" s="11"/>
    </row>
    <row r="1788" spans="2:8" ht="25.5">
      <c r="D1788" s="33" t="s">
        <v>4</v>
      </c>
      <c r="E1788" s="34">
        <f>SUM(E1784:E1787)-IF(VALUE(COUNTIF(E1784:E1787,"&gt;0"))=4,3,0)-IF(VALUE(COUNTIF(E1784:E1787,"&gt;0"))=3,2,0)-IF(VALUE(COUNTIF(E1784:E1787,"&gt;0"))=2,1,0)</f>
        <v>4.17</v>
      </c>
      <c r="F1788" s="25"/>
    </row>
    <row r="1789" spans="2:8">
      <c r="E1789" s="15"/>
    </row>
    <row r="1790" spans="2:8" ht="25.5">
      <c r="B1790" s="22"/>
      <c r="C1790" s="16" t="s">
        <v>23</v>
      </c>
      <c r="D1790" s="86">
        <f>E1788*D1765</f>
        <v>18113.937900000001</v>
      </c>
      <c r="E1790" s="86"/>
    </row>
    <row r="1791" spans="2:8" ht="20.25">
      <c r="C1791" s="17" t="s">
        <v>8</v>
      </c>
      <c r="D1791" s="87">
        <f>D1790/D1764</f>
        <v>174.17247980769233</v>
      </c>
      <c r="E1791" s="87"/>
      <c r="G1791" s="7"/>
      <c r="H1791" s="48"/>
    </row>
    <row r="1801" spans="2:8" ht="60.75">
      <c r="B1801" s="115" t="s">
        <v>77</v>
      </c>
      <c r="C1801" s="115"/>
      <c r="D1801" s="115"/>
      <c r="E1801" s="115"/>
      <c r="F1801" s="115"/>
      <c r="G1801" s="115"/>
      <c r="H1801" s="115"/>
    </row>
    <row r="1802" spans="2:8">
      <c r="B1802" s="116" t="s">
        <v>37</v>
      </c>
      <c r="C1802" s="116"/>
      <c r="D1802" s="116"/>
      <c r="E1802" s="116"/>
      <c r="F1802" s="116"/>
      <c r="G1802" s="116"/>
    </row>
    <row r="1803" spans="2:8">
      <c r="C1803" s="52"/>
      <c r="G1803" s="7"/>
    </row>
    <row r="1804" spans="2:8" ht="25.5">
      <c r="C1804" s="14" t="s">
        <v>5</v>
      </c>
      <c r="D1804" s="6"/>
    </row>
    <row r="1805" spans="2:8" ht="20.25">
      <c r="B1805" s="10"/>
      <c r="C1805" s="103" t="s">
        <v>15</v>
      </c>
      <c r="D1805" s="106" t="s">
        <v>87</v>
      </c>
      <c r="E1805" s="107"/>
      <c r="F1805" s="107"/>
      <c r="G1805" s="108"/>
      <c r="H1805" s="40"/>
    </row>
    <row r="1806" spans="2:8" ht="20.25">
      <c r="B1806" s="10"/>
      <c r="C1806" s="104"/>
      <c r="D1806" s="106" t="s">
        <v>189</v>
      </c>
      <c r="E1806" s="107"/>
      <c r="F1806" s="107"/>
      <c r="G1806" s="108"/>
      <c r="H1806" s="40"/>
    </row>
    <row r="1807" spans="2:8" ht="20.25">
      <c r="B1807" s="10"/>
      <c r="C1807" s="105"/>
      <c r="D1807" s="106" t="s">
        <v>214</v>
      </c>
      <c r="E1807" s="107"/>
      <c r="F1807" s="107"/>
      <c r="G1807" s="108"/>
      <c r="H1807" s="40"/>
    </row>
    <row r="1808" spans="2:8">
      <c r="C1808" s="35" t="s">
        <v>12</v>
      </c>
      <c r="D1808" s="53">
        <v>1.6</v>
      </c>
      <c r="E1808" s="49"/>
      <c r="F1808" s="10"/>
    </row>
    <row r="1809" spans="2:8">
      <c r="C1809" s="1" t="s">
        <v>9</v>
      </c>
      <c r="D1809" s="54">
        <v>229</v>
      </c>
      <c r="E1809" s="109" t="s">
        <v>16</v>
      </c>
      <c r="F1809" s="110"/>
      <c r="G1809" s="113">
        <f>D1810/D1809</f>
        <v>51.808864628820956</v>
      </c>
    </row>
    <row r="1810" spans="2:8">
      <c r="C1810" s="1" t="s">
        <v>10</v>
      </c>
      <c r="D1810" s="54">
        <v>11864.23</v>
      </c>
      <c r="E1810" s="111"/>
      <c r="F1810" s="112"/>
      <c r="G1810" s="114"/>
    </row>
    <row r="1811" spans="2:8">
      <c r="C1811" s="37"/>
      <c r="D1811" s="38"/>
      <c r="E1811" s="50"/>
    </row>
    <row r="1812" spans="2:8">
      <c r="C1812" s="36" t="s">
        <v>7</v>
      </c>
      <c r="D1812" s="55" t="s">
        <v>215</v>
      </c>
    </row>
    <row r="1813" spans="2:8">
      <c r="C1813" s="36" t="s">
        <v>11</v>
      </c>
      <c r="D1813" s="55">
        <v>80</v>
      </c>
    </row>
    <row r="1814" spans="2:8">
      <c r="C1814" s="36" t="s">
        <v>13</v>
      </c>
      <c r="D1814" s="69" t="s">
        <v>34</v>
      </c>
      <c r="E1814" s="41"/>
    </row>
    <row r="1815" spans="2:8" ht="24" thickBot="1">
      <c r="C1815" s="42"/>
      <c r="D1815" s="42"/>
    </row>
    <row r="1816" spans="2:8" ht="48" thickBot="1">
      <c r="B1816" s="88" t="s">
        <v>17</v>
      </c>
      <c r="C1816" s="89"/>
      <c r="D1816" s="23" t="s">
        <v>20</v>
      </c>
      <c r="E1816" s="90" t="s">
        <v>22</v>
      </c>
      <c r="F1816" s="91"/>
      <c r="G1816" s="2" t="s">
        <v>21</v>
      </c>
    </row>
    <row r="1817" spans="2:8" ht="24" thickBot="1">
      <c r="B1817" s="92" t="s">
        <v>36</v>
      </c>
      <c r="C1817" s="93"/>
      <c r="D1817" s="70">
        <v>50.01</v>
      </c>
      <c r="E1817" s="56">
        <v>1.6</v>
      </c>
      <c r="F1817" s="18" t="s">
        <v>25</v>
      </c>
      <c r="G1817" s="26">
        <f t="shared" ref="G1817:G1824" si="41">D1817*E1817</f>
        <v>80.016000000000005</v>
      </c>
      <c r="H1817" s="94"/>
    </row>
    <row r="1818" spans="2:8">
      <c r="B1818" s="95" t="s">
        <v>18</v>
      </c>
      <c r="C1818" s="96"/>
      <c r="D1818" s="59">
        <v>97.44</v>
      </c>
      <c r="E1818" s="57">
        <v>0.78</v>
      </c>
      <c r="F1818" s="19" t="s">
        <v>26</v>
      </c>
      <c r="G1818" s="27">
        <f t="shared" si="41"/>
        <v>76.003200000000007</v>
      </c>
      <c r="H1818" s="94"/>
    </row>
    <row r="1819" spans="2:8" ht="24" thickBot="1">
      <c r="B1819" s="97" t="s">
        <v>19</v>
      </c>
      <c r="C1819" s="98"/>
      <c r="D1819" s="62">
        <v>151.63</v>
      </c>
      <c r="E1819" s="58">
        <v>0.78</v>
      </c>
      <c r="F1819" s="20" t="s">
        <v>26</v>
      </c>
      <c r="G1819" s="28">
        <f t="shared" si="41"/>
        <v>118.2714</v>
      </c>
      <c r="H1819" s="94"/>
    </row>
    <row r="1820" spans="2:8" ht="24" thickBot="1">
      <c r="B1820" s="99" t="s">
        <v>28</v>
      </c>
      <c r="C1820" s="100"/>
      <c r="D1820" s="71">
        <v>731.97</v>
      </c>
      <c r="E1820" s="71"/>
      <c r="F1820" s="24" t="s">
        <v>25</v>
      </c>
      <c r="G1820" s="29">
        <f t="shared" si="41"/>
        <v>0</v>
      </c>
      <c r="H1820" s="94"/>
    </row>
    <row r="1821" spans="2:8">
      <c r="B1821" s="95" t="s">
        <v>33</v>
      </c>
      <c r="C1821" s="96"/>
      <c r="D1821" s="59">
        <v>652.6</v>
      </c>
      <c r="E1821" s="59">
        <v>3.2</v>
      </c>
      <c r="F1821" s="19" t="s">
        <v>25</v>
      </c>
      <c r="G1821" s="27">
        <f t="shared" si="41"/>
        <v>2088.3200000000002</v>
      </c>
      <c r="H1821" s="94"/>
    </row>
    <row r="1822" spans="2:8">
      <c r="B1822" s="101" t="s">
        <v>27</v>
      </c>
      <c r="C1822" s="102"/>
      <c r="D1822" s="72">
        <v>526.99</v>
      </c>
      <c r="E1822" s="60">
        <v>1.6</v>
      </c>
      <c r="F1822" s="21" t="s">
        <v>25</v>
      </c>
      <c r="G1822" s="30">
        <f t="shared" si="41"/>
        <v>843.18400000000008</v>
      </c>
      <c r="H1822" s="94"/>
    </row>
    <row r="1823" spans="2:8">
      <c r="B1823" s="101" t="s">
        <v>29</v>
      </c>
      <c r="C1823" s="102"/>
      <c r="D1823" s="73">
        <v>5436.99</v>
      </c>
      <c r="E1823" s="61"/>
      <c r="F1823" s="21" t="s">
        <v>25</v>
      </c>
      <c r="G1823" s="30">
        <f t="shared" si="41"/>
        <v>0</v>
      </c>
      <c r="H1823" s="94"/>
    </row>
    <row r="1824" spans="2:8">
      <c r="B1824" s="101" t="s">
        <v>30</v>
      </c>
      <c r="C1824" s="102"/>
      <c r="D1824" s="73">
        <v>1672.77</v>
      </c>
      <c r="E1824" s="61"/>
      <c r="F1824" s="21" t="s">
        <v>25</v>
      </c>
      <c r="G1824" s="30">
        <f t="shared" si="41"/>
        <v>0</v>
      </c>
      <c r="H1824" s="94"/>
    </row>
    <row r="1825" spans="2:8">
      <c r="B1825" s="101" t="s">
        <v>32</v>
      </c>
      <c r="C1825" s="102"/>
      <c r="D1825" s="73">
        <v>548.24</v>
      </c>
      <c r="E1825" s="61"/>
      <c r="F1825" s="21" t="s">
        <v>25</v>
      </c>
      <c r="G1825" s="30">
        <f>D1825*E1825</f>
        <v>0</v>
      </c>
      <c r="H1825" s="94"/>
    </row>
    <row r="1826" spans="2:8" ht="24" thickBot="1">
      <c r="B1826" s="97" t="s">
        <v>31</v>
      </c>
      <c r="C1826" s="98"/>
      <c r="D1826" s="74">
        <v>340.74</v>
      </c>
      <c r="E1826" s="62"/>
      <c r="F1826" s="20" t="s">
        <v>25</v>
      </c>
      <c r="G1826" s="31">
        <f>D1826*E1826</f>
        <v>0</v>
      </c>
      <c r="H1826" s="94"/>
    </row>
    <row r="1827" spans="2:8">
      <c r="C1827" s="3"/>
      <c r="D1827" s="3"/>
      <c r="E1827" s="4"/>
      <c r="F1827" s="4"/>
      <c r="H1827" s="45"/>
    </row>
    <row r="1828" spans="2:8" ht="25.5">
      <c r="C1828" s="14" t="s">
        <v>14</v>
      </c>
      <c r="D1828" s="6"/>
    </row>
    <row r="1829" spans="2:8" ht="20.25">
      <c r="C1829" s="85" t="s">
        <v>6</v>
      </c>
      <c r="D1829" s="51" t="s">
        <v>0</v>
      </c>
      <c r="E1829" s="9">
        <f>IF(G1817&gt;0, ROUND((G1817+D1810)/D1810,2), 0)</f>
        <v>1.01</v>
      </c>
      <c r="F1829" s="9"/>
      <c r="G1829" s="10"/>
      <c r="H1829" s="7"/>
    </row>
    <row r="1830" spans="2:8">
      <c r="C1830" s="85"/>
      <c r="D1830" s="51" t="s">
        <v>1</v>
      </c>
      <c r="E1830" s="9">
        <f>IF(SUM(G1818:G1819)&gt;0,ROUND((G1818+G1819+D1810)/D1810,2),0)</f>
        <v>1.02</v>
      </c>
      <c r="F1830" s="9"/>
      <c r="G1830" s="11"/>
      <c r="H1830" s="47"/>
    </row>
    <row r="1831" spans="2:8">
      <c r="C1831" s="85"/>
      <c r="D1831" s="51" t="s">
        <v>2</v>
      </c>
      <c r="E1831" s="9">
        <f>IF(G1820&gt;0,ROUND((G1820+D1810)/D1810,2),0)</f>
        <v>0</v>
      </c>
      <c r="F1831" s="12"/>
      <c r="G1831" s="11"/>
    </row>
    <row r="1832" spans="2:8">
      <c r="C1832" s="85"/>
      <c r="D1832" s="13" t="s">
        <v>3</v>
      </c>
      <c r="E1832" s="32">
        <f>IF(SUM(G1821:G1826)&gt;0,ROUND((SUM(G1821:G1826)+D1810)/D1810,2),0)</f>
        <v>1.25</v>
      </c>
      <c r="F1832" s="10"/>
      <c r="G1832" s="11"/>
    </row>
    <row r="1833" spans="2:8" ht="25.5">
      <c r="D1833" s="33" t="s">
        <v>4</v>
      </c>
      <c r="E1833" s="34">
        <f>SUM(E1829:E1832)-IF(VALUE(COUNTIF(E1829:E1832,"&gt;0"))=4,3,0)-IF(VALUE(COUNTIF(E1829:E1832,"&gt;0"))=3,2,0)-IF(VALUE(COUNTIF(E1829:E1832,"&gt;0"))=2,1,0)</f>
        <v>1.2800000000000002</v>
      </c>
      <c r="F1833" s="25"/>
    </row>
    <row r="1834" spans="2:8">
      <c r="E1834" s="15"/>
    </row>
    <row r="1835" spans="2:8" ht="25.5">
      <c r="B1835" s="22"/>
      <c r="C1835" s="16" t="s">
        <v>23</v>
      </c>
      <c r="D1835" s="86">
        <f>E1833*D1810</f>
        <v>15186.214400000003</v>
      </c>
      <c r="E1835" s="86"/>
    </row>
    <row r="1836" spans="2:8" ht="20.25">
      <c r="C1836" s="17" t="s">
        <v>8</v>
      </c>
      <c r="D1836" s="87">
        <f>D1835/D1809</f>
        <v>66.315346724890844</v>
      </c>
      <c r="E1836" s="87"/>
      <c r="G1836" s="7"/>
      <c r="H1836" s="48"/>
    </row>
    <row r="1846" spans="2:8" ht="60.75">
      <c r="B1846" s="115" t="s">
        <v>78</v>
      </c>
      <c r="C1846" s="115"/>
      <c r="D1846" s="115"/>
      <c r="E1846" s="115"/>
      <c r="F1846" s="115"/>
      <c r="G1846" s="115"/>
      <c r="H1846" s="115"/>
    </row>
    <row r="1847" spans="2:8">
      <c r="B1847" s="116" t="s">
        <v>37</v>
      </c>
      <c r="C1847" s="116"/>
      <c r="D1847" s="116"/>
      <c r="E1847" s="116"/>
      <c r="F1847" s="116"/>
      <c r="G1847" s="116"/>
    </row>
    <row r="1848" spans="2:8">
      <c r="C1848" s="52"/>
      <c r="G1848" s="7"/>
    </row>
    <row r="1849" spans="2:8" ht="25.5">
      <c r="C1849" s="14" t="s">
        <v>5</v>
      </c>
      <c r="D1849" s="6"/>
    </row>
    <row r="1850" spans="2:8" ht="20.25">
      <c r="B1850" s="10"/>
      <c r="C1850" s="103" t="s">
        <v>15</v>
      </c>
      <c r="D1850" s="106" t="s">
        <v>87</v>
      </c>
      <c r="E1850" s="107"/>
      <c r="F1850" s="107"/>
      <c r="G1850" s="108"/>
      <c r="H1850" s="40"/>
    </row>
    <row r="1851" spans="2:8" ht="20.25">
      <c r="B1851" s="10"/>
      <c r="C1851" s="104"/>
      <c r="D1851" s="106" t="s">
        <v>189</v>
      </c>
      <c r="E1851" s="107"/>
      <c r="F1851" s="107"/>
      <c r="G1851" s="108"/>
      <c r="H1851" s="40"/>
    </row>
    <row r="1852" spans="2:8" ht="20.25">
      <c r="B1852" s="10"/>
      <c r="C1852" s="105"/>
      <c r="D1852" s="106" t="s">
        <v>216</v>
      </c>
      <c r="E1852" s="107"/>
      <c r="F1852" s="107"/>
      <c r="G1852" s="108"/>
      <c r="H1852" s="40"/>
    </row>
    <row r="1853" spans="2:8">
      <c r="C1853" s="35" t="s">
        <v>12</v>
      </c>
      <c r="D1853" s="53">
        <v>2.8</v>
      </c>
      <c r="E1853" s="49"/>
      <c r="F1853" s="10"/>
    </row>
    <row r="1854" spans="2:8">
      <c r="C1854" s="1" t="s">
        <v>9</v>
      </c>
      <c r="D1854" s="54">
        <v>401</v>
      </c>
      <c r="E1854" s="109" t="s">
        <v>16</v>
      </c>
      <c r="F1854" s="110"/>
      <c r="G1854" s="113">
        <f>D1855/D1854</f>
        <v>54.630573566084792</v>
      </c>
    </row>
    <row r="1855" spans="2:8">
      <c r="C1855" s="1" t="s">
        <v>10</v>
      </c>
      <c r="D1855" s="54">
        <v>21906.86</v>
      </c>
      <c r="E1855" s="111"/>
      <c r="F1855" s="112"/>
      <c r="G1855" s="114"/>
    </row>
    <row r="1856" spans="2:8">
      <c r="C1856" s="37"/>
      <c r="D1856" s="38"/>
      <c r="E1856" s="50"/>
    </row>
    <row r="1857" spans="2:8">
      <c r="C1857" s="36" t="s">
        <v>7</v>
      </c>
      <c r="D1857" s="55" t="s">
        <v>215</v>
      </c>
    </row>
    <row r="1858" spans="2:8">
      <c r="C1858" s="36" t="s">
        <v>11</v>
      </c>
      <c r="D1858" s="55">
        <v>80</v>
      </c>
    </row>
    <row r="1859" spans="2:8">
      <c r="C1859" s="36" t="s">
        <v>13</v>
      </c>
      <c r="D1859" s="69" t="s">
        <v>34</v>
      </c>
      <c r="E1859" s="41"/>
    </row>
    <row r="1860" spans="2:8" ht="24" thickBot="1">
      <c r="C1860" s="42"/>
      <c r="D1860" s="42"/>
    </row>
    <row r="1861" spans="2:8" ht="48" thickBot="1">
      <c r="B1861" s="88" t="s">
        <v>17</v>
      </c>
      <c r="C1861" s="89"/>
      <c r="D1861" s="23" t="s">
        <v>20</v>
      </c>
      <c r="E1861" s="90" t="s">
        <v>22</v>
      </c>
      <c r="F1861" s="91"/>
      <c r="G1861" s="2" t="s">
        <v>21</v>
      </c>
    </row>
    <row r="1862" spans="2:8" ht="24" thickBot="1">
      <c r="B1862" s="92" t="s">
        <v>36</v>
      </c>
      <c r="C1862" s="93"/>
      <c r="D1862" s="70">
        <v>50.01</v>
      </c>
      <c r="E1862" s="56">
        <v>2.8</v>
      </c>
      <c r="F1862" s="18" t="s">
        <v>25</v>
      </c>
      <c r="G1862" s="26">
        <f t="shared" ref="G1862:G1869" si="42">D1862*E1862</f>
        <v>140.02799999999999</v>
      </c>
      <c r="H1862" s="94"/>
    </row>
    <row r="1863" spans="2:8">
      <c r="B1863" s="95" t="s">
        <v>18</v>
      </c>
      <c r="C1863" s="96"/>
      <c r="D1863" s="59">
        <v>97.44</v>
      </c>
      <c r="E1863" s="57">
        <v>0.76</v>
      </c>
      <c r="F1863" s="19" t="s">
        <v>26</v>
      </c>
      <c r="G1863" s="27">
        <f t="shared" si="42"/>
        <v>74.054400000000001</v>
      </c>
      <c r="H1863" s="94"/>
    </row>
    <row r="1864" spans="2:8" ht="24" thickBot="1">
      <c r="B1864" s="97" t="s">
        <v>19</v>
      </c>
      <c r="C1864" s="98"/>
      <c r="D1864" s="62">
        <v>151.63</v>
      </c>
      <c r="E1864" s="58">
        <v>0.76</v>
      </c>
      <c r="F1864" s="20" t="s">
        <v>26</v>
      </c>
      <c r="G1864" s="28">
        <f t="shared" si="42"/>
        <v>115.2388</v>
      </c>
      <c r="H1864" s="94"/>
    </row>
    <row r="1865" spans="2:8" ht="24" thickBot="1">
      <c r="B1865" s="99" t="s">
        <v>28</v>
      </c>
      <c r="C1865" s="100"/>
      <c r="D1865" s="71">
        <v>731.97</v>
      </c>
      <c r="E1865" s="71"/>
      <c r="F1865" s="24" t="s">
        <v>25</v>
      </c>
      <c r="G1865" s="29">
        <f t="shared" si="42"/>
        <v>0</v>
      </c>
      <c r="H1865" s="94"/>
    </row>
    <row r="1866" spans="2:8">
      <c r="B1866" s="95" t="s">
        <v>33</v>
      </c>
      <c r="C1866" s="96"/>
      <c r="D1866" s="59">
        <v>652.6</v>
      </c>
      <c r="E1866" s="59">
        <v>5.6</v>
      </c>
      <c r="F1866" s="19" t="s">
        <v>25</v>
      </c>
      <c r="G1866" s="27">
        <f t="shared" si="42"/>
        <v>3654.56</v>
      </c>
      <c r="H1866" s="94"/>
    </row>
    <row r="1867" spans="2:8">
      <c r="B1867" s="101" t="s">
        <v>27</v>
      </c>
      <c r="C1867" s="102"/>
      <c r="D1867" s="72">
        <v>526.99</v>
      </c>
      <c r="E1867" s="60">
        <v>2.8</v>
      </c>
      <c r="F1867" s="21" t="s">
        <v>25</v>
      </c>
      <c r="G1867" s="30">
        <f t="shared" si="42"/>
        <v>1475.5719999999999</v>
      </c>
      <c r="H1867" s="94"/>
    </row>
    <row r="1868" spans="2:8">
      <c r="B1868" s="101" t="s">
        <v>29</v>
      </c>
      <c r="C1868" s="102"/>
      <c r="D1868" s="73">
        <v>5436.99</v>
      </c>
      <c r="E1868" s="61"/>
      <c r="F1868" s="21" t="s">
        <v>25</v>
      </c>
      <c r="G1868" s="30">
        <f t="shared" si="42"/>
        <v>0</v>
      </c>
      <c r="H1868" s="94"/>
    </row>
    <row r="1869" spans="2:8">
      <c r="B1869" s="101" t="s">
        <v>30</v>
      </c>
      <c r="C1869" s="102"/>
      <c r="D1869" s="73">
        <v>1672.77</v>
      </c>
      <c r="E1869" s="61"/>
      <c r="F1869" s="21" t="s">
        <v>25</v>
      </c>
      <c r="G1869" s="30">
        <f t="shared" si="42"/>
        <v>0</v>
      </c>
      <c r="H1869" s="94"/>
    </row>
    <row r="1870" spans="2:8">
      <c r="B1870" s="101" t="s">
        <v>32</v>
      </c>
      <c r="C1870" s="102"/>
      <c r="D1870" s="73">
        <v>548.24</v>
      </c>
      <c r="E1870" s="61"/>
      <c r="F1870" s="21" t="s">
        <v>25</v>
      </c>
      <c r="G1870" s="30">
        <f>D1870*E1870</f>
        <v>0</v>
      </c>
      <c r="H1870" s="94"/>
    </row>
    <row r="1871" spans="2:8" ht="24" thickBot="1">
      <c r="B1871" s="97" t="s">
        <v>31</v>
      </c>
      <c r="C1871" s="98"/>
      <c r="D1871" s="74">
        <v>340.74</v>
      </c>
      <c r="E1871" s="62"/>
      <c r="F1871" s="20" t="s">
        <v>25</v>
      </c>
      <c r="G1871" s="31">
        <f>D1871*E1871</f>
        <v>0</v>
      </c>
      <c r="H1871" s="94"/>
    </row>
    <row r="1872" spans="2:8">
      <c r="C1872" s="3"/>
      <c r="D1872" s="3"/>
      <c r="E1872" s="4"/>
      <c r="F1872" s="4"/>
      <c r="H1872" s="45"/>
    </row>
    <row r="1873" spans="2:8" ht="25.5">
      <c r="C1873" s="14" t="s">
        <v>14</v>
      </c>
      <c r="D1873" s="6"/>
    </row>
    <row r="1874" spans="2:8" ht="20.25">
      <c r="C1874" s="85" t="s">
        <v>6</v>
      </c>
      <c r="D1874" s="51" t="s">
        <v>0</v>
      </c>
      <c r="E1874" s="9">
        <f>IF(G1862&gt;0, ROUND((G1862+D1855)/D1855,2), 0)</f>
        <v>1.01</v>
      </c>
      <c r="F1874" s="9"/>
      <c r="G1874" s="10"/>
      <c r="H1874" s="7"/>
    </row>
    <row r="1875" spans="2:8">
      <c r="C1875" s="85"/>
      <c r="D1875" s="51" t="s">
        <v>1</v>
      </c>
      <c r="E1875" s="9">
        <f>IF(SUM(G1863:G1864)&gt;0,ROUND((G1863+G1864+D1855)/D1855,2),0)</f>
        <v>1.01</v>
      </c>
      <c r="F1875" s="9"/>
      <c r="G1875" s="11"/>
      <c r="H1875" s="47"/>
    </row>
    <row r="1876" spans="2:8">
      <c r="C1876" s="85"/>
      <c r="D1876" s="51" t="s">
        <v>2</v>
      </c>
      <c r="E1876" s="9">
        <f>IF(G1865&gt;0,ROUND((G1865+D1855)/D1855,2),0)</f>
        <v>0</v>
      </c>
      <c r="F1876" s="12"/>
      <c r="G1876" s="11"/>
    </row>
    <row r="1877" spans="2:8">
      <c r="C1877" s="85"/>
      <c r="D1877" s="13" t="s">
        <v>3</v>
      </c>
      <c r="E1877" s="32">
        <f>IF(SUM(G1866:G1871)&gt;0,ROUND((SUM(G1866:G1871)+D1855)/D1855,2),0)</f>
        <v>1.23</v>
      </c>
      <c r="F1877" s="10"/>
      <c r="G1877" s="11"/>
    </row>
    <row r="1878" spans="2:8" ht="25.5">
      <c r="D1878" s="33" t="s">
        <v>4</v>
      </c>
      <c r="E1878" s="34">
        <f>SUM(E1874:E1877)-IF(VALUE(COUNTIF(E1874:E1877,"&gt;0"))=4,3,0)-IF(VALUE(COUNTIF(E1874:E1877,"&gt;0"))=3,2,0)-IF(VALUE(COUNTIF(E1874:E1877,"&gt;0"))=2,1,0)</f>
        <v>1.25</v>
      </c>
      <c r="F1878" s="25"/>
    </row>
    <row r="1879" spans="2:8">
      <c r="E1879" s="15"/>
    </row>
    <row r="1880" spans="2:8" ht="25.5">
      <c r="B1880" s="22"/>
      <c r="C1880" s="16" t="s">
        <v>23</v>
      </c>
      <c r="D1880" s="86">
        <f>E1878*D1855</f>
        <v>27383.575000000001</v>
      </c>
      <c r="E1880" s="86"/>
    </row>
    <row r="1881" spans="2:8" ht="20.25">
      <c r="C1881" s="17" t="s">
        <v>8</v>
      </c>
      <c r="D1881" s="87">
        <f>D1880/D1854</f>
        <v>68.288216957605982</v>
      </c>
      <c r="E1881" s="87"/>
      <c r="G1881" s="7"/>
      <c r="H1881" s="48"/>
    </row>
    <row r="1891" spans="2:8" ht="60.75">
      <c r="B1891" s="115" t="s">
        <v>79</v>
      </c>
      <c r="C1891" s="115"/>
      <c r="D1891" s="115"/>
      <c r="E1891" s="115"/>
      <c r="F1891" s="115"/>
      <c r="G1891" s="115"/>
      <c r="H1891" s="115"/>
    </row>
    <row r="1892" spans="2:8">
      <c r="B1892" s="116" t="s">
        <v>37</v>
      </c>
      <c r="C1892" s="116"/>
      <c r="D1892" s="116"/>
      <c r="E1892" s="116"/>
      <c r="F1892" s="116"/>
      <c r="G1892" s="116"/>
    </row>
    <row r="1893" spans="2:8">
      <c r="C1893" s="52"/>
      <c r="G1893" s="7"/>
    </row>
    <row r="1894" spans="2:8" ht="25.5">
      <c r="C1894" s="14" t="s">
        <v>5</v>
      </c>
      <c r="D1894" s="6"/>
    </row>
    <row r="1895" spans="2:8" ht="20.25">
      <c r="B1895" s="10"/>
      <c r="C1895" s="103" t="s">
        <v>15</v>
      </c>
      <c r="D1895" s="106" t="s">
        <v>87</v>
      </c>
      <c r="E1895" s="107"/>
      <c r="F1895" s="107"/>
      <c r="G1895" s="108"/>
      <c r="H1895" s="40"/>
    </row>
    <row r="1896" spans="2:8" ht="20.25">
      <c r="B1896" s="10"/>
      <c r="C1896" s="104"/>
      <c r="D1896" s="106" t="s">
        <v>189</v>
      </c>
      <c r="E1896" s="107"/>
      <c r="F1896" s="107"/>
      <c r="G1896" s="108"/>
      <c r="H1896" s="40"/>
    </row>
    <row r="1897" spans="2:8" ht="20.25">
      <c r="B1897" s="10"/>
      <c r="C1897" s="105"/>
      <c r="D1897" s="106" t="s">
        <v>217</v>
      </c>
      <c r="E1897" s="107"/>
      <c r="F1897" s="107"/>
      <c r="G1897" s="108"/>
      <c r="H1897" s="40"/>
    </row>
    <row r="1898" spans="2:8">
      <c r="C1898" s="35" t="s">
        <v>12</v>
      </c>
      <c r="D1898" s="53">
        <v>0.6</v>
      </c>
      <c r="E1898" s="49"/>
      <c r="F1898" s="10"/>
    </row>
    <row r="1899" spans="2:8">
      <c r="C1899" s="1" t="s">
        <v>9</v>
      </c>
      <c r="D1899" s="54">
        <v>86</v>
      </c>
      <c r="E1899" s="109" t="s">
        <v>16</v>
      </c>
      <c r="F1899" s="110"/>
      <c r="G1899" s="113">
        <f>D1900/D1899</f>
        <v>58.494302325581401</v>
      </c>
    </row>
    <row r="1900" spans="2:8">
      <c r="C1900" s="1" t="s">
        <v>10</v>
      </c>
      <c r="D1900" s="54">
        <v>5030.51</v>
      </c>
      <c r="E1900" s="111"/>
      <c r="F1900" s="112"/>
      <c r="G1900" s="114"/>
    </row>
    <row r="1901" spans="2:8">
      <c r="C1901" s="37"/>
      <c r="D1901" s="38"/>
      <c r="E1901" s="50"/>
    </row>
    <row r="1902" spans="2:8">
      <c r="C1902" s="36" t="s">
        <v>7</v>
      </c>
      <c r="D1902" s="55" t="s">
        <v>215</v>
      </c>
    </row>
    <row r="1903" spans="2:8">
      <c r="C1903" s="36" t="s">
        <v>11</v>
      </c>
      <c r="D1903" s="55">
        <v>80</v>
      </c>
    </row>
    <row r="1904" spans="2:8">
      <c r="C1904" s="36" t="s">
        <v>13</v>
      </c>
      <c r="D1904" s="69" t="s">
        <v>34</v>
      </c>
      <c r="E1904" s="41"/>
    </row>
    <row r="1905" spans="2:8" ht="24" thickBot="1">
      <c r="C1905" s="42"/>
      <c r="D1905" s="42"/>
    </row>
    <row r="1906" spans="2:8" ht="48" thickBot="1">
      <c r="B1906" s="88" t="s">
        <v>17</v>
      </c>
      <c r="C1906" s="89"/>
      <c r="D1906" s="23" t="s">
        <v>20</v>
      </c>
      <c r="E1906" s="90" t="s">
        <v>22</v>
      </c>
      <c r="F1906" s="91"/>
      <c r="G1906" s="2" t="s">
        <v>21</v>
      </c>
    </row>
    <row r="1907" spans="2:8" ht="24" thickBot="1">
      <c r="B1907" s="92" t="s">
        <v>36</v>
      </c>
      <c r="C1907" s="93"/>
      <c r="D1907" s="70">
        <v>50.01</v>
      </c>
      <c r="E1907" s="56">
        <v>0.6</v>
      </c>
      <c r="F1907" s="18" t="s">
        <v>25</v>
      </c>
      <c r="G1907" s="26">
        <f t="shared" ref="G1907:G1914" si="43">D1907*E1907</f>
        <v>30.005999999999997</v>
      </c>
      <c r="H1907" s="94"/>
    </row>
    <row r="1908" spans="2:8">
      <c r="B1908" s="95" t="s">
        <v>18</v>
      </c>
      <c r="C1908" s="96"/>
      <c r="D1908" s="59">
        <v>97.44</v>
      </c>
      <c r="E1908" s="57">
        <v>0.33</v>
      </c>
      <c r="F1908" s="19" t="s">
        <v>26</v>
      </c>
      <c r="G1908" s="27">
        <f t="shared" si="43"/>
        <v>32.155200000000001</v>
      </c>
      <c r="H1908" s="94"/>
    </row>
    <row r="1909" spans="2:8" ht="24" thickBot="1">
      <c r="B1909" s="97" t="s">
        <v>19</v>
      </c>
      <c r="C1909" s="98"/>
      <c r="D1909" s="62">
        <v>151.63</v>
      </c>
      <c r="E1909" s="58">
        <v>0.33</v>
      </c>
      <c r="F1909" s="20" t="s">
        <v>26</v>
      </c>
      <c r="G1909" s="28">
        <f t="shared" si="43"/>
        <v>50.0379</v>
      </c>
      <c r="H1909" s="94"/>
    </row>
    <row r="1910" spans="2:8" ht="24" thickBot="1">
      <c r="B1910" s="99" t="s">
        <v>28</v>
      </c>
      <c r="C1910" s="100"/>
      <c r="D1910" s="71">
        <v>731.97</v>
      </c>
      <c r="E1910" s="71"/>
      <c r="F1910" s="24" t="s">
        <v>25</v>
      </c>
      <c r="G1910" s="29">
        <f t="shared" si="43"/>
        <v>0</v>
      </c>
      <c r="H1910" s="94"/>
    </row>
    <row r="1911" spans="2:8">
      <c r="B1911" s="95" t="s">
        <v>33</v>
      </c>
      <c r="C1911" s="96"/>
      <c r="D1911" s="59">
        <v>652.6</v>
      </c>
      <c r="E1911" s="59">
        <v>1.2</v>
      </c>
      <c r="F1911" s="19" t="s">
        <v>25</v>
      </c>
      <c r="G1911" s="27">
        <f t="shared" si="43"/>
        <v>783.12</v>
      </c>
      <c r="H1911" s="94"/>
    </row>
    <row r="1912" spans="2:8">
      <c r="B1912" s="101" t="s">
        <v>27</v>
      </c>
      <c r="C1912" s="102"/>
      <c r="D1912" s="72">
        <v>526.99</v>
      </c>
      <c r="E1912" s="60">
        <v>0.6</v>
      </c>
      <c r="F1912" s="21" t="s">
        <v>25</v>
      </c>
      <c r="G1912" s="30">
        <f t="shared" si="43"/>
        <v>316.19400000000002</v>
      </c>
      <c r="H1912" s="94"/>
    </row>
    <row r="1913" spans="2:8">
      <c r="B1913" s="101" t="s">
        <v>29</v>
      </c>
      <c r="C1913" s="102"/>
      <c r="D1913" s="73">
        <v>5436.99</v>
      </c>
      <c r="E1913" s="61"/>
      <c r="F1913" s="21" t="s">
        <v>25</v>
      </c>
      <c r="G1913" s="30">
        <f t="shared" si="43"/>
        <v>0</v>
      </c>
      <c r="H1913" s="94"/>
    </row>
    <row r="1914" spans="2:8">
      <c r="B1914" s="101" t="s">
        <v>30</v>
      </c>
      <c r="C1914" s="102"/>
      <c r="D1914" s="73">
        <v>1672.77</v>
      </c>
      <c r="E1914" s="61"/>
      <c r="F1914" s="21" t="s">
        <v>25</v>
      </c>
      <c r="G1914" s="30">
        <f t="shared" si="43"/>
        <v>0</v>
      </c>
      <c r="H1914" s="94"/>
    </row>
    <row r="1915" spans="2:8">
      <c r="B1915" s="101" t="s">
        <v>32</v>
      </c>
      <c r="C1915" s="102"/>
      <c r="D1915" s="73">
        <v>548.24</v>
      </c>
      <c r="E1915" s="61"/>
      <c r="F1915" s="21" t="s">
        <v>25</v>
      </c>
      <c r="G1915" s="30">
        <f>D1915*E1915</f>
        <v>0</v>
      </c>
      <c r="H1915" s="94"/>
    </row>
    <row r="1916" spans="2:8" ht="24" thickBot="1">
      <c r="B1916" s="97" t="s">
        <v>31</v>
      </c>
      <c r="C1916" s="98"/>
      <c r="D1916" s="74">
        <v>340.74</v>
      </c>
      <c r="E1916" s="62"/>
      <c r="F1916" s="20" t="s">
        <v>25</v>
      </c>
      <c r="G1916" s="31">
        <f>D1916*E1916</f>
        <v>0</v>
      </c>
      <c r="H1916" s="94"/>
    </row>
    <row r="1917" spans="2:8">
      <c r="C1917" s="3"/>
      <c r="D1917" s="3"/>
      <c r="E1917" s="4"/>
      <c r="F1917" s="4"/>
      <c r="H1917" s="45"/>
    </row>
    <row r="1918" spans="2:8" ht="25.5">
      <c r="C1918" s="14" t="s">
        <v>14</v>
      </c>
      <c r="D1918" s="6"/>
    </row>
    <row r="1919" spans="2:8" ht="20.25">
      <c r="C1919" s="85" t="s">
        <v>6</v>
      </c>
      <c r="D1919" s="51" t="s">
        <v>0</v>
      </c>
      <c r="E1919" s="9">
        <f>IF(G1907&gt;0, ROUND((G1907+D1900)/D1900,2), 0)</f>
        <v>1.01</v>
      </c>
      <c r="F1919" s="9"/>
      <c r="G1919" s="10"/>
      <c r="H1919" s="7"/>
    </row>
    <row r="1920" spans="2:8">
      <c r="C1920" s="85"/>
      <c r="D1920" s="51" t="s">
        <v>1</v>
      </c>
      <c r="E1920" s="9">
        <f>IF(SUM(G1908:G1909)&gt;0,ROUND((G1908+G1909+D1900)/D1900,2),0)</f>
        <v>1.02</v>
      </c>
      <c r="F1920" s="9"/>
      <c r="G1920" s="11"/>
      <c r="H1920" s="47"/>
    </row>
    <row r="1921" spans="2:8">
      <c r="C1921" s="85"/>
      <c r="D1921" s="51" t="s">
        <v>2</v>
      </c>
      <c r="E1921" s="9">
        <f>IF(G1910&gt;0,ROUND((G1910+D1900)/D1900,2),0)</f>
        <v>0</v>
      </c>
      <c r="F1921" s="12"/>
      <c r="G1921" s="11"/>
    </row>
    <row r="1922" spans="2:8">
      <c r="C1922" s="85"/>
      <c r="D1922" s="13" t="s">
        <v>3</v>
      </c>
      <c r="E1922" s="32">
        <f>IF(SUM(G1911:G1916)&gt;0,ROUND((SUM(G1911:G1916)+D1900)/D1900,2),0)</f>
        <v>1.22</v>
      </c>
      <c r="F1922" s="10"/>
      <c r="G1922" s="11"/>
    </row>
    <row r="1923" spans="2:8" ht="25.5">
      <c r="D1923" s="33" t="s">
        <v>4</v>
      </c>
      <c r="E1923" s="34">
        <f>SUM(E1919:E1922)-IF(VALUE(COUNTIF(E1919:E1922,"&gt;0"))=4,3,0)-IF(VALUE(COUNTIF(E1919:E1922,"&gt;0"))=3,2,0)-IF(VALUE(COUNTIF(E1919:E1922,"&gt;0"))=2,1,0)</f>
        <v>1.25</v>
      </c>
      <c r="F1923" s="25"/>
    </row>
    <row r="1924" spans="2:8">
      <c r="E1924" s="15"/>
    </row>
    <row r="1925" spans="2:8" ht="25.5">
      <c r="B1925" s="22"/>
      <c r="C1925" s="16" t="s">
        <v>23</v>
      </c>
      <c r="D1925" s="86">
        <f>E1923*D1900</f>
        <v>6288.1375000000007</v>
      </c>
      <c r="E1925" s="86"/>
    </row>
    <row r="1926" spans="2:8" ht="20.25">
      <c r="C1926" s="17" t="s">
        <v>8</v>
      </c>
      <c r="D1926" s="87">
        <f>D1925/D1899</f>
        <v>73.117877906976759</v>
      </c>
      <c r="E1926" s="87"/>
      <c r="G1926" s="7"/>
      <c r="H1926" s="48"/>
    </row>
    <row r="1936" spans="2:8" ht="60.75">
      <c r="B1936" s="115" t="s">
        <v>80</v>
      </c>
      <c r="C1936" s="115"/>
      <c r="D1936" s="115"/>
      <c r="E1936" s="115"/>
      <c r="F1936" s="115"/>
      <c r="G1936" s="115"/>
      <c r="H1936" s="115"/>
    </row>
    <row r="1937" spans="2:8">
      <c r="B1937" s="116" t="s">
        <v>37</v>
      </c>
      <c r="C1937" s="116"/>
      <c r="D1937" s="116"/>
      <c r="E1937" s="116"/>
      <c r="F1937" s="116"/>
      <c r="G1937" s="116"/>
    </row>
    <row r="1938" spans="2:8">
      <c r="C1938" s="52"/>
      <c r="G1938" s="7"/>
    </row>
    <row r="1939" spans="2:8" ht="25.5">
      <c r="C1939" s="14" t="s">
        <v>5</v>
      </c>
      <c r="D1939" s="6"/>
    </row>
    <row r="1940" spans="2:8" ht="20.25">
      <c r="B1940" s="10"/>
      <c r="C1940" s="103" t="s">
        <v>15</v>
      </c>
      <c r="D1940" s="106" t="s">
        <v>87</v>
      </c>
      <c r="E1940" s="107"/>
      <c r="F1940" s="107"/>
      <c r="G1940" s="108"/>
      <c r="H1940" s="40"/>
    </row>
    <row r="1941" spans="2:8" ht="20.25">
      <c r="B1941" s="10"/>
      <c r="C1941" s="104"/>
      <c r="D1941" s="106" t="s">
        <v>189</v>
      </c>
      <c r="E1941" s="107"/>
      <c r="F1941" s="107"/>
      <c r="G1941" s="108"/>
      <c r="H1941" s="40"/>
    </row>
    <row r="1942" spans="2:8" ht="20.25">
      <c r="B1942" s="10"/>
      <c r="C1942" s="105"/>
      <c r="D1942" s="106" t="s">
        <v>218</v>
      </c>
      <c r="E1942" s="107"/>
      <c r="F1942" s="107"/>
      <c r="G1942" s="108"/>
      <c r="H1942" s="40"/>
    </row>
    <row r="1943" spans="2:8">
      <c r="C1943" s="35" t="s">
        <v>12</v>
      </c>
      <c r="D1943" s="53">
        <v>2.2999999999999998</v>
      </c>
      <c r="E1943" s="49"/>
      <c r="F1943" s="10"/>
    </row>
    <row r="1944" spans="2:8">
      <c r="C1944" s="1" t="s">
        <v>9</v>
      </c>
      <c r="D1944" s="54">
        <v>396</v>
      </c>
      <c r="E1944" s="109" t="s">
        <v>16</v>
      </c>
      <c r="F1944" s="110"/>
      <c r="G1944" s="113">
        <f>D1945/D1944</f>
        <v>57.563232323232327</v>
      </c>
    </row>
    <row r="1945" spans="2:8">
      <c r="C1945" s="1" t="s">
        <v>10</v>
      </c>
      <c r="D1945" s="54">
        <v>22795.040000000001</v>
      </c>
      <c r="E1945" s="111"/>
      <c r="F1945" s="112"/>
      <c r="G1945" s="114"/>
    </row>
    <row r="1946" spans="2:8">
      <c r="C1946" s="37"/>
      <c r="D1946" s="38"/>
      <c r="E1946" s="50"/>
    </row>
    <row r="1947" spans="2:8">
      <c r="C1947" s="36" t="s">
        <v>7</v>
      </c>
      <c r="D1947" s="55" t="s">
        <v>219</v>
      </c>
    </row>
    <row r="1948" spans="2:8">
      <c r="C1948" s="36" t="s">
        <v>11</v>
      </c>
      <c r="D1948" s="55">
        <v>80</v>
      </c>
    </row>
    <row r="1949" spans="2:8">
      <c r="C1949" s="36" t="s">
        <v>13</v>
      </c>
      <c r="D1949" s="69" t="s">
        <v>34</v>
      </c>
      <c r="E1949" s="41"/>
    </row>
    <row r="1950" spans="2:8" ht="24" thickBot="1">
      <c r="C1950" s="42"/>
      <c r="D1950" s="42"/>
    </row>
    <row r="1951" spans="2:8" ht="48" thickBot="1">
      <c r="B1951" s="88" t="s">
        <v>17</v>
      </c>
      <c r="C1951" s="89"/>
      <c r="D1951" s="23" t="s">
        <v>20</v>
      </c>
      <c r="E1951" s="90" t="s">
        <v>22</v>
      </c>
      <c r="F1951" s="91"/>
      <c r="G1951" s="2" t="s">
        <v>21</v>
      </c>
    </row>
    <row r="1952" spans="2:8" ht="24" thickBot="1">
      <c r="B1952" s="92" t="s">
        <v>36</v>
      </c>
      <c r="C1952" s="93"/>
      <c r="D1952" s="70">
        <v>50.01</v>
      </c>
      <c r="E1952" s="56">
        <v>2.2999999999999998</v>
      </c>
      <c r="F1952" s="18" t="s">
        <v>25</v>
      </c>
      <c r="G1952" s="26">
        <f t="shared" ref="G1952:G1959" si="44">D1952*E1952</f>
        <v>115.02299999999998</v>
      </c>
      <c r="H1952" s="94"/>
    </row>
    <row r="1953" spans="2:8">
      <c r="B1953" s="95" t="s">
        <v>18</v>
      </c>
      <c r="C1953" s="96"/>
      <c r="D1953" s="59">
        <v>97.44</v>
      </c>
      <c r="E1953" s="57">
        <v>0.61</v>
      </c>
      <c r="F1953" s="19" t="s">
        <v>26</v>
      </c>
      <c r="G1953" s="27">
        <f t="shared" si="44"/>
        <v>59.438399999999994</v>
      </c>
      <c r="H1953" s="94"/>
    </row>
    <row r="1954" spans="2:8" ht="24" thickBot="1">
      <c r="B1954" s="97" t="s">
        <v>19</v>
      </c>
      <c r="C1954" s="98"/>
      <c r="D1954" s="62">
        <v>151.63</v>
      </c>
      <c r="E1954" s="58">
        <v>0.61</v>
      </c>
      <c r="F1954" s="20" t="s">
        <v>26</v>
      </c>
      <c r="G1954" s="28">
        <f t="shared" si="44"/>
        <v>92.494299999999996</v>
      </c>
      <c r="H1954" s="94"/>
    </row>
    <row r="1955" spans="2:8" ht="24" thickBot="1">
      <c r="B1955" s="99" t="s">
        <v>28</v>
      </c>
      <c r="C1955" s="100"/>
      <c r="D1955" s="71">
        <v>731.97</v>
      </c>
      <c r="E1955" s="71"/>
      <c r="F1955" s="24" t="s">
        <v>25</v>
      </c>
      <c r="G1955" s="29">
        <f t="shared" si="44"/>
        <v>0</v>
      </c>
      <c r="H1955" s="94"/>
    </row>
    <row r="1956" spans="2:8">
      <c r="B1956" s="95" t="s">
        <v>33</v>
      </c>
      <c r="C1956" s="96"/>
      <c r="D1956" s="59">
        <v>652.6</v>
      </c>
      <c r="E1956" s="59">
        <v>4.5999999999999996</v>
      </c>
      <c r="F1956" s="19" t="s">
        <v>25</v>
      </c>
      <c r="G1956" s="27">
        <f t="shared" si="44"/>
        <v>3001.96</v>
      </c>
      <c r="H1956" s="94"/>
    </row>
    <row r="1957" spans="2:8">
      <c r="B1957" s="101" t="s">
        <v>27</v>
      </c>
      <c r="C1957" s="102"/>
      <c r="D1957" s="72">
        <v>526.99</v>
      </c>
      <c r="E1957" s="60">
        <v>2.2999999999999998</v>
      </c>
      <c r="F1957" s="21" t="s">
        <v>25</v>
      </c>
      <c r="G1957" s="30">
        <f t="shared" si="44"/>
        <v>1212.077</v>
      </c>
      <c r="H1957" s="94"/>
    </row>
    <row r="1958" spans="2:8">
      <c r="B1958" s="101" t="s">
        <v>29</v>
      </c>
      <c r="C1958" s="102"/>
      <c r="D1958" s="73">
        <v>5436.99</v>
      </c>
      <c r="E1958" s="61"/>
      <c r="F1958" s="21" t="s">
        <v>25</v>
      </c>
      <c r="G1958" s="30">
        <f t="shared" si="44"/>
        <v>0</v>
      </c>
      <c r="H1958" s="94"/>
    </row>
    <row r="1959" spans="2:8">
      <c r="B1959" s="101" t="s">
        <v>30</v>
      </c>
      <c r="C1959" s="102"/>
      <c r="D1959" s="73">
        <v>1672.77</v>
      </c>
      <c r="E1959" s="61"/>
      <c r="F1959" s="21" t="s">
        <v>25</v>
      </c>
      <c r="G1959" s="30">
        <f t="shared" si="44"/>
        <v>0</v>
      </c>
      <c r="H1959" s="94"/>
    </row>
    <row r="1960" spans="2:8">
      <c r="B1960" s="101" t="s">
        <v>32</v>
      </c>
      <c r="C1960" s="102"/>
      <c r="D1960" s="73">
        <v>548.24</v>
      </c>
      <c r="E1960" s="61"/>
      <c r="F1960" s="21" t="s">
        <v>25</v>
      </c>
      <c r="G1960" s="30">
        <f>D1960*E1960</f>
        <v>0</v>
      </c>
      <c r="H1960" s="94"/>
    </row>
    <row r="1961" spans="2:8" ht="24" thickBot="1">
      <c r="B1961" s="97" t="s">
        <v>31</v>
      </c>
      <c r="C1961" s="98"/>
      <c r="D1961" s="74">
        <v>340.74</v>
      </c>
      <c r="E1961" s="62"/>
      <c r="F1961" s="20" t="s">
        <v>25</v>
      </c>
      <c r="G1961" s="31">
        <f>D1961*E1961</f>
        <v>0</v>
      </c>
      <c r="H1961" s="94"/>
    </row>
    <row r="1962" spans="2:8">
      <c r="C1962" s="3"/>
      <c r="D1962" s="3"/>
      <c r="E1962" s="4"/>
      <c r="F1962" s="4"/>
      <c r="H1962" s="45"/>
    </row>
    <row r="1963" spans="2:8" ht="25.5">
      <c r="C1963" s="14" t="s">
        <v>14</v>
      </c>
      <c r="D1963" s="6"/>
    </row>
    <row r="1964" spans="2:8" ht="20.25">
      <c r="C1964" s="85" t="s">
        <v>6</v>
      </c>
      <c r="D1964" s="51" t="s">
        <v>0</v>
      </c>
      <c r="E1964" s="9">
        <f>IF(G1952&gt;0, ROUND((G1952+D1945)/D1945,2), 0)</f>
        <v>1.01</v>
      </c>
      <c r="F1964" s="9"/>
      <c r="G1964" s="10"/>
      <c r="H1964" s="7"/>
    </row>
    <row r="1965" spans="2:8">
      <c r="C1965" s="85"/>
      <c r="D1965" s="51" t="s">
        <v>1</v>
      </c>
      <c r="E1965" s="9">
        <f>IF(SUM(G1953:G1954)&gt;0,ROUND((G1953+G1954+D1945)/D1945,2),0)</f>
        <v>1.01</v>
      </c>
      <c r="F1965" s="9"/>
      <c r="G1965" s="11"/>
      <c r="H1965" s="47"/>
    </row>
    <row r="1966" spans="2:8">
      <c r="C1966" s="85"/>
      <c r="D1966" s="51" t="s">
        <v>2</v>
      </c>
      <c r="E1966" s="9">
        <f>IF(G1955&gt;0,ROUND((G1955+D1945)/D1945,2),0)</f>
        <v>0</v>
      </c>
      <c r="F1966" s="12"/>
      <c r="G1966" s="11"/>
    </row>
    <row r="1967" spans="2:8">
      <c r="C1967" s="85"/>
      <c r="D1967" s="13" t="s">
        <v>3</v>
      </c>
      <c r="E1967" s="32">
        <f>IF(SUM(G1956:G1961)&gt;0,ROUND((SUM(G1956:G1961)+D1945)/D1945,2),0)</f>
        <v>1.18</v>
      </c>
      <c r="F1967" s="10"/>
      <c r="G1967" s="11"/>
    </row>
    <row r="1968" spans="2:8" ht="25.5">
      <c r="D1968" s="33" t="s">
        <v>4</v>
      </c>
      <c r="E1968" s="34">
        <f>SUM(E1964:E1967)-IF(VALUE(COUNTIF(E1964:E1967,"&gt;0"))=4,3,0)-IF(VALUE(COUNTIF(E1964:E1967,"&gt;0"))=3,2,0)-IF(VALUE(COUNTIF(E1964:E1967,"&gt;0"))=2,1,0)</f>
        <v>1.2000000000000002</v>
      </c>
      <c r="F1968" s="25"/>
    </row>
    <row r="1969" spans="2:8">
      <c r="E1969" s="15"/>
    </row>
    <row r="1970" spans="2:8" ht="25.5">
      <c r="B1970" s="22"/>
      <c r="C1970" s="16" t="s">
        <v>23</v>
      </c>
      <c r="D1970" s="86">
        <f>E1968*D1945</f>
        <v>27354.048000000006</v>
      </c>
      <c r="E1970" s="86"/>
    </row>
    <row r="1971" spans="2:8" ht="20.25">
      <c r="C1971" s="17" t="s">
        <v>8</v>
      </c>
      <c r="D1971" s="87">
        <f>D1970/D1944</f>
        <v>69.075878787878807</v>
      </c>
      <c r="E1971" s="87"/>
      <c r="G1971" s="7"/>
      <c r="H1971" s="48"/>
    </row>
    <row r="1981" spans="2:8" ht="60.75">
      <c r="B1981" s="115" t="s">
        <v>81</v>
      </c>
      <c r="C1981" s="115"/>
      <c r="D1981" s="115"/>
      <c r="E1981" s="115"/>
      <c r="F1981" s="115"/>
      <c r="G1981" s="115"/>
      <c r="H1981" s="115"/>
    </row>
    <row r="1982" spans="2:8">
      <c r="B1982" s="116" t="s">
        <v>37</v>
      </c>
      <c r="C1982" s="116"/>
      <c r="D1982" s="116"/>
      <c r="E1982" s="116"/>
      <c r="F1982" s="116"/>
      <c r="G1982" s="116"/>
    </row>
    <row r="1983" spans="2:8">
      <c r="C1983" s="52"/>
      <c r="G1983" s="7"/>
    </row>
    <row r="1984" spans="2:8" ht="25.5">
      <c r="C1984" s="14" t="s">
        <v>5</v>
      </c>
      <c r="D1984" s="6"/>
    </row>
    <row r="1985" spans="2:8" ht="20.25">
      <c r="B1985" s="10"/>
      <c r="C1985" s="103" t="s">
        <v>15</v>
      </c>
      <c r="D1985" s="106" t="s">
        <v>87</v>
      </c>
      <c r="E1985" s="107"/>
      <c r="F1985" s="107"/>
      <c r="G1985" s="108"/>
      <c r="H1985" s="40"/>
    </row>
    <row r="1986" spans="2:8" ht="20.25">
      <c r="B1986" s="10"/>
      <c r="C1986" s="104"/>
      <c r="D1986" s="106" t="s">
        <v>189</v>
      </c>
      <c r="E1986" s="107"/>
      <c r="F1986" s="107"/>
      <c r="G1986" s="108"/>
      <c r="H1986" s="40"/>
    </row>
    <row r="1987" spans="2:8" ht="20.25">
      <c r="B1987" s="10"/>
      <c r="C1987" s="105"/>
      <c r="D1987" s="106" t="s">
        <v>220</v>
      </c>
      <c r="E1987" s="107"/>
      <c r="F1987" s="107"/>
      <c r="G1987" s="108"/>
      <c r="H1987" s="40"/>
    </row>
    <row r="1988" spans="2:8">
      <c r="C1988" s="35" t="s">
        <v>12</v>
      </c>
      <c r="D1988" s="53">
        <v>2.7</v>
      </c>
      <c r="E1988" s="49"/>
      <c r="F1988" s="10"/>
    </row>
    <row r="1989" spans="2:8">
      <c r="C1989" s="1" t="s">
        <v>9</v>
      </c>
      <c r="D1989" s="54">
        <v>432</v>
      </c>
      <c r="E1989" s="109" t="s">
        <v>16</v>
      </c>
      <c r="F1989" s="110"/>
      <c r="G1989" s="113">
        <f>D1990/D1989</f>
        <v>105.25199074074074</v>
      </c>
    </row>
    <row r="1990" spans="2:8">
      <c r="C1990" s="1" t="s">
        <v>10</v>
      </c>
      <c r="D1990" s="54">
        <v>45468.86</v>
      </c>
      <c r="E1990" s="111"/>
      <c r="F1990" s="112"/>
      <c r="G1990" s="114"/>
    </row>
    <row r="1991" spans="2:8">
      <c r="C1991" s="37"/>
      <c r="D1991" s="38"/>
      <c r="E1991" s="50"/>
    </row>
    <row r="1992" spans="2:8">
      <c r="C1992" s="36" t="s">
        <v>7</v>
      </c>
      <c r="D1992" s="55" t="s">
        <v>221</v>
      </c>
    </row>
    <row r="1993" spans="2:8">
      <c r="C1993" s="36" t="s">
        <v>11</v>
      </c>
      <c r="D1993" s="55">
        <v>80</v>
      </c>
    </row>
    <row r="1994" spans="2:8">
      <c r="C1994" s="36" t="s">
        <v>13</v>
      </c>
      <c r="D1994" s="69" t="s">
        <v>34</v>
      </c>
      <c r="E1994" s="41"/>
    </row>
    <row r="1995" spans="2:8" ht="24" thickBot="1">
      <c r="C1995" s="42"/>
      <c r="D1995" s="42"/>
    </row>
    <row r="1996" spans="2:8" ht="48" thickBot="1">
      <c r="B1996" s="88" t="s">
        <v>17</v>
      </c>
      <c r="C1996" s="89"/>
      <c r="D1996" s="23" t="s">
        <v>20</v>
      </c>
      <c r="E1996" s="90" t="s">
        <v>22</v>
      </c>
      <c r="F1996" s="91"/>
      <c r="G1996" s="2" t="s">
        <v>21</v>
      </c>
    </row>
    <row r="1997" spans="2:8" ht="24" thickBot="1">
      <c r="B1997" s="92" t="s">
        <v>36</v>
      </c>
      <c r="C1997" s="93"/>
      <c r="D1997" s="70">
        <v>50.01</v>
      </c>
      <c r="E1997" s="56">
        <v>2.7</v>
      </c>
      <c r="F1997" s="18" t="s">
        <v>25</v>
      </c>
      <c r="G1997" s="26">
        <f t="shared" ref="G1997:G2004" si="45">D1997*E1997</f>
        <v>135.02700000000002</v>
      </c>
      <c r="H1997" s="94"/>
    </row>
    <row r="1998" spans="2:8">
      <c r="B1998" s="95" t="s">
        <v>18</v>
      </c>
      <c r="C1998" s="96"/>
      <c r="D1998" s="59">
        <v>97.44</v>
      </c>
      <c r="E1998" s="57">
        <v>0.78</v>
      </c>
      <c r="F1998" s="19" t="s">
        <v>26</v>
      </c>
      <c r="G1998" s="27">
        <f t="shared" si="45"/>
        <v>76.003200000000007</v>
      </c>
      <c r="H1998" s="94"/>
    </row>
    <row r="1999" spans="2:8" ht="24" thickBot="1">
      <c r="B1999" s="97" t="s">
        <v>19</v>
      </c>
      <c r="C1999" s="98"/>
      <c r="D1999" s="62">
        <v>151.63</v>
      </c>
      <c r="E1999" s="58">
        <v>0.78</v>
      </c>
      <c r="F1999" s="20" t="s">
        <v>26</v>
      </c>
      <c r="G1999" s="28">
        <f t="shared" si="45"/>
        <v>118.2714</v>
      </c>
      <c r="H1999" s="94"/>
    </row>
    <row r="2000" spans="2:8" ht="24" thickBot="1">
      <c r="B2000" s="99" t="s">
        <v>28</v>
      </c>
      <c r="C2000" s="100"/>
      <c r="D2000" s="71">
        <v>731.97</v>
      </c>
      <c r="E2000" s="71"/>
      <c r="F2000" s="24" t="s">
        <v>25</v>
      </c>
      <c r="G2000" s="29">
        <f t="shared" si="45"/>
        <v>0</v>
      </c>
      <c r="H2000" s="94"/>
    </row>
    <row r="2001" spans="2:8">
      <c r="B2001" s="95" t="s">
        <v>33</v>
      </c>
      <c r="C2001" s="96"/>
      <c r="D2001" s="59">
        <v>652.6</v>
      </c>
      <c r="E2001" s="59">
        <v>5.4</v>
      </c>
      <c r="F2001" s="19" t="s">
        <v>25</v>
      </c>
      <c r="G2001" s="27">
        <f t="shared" si="45"/>
        <v>3524.0400000000004</v>
      </c>
      <c r="H2001" s="94"/>
    </row>
    <row r="2002" spans="2:8">
      <c r="B2002" s="101" t="s">
        <v>27</v>
      </c>
      <c r="C2002" s="102"/>
      <c r="D2002" s="72">
        <v>526.99</v>
      </c>
      <c r="E2002" s="60"/>
      <c r="F2002" s="21" t="s">
        <v>25</v>
      </c>
      <c r="G2002" s="30">
        <f t="shared" si="45"/>
        <v>0</v>
      </c>
      <c r="H2002" s="94"/>
    </row>
    <row r="2003" spans="2:8">
      <c r="B2003" s="101" t="s">
        <v>29</v>
      </c>
      <c r="C2003" s="102"/>
      <c r="D2003" s="73">
        <v>5436.99</v>
      </c>
      <c r="E2003" s="61">
        <v>2.7</v>
      </c>
      <c r="F2003" s="21" t="s">
        <v>25</v>
      </c>
      <c r="G2003" s="30">
        <f t="shared" si="45"/>
        <v>14679.873</v>
      </c>
      <c r="H2003" s="94"/>
    </row>
    <row r="2004" spans="2:8">
      <c r="B2004" s="101" t="s">
        <v>30</v>
      </c>
      <c r="C2004" s="102"/>
      <c r="D2004" s="73">
        <v>1672.77</v>
      </c>
      <c r="E2004" s="61">
        <v>2.7</v>
      </c>
      <c r="F2004" s="21" t="s">
        <v>25</v>
      </c>
      <c r="G2004" s="30">
        <f t="shared" si="45"/>
        <v>4516.4790000000003</v>
      </c>
      <c r="H2004" s="94"/>
    </row>
    <row r="2005" spans="2:8">
      <c r="B2005" s="101" t="s">
        <v>32</v>
      </c>
      <c r="C2005" s="102"/>
      <c r="D2005" s="73">
        <v>548.24</v>
      </c>
      <c r="E2005" s="61">
        <v>2.7</v>
      </c>
      <c r="F2005" s="21" t="s">
        <v>25</v>
      </c>
      <c r="G2005" s="30">
        <f>D2005*E2005</f>
        <v>1480.248</v>
      </c>
      <c r="H2005" s="94"/>
    </row>
    <row r="2006" spans="2:8" ht="24" thickBot="1">
      <c r="B2006" s="97" t="s">
        <v>31</v>
      </c>
      <c r="C2006" s="98"/>
      <c r="D2006" s="74">
        <v>340.74</v>
      </c>
      <c r="E2006" s="62">
        <v>27</v>
      </c>
      <c r="F2006" s="20" t="s">
        <v>25</v>
      </c>
      <c r="G2006" s="31">
        <f>D2006*E2006</f>
        <v>9199.98</v>
      </c>
      <c r="H2006" s="94"/>
    </row>
    <row r="2007" spans="2:8">
      <c r="C2007" s="3"/>
      <c r="D2007" s="3"/>
      <c r="E2007" s="4"/>
      <c r="F2007" s="4"/>
      <c r="H2007" s="45"/>
    </row>
    <row r="2008" spans="2:8" ht="25.5">
      <c r="C2008" s="14" t="s">
        <v>14</v>
      </c>
      <c r="D2008" s="6"/>
    </row>
    <row r="2009" spans="2:8" ht="20.25">
      <c r="C2009" s="85" t="s">
        <v>6</v>
      </c>
      <c r="D2009" s="51" t="s">
        <v>0</v>
      </c>
      <c r="E2009" s="9">
        <f>IF(G1997&gt;0, ROUND((G1997+D1990)/D1990,2), 0)</f>
        <v>1</v>
      </c>
      <c r="F2009" s="9"/>
      <c r="G2009" s="10"/>
      <c r="H2009" s="7"/>
    </row>
    <row r="2010" spans="2:8">
      <c r="C2010" s="85"/>
      <c r="D2010" s="51" t="s">
        <v>1</v>
      </c>
      <c r="E2010" s="9">
        <f>IF(SUM(G1998:G1999)&gt;0,ROUND((G1998+G1999+D1990)/D1990,2),0)</f>
        <v>1</v>
      </c>
      <c r="F2010" s="9"/>
      <c r="G2010" s="11"/>
      <c r="H2010" s="47"/>
    </row>
    <row r="2011" spans="2:8">
      <c r="C2011" s="85"/>
      <c r="D2011" s="51" t="s">
        <v>2</v>
      </c>
      <c r="E2011" s="9">
        <f>IF(G2000&gt;0,ROUND((G2000+D1990)/D1990,2),0)</f>
        <v>0</v>
      </c>
      <c r="F2011" s="12"/>
      <c r="G2011" s="11"/>
    </row>
    <row r="2012" spans="2:8">
      <c r="C2012" s="85"/>
      <c r="D2012" s="13" t="s">
        <v>3</v>
      </c>
      <c r="E2012" s="32">
        <f>IF(SUM(G2001:G2006)&gt;0,ROUND((SUM(G2001:G2006)+D1990)/D1990,2),0)</f>
        <v>1.73</v>
      </c>
      <c r="F2012" s="10"/>
      <c r="G2012" s="11"/>
    </row>
    <row r="2013" spans="2:8" ht="25.5">
      <c r="D2013" s="33" t="s">
        <v>4</v>
      </c>
      <c r="E2013" s="34">
        <f>SUM(E2009:E2012)-IF(VALUE(COUNTIF(E2009:E2012,"&gt;0"))=4,3,0)-IF(VALUE(COUNTIF(E2009:E2012,"&gt;0"))=3,2,0)-IF(VALUE(COUNTIF(E2009:E2012,"&gt;0"))=2,1,0)</f>
        <v>1.73</v>
      </c>
      <c r="F2013" s="25"/>
    </row>
    <row r="2014" spans="2:8">
      <c r="E2014" s="15"/>
    </row>
    <row r="2015" spans="2:8" ht="25.5">
      <c r="B2015" s="22"/>
      <c r="C2015" s="16" t="s">
        <v>23</v>
      </c>
      <c r="D2015" s="86">
        <f>E2013*D1990</f>
        <v>78661.127800000002</v>
      </c>
      <c r="E2015" s="86"/>
    </row>
    <row r="2016" spans="2:8" ht="20.25">
      <c r="C2016" s="17" t="s">
        <v>8</v>
      </c>
      <c r="D2016" s="87">
        <f>D2015/D1989</f>
        <v>182.08594398148148</v>
      </c>
      <c r="E2016" s="87"/>
      <c r="G2016" s="7"/>
      <c r="H2016" s="48"/>
    </row>
    <row r="2026" spans="2:8" ht="60.75">
      <c r="B2026" s="115" t="s">
        <v>82</v>
      </c>
      <c r="C2026" s="115"/>
      <c r="D2026" s="115"/>
      <c r="E2026" s="115"/>
      <c r="F2026" s="115"/>
      <c r="G2026" s="115"/>
      <c r="H2026" s="115"/>
    </row>
    <row r="2027" spans="2:8">
      <c r="B2027" s="116" t="s">
        <v>37</v>
      </c>
      <c r="C2027" s="116"/>
      <c r="D2027" s="116"/>
      <c r="E2027" s="116"/>
      <c r="F2027" s="116"/>
      <c r="G2027" s="116"/>
    </row>
    <row r="2028" spans="2:8">
      <c r="C2028" s="52"/>
      <c r="G2028" s="7"/>
    </row>
    <row r="2029" spans="2:8" ht="25.5">
      <c r="C2029" s="14" t="s">
        <v>5</v>
      </c>
      <c r="D2029" s="6"/>
    </row>
    <row r="2030" spans="2:8" ht="20.25">
      <c r="B2030" s="10"/>
      <c r="C2030" s="103" t="s">
        <v>15</v>
      </c>
      <c r="D2030" s="106" t="s">
        <v>87</v>
      </c>
      <c r="E2030" s="107"/>
      <c r="F2030" s="107"/>
      <c r="G2030" s="108"/>
      <c r="H2030" s="40"/>
    </row>
    <row r="2031" spans="2:8" ht="20.25">
      <c r="B2031" s="10"/>
      <c r="C2031" s="104"/>
      <c r="D2031" s="106" t="s">
        <v>189</v>
      </c>
      <c r="E2031" s="107"/>
      <c r="F2031" s="107"/>
      <c r="G2031" s="108"/>
      <c r="H2031" s="40"/>
    </row>
    <row r="2032" spans="2:8" ht="20.25">
      <c r="B2032" s="10"/>
      <c r="C2032" s="105"/>
      <c r="D2032" s="106" t="s">
        <v>222</v>
      </c>
      <c r="E2032" s="107"/>
      <c r="F2032" s="107"/>
      <c r="G2032" s="108"/>
      <c r="H2032" s="40"/>
    </row>
    <row r="2033" spans="2:8">
      <c r="C2033" s="35" t="s">
        <v>12</v>
      </c>
      <c r="D2033" s="53">
        <v>2.7</v>
      </c>
      <c r="E2033" s="49"/>
      <c r="F2033" s="10"/>
    </row>
    <row r="2034" spans="2:8">
      <c r="C2034" s="1" t="s">
        <v>9</v>
      </c>
      <c r="D2034" s="54">
        <v>459</v>
      </c>
      <c r="E2034" s="109" t="s">
        <v>16</v>
      </c>
      <c r="F2034" s="110"/>
      <c r="G2034" s="113">
        <f>D2035/D2034</f>
        <v>115.81416122004357</v>
      </c>
    </row>
    <row r="2035" spans="2:8">
      <c r="C2035" s="1" t="s">
        <v>10</v>
      </c>
      <c r="D2035" s="54">
        <v>53158.7</v>
      </c>
      <c r="E2035" s="111"/>
      <c r="F2035" s="112"/>
      <c r="G2035" s="114"/>
    </row>
    <row r="2036" spans="2:8">
      <c r="C2036" s="37"/>
      <c r="D2036" s="38"/>
      <c r="E2036" s="50"/>
    </row>
    <row r="2037" spans="2:8">
      <c r="C2037" s="36" t="s">
        <v>7</v>
      </c>
      <c r="D2037" s="55" t="s">
        <v>343</v>
      </c>
    </row>
    <row r="2038" spans="2:8">
      <c r="C2038" s="36" t="s">
        <v>11</v>
      </c>
      <c r="D2038" s="55">
        <v>80</v>
      </c>
    </row>
    <row r="2039" spans="2:8">
      <c r="C2039" s="36" t="s">
        <v>13</v>
      </c>
      <c r="D2039" s="69" t="s">
        <v>34</v>
      </c>
      <c r="E2039" s="41"/>
    </row>
    <row r="2040" spans="2:8" ht="24" thickBot="1">
      <c r="C2040" s="42"/>
      <c r="D2040" s="42"/>
    </row>
    <row r="2041" spans="2:8" ht="48" thickBot="1">
      <c r="B2041" s="88" t="s">
        <v>17</v>
      </c>
      <c r="C2041" s="89"/>
      <c r="D2041" s="23" t="s">
        <v>20</v>
      </c>
      <c r="E2041" s="90" t="s">
        <v>22</v>
      </c>
      <c r="F2041" s="91"/>
      <c r="G2041" s="2" t="s">
        <v>21</v>
      </c>
    </row>
    <row r="2042" spans="2:8" ht="24" thickBot="1">
      <c r="B2042" s="92" t="s">
        <v>36</v>
      </c>
      <c r="C2042" s="93"/>
      <c r="D2042" s="70">
        <v>50.01</v>
      </c>
      <c r="E2042" s="56">
        <v>2.7</v>
      </c>
      <c r="F2042" s="18" t="s">
        <v>25</v>
      </c>
      <c r="G2042" s="26">
        <f t="shared" ref="G2042:G2049" si="46">D2042*E2042</f>
        <v>135.02700000000002</v>
      </c>
      <c r="H2042" s="94"/>
    </row>
    <row r="2043" spans="2:8">
      <c r="B2043" s="95" t="s">
        <v>18</v>
      </c>
      <c r="C2043" s="96"/>
      <c r="D2043" s="59">
        <v>97.44</v>
      </c>
      <c r="E2043" s="57">
        <v>1</v>
      </c>
      <c r="F2043" s="19" t="s">
        <v>26</v>
      </c>
      <c r="G2043" s="27">
        <f t="shared" si="46"/>
        <v>97.44</v>
      </c>
      <c r="H2043" s="94"/>
    </row>
    <row r="2044" spans="2:8" ht="24" thickBot="1">
      <c r="B2044" s="97" t="s">
        <v>19</v>
      </c>
      <c r="C2044" s="98"/>
      <c r="D2044" s="62">
        <v>151.63</v>
      </c>
      <c r="E2044" s="58">
        <v>1</v>
      </c>
      <c r="F2044" s="20" t="s">
        <v>26</v>
      </c>
      <c r="G2044" s="28">
        <f t="shared" si="46"/>
        <v>151.63</v>
      </c>
      <c r="H2044" s="94"/>
    </row>
    <row r="2045" spans="2:8" ht="24" thickBot="1">
      <c r="B2045" s="99" t="s">
        <v>28</v>
      </c>
      <c r="C2045" s="100"/>
      <c r="D2045" s="71">
        <v>731.97</v>
      </c>
      <c r="E2045" s="71"/>
      <c r="F2045" s="24" t="s">
        <v>25</v>
      </c>
      <c r="G2045" s="29">
        <f t="shared" si="46"/>
        <v>0</v>
      </c>
      <c r="H2045" s="94"/>
    </row>
    <row r="2046" spans="2:8">
      <c r="B2046" s="95" t="s">
        <v>33</v>
      </c>
      <c r="C2046" s="96"/>
      <c r="D2046" s="59">
        <v>652.6</v>
      </c>
      <c r="E2046" s="59">
        <v>5.4</v>
      </c>
      <c r="F2046" s="19" t="s">
        <v>25</v>
      </c>
      <c r="G2046" s="27">
        <f t="shared" si="46"/>
        <v>3524.0400000000004</v>
      </c>
      <c r="H2046" s="94"/>
    </row>
    <row r="2047" spans="2:8">
      <c r="B2047" s="101" t="s">
        <v>27</v>
      </c>
      <c r="C2047" s="102"/>
      <c r="D2047" s="72">
        <v>526.99</v>
      </c>
      <c r="E2047" s="60"/>
      <c r="F2047" s="21" t="s">
        <v>25</v>
      </c>
      <c r="G2047" s="30">
        <f t="shared" si="46"/>
        <v>0</v>
      </c>
      <c r="H2047" s="94"/>
    </row>
    <row r="2048" spans="2:8">
      <c r="B2048" s="101" t="s">
        <v>29</v>
      </c>
      <c r="C2048" s="102"/>
      <c r="D2048" s="73">
        <v>5436.99</v>
      </c>
      <c r="E2048" s="61">
        <v>2.7</v>
      </c>
      <c r="F2048" s="21" t="s">
        <v>25</v>
      </c>
      <c r="G2048" s="30">
        <f t="shared" si="46"/>
        <v>14679.873</v>
      </c>
      <c r="H2048" s="94"/>
    </row>
    <row r="2049" spans="2:8">
      <c r="B2049" s="101" t="s">
        <v>30</v>
      </c>
      <c r="C2049" s="102"/>
      <c r="D2049" s="73">
        <v>1672.77</v>
      </c>
      <c r="E2049" s="61">
        <v>2.7</v>
      </c>
      <c r="F2049" s="21" t="s">
        <v>25</v>
      </c>
      <c r="G2049" s="30">
        <f t="shared" si="46"/>
        <v>4516.4790000000003</v>
      </c>
      <c r="H2049" s="94"/>
    </row>
    <row r="2050" spans="2:8">
      <c r="B2050" s="101" t="s">
        <v>32</v>
      </c>
      <c r="C2050" s="102"/>
      <c r="D2050" s="73">
        <v>548.24</v>
      </c>
      <c r="E2050" s="61">
        <v>2.7</v>
      </c>
      <c r="F2050" s="21" t="s">
        <v>25</v>
      </c>
      <c r="G2050" s="30">
        <f>D2050*E2050</f>
        <v>1480.248</v>
      </c>
      <c r="H2050" s="94"/>
    </row>
    <row r="2051" spans="2:8" ht="24" thickBot="1">
      <c r="B2051" s="97" t="s">
        <v>31</v>
      </c>
      <c r="C2051" s="98"/>
      <c r="D2051" s="74">
        <v>340.74</v>
      </c>
      <c r="E2051" s="62">
        <v>27</v>
      </c>
      <c r="F2051" s="20" t="s">
        <v>25</v>
      </c>
      <c r="G2051" s="31">
        <f>D2051*E2051</f>
        <v>9199.98</v>
      </c>
      <c r="H2051" s="94"/>
    </row>
    <row r="2052" spans="2:8">
      <c r="C2052" s="3"/>
      <c r="D2052" s="3"/>
      <c r="E2052" s="4"/>
      <c r="F2052" s="4"/>
      <c r="H2052" s="45"/>
    </row>
    <row r="2053" spans="2:8" ht="25.5">
      <c r="C2053" s="14" t="s">
        <v>14</v>
      </c>
      <c r="D2053" s="6"/>
    </row>
    <row r="2054" spans="2:8" ht="20.25">
      <c r="C2054" s="85" t="s">
        <v>6</v>
      </c>
      <c r="D2054" s="51" t="s">
        <v>0</v>
      </c>
      <c r="E2054" s="9">
        <f>IF(G2042&gt;0, ROUND((G2042+D2035)/D2035,2), 0)</f>
        <v>1</v>
      </c>
      <c r="F2054" s="9"/>
      <c r="G2054" s="10"/>
      <c r="H2054" s="7"/>
    </row>
    <row r="2055" spans="2:8">
      <c r="C2055" s="85"/>
      <c r="D2055" s="51" t="s">
        <v>1</v>
      </c>
      <c r="E2055" s="9">
        <f>IF(SUM(G2043:G2044)&gt;0,ROUND((G2043+G2044+D2035)/D2035,2),0)</f>
        <v>1</v>
      </c>
      <c r="F2055" s="9"/>
      <c r="G2055" s="11"/>
      <c r="H2055" s="47"/>
    </row>
    <row r="2056" spans="2:8">
      <c r="C2056" s="85"/>
      <c r="D2056" s="51" t="s">
        <v>2</v>
      </c>
      <c r="E2056" s="9">
        <f>IF(G2045&gt;0,ROUND((G2045+D2035)/D2035,2),0)</f>
        <v>0</v>
      </c>
      <c r="F2056" s="12"/>
      <c r="G2056" s="11"/>
    </row>
    <row r="2057" spans="2:8">
      <c r="C2057" s="85"/>
      <c r="D2057" s="13" t="s">
        <v>3</v>
      </c>
      <c r="E2057" s="32">
        <f>IF(SUM(G2046:G2051)&gt;0,ROUND((SUM(G2046:G2051)+D2035)/D2035,2),0)</f>
        <v>1.63</v>
      </c>
      <c r="F2057" s="10"/>
      <c r="G2057" s="11"/>
    </row>
    <row r="2058" spans="2:8" ht="25.5">
      <c r="D2058" s="33" t="s">
        <v>4</v>
      </c>
      <c r="E2058" s="34">
        <f>SUM(E2054:E2057)-IF(VALUE(COUNTIF(E2054:E2057,"&gt;0"))=4,3,0)-IF(VALUE(COUNTIF(E2054:E2057,"&gt;0"))=3,2,0)-IF(VALUE(COUNTIF(E2054:E2057,"&gt;0"))=2,1,0)</f>
        <v>1.63</v>
      </c>
      <c r="F2058" s="25"/>
    </row>
    <row r="2059" spans="2:8">
      <c r="E2059" s="15"/>
    </row>
    <row r="2060" spans="2:8" ht="25.5">
      <c r="B2060" s="22"/>
      <c r="C2060" s="16" t="s">
        <v>23</v>
      </c>
      <c r="D2060" s="86">
        <f>E2058*D2035</f>
        <v>86648.680999999997</v>
      </c>
      <c r="E2060" s="86"/>
    </row>
    <row r="2061" spans="2:8" ht="20.25">
      <c r="C2061" s="17" t="s">
        <v>8</v>
      </c>
      <c r="D2061" s="87">
        <f>D2060/D2034</f>
        <v>188.77708278867101</v>
      </c>
      <c r="E2061" s="87"/>
      <c r="G2061" s="7"/>
      <c r="H2061" s="48"/>
    </row>
    <row r="2071" spans="2:8" ht="60.75">
      <c r="B2071" s="115" t="s">
        <v>83</v>
      </c>
      <c r="C2071" s="115"/>
      <c r="D2071" s="115"/>
      <c r="E2071" s="115"/>
      <c r="F2071" s="115"/>
      <c r="G2071" s="115"/>
      <c r="H2071" s="115"/>
    </row>
    <row r="2072" spans="2:8">
      <c r="B2072" s="116" t="s">
        <v>37</v>
      </c>
      <c r="C2072" s="116"/>
      <c r="D2072" s="116"/>
      <c r="E2072" s="116"/>
      <c r="F2072" s="116"/>
      <c r="G2072" s="116"/>
    </row>
    <row r="2073" spans="2:8">
      <c r="C2073" s="52"/>
      <c r="G2073" s="7"/>
    </row>
    <row r="2074" spans="2:8" ht="25.5">
      <c r="C2074" s="14" t="s">
        <v>5</v>
      </c>
      <c r="D2074" s="6"/>
    </row>
    <row r="2075" spans="2:8" ht="20.25">
      <c r="B2075" s="10"/>
      <c r="C2075" s="103" t="s">
        <v>15</v>
      </c>
      <c r="D2075" s="106" t="s">
        <v>87</v>
      </c>
      <c r="E2075" s="107"/>
      <c r="F2075" s="107"/>
      <c r="G2075" s="108"/>
      <c r="H2075" s="40"/>
    </row>
    <row r="2076" spans="2:8" ht="20.25">
      <c r="B2076" s="10"/>
      <c r="C2076" s="104"/>
      <c r="D2076" s="106" t="s">
        <v>189</v>
      </c>
      <c r="E2076" s="107"/>
      <c r="F2076" s="107"/>
      <c r="G2076" s="108"/>
      <c r="H2076" s="40"/>
    </row>
    <row r="2077" spans="2:8" ht="20.25">
      <c r="B2077" s="10"/>
      <c r="C2077" s="105"/>
      <c r="D2077" s="106" t="s">
        <v>223</v>
      </c>
      <c r="E2077" s="107"/>
      <c r="F2077" s="107"/>
      <c r="G2077" s="108"/>
      <c r="H2077" s="40"/>
    </row>
    <row r="2078" spans="2:8">
      <c r="C2078" s="35" t="s">
        <v>12</v>
      </c>
      <c r="D2078" s="53">
        <v>2.5</v>
      </c>
      <c r="E2078" s="49"/>
      <c r="F2078" s="10"/>
    </row>
    <row r="2079" spans="2:8">
      <c r="C2079" s="1" t="s">
        <v>9</v>
      </c>
      <c r="D2079" s="54">
        <v>237</v>
      </c>
      <c r="E2079" s="109" t="s">
        <v>16</v>
      </c>
      <c r="F2079" s="110"/>
      <c r="G2079" s="113">
        <f>D2080/D2079</f>
        <v>49.69616033755274</v>
      </c>
    </row>
    <row r="2080" spans="2:8">
      <c r="C2080" s="1" t="s">
        <v>10</v>
      </c>
      <c r="D2080" s="54">
        <v>11777.99</v>
      </c>
      <c r="E2080" s="111"/>
      <c r="F2080" s="112"/>
      <c r="G2080" s="114"/>
    </row>
    <row r="2081" spans="2:8">
      <c r="C2081" s="37"/>
      <c r="D2081" s="38"/>
      <c r="E2081" s="50"/>
    </row>
    <row r="2082" spans="2:8">
      <c r="C2082" s="36" t="s">
        <v>7</v>
      </c>
      <c r="D2082" s="55" t="s">
        <v>224</v>
      </c>
    </row>
    <row r="2083" spans="2:8">
      <c r="C2083" s="36" t="s">
        <v>11</v>
      </c>
      <c r="D2083" s="55">
        <v>80</v>
      </c>
    </row>
    <row r="2084" spans="2:8">
      <c r="C2084" s="36" t="s">
        <v>13</v>
      </c>
      <c r="D2084" s="69" t="s">
        <v>34</v>
      </c>
      <c r="E2084" s="41"/>
    </row>
    <row r="2085" spans="2:8" ht="24" thickBot="1">
      <c r="C2085" s="42"/>
      <c r="D2085" s="42"/>
    </row>
    <row r="2086" spans="2:8" ht="48" thickBot="1">
      <c r="B2086" s="88" t="s">
        <v>17</v>
      </c>
      <c r="C2086" s="89"/>
      <c r="D2086" s="23" t="s">
        <v>20</v>
      </c>
      <c r="E2086" s="90" t="s">
        <v>22</v>
      </c>
      <c r="F2086" s="91"/>
      <c r="G2086" s="2" t="s">
        <v>21</v>
      </c>
    </row>
    <row r="2087" spans="2:8" ht="24" thickBot="1">
      <c r="B2087" s="92" t="s">
        <v>36</v>
      </c>
      <c r="C2087" s="93"/>
      <c r="D2087" s="70">
        <v>50.01</v>
      </c>
      <c r="E2087" s="56">
        <v>2.5</v>
      </c>
      <c r="F2087" s="18" t="s">
        <v>25</v>
      </c>
      <c r="G2087" s="26">
        <f t="shared" ref="G2087:G2094" si="47">D2087*E2087</f>
        <v>125.02499999999999</v>
      </c>
      <c r="H2087" s="94"/>
    </row>
    <row r="2088" spans="2:8">
      <c r="B2088" s="95" t="s">
        <v>18</v>
      </c>
      <c r="C2088" s="96"/>
      <c r="D2088" s="59">
        <v>97.44</v>
      </c>
      <c r="E2088" s="57">
        <v>0.83</v>
      </c>
      <c r="F2088" s="19" t="s">
        <v>26</v>
      </c>
      <c r="G2088" s="27">
        <f t="shared" si="47"/>
        <v>80.875199999999992</v>
      </c>
      <c r="H2088" s="94"/>
    </row>
    <row r="2089" spans="2:8" ht="24" thickBot="1">
      <c r="B2089" s="97" t="s">
        <v>19</v>
      </c>
      <c r="C2089" s="98"/>
      <c r="D2089" s="62">
        <v>151.63</v>
      </c>
      <c r="E2089" s="58">
        <v>0.83</v>
      </c>
      <c r="F2089" s="20" t="s">
        <v>26</v>
      </c>
      <c r="G2089" s="28">
        <f t="shared" si="47"/>
        <v>125.85289999999999</v>
      </c>
      <c r="H2089" s="94"/>
    </row>
    <row r="2090" spans="2:8" ht="24" thickBot="1">
      <c r="B2090" s="99" t="s">
        <v>28</v>
      </c>
      <c r="C2090" s="100"/>
      <c r="D2090" s="71">
        <v>731.97</v>
      </c>
      <c r="E2090" s="71"/>
      <c r="F2090" s="24" t="s">
        <v>25</v>
      </c>
      <c r="G2090" s="29">
        <f t="shared" si="47"/>
        <v>0</v>
      </c>
      <c r="H2090" s="94"/>
    </row>
    <row r="2091" spans="2:8">
      <c r="B2091" s="95" t="s">
        <v>33</v>
      </c>
      <c r="C2091" s="96"/>
      <c r="D2091" s="59">
        <v>652.6</v>
      </c>
      <c r="E2091" s="59">
        <v>5</v>
      </c>
      <c r="F2091" s="19" t="s">
        <v>25</v>
      </c>
      <c r="G2091" s="27">
        <f t="shared" si="47"/>
        <v>3263</v>
      </c>
      <c r="H2091" s="94"/>
    </row>
    <row r="2092" spans="2:8">
      <c r="B2092" s="101" t="s">
        <v>27</v>
      </c>
      <c r="C2092" s="102"/>
      <c r="D2092" s="72">
        <v>526.99</v>
      </c>
      <c r="E2092" s="60"/>
      <c r="F2092" s="21" t="s">
        <v>25</v>
      </c>
      <c r="G2092" s="30">
        <f t="shared" si="47"/>
        <v>0</v>
      </c>
      <c r="H2092" s="94"/>
    </row>
    <row r="2093" spans="2:8">
      <c r="B2093" s="101" t="s">
        <v>29</v>
      </c>
      <c r="C2093" s="102"/>
      <c r="D2093" s="73">
        <v>5436.99</v>
      </c>
      <c r="E2093" s="61">
        <v>2.5</v>
      </c>
      <c r="F2093" s="21" t="s">
        <v>25</v>
      </c>
      <c r="G2093" s="30">
        <f t="shared" si="47"/>
        <v>13592.474999999999</v>
      </c>
      <c r="H2093" s="94"/>
    </row>
    <row r="2094" spans="2:8">
      <c r="B2094" s="101" t="s">
        <v>30</v>
      </c>
      <c r="C2094" s="102"/>
      <c r="D2094" s="73">
        <v>1672.77</v>
      </c>
      <c r="E2094" s="61">
        <v>2.5</v>
      </c>
      <c r="F2094" s="21" t="s">
        <v>25</v>
      </c>
      <c r="G2094" s="30">
        <f t="shared" si="47"/>
        <v>4181.9250000000002</v>
      </c>
      <c r="H2094" s="94"/>
    </row>
    <row r="2095" spans="2:8">
      <c r="B2095" s="101" t="s">
        <v>32</v>
      </c>
      <c r="C2095" s="102"/>
      <c r="D2095" s="73">
        <v>548.24</v>
      </c>
      <c r="E2095" s="61">
        <v>2.5</v>
      </c>
      <c r="F2095" s="21" t="s">
        <v>25</v>
      </c>
      <c r="G2095" s="30">
        <f>D2095*E2095</f>
        <v>1370.6</v>
      </c>
      <c r="H2095" s="94"/>
    </row>
    <row r="2096" spans="2:8" ht="24" thickBot="1">
      <c r="B2096" s="97" t="s">
        <v>31</v>
      </c>
      <c r="C2096" s="98"/>
      <c r="D2096" s="74">
        <v>340.74</v>
      </c>
      <c r="E2096" s="62">
        <v>25</v>
      </c>
      <c r="F2096" s="20" t="s">
        <v>25</v>
      </c>
      <c r="G2096" s="31">
        <f>D2096*E2096</f>
        <v>8518.5</v>
      </c>
      <c r="H2096" s="94"/>
    </row>
    <row r="2097" spans="2:8">
      <c r="C2097" s="3"/>
      <c r="D2097" s="3"/>
      <c r="E2097" s="4"/>
      <c r="F2097" s="4"/>
      <c r="H2097" s="45"/>
    </row>
    <row r="2098" spans="2:8" ht="25.5">
      <c r="C2098" s="14" t="s">
        <v>14</v>
      </c>
      <c r="D2098" s="6"/>
    </row>
    <row r="2099" spans="2:8" ht="20.25">
      <c r="C2099" s="85" t="s">
        <v>6</v>
      </c>
      <c r="D2099" s="51" t="s">
        <v>0</v>
      </c>
      <c r="E2099" s="9">
        <f>IF(G2087&gt;0, ROUND((G2087+D2080)/D2080,2), 0)</f>
        <v>1.01</v>
      </c>
      <c r="F2099" s="9"/>
      <c r="G2099" s="10"/>
      <c r="H2099" s="7"/>
    </row>
    <row r="2100" spans="2:8">
      <c r="C2100" s="85"/>
      <c r="D2100" s="51" t="s">
        <v>1</v>
      </c>
      <c r="E2100" s="9">
        <f>IF(SUM(G2088:G2089)&gt;0,ROUND((G2088+G2089+D2080)/D2080,2),0)</f>
        <v>1.02</v>
      </c>
      <c r="F2100" s="9"/>
      <c r="G2100" s="11"/>
      <c r="H2100" s="47"/>
    </row>
    <row r="2101" spans="2:8">
      <c r="C2101" s="85"/>
      <c r="D2101" s="51" t="s">
        <v>2</v>
      </c>
      <c r="E2101" s="9">
        <f>IF(G2090&gt;0,ROUND((G2090+D2080)/D2080,2),0)</f>
        <v>0</v>
      </c>
      <c r="F2101" s="12"/>
      <c r="G2101" s="11"/>
    </row>
    <row r="2102" spans="2:8">
      <c r="C2102" s="85"/>
      <c r="D2102" s="13" t="s">
        <v>3</v>
      </c>
      <c r="E2102" s="32">
        <f>IF(SUM(G2091:G2096)&gt;0,ROUND((SUM(G2091:G2096)+D2080)/D2080,2),0)</f>
        <v>3.63</v>
      </c>
      <c r="F2102" s="10"/>
      <c r="G2102" s="11"/>
    </row>
    <row r="2103" spans="2:8" ht="25.5">
      <c r="D2103" s="33" t="s">
        <v>4</v>
      </c>
      <c r="E2103" s="34">
        <f>SUM(E2099:E2102)-IF(VALUE(COUNTIF(E2099:E2102,"&gt;0"))=4,3,0)-IF(VALUE(COUNTIF(E2099:E2102,"&gt;0"))=3,2,0)-IF(VALUE(COUNTIF(E2099:E2102,"&gt;0"))=2,1,0)</f>
        <v>3.66</v>
      </c>
      <c r="F2103" s="25"/>
    </row>
    <row r="2104" spans="2:8">
      <c r="E2104" s="15"/>
    </row>
    <row r="2105" spans="2:8" ht="25.5">
      <c r="B2105" s="22"/>
      <c r="C2105" s="16" t="s">
        <v>23</v>
      </c>
      <c r="D2105" s="86">
        <f>E2103*D2080</f>
        <v>43107.443400000004</v>
      </c>
      <c r="E2105" s="86"/>
    </row>
    <row r="2106" spans="2:8" ht="20.25">
      <c r="C2106" s="17" t="s">
        <v>8</v>
      </c>
      <c r="D2106" s="87">
        <f>D2105/D2079</f>
        <v>181.88794683544305</v>
      </c>
      <c r="E2106" s="87"/>
      <c r="G2106" s="7"/>
      <c r="H2106" s="48"/>
    </row>
    <row r="2116" spans="2:8" ht="60.75">
      <c r="B2116" s="115" t="s">
        <v>84</v>
      </c>
      <c r="C2116" s="115"/>
      <c r="D2116" s="115"/>
      <c r="E2116" s="115"/>
      <c r="F2116" s="115"/>
      <c r="G2116" s="115"/>
      <c r="H2116" s="115"/>
    </row>
    <row r="2117" spans="2:8">
      <c r="B2117" s="116" t="s">
        <v>37</v>
      </c>
      <c r="C2117" s="116"/>
      <c r="D2117" s="116"/>
      <c r="E2117" s="116"/>
      <c r="F2117" s="116"/>
      <c r="G2117" s="116"/>
    </row>
    <row r="2118" spans="2:8">
      <c r="C2118" s="52"/>
      <c r="G2118" s="7"/>
    </row>
    <row r="2119" spans="2:8" ht="25.5">
      <c r="C2119" s="14" t="s">
        <v>5</v>
      </c>
      <c r="D2119" s="6"/>
    </row>
    <row r="2120" spans="2:8" ht="20.25">
      <c r="B2120" s="10"/>
      <c r="C2120" s="103" t="s">
        <v>15</v>
      </c>
      <c r="D2120" s="106" t="s">
        <v>87</v>
      </c>
      <c r="E2120" s="107"/>
      <c r="F2120" s="107"/>
      <c r="G2120" s="108"/>
      <c r="H2120" s="40"/>
    </row>
    <row r="2121" spans="2:8" ht="20.25">
      <c r="B2121" s="10"/>
      <c r="C2121" s="104"/>
      <c r="D2121" s="106" t="s">
        <v>189</v>
      </c>
      <c r="E2121" s="107"/>
      <c r="F2121" s="107"/>
      <c r="G2121" s="108"/>
      <c r="H2121" s="40"/>
    </row>
    <row r="2122" spans="2:8" ht="20.25">
      <c r="B2122" s="10"/>
      <c r="C2122" s="105"/>
      <c r="D2122" s="106" t="s">
        <v>225</v>
      </c>
      <c r="E2122" s="107"/>
      <c r="F2122" s="107"/>
      <c r="G2122" s="108"/>
      <c r="H2122" s="40"/>
    </row>
    <row r="2123" spans="2:8">
      <c r="C2123" s="35" t="s">
        <v>12</v>
      </c>
      <c r="D2123" s="53">
        <v>1.9</v>
      </c>
      <c r="E2123" s="49"/>
      <c r="F2123" s="10"/>
    </row>
    <row r="2124" spans="2:8">
      <c r="C2124" s="1" t="s">
        <v>9</v>
      </c>
      <c r="D2124" s="54">
        <v>240</v>
      </c>
      <c r="E2124" s="109" t="s">
        <v>16</v>
      </c>
      <c r="F2124" s="110"/>
      <c r="G2124" s="113">
        <f>D2125/D2124</f>
        <v>71.470166666666671</v>
      </c>
    </row>
    <row r="2125" spans="2:8">
      <c r="C2125" s="1" t="s">
        <v>10</v>
      </c>
      <c r="D2125" s="54">
        <v>17152.84</v>
      </c>
      <c r="E2125" s="111"/>
      <c r="F2125" s="112"/>
      <c r="G2125" s="114"/>
    </row>
    <row r="2126" spans="2:8">
      <c r="C2126" s="37"/>
      <c r="D2126" s="38"/>
      <c r="E2126" s="50"/>
    </row>
    <row r="2127" spans="2:8">
      <c r="C2127" s="36" t="s">
        <v>7</v>
      </c>
      <c r="D2127" s="55" t="s">
        <v>226</v>
      </c>
    </row>
    <row r="2128" spans="2:8">
      <c r="C2128" s="36" t="s">
        <v>11</v>
      </c>
      <c r="D2128" s="55">
        <v>75</v>
      </c>
    </row>
    <row r="2129" spans="2:8">
      <c r="C2129" s="36" t="s">
        <v>13</v>
      </c>
      <c r="D2129" s="69" t="s">
        <v>34</v>
      </c>
      <c r="E2129" s="41"/>
    </row>
    <row r="2130" spans="2:8" ht="24" thickBot="1">
      <c r="C2130" s="42"/>
      <c r="D2130" s="42"/>
    </row>
    <row r="2131" spans="2:8" ht="48" thickBot="1">
      <c r="B2131" s="88" t="s">
        <v>17</v>
      </c>
      <c r="C2131" s="89"/>
      <c r="D2131" s="23" t="s">
        <v>20</v>
      </c>
      <c r="E2131" s="90" t="s">
        <v>22</v>
      </c>
      <c r="F2131" s="91"/>
      <c r="G2131" s="2" t="s">
        <v>21</v>
      </c>
    </row>
    <row r="2132" spans="2:8" ht="24" thickBot="1">
      <c r="B2132" s="92" t="s">
        <v>36</v>
      </c>
      <c r="C2132" s="93"/>
      <c r="D2132" s="70">
        <v>50.01</v>
      </c>
      <c r="E2132" s="56">
        <v>1.9</v>
      </c>
      <c r="F2132" s="18" t="s">
        <v>25</v>
      </c>
      <c r="G2132" s="26">
        <f t="shared" ref="G2132:G2139" si="48">D2132*E2132</f>
        <v>95.018999999999991</v>
      </c>
      <c r="H2132" s="94"/>
    </row>
    <row r="2133" spans="2:8">
      <c r="B2133" s="95" t="s">
        <v>18</v>
      </c>
      <c r="C2133" s="96"/>
      <c r="D2133" s="59">
        <v>97.44</v>
      </c>
      <c r="E2133" s="57">
        <v>0.55000000000000004</v>
      </c>
      <c r="F2133" s="19" t="s">
        <v>26</v>
      </c>
      <c r="G2133" s="27">
        <f t="shared" si="48"/>
        <v>53.592000000000006</v>
      </c>
      <c r="H2133" s="94"/>
    </row>
    <row r="2134" spans="2:8" ht="24" thickBot="1">
      <c r="B2134" s="97" t="s">
        <v>19</v>
      </c>
      <c r="C2134" s="98"/>
      <c r="D2134" s="62">
        <v>151.63</v>
      </c>
      <c r="E2134" s="58">
        <v>0.55000000000000004</v>
      </c>
      <c r="F2134" s="20" t="s">
        <v>26</v>
      </c>
      <c r="G2134" s="28">
        <f t="shared" si="48"/>
        <v>83.396500000000003</v>
      </c>
      <c r="H2134" s="94"/>
    </row>
    <row r="2135" spans="2:8" ht="24" thickBot="1">
      <c r="B2135" s="99" t="s">
        <v>28</v>
      </c>
      <c r="C2135" s="100"/>
      <c r="D2135" s="71">
        <v>731.97</v>
      </c>
      <c r="E2135" s="71"/>
      <c r="F2135" s="24" t="s">
        <v>25</v>
      </c>
      <c r="G2135" s="29">
        <f t="shared" si="48"/>
        <v>0</v>
      </c>
      <c r="H2135" s="94"/>
    </row>
    <row r="2136" spans="2:8">
      <c r="B2136" s="95" t="s">
        <v>33</v>
      </c>
      <c r="C2136" s="96"/>
      <c r="D2136" s="59">
        <v>652.6</v>
      </c>
      <c r="E2136" s="59">
        <v>3.8</v>
      </c>
      <c r="F2136" s="19" t="s">
        <v>25</v>
      </c>
      <c r="G2136" s="27">
        <f t="shared" si="48"/>
        <v>2479.88</v>
      </c>
      <c r="H2136" s="94"/>
    </row>
    <row r="2137" spans="2:8">
      <c r="B2137" s="101" t="s">
        <v>27</v>
      </c>
      <c r="C2137" s="102"/>
      <c r="D2137" s="72">
        <v>526.99</v>
      </c>
      <c r="E2137" s="60"/>
      <c r="F2137" s="21" t="s">
        <v>25</v>
      </c>
      <c r="G2137" s="30">
        <f t="shared" si="48"/>
        <v>0</v>
      </c>
      <c r="H2137" s="94"/>
    </row>
    <row r="2138" spans="2:8">
      <c r="B2138" s="101" t="s">
        <v>29</v>
      </c>
      <c r="C2138" s="102"/>
      <c r="D2138" s="73">
        <v>5436.99</v>
      </c>
      <c r="E2138" s="61">
        <v>1.9</v>
      </c>
      <c r="F2138" s="21" t="s">
        <v>25</v>
      </c>
      <c r="G2138" s="30">
        <f t="shared" si="48"/>
        <v>10330.280999999999</v>
      </c>
      <c r="H2138" s="94"/>
    </row>
    <row r="2139" spans="2:8">
      <c r="B2139" s="101" t="s">
        <v>30</v>
      </c>
      <c r="C2139" s="102"/>
      <c r="D2139" s="73">
        <v>1672.77</v>
      </c>
      <c r="E2139" s="61">
        <v>1.9</v>
      </c>
      <c r="F2139" s="21" t="s">
        <v>25</v>
      </c>
      <c r="G2139" s="30">
        <f t="shared" si="48"/>
        <v>3178.2629999999999</v>
      </c>
      <c r="H2139" s="94"/>
    </row>
    <row r="2140" spans="2:8">
      <c r="B2140" s="101" t="s">
        <v>32</v>
      </c>
      <c r="C2140" s="102"/>
      <c r="D2140" s="73">
        <v>548.24</v>
      </c>
      <c r="E2140" s="61">
        <v>1.9</v>
      </c>
      <c r="F2140" s="21" t="s">
        <v>25</v>
      </c>
      <c r="G2140" s="30">
        <f>D2140*E2140</f>
        <v>1041.6559999999999</v>
      </c>
      <c r="H2140" s="94"/>
    </row>
    <row r="2141" spans="2:8" ht="24" thickBot="1">
      <c r="B2141" s="97" t="s">
        <v>31</v>
      </c>
      <c r="C2141" s="98"/>
      <c r="D2141" s="74">
        <v>340.74</v>
      </c>
      <c r="E2141" s="62">
        <v>19</v>
      </c>
      <c r="F2141" s="20" t="s">
        <v>25</v>
      </c>
      <c r="G2141" s="31">
        <f>D2141*E2141</f>
        <v>6474.06</v>
      </c>
      <c r="H2141" s="94"/>
    </row>
    <row r="2142" spans="2:8">
      <c r="C2142" s="3"/>
      <c r="D2142" s="3"/>
      <c r="E2142" s="4"/>
      <c r="F2142" s="4"/>
      <c r="H2142" s="45"/>
    </row>
    <row r="2143" spans="2:8" ht="25.5">
      <c r="C2143" s="14" t="s">
        <v>14</v>
      </c>
      <c r="D2143" s="6"/>
    </row>
    <row r="2144" spans="2:8" ht="20.25">
      <c r="C2144" s="85" t="s">
        <v>6</v>
      </c>
      <c r="D2144" s="51" t="s">
        <v>0</v>
      </c>
      <c r="E2144" s="9">
        <f>IF(G2132&gt;0, ROUND((G2132+D2125)/D2125,2), 0)</f>
        <v>1.01</v>
      </c>
      <c r="F2144" s="9"/>
      <c r="G2144" s="10"/>
      <c r="H2144" s="7"/>
    </row>
    <row r="2145" spans="2:8">
      <c r="C2145" s="85"/>
      <c r="D2145" s="51" t="s">
        <v>1</v>
      </c>
      <c r="E2145" s="9">
        <f>IF(SUM(G2133:G2134)&gt;0,ROUND((G2133+G2134+D2125)/D2125,2),0)</f>
        <v>1.01</v>
      </c>
      <c r="F2145" s="9"/>
      <c r="G2145" s="11"/>
      <c r="H2145" s="47"/>
    </row>
    <row r="2146" spans="2:8">
      <c r="C2146" s="85"/>
      <c r="D2146" s="51" t="s">
        <v>2</v>
      </c>
      <c r="E2146" s="9">
        <f>IF(G2135&gt;0,ROUND((G2135+D2125)/D2125,2),0)</f>
        <v>0</v>
      </c>
      <c r="F2146" s="12"/>
      <c r="G2146" s="11"/>
    </row>
    <row r="2147" spans="2:8">
      <c r="C2147" s="85"/>
      <c r="D2147" s="13" t="s">
        <v>3</v>
      </c>
      <c r="E2147" s="32">
        <f>IF(SUM(G2136:G2141)&gt;0,ROUND((SUM(G2136:G2141)+D2125)/D2125,2),0)</f>
        <v>2.37</v>
      </c>
      <c r="F2147" s="10"/>
      <c r="G2147" s="11"/>
    </row>
    <row r="2148" spans="2:8" ht="25.5">
      <c r="D2148" s="33" t="s">
        <v>4</v>
      </c>
      <c r="E2148" s="34">
        <f>SUM(E2144:E2147)-IF(VALUE(COUNTIF(E2144:E2147,"&gt;0"))=4,3,0)-IF(VALUE(COUNTIF(E2144:E2147,"&gt;0"))=3,2,0)-IF(VALUE(COUNTIF(E2144:E2147,"&gt;0"))=2,1,0)</f>
        <v>2.3900000000000006</v>
      </c>
      <c r="F2148" s="25"/>
    </row>
    <row r="2149" spans="2:8">
      <c r="E2149" s="15"/>
    </row>
    <row r="2150" spans="2:8" ht="25.5">
      <c r="B2150" s="22"/>
      <c r="C2150" s="16" t="s">
        <v>23</v>
      </c>
      <c r="D2150" s="86">
        <f>E2148*D2125</f>
        <v>40995.287600000011</v>
      </c>
      <c r="E2150" s="86"/>
    </row>
    <row r="2151" spans="2:8" ht="20.25">
      <c r="C2151" s="17" t="s">
        <v>8</v>
      </c>
      <c r="D2151" s="87">
        <f>D2150/D2124</f>
        <v>170.81369833333338</v>
      </c>
      <c r="E2151" s="87"/>
      <c r="G2151" s="7"/>
      <c r="H2151" s="48"/>
    </row>
    <row r="2161" spans="2:8" ht="60.75">
      <c r="B2161" s="115" t="s">
        <v>85</v>
      </c>
      <c r="C2161" s="115"/>
      <c r="D2161" s="115"/>
      <c r="E2161" s="115"/>
      <c r="F2161" s="115"/>
      <c r="G2161" s="115"/>
      <c r="H2161" s="115"/>
    </row>
    <row r="2162" spans="2:8">
      <c r="B2162" s="116" t="s">
        <v>37</v>
      </c>
      <c r="C2162" s="116"/>
      <c r="D2162" s="116"/>
      <c r="E2162" s="116"/>
      <c r="F2162" s="116"/>
      <c r="G2162" s="116"/>
    </row>
    <row r="2163" spans="2:8">
      <c r="C2163" s="52"/>
      <c r="G2163" s="7"/>
    </row>
    <row r="2164" spans="2:8" ht="25.5">
      <c r="C2164" s="14" t="s">
        <v>5</v>
      </c>
      <c r="D2164" s="6"/>
    </row>
    <row r="2165" spans="2:8" ht="20.25">
      <c r="B2165" s="10"/>
      <c r="C2165" s="103" t="s">
        <v>15</v>
      </c>
      <c r="D2165" s="106" t="s">
        <v>87</v>
      </c>
      <c r="E2165" s="107"/>
      <c r="F2165" s="107"/>
      <c r="G2165" s="108"/>
      <c r="H2165" s="40"/>
    </row>
    <row r="2166" spans="2:8" ht="20.25">
      <c r="B2166" s="10"/>
      <c r="C2166" s="104"/>
      <c r="D2166" s="106" t="s">
        <v>189</v>
      </c>
      <c r="E2166" s="107"/>
      <c r="F2166" s="107"/>
      <c r="G2166" s="108"/>
      <c r="H2166" s="40"/>
    </row>
    <row r="2167" spans="2:8" ht="20.25">
      <c r="B2167" s="10"/>
      <c r="C2167" s="105"/>
      <c r="D2167" s="106" t="s">
        <v>227</v>
      </c>
      <c r="E2167" s="107"/>
      <c r="F2167" s="107"/>
      <c r="G2167" s="108"/>
      <c r="H2167" s="40"/>
    </row>
    <row r="2168" spans="2:8">
      <c r="C2168" s="35" t="s">
        <v>12</v>
      </c>
      <c r="D2168" s="53">
        <v>1.6</v>
      </c>
      <c r="E2168" s="49"/>
      <c r="F2168" s="10"/>
    </row>
    <row r="2169" spans="2:8">
      <c r="C2169" s="1" t="s">
        <v>9</v>
      </c>
      <c r="D2169" s="54">
        <v>202</v>
      </c>
      <c r="E2169" s="109" t="s">
        <v>16</v>
      </c>
      <c r="F2169" s="110"/>
      <c r="G2169" s="113">
        <f>D2170/D2169</f>
        <v>71.330742574257428</v>
      </c>
    </row>
    <row r="2170" spans="2:8">
      <c r="C2170" s="1" t="s">
        <v>10</v>
      </c>
      <c r="D2170" s="54">
        <v>14408.81</v>
      </c>
      <c r="E2170" s="111"/>
      <c r="F2170" s="112"/>
      <c r="G2170" s="114"/>
    </row>
    <row r="2171" spans="2:8">
      <c r="C2171" s="37"/>
      <c r="D2171" s="38"/>
      <c r="E2171" s="50"/>
    </row>
    <row r="2172" spans="2:8">
      <c r="C2172" s="36" t="s">
        <v>7</v>
      </c>
      <c r="D2172" s="55" t="s">
        <v>226</v>
      </c>
    </row>
    <row r="2173" spans="2:8">
      <c r="C2173" s="36" t="s">
        <v>11</v>
      </c>
      <c r="D2173" s="55">
        <v>75</v>
      </c>
    </row>
    <row r="2174" spans="2:8">
      <c r="C2174" s="36" t="s">
        <v>13</v>
      </c>
      <c r="D2174" s="69" t="s">
        <v>34</v>
      </c>
      <c r="E2174" s="41"/>
    </row>
    <row r="2175" spans="2:8" ht="24" thickBot="1">
      <c r="C2175" s="42"/>
      <c r="D2175" s="42"/>
    </row>
    <row r="2176" spans="2:8" ht="48" thickBot="1">
      <c r="B2176" s="88" t="s">
        <v>17</v>
      </c>
      <c r="C2176" s="89"/>
      <c r="D2176" s="23" t="s">
        <v>20</v>
      </c>
      <c r="E2176" s="90" t="s">
        <v>22</v>
      </c>
      <c r="F2176" s="91"/>
      <c r="G2176" s="2" t="s">
        <v>21</v>
      </c>
    </row>
    <row r="2177" spans="2:8" ht="24" thickBot="1">
      <c r="B2177" s="92" t="s">
        <v>36</v>
      </c>
      <c r="C2177" s="93"/>
      <c r="D2177" s="70">
        <v>50.01</v>
      </c>
      <c r="E2177" s="56">
        <v>1.6</v>
      </c>
      <c r="F2177" s="18" t="s">
        <v>25</v>
      </c>
      <c r="G2177" s="26">
        <f t="shared" ref="G2177:G2184" si="49">D2177*E2177</f>
        <v>80.016000000000005</v>
      </c>
      <c r="H2177" s="94"/>
    </row>
    <row r="2178" spans="2:8">
      <c r="B2178" s="95" t="s">
        <v>18</v>
      </c>
      <c r="C2178" s="96"/>
      <c r="D2178" s="59">
        <v>97.44</v>
      </c>
      <c r="E2178" s="57">
        <v>0.52</v>
      </c>
      <c r="F2178" s="19" t="s">
        <v>26</v>
      </c>
      <c r="G2178" s="27">
        <f t="shared" si="49"/>
        <v>50.668799999999997</v>
      </c>
      <c r="H2178" s="94"/>
    </row>
    <row r="2179" spans="2:8" ht="24" thickBot="1">
      <c r="B2179" s="97" t="s">
        <v>19</v>
      </c>
      <c r="C2179" s="98"/>
      <c r="D2179" s="62">
        <v>151.63</v>
      </c>
      <c r="E2179" s="58">
        <v>0.52</v>
      </c>
      <c r="F2179" s="20" t="s">
        <v>26</v>
      </c>
      <c r="G2179" s="28">
        <f t="shared" si="49"/>
        <v>78.8476</v>
      </c>
      <c r="H2179" s="94"/>
    </row>
    <row r="2180" spans="2:8" ht="24" thickBot="1">
      <c r="B2180" s="99" t="s">
        <v>28</v>
      </c>
      <c r="C2180" s="100"/>
      <c r="D2180" s="71">
        <v>731.97</v>
      </c>
      <c r="E2180" s="71"/>
      <c r="F2180" s="24" t="s">
        <v>25</v>
      </c>
      <c r="G2180" s="29">
        <f t="shared" si="49"/>
        <v>0</v>
      </c>
      <c r="H2180" s="94"/>
    </row>
    <row r="2181" spans="2:8">
      <c r="B2181" s="95" t="s">
        <v>33</v>
      </c>
      <c r="C2181" s="96"/>
      <c r="D2181" s="59">
        <v>652.6</v>
      </c>
      <c r="E2181" s="59">
        <v>3.2</v>
      </c>
      <c r="F2181" s="19" t="s">
        <v>25</v>
      </c>
      <c r="G2181" s="27">
        <f t="shared" si="49"/>
        <v>2088.3200000000002</v>
      </c>
      <c r="H2181" s="94"/>
    </row>
    <row r="2182" spans="2:8">
      <c r="B2182" s="101" t="s">
        <v>27</v>
      </c>
      <c r="C2182" s="102"/>
      <c r="D2182" s="72">
        <v>526.99</v>
      </c>
      <c r="E2182" s="60"/>
      <c r="F2182" s="21" t="s">
        <v>25</v>
      </c>
      <c r="G2182" s="30">
        <f t="shared" si="49"/>
        <v>0</v>
      </c>
      <c r="H2182" s="94"/>
    </row>
    <row r="2183" spans="2:8">
      <c r="B2183" s="101" t="s">
        <v>29</v>
      </c>
      <c r="C2183" s="102"/>
      <c r="D2183" s="73">
        <v>5436.99</v>
      </c>
      <c r="E2183" s="61">
        <v>1.6</v>
      </c>
      <c r="F2183" s="21" t="s">
        <v>25</v>
      </c>
      <c r="G2183" s="30">
        <f t="shared" si="49"/>
        <v>8699.1839999999993</v>
      </c>
      <c r="H2183" s="94"/>
    </row>
    <row r="2184" spans="2:8">
      <c r="B2184" s="101" t="s">
        <v>30</v>
      </c>
      <c r="C2184" s="102"/>
      <c r="D2184" s="73">
        <v>1672.77</v>
      </c>
      <c r="E2184" s="61">
        <v>1.6</v>
      </c>
      <c r="F2184" s="21" t="s">
        <v>25</v>
      </c>
      <c r="G2184" s="30">
        <f t="shared" si="49"/>
        <v>2676.4320000000002</v>
      </c>
      <c r="H2184" s="94"/>
    </row>
    <row r="2185" spans="2:8">
      <c r="B2185" s="101" t="s">
        <v>32</v>
      </c>
      <c r="C2185" s="102"/>
      <c r="D2185" s="73">
        <v>548.24</v>
      </c>
      <c r="E2185" s="61">
        <v>1.6</v>
      </c>
      <c r="F2185" s="21" t="s">
        <v>25</v>
      </c>
      <c r="G2185" s="30">
        <f>D2185*E2185</f>
        <v>877.18400000000008</v>
      </c>
      <c r="H2185" s="94"/>
    </row>
    <row r="2186" spans="2:8" ht="24" thickBot="1">
      <c r="B2186" s="97" t="s">
        <v>31</v>
      </c>
      <c r="C2186" s="98"/>
      <c r="D2186" s="74">
        <v>340.74</v>
      </c>
      <c r="E2186" s="62">
        <v>16</v>
      </c>
      <c r="F2186" s="20" t="s">
        <v>25</v>
      </c>
      <c r="G2186" s="31">
        <f>D2186*E2186</f>
        <v>5451.84</v>
      </c>
      <c r="H2186" s="94"/>
    </row>
    <row r="2187" spans="2:8">
      <c r="C2187" s="3"/>
      <c r="D2187" s="3"/>
      <c r="E2187" s="4"/>
      <c r="F2187" s="4"/>
      <c r="H2187" s="45"/>
    </row>
    <row r="2188" spans="2:8" ht="25.5">
      <c r="C2188" s="14" t="s">
        <v>14</v>
      </c>
      <c r="D2188" s="6"/>
    </row>
    <row r="2189" spans="2:8" ht="20.25">
      <c r="C2189" s="85" t="s">
        <v>6</v>
      </c>
      <c r="D2189" s="51" t="s">
        <v>0</v>
      </c>
      <c r="E2189" s="9">
        <f>IF(G2177&gt;0, ROUND((G2177+D2170)/D2170,2), 0)</f>
        <v>1.01</v>
      </c>
      <c r="F2189" s="9"/>
      <c r="G2189" s="10"/>
      <c r="H2189" s="7"/>
    </row>
    <row r="2190" spans="2:8">
      <c r="C2190" s="85"/>
      <c r="D2190" s="51" t="s">
        <v>1</v>
      </c>
      <c r="E2190" s="9">
        <f>IF(SUM(G2178:G2179)&gt;0,ROUND((G2178+G2179+D2170)/D2170,2),0)</f>
        <v>1.01</v>
      </c>
      <c r="F2190" s="9"/>
      <c r="G2190" s="11"/>
      <c r="H2190" s="47"/>
    </row>
    <row r="2191" spans="2:8">
      <c r="C2191" s="85"/>
      <c r="D2191" s="51" t="s">
        <v>2</v>
      </c>
      <c r="E2191" s="9">
        <f>IF(G2180&gt;0,ROUND((G2180+D2170)/D2170,2),0)</f>
        <v>0</v>
      </c>
      <c r="F2191" s="12"/>
      <c r="G2191" s="11"/>
    </row>
    <row r="2192" spans="2:8">
      <c r="C2192" s="85"/>
      <c r="D2192" s="13" t="s">
        <v>3</v>
      </c>
      <c r="E2192" s="32">
        <f>IF(SUM(G2181:G2186)&gt;0,ROUND((SUM(G2181:G2186)+D2170)/D2170,2),0)</f>
        <v>2.37</v>
      </c>
      <c r="F2192" s="10"/>
      <c r="G2192" s="11"/>
    </row>
    <row r="2193" spans="2:8" ht="25.5">
      <c r="D2193" s="33" t="s">
        <v>4</v>
      </c>
      <c r="E2193" s="34">
        <f>SUM(E2189:E2192)-IF(VALUE(COUNTIF(E2189:E2192,"&gt;0"))=4,3,0)-IF(VALUE(COUNTIF(E2189:E2192,"&gt;0"))=3,2,0)-IF(VALUE(COUNTIF(E2189:E2192,"&gt;0"))=2,1,0)</f>
        <v>2.3900000000000006</v>
      </c>
      <c r="F2193" s="25"/>
    </row>
    <row r="2194" spans="2:8">
      <c r="E2194" s="15"/>
    </row>
    <row r="2195" spans="2:8" ht="25.5">
      <c r="B2195" s="22"/>
      <c r="C2195" s="16" t="s">
        <v>23</v>
      </c>
      <c r="D2195" s="86">
        <f>E2193*D2170</f>
        <v>34437.055900000007</v>
      </c>
      <c r="E2195" s="86"/>
    </row>
    <row r="2196" spans="2:8" ht="20.25">
      <c r="C2196" s="17" t="s">
        <v>8</v>
      </c>
      <c r="D2196" s="87">
        <f>D2195/D2169</f>
        <v>170.48047475247529</v>
      </c>
      <c r="E2196" s="87"/>
      <c r="G2196" s="7"/>
      <c r="H2196" s="48"/>
    </row>
    <row r="2206" spans="2:8" ht="60.75">
      <c r="B2206" s="115" t="s">
        <v>86</v>
      </c>
      <c r="C2206" s="115"/>
      <c r="D2206" s="115"/>
      <c r="E2206" s="115"/>
      <c r="F2206" s="115"/>
      <c r="G2206" s="115"/>
      <c r="H2206" s="115"/>
    </row>
    <row r="2207" spans="2:8">
      <c r="B2207" s="116" t="s">
        <v>37</v>
      </c>
      <c r="C2207" s="116"/>
      <c r="D2207" s="116"/>
      <c r="E2207" s="116"/>
      <c r="F2207" s="116"/>
      <c r="G2207" s="116"/>
    </row>
    <row r="2208" spans="2:8">
      <c r="C2208" s="52"/>
      <c r="G2208" s="7"/>
    </row>
    <row r="2209" spans="2:8" ht="25.5">
      <c r="C2209" s="14" t="s">
        <v>5</v>
      </c>
      <c r="D2209" s="6"/>
    </row>
    <row r="2210" spans="2:8" ht="20.25">
      <c r="B2210" s="10"/>
      <c r="C2210" s="103" t="s">
        <v>15</v>
      </c>
      <c r="D2210" s="106" t="s">
        <v>87</v>
      </c>
      <c r="E2210" s="107"/>
      <c r="F2210" s="107"/>
      <c r="G2210" s="108"/>
      <c r="H2210" s="40"/>
    </row>
    <row r="2211" spans="2:8" ht="20.25">
      <c r="B2211" s="10"/>
      <c r="C2211" s="104"/>
      <c r="D2211" s="106" t="s">
        <v>189</v>
      </c>
      <c r="E2211" s="107"/>
      <c r="F2211" s="107"/>
      <c r="G2211" s="108"/>
      <c r="H2211" s="40"/>
    </row>
    <row r="2212" spans="2:8" ht="20.25">
      <c r="B2212" s="10"/>
      <c r="C2212" s="105"/>
      <c r="D2212" s="106" t="s">
        <v>228</v>
      </c>
      <c r="E2212" s="107"/>
      <c r="F2212" s="107"/>
      <c r="G2212" s="108"/>
      <c r="H2212" s="40"/>
    </row>
    <row r="2213" spans="2:8">
      <c r="C2213" s="35" t="s">
        <v>12</v>
      </c>
      <c r="D2213" s="53">
        <v>3.1</v>
      </c>
      <c r="E2213" s="49"/>
      <c r="F2213" s="10"/>
    </row>
    <row r="2214" spans="2:8">
      <c r="C2214" s="1" t="s">
        <v>9</v>
      </c>
      <c r="D2214" s="54">
        <v>546</v>
      </c>
      <c r="E2214" s="109" t="s">
        <v>16</v>
      </c>
      <c r="F2214" s="110"/>
      <c r="G2214" s="113">
        <f>D2215/D2214</f>
        <v>48.913223443223444</v>
      </c>
    </row>
    <row r="2215" spans="2:8">
      <c r="C2215" s="1" t="s">
        <v>10</v>
      </c>
      <c r="D2215" s="54">
        <v>26706.62</v>
      </c>
      <c r="E2215" s="111"/>
      <c r="F2215" s="112"/>
      <c r="G2215" s="114"/>
    </row>
    <row r="2216" spans="2:8">
      <c r="C2216" s="37"/>
      <c r="D2216" s="38"/>
      <c r="E2216" s="50"/>
    </row>
    <row r="2217" spans="2:8">
      <c r="C2217" s="36" t="s">
        <v>7</v>
      </c>
      <c r="D2217" s="55" t="s">
        <v>153</v>
      </c>
    </row>
    <row r="2218" spans="2:8">
      <c r="C2218" s="36" t="s">
        <v>11</v>
      </c>
      <c r="D2218" s="55">
        <v>65</v>
      </c>
    </row>
    <row r="2219" spans="2:8">
      <c r="C2219" s="36" t="s">
        <v>13</v>
      </c>
      <c r="D2219" s="69" t="s">
        <v>34</v>
      </c>
      <c r="E2219" s="41"/>
    </row>
    <row r="2220" spans="2:8" ht="24" thickBot="1">
      <c r="C2220" s="42"/>
      <c r="D2220" s="42"/>
    </row>
    <row r="2221" spans="2:8" ht="48" thickBot="1">
      <c r="B2221" s="88" t="s">
        <v>17</v>
      </c>
      <c r="C2221" s="89"/>
      <c r="D2221" s="23" t="s">
        <v>20</v>
      </c>
      <c r="E2221" s="90" t="s">
        <v>22</v>
      </c>
      <c r="F2221" s="91"/>
      <c r="G2221" s="2" t="s">
        <v>21</v>
      </c>
    </row>
    <row r="2222" spans="2:8" ht="24" thickBot="1">
      <c r="B2222" s="92" t="s">
        <v>36</v>
      </c>
      <c r="C2222" s="93"/>
      <c r="D2222" s="70">
        <v>50.01</v>
      </c>
      <c r="E2222" s="56">
        <v>3.1</v>
      </c>
      <c r="F2222" s="18" t="s">
        <v>25</v>
      </c>
      <c r="G2222" s="26">
        <f t="shared" ref="G2222:G2229" si="50">D2222*E2222</f>
        <v>155.03100000000001</v>
      </c>
      <c r="H2222" s="94"/>
    </row>
    <row r="2223" spans="2:8">
      <c r="B2223" s="95" t="s">
        <v>18</v>
      </c>
      <c r="C2223" s="96"/>
      <c r="D2223" s="59">
        <v>97.44</v>
      </c>
      <c r="E2223" s="57">
        <v>0.96</v>
      </c>
      <c r="F2223" s="19" t="s">
        <v>26</v>
      </c>
      <c r="G2223" s="27">
        <f t="shared" si="50"/>
        <v>93.542400000000001</v>
      </c>
      <c r="H2223" s="94"/>
    </row>
    <row r="2224" spans="2:8" ht="24" thickBot="1">
      <c r="B2224" s="97" t="s">
        <v>19</v>
      </c>
      <c r="C2224" s="98"/>
      <c r="D2224" s="62">
        <v>151.63</v>
      </c>
      <c r="E2224" s="58">
        <v>0.96</v>
      </c>
      <c r="F2224" s="20" t="s">
        <v>26</v>
      </c>
      <c r="G2224" s="28">
        <f t="shared" si="50"/>
        <v>145.56479999999999</v>
      </c>
      <c r="H2224" s="94"/>
    </row>
    <row r="2225" spans="2:8" ht="24" thickBot="1">
      <c r="B2225" s="99" t="s">
        <v>28</v>
      </c>
      <c r="C2225" s="100"/>
      <c r="D2225" s="71">
        <v>731.97</v>
      </c>
      <c r="E2225" s="71"/>
      <c r="F2225" s="24" t="s">
        <v>25</v>
      </c>
      <c r="G2225" s="29">
        <f t="shared" si="50"/>
        <v>0</v>
      </c>
      <c r="H2225" s="94"/>
    </row>
    <row r="2226" spans="2:8">
      <c r="B2226" s="95" t="s">
        <v>33</v>
      </c>
      <c r="C2226" s="96"/>
      <c r="D2226" s="59">
        <v>652.6</v>
      </c>
      <c r="E2226" s="59">
        <v>6.2</v>
      </c>
      <c r="F2226" s="19" t="s">
        <v>25</v>
      </c>
      <c r="G2226" s="27">
        <f t="shared" si="50"/>
        <v>4046.1200000000003</v>
      </c>
      <c r="H2226" s="94"/>
    </row>
    <row r="2227" spans="2:8">
      <c r="B2227" s="101" t="s">
        <v>27</v>
      </c>
      <c r="C2227" s="102"/>
      <c r="D2227" s="72">
        <v>526.99</v>
      </c>
      <c r="E2227" s="60"/>
      <c r="F2227" s="21" t="s">
        <v>25</v>
      </c>
      <c r="G2227" s="30">
        <f t="shared" si="50"/>
        <v>0</v>
      </c>
      <c r="H2227" s="94"/>
    </row>
    <row r="2228" spans="2:8">
      <c r="B2228" s="101" t="s">
        <v>29</v>
      </c>
      <c r="C2228" s="102"/>
      <c r="D2228" s="73">
        <v>5436.99</v>
      </c>
      <c r="E2228" s="61">
        <v>3.1</v>
      </c>
      <c r="F2228" s="21" t="s">
        <v>25</v>
      </c>
      <c r="G2228" s="30">
        <f t="shared" si="50"/>
        <v>16854.668999999998</v>
      </c>
      <c r="H2228" s="94"/>
    </row>
    <row r="2229" spans="2:8">
      <c r="B2229" s="101" t="s">
        <v>30</v>
      </c>
      <c r="C2229" s="102"/>
      <c r="D2229" s="73">
        <v>1672.77</v>
      </c>
      <c r="E2229" s="61">
        <v>3.1</v>
      </c>
      <c r="F2229" s="21" t="s">
        <v>25</v>
      </c>
      <c r="G2229" s="30">
        <f t="shared" si="50"/>
        <v>5185.5870000000004</v>
      </c>
      <c r="H2229" s="94"/>
    </row>
    <row r="2230" spans="2:8">
      <c r="B2230" s="101" t="s">
        <v>32</v>
      </c>
      <c r="C2230" s="102"/>
      <c r="D2230" s="73">
        <v>548.24</v>
      </c>
      <c r="E2230" s="61">
        <v>3.1</v>
      </c>
      <c r="F2230" s="21" t="s">
        <v>25</v>
      </c>
      <c r="G2230" s="30">
        <f>D2230*E2230</f>
        <v>1699.5440000000001</v>
      </c>
      <c r="H2230" s="94"/>
    </row>
    <row r="2231" spans="2:8" ht="24" thickBot="1">
      <c r="B2231" s="97" t="s">
        <v>31</v>
      </c>
      <c r="C2231" s="98"/>
      <c r="D2231" s="74">
        <v>340.74</v>
      </c>
      <c r="E2231" s="62">
        <v>31</v>
      </c>
      <c r="F2231" s="20" t="s">
        <v>25</v>
      </c>
      <c r="G2231" s="31">
        <f>D2231*E2231</f>
        <v>10562.94</v>
      </c>
      <c r="H2231" s="94"/>
    </row>
    <row r="2232" spans="2:8">
      <c r="C2232" s="3"/>
      <c r="D2232" s="3"/>
      <c r="E2232" s="4"/>
      <c r="F2232" s="4"/>
      <c r="H2232" s="45"/>
    </row>
    <row r="2233" spans="2:8" ht="25.5">
      <c r="C2233" s="14" t="s">
        <v>14</v>
      </c>
      <c r="D2233" s="6"/>
    </row>
    <row r="2234" spans="2:8" ht="20.25">
      <c r="C2234" s="85" t="s">
        <v>6</v>
      </c>
      <c r="D2234" s="51" t="s">
        <v>0</v>
      </c>
      <c r="E2234" s="9">
        <f>IF(G2222&gt;0, ROUND((G2222+D2215)/D2215,2), 0)</f>
        <v>1.01</v>
      </c>
      <c r="F2234" s="9"/>
      <c r="G2234" s="10"/>
      <c r="H2234" s="7"/>
    </row>
    <row r="2235" spans="2:8">
      <c r="C2235" s="85"/>
      <c r="D2235" s="51" t="s">
        <v>1</v>
      </c>
      <c r="E2235" s="9">
        <f>IF(SUM(G2223:G2224)&gt;0,ROUND((G2223+G2224+D2215)/D2215,2),0)</f>
        <v>1.01</v>
      </c>
      <c r="F2235" s="9"/>
      <c r="G2235" s="11"/>
      <c r="H2235" s="47"/>
    </row>
    <row r="2236" spans="2:8">
      <c r="C2236" s="85"/>
      <c r="D2236" s="51" t="s">
        <v>2</v>
      </c>
      <c r="E2236" s="9">
        <f>IF(G2225&gt;0,ROUND((G2225+D2215)/D2215,2),0)</f>
        <v>0</v>
      </c>
      <c r="F2236" s="12"/>
      <c r="G2236" s="11"/>
    </row>
    <row r="2237" spans="2:8">
      <c r="C2237" s="85"/>
      <c r="D2237" s="13" t="s">
        <v>3</v>
      </c>
      <c r="E2237" s="32">
        <f>IF(SUM(G2226:G2231)&gt;0,ROUND((SUM(G2226:G2231)+D2215)/D2215,2),0)</f>
        <v>2.44</v>
      </c>
      <c r="F2237" s="10"/>
      <c r="G2237" s="11"/>
    </row>
    <row r="2238" spans="2:8" ht="25.5">
      <c r="D2238" s="33" t="s">
        <v>4</v>
      </c>
      <c r="E2238" s="34">
        <f>SUM(E2234:E2237)-IF(VALUE(COUNTIF(E2234:E2237,"&gt;0"))=4,3,0)-IF(VALUE(COUNTIF(E2234:E2237,"&gt;0"))=3,2,0)-IF(VALUE(COUNTIF(E2234:E2237,"&gt;0"))=2,1,0)</f>
        <v>2.46</v>
      </c>
      <c r="F2238" s="25"/>
    </row>
    <row r="2239" spans="2:8">
      <c r="E2239" s="15"/>
    </row>
    <row r="2240" spans="2:8" ht="25.5">
      <c r="B2240" s="22"/>
      <c r="C2240" s="16" t="s">
        <v>23</v>
      </c>
      <c r="D2240" s="86">
        <f>E2238*D2215</f>
        <v>65698.285199999998</v>
      </c>
      <c r="E2240" s="86"/>
    </row>
    <row r="2241" spans="2:8" ht="20.25">
      <c r="C2241" s="17" t="s">
        <v>8</v>
      </c>
      <c r="D2241" s="87">
        <f>D2240/D2214</f>
        <v>120.32652967032966</v>
      </c>
      <c r="E2241" s="87"/>
      <c r="G2241" s="7"/>
      <c r="H2241" s="48"/>
    </row>
    <row r="2251" spans="2:8" ht="60.75">
      <c r="B2251" s="115" t="s">
        <v>229</v>
      </c>
      <c r="C2251" s="115"/>
      <c r="D2251" s="115"/>
      <c r="E2251" s="115"/>
      <c r="F2251" s="115"/>
      <c r="G2251" s="115"/>
      <c r="H2251" s="115"/>
    </row>
    <row r="2252" spans="2:8">
      <c r="B2252" s="116" t="s">
        <v>37</v>
      </c>
      <c r="C2252" s="116"/>
      <c r="D2252" s="116"/>
      <c r="E2252" s="116"/>
      <c r="F2252" s="116"/>
      <c r="G2252" s="116"/>
    </row>
    <row r="2253" spans="2:8">
      <c r="C2253" s="81"/>
      <c r="G2253" s="7"/>
    </row>
    <row r="2254" spans="2:8" ht="25.5">
      <c r="C2254" s="14" t="s">
        <v>5</v>
      </c>
      <c r="D2254" s="6"/>
    </row>
    <row r="2255" spans="2:8" ht="20.25">
      <c r="B2255" s="10"/>
      <c r="C2255" s="103" t="s">
        <v>15</v>
      </c>
      <c r="D2255" s="106" t="s">
        <v>87</v>
      </c>
      <c r="E2255" s="107"/>
      <c r="F2255" s="107"/>
      <c r="G2255" s="108"/>
      <c r="H2255" s="40"/>
    </row>
    <row r="2256" spans="2:8" ht="20.25">
      <c r="B2256" s="10"/>
      <c r="C2256" s="104"/>
      <c r="D2256" s="106" t="s">
        <v>189</v>
      </c>
      <c r="E2256" s="107"/>
      <c r="F2256" s="107"/>
      <c r="G2256" s="108"/>
      <c r="H2256" s="40"/>
    </row>
    <row r="2257" spans="2:8" ht="20.25">
      <c r="B2257" s="10"/>
      <c r="C2257" s="105"/>
      <c r="D2257" s="106" t="s">
        <v>230</v>
      </c>
      <c r="E2257" s="107"/>
      <c r="F2257" s="107"/>
      <c r="G2257" s="108"/>
      <c r="H2257" s="40"/>
    </row>
    <row r="2258" spans="2:8">
      <c r="C2258" s="35" t="s">
        <v>12</v>
      </c>
      <c r="D2258" s="53">
        <v>3.3</v>
      </c>
      <c r="E2258" s="49"/>
      <c r="F2258" s="10"/>
    </row>
    <row r="2259" spans="2:8">
      <c r="C2259" s="1" t="s">
        <v>9</v>
      </c>
      <c r="D2259" s="54">
        <v>541</v>
      </c>
      <c r="E2259" s="109" t="s">
        <v>16</v>
      </c>
      <c r="F2259" s="110"/>
      <c r="G2259" s="113">
        <f>D2260/D2259</f>
        <v>30.827116451016639</v>
      </c>
    </row>
    <row r="2260" spans="2:8">
      <c r="C2260" s="1" t="s">
        <v>10</v>
      </c>
      <c r="D2260" s="54">
        <v>16677.47</v>
      </c>
      <c r="E2260" s="111"/>
      <c r="F2260" s="112"/>
      <c r="G2260" s="114"/>
    </row>
    <row r="2261" spans="2:8">
      <c r="C2261" s="37"/>
      <c r="D2261" s="38"/>
      <c r="E2261" s="50"/>
    </row>
    <row r="2262" spans="2:8">
      <c r="C2262" s="36" t="s">
        <v>7</v>
      </c>
      <c r="D2262" s="55" t="s">
        <v>231</v>
      </c>
    </row>
    <row r="2263" spans="2:8">
      <c r="C2263" s="36" t="s">
        <v>11</v>
      </c>
      <c r="D2263" s="55">
        <v>75</v>
      </c>
    </row>
    <row r="2264" spans="2:8">
      <c r="C2264" s="36" t="s">
        <v>13</v>
      </c>
      <c r="D2264" s="69" t="s">
        <v>34</v>
      </c>
      <c r="E2264" s="41"/>
    </row>
    <row r="2265" spans="2:8" ht="24" thickBot="1">
      <c r="C2265" s="42"/>
      <c r="D2265" s="42"/>
    </row>
    <row r="2266" spans="2:8" ht="48" thickBot="1">
      <c r="B2266" s="88" t="s">
        <v>17</v>
      </c>
      <c r="C2266" s="89"/>
      <c r="D2266" s="23" t="s">
        <v>20</v>
      </c>
      <c r="E2266" s="90" t="s">
        <v>22</v>
      </c>
      <c r="F2266" s="91"/>
      <c r="G2266" s="2" t="s">
        <v>21</v>
      </c>
    </row>
    <row r="2267" spans="2:8" ht="24" thickBot="1">
      <c r="B2267" s="92" t="s">
        <v>36</v>
      </c>
      <c r="C2267" s="93"/>
      <c r="D2267" s="70">
        <v>50.01</v>
      </c>
      <c r="E2267" s="56">
        <v>3.3</v>
      </c>
      <c r="F2267" s="18" t="s">
        <v>25</v>
      </c>
      <c r="G2267" s="26">
        <f t="shared" ref="G2267:G2274" si="51">D2267*E2267</f>
        <v>165.03299999999999</v>
      </c>
      <c r="H2267" s="94"/>
    </row>
    <row r="2268" spans="2:8">
      <c r="B2268" s="95" t="s">
        <v>18</v>
      </c>
      <c r="C2268" s="96"/>
      <c r="D2268" s="59">
        <v>97.44</v>
      </c>
      <c r="E2268" s="57">
        <v>0.85</v>
      </c>
      <c r="F2268" s="19" t="s">
        <v>26</v>
      </c>
      <c r="G2268" s="27">
        <f t="shared" si="51"/>
        <v>82.823999999999998</v>
      </c>
      <c r="H2268" s="94"/>
    </row>
    <row r="2269" spans="2:8" ht="24" thickBot="1">
      <c r="B2269" s="97" t="s">
        <v>19</v>
      </c>
      <c r="C2269" s="98"/>
      <c r="D2269" s="62">
        <v>151.63</v>
      </c>
      <c r="E2269" s="58">
        <v>0.85</v>
      </c>
      <c r="F2269" s="20" t="s">
        <v>26</v>
      </c>
      <c r="G2269" s="28">
        <f t="shared" si="51"/>
        <v>128.88549999999998</v>
      </c>
      <c r="H2269" s="94"/>
    </row>
    <row r="2270" spans="2:8" ht="24" thickBot="1">
      <c r="B2270" s="99" t="s">
        <v>28</v>
      </c>
      <c r="C2270" s="100"/>
      <c r="D2270" s="71">
        <v>731.97</v>
      </c>
      <c r="E2270" s="71"/>
      <c r="F2270" s="24" t="s">
        <v>25</v>
      </c>
      <c r="G2270" s="29">
        <f t="shared" si="51"/>
        <v>0</v>
      </c>
      <c r="H2270" s="94"/>
    </row>
    <row r="2271" spans="2:8">
      <c r="B2271" s="95" t="s">
        <v>33</v>
      </c>
      <c r="C2271" s="96"/>
      <c r="D2271" s="59">
        <v>652.6</v>
      </c>
      <c r="E2271" s="59">
        <v>6.6</v>
      </c>
      <c r="F2271" s="19" t="s">
        <v>25</v>
      </c>
      <c r="G2271" s="27">
        <f t="shared" si="51"/>
        <v>4307.16</v>
      </c>
      <c r="H2271" s="94"/>
    </row>
    <row r="2272" spans="2:8">
      <c r="B2272" s="101" t="s">
        <v>27</v>
      </c>
      <c r="C2272" s="102"/>
      <c r="D2272" s="72">
        <v>526.99</v>
      </c>
      <c r="E2272" s="60">
        <v>3.3</v>
      </c>
      <c r="F2272" s="21" t="s">
        <v>25</v>
      </c>
      <c r="G2272" s="30">
        <f t="shared" si="51"/>
        <v>1739.067</v>
      </c>
      <c r="H2272" s="94"/>
    </row>
    <row r="2273" spans="2:8">
      <c r="B2273" s="101" t="s">
        <v>29</v>
      </c>
      <c r="C2273" s="102"/>
      <c r="D2273" s="73">
        <v>5436.99</v>
      </c>
      <c r="E2273" s="61"/>
      <c r="F2273" s="21" t="s">
        <v>25</v>
      </c>
      <c r="G2273" s="30">
        <f t="shared" si="51"/>
        <v>0</v>
      </c>
      <c r="H2273" s="94"/>
    </row>
    <row r="2274" spans="2:8">
      <c r="B2274" s="101" t="s">
        <v>30</v>
      </c>
      <c r="C2274" s="102"/>
      <c r="D2274" s="73">
        <v>1672.77</v>
      </c>
      <c r="E2274" s="61"/>
      <c r="F2274" s="21" t="s">
        <v>25</v>
      </c>
      <c r="G2274" s="30">
        <f t="shared" si="51"/>
        <v>0</v>
      </c>
      <c r="H2274" s="94"/>
    </row>
    <row r="2275" spans="2:8">
      <c r="B2275" s="101" t="s">
        <v>32</v>
      </c>
      <c r="C2275" s="102"/>
      <c r="D2275" s="73">
        <v>548.24</v>
      </c>
      <c r="E2275" s="61"/>
      <c r="F2275" s="21" t="s">
        <v>25</v>
      </c>
      <c r="G2275" s="30">
        <f>D2275*E2275</f>
        <v>0</v>
      </c>
      <c r="H2275" s="94"/>
    </row>
    <row r="2276" spans="2:8" ht="24" thickBot="1">
      <c r="B2276" s="97" t="s">
        <v>31</v>
      </c>
      <c r="C2276" s="98"/>
      <c r="D2276" s="74">
        <v>340.74</v>
      </c>
      <c r="E2276" s="62"/>
      <c r="F2276" s="20" t="s">
        <v>25</v>
      </c>
      <c r="G2276" s="31">
        <f>D2276*E2276</f>
        <v>0</v>
      </c>
      <c r="H2276" s="94"/>
    </row>
    <row r="2277" spans="2:8">
      <c r="C2277" s="3"/>
      <c r="D2277" s="3"/>
      <c r="E2277" s="4"/>
      <c r="F2277" s="4"/>
      <c r="H2277" s="45"/>
    </row>
    <row r="2278" spans="2:8" ht="25.5">
      <c r="C2278" s="14" t="s">
        <v>14</v>
      </c>
      <c r="D2278" s="6"/>
    </row>
    <row r="2279" spans="2:8" ht="20.25">
      <c r="C2279" s="85" t="s">
        <v>6</v>
      </c>
      <c r="D2279" s="82" t="s">
        <v>0</v>
      </c>
      <c r="E2279" s="9">
        <f>IF(G2267&gt;0, ROUND((G2267+D2260)/D2260,2), 0)</f>
        <v>1.01</v>
      </c>
      <c r="F2279" s="9"/>
      <c r="G2279" s="10"/>
      <c r="H2279" s="7"/>
    </row>
    <row r="2280" spans="2:8">
      <c r="C2280" s="85"/>
      <c r="D2280" s="82" t="s">
        <v>1</v>
      </c>
      <c r="E2280" s="9">
        <f>IF(SUM(G2268:G2269)&gt;0,ROUND((G2268+G2269+D2260)/D2260,2),0)</f>
        <v>1.01</v>
      </c>
      <c r="F2280" s="9"/>
      <c r="G2280" s="11"/>
      <c r="H2280" s="47"/>
    </row>
    <row r="2281" spans="2:8">
      <c r="C2281" s="85"/>
      <c r="D2281" s="82" t="s">
        <v>2</v>
      </c>
      <c r="E2281" s="9">
        <f>IF(G2270&gt;0,ROUND((G2270+D2260)/D2260,2),0)</f>
        <v>0</v>
      </c>
      <c r="F2281" s="12"/>
      <c r="G2281" s="11"/>
    </row>
    <row r="2282" spans="2:8">
      <c r="C2282" s="85"/>
      <c r="D2282" s="13" t="s">
        <v>3</v>
      </c>
      <c r="E2282" s="32">
        <f>IF(SUM(G2271:G2276)&gt;0,ROUND((SUM(G2271:G2276)+D2260)/D2260,2),0)</f>
        <v>1.36</v>
      </c>
      <c r="F2282" s="10"/>
      <c r="G2282" s="11"/>
    </row>
    <row r="2283" spans="2:8" ht="25.5">
      <c r="D2283" s="33" t="s">
        <v>4</v>
      </c>
      <c r="E2283" s="34">
        <f>SUM(E2279:E2282)-IF(VALUE(COUNTIF(E2279:E2282,"&gt;0"))=4,3,0)-IF(VALUE(COUNTIF(E2279:E2282,"&gt;0"))=3,2,0)-IF(VALUE(COUNTIF(E2279:E2282,"&gt;0"))=2,1,0)</f>
        <v>1.38</v>
      </c>
      <c r="F2283" s="25"/>
    </row>
    <row r="2284" spans="2:8">
      <c r="E2284" s="15"/>
    </row>
    <row r="2285" spans="2:8" ht="25.5">
      <c r="B2285" s="22"/>
      <c r="C2285" s="16" t="s">
        <v>23</v>
      </c>
      <c r="D2285" s="86">
        <f>E2283*D2260</f>
        <v>23014.908599999999</v>
      </c>
      <c r="E2285" s="86"/>
    </row>
    <row r="2286" spans="2:8" ht="20.25">
      <c r="C2286" s="17" t="s">
        <v>8</v>
      </c>
      <c r="D2286" s="87">
        <f>D2285/D2259</f>
        <v>42.541420702402952</v>
      </c>
      <c r="E2286" s="87"/>
      <c r="G2286" s="7"/>
      <c r="H2286" s="48"/>
    </row>
    <row r="2296" spans="2:8" ht="60.75">
      <c r="B2296" s="115" t="s">
        <v>232</v>
      </c>
      <c r="C2296" s="115"/>
      <c r="D2296" s="115"/>
      <c r="E2296" s="115"/>
      <c r="F2296" s="115"/>
      <c r="G2296" s="115"/>
      <c r="H2296" s="115"/>
    </row>
    <row r="2297" spans="2:8">
      <c r="B2297" s="116" t="s">
        <v>37</v>
      </c>
      <c r="C2297" s="116"/>
      <c r="D2297" s="116"/>
      <c r="E2297" s="116"/>
      <c r="F2297" s="116"/>
      <c r="G2297" s="116"/>
    </row>
    <row r="2298" spans="2:8">
      <c r="C2298" s="81"/>
      <c r="G2298" s="7"/>
    </row>
    <row r="2299" spans="2:8" ht="25.5">
      <c r="C2299" s="14" t="s">
        <v>5</v>
      </c>
      <c r="D2299" s="6"/>
    </row>
    <row r="2300" spans="2:8" ht="20.25">
      <c r="B2300" s="10"/>
      <c r="C2300" s="103" t="s">
        <v>15</v>
      </c>
      <c r="D2300" s="106" t="s">
        <v>87</v>
      </c>
      <c r="E2300" s="107"/>
      <c r="F2300" s="107"/>
      <c r="G2300" s="108"/>
      <c r="H2300" s="40"/>
    </row>
    <row r="2301" spans="2:8" ht="20.25">
      <c r="B2301" s="10"/>
      <c r="C2301" s="104"/>
      <c r="D2301" s="106" t="s">
        <v>189</v>
      </c>
      <c r="E2301" s="107"/>
      <c r="F2301" s="107"/>
      <c r="G2301" s="108"/>
      <c r="H2301" s="40"/>
    </row>
    <row r="2302" spans="2:8" ht="20.25">
      <c r="B2302" s="10"/>
      <c r="C2302" s="105"/>
      <c r="D2302" s="106" t="s">
        <v>233</v>
      </c>
      <c r="E2302" s="107"/>
      <c r="F2302" s="107"/>
      <c r="G2302" s="108"/>
      <c r="H2302" s="40"/>
    </row>
    <row r="2303" spans="2:8">
      <c r="C2303" s="35" t="s">
        <v>12</v>
      </c>
      <c r="D2303" s="53">
        <v>3.6</v>
      </c>
      <c r="E2303" s="49"/>
      <c r="F2303" s="10"/>
    </row>
    <row r="2304" spans="2:8">
      <c r="C2304" s="1" t="s">
        <v>9</v>
      </c>
      <c r="D2304" s="54">
        <v>635</v>
      </c>
      <c r="E2304" s="109" t="s">
        <v>16</v>
      </c>
      <c r="F2304" s="110"/>
      <c r="G2304" s="113">
        <f>D2305/D2304</f>
        <v>35.012094488188978</v>
      </c>
    </row>
    <row r="2305" spans="2:8">
      <c r="C2305" s="1" t="s">
        <v>10</v>
      </c>
      <c r="D2305" s="54">
        <v>22232.68</v>
      </c>
      <c r="E2305" s="111"/>
      <c r="F2305" s="112"/>
      <c r="G2305" s="114"/>
    </row>
    <row r="2306" spans="2:8">
      <c r="C2306" s="37"/>
      <c r="D2306" s="38"/>
      <c r="E2306" s="50"/>
    </row>
    <row r="2307" spans="2:8">
      <c r="C2307" s="36" t="s">
        <v>7</v>
      </c>
      <c r="D2307" s="55" t="s">
        <v>234</v>
      </c>
    </row>
    <row r="2308" spans="2:8">
      <c r="C2308" s="36" t="s">
        <v>11</v>
      </c>
      <c r="D2308" s="55">
        <v>75</v>
      </c>
    </row>
    <row r="2309" spans="2:8">
      <c r="C2309" s="36" t="s">
        <v>13</v>
      </c>
      <c r="D2309" s="69" t="s">
        <v>34</v>
      </c>
      <c r="E2309" s="41"/>
    </row>
    <row r="2310" spans="2:8" ht="24" thickBot="1">
      <c r="C2310" s="42"/>
      <c r="D2310" s="42"/>
    </row>
    <row r="2311" spans="2:8" ht="48" thickBot="1">
      <c r="B2311" s="88" t="s">
        <v>17</v>
      </c>
      <c r="C2311" s="89"/>
      <c r="D2311" s="23" t="s">
        <v>20</v>
      </c>
      <c r="E2311" s="90" t="s">
        <v>22</v>
      </c>
      <c r="F2311" s="91"/>
      <c r="G2311" s="2" t="s">
        <v>21</v>
      </c>
    </row>
    <row r="2312" spans="2:8" ht="24" thickBot="1">
      <c r="B2312" s="92" t="s">
        <v>36</v>
      </c>
      <c r="C2312" s="93"/>
      <c r="D2312" s="70">
        <v>50.01</v>
      </c>
      <c r="E2312" s="56">
        <v>3.6</v>
      </c>
      <c r="F2312" s="18" t="s">
        <v>25</v>
      </c>
      <c r="G2312" s="26">
        <f t="shared" ref="G2312:G2319" si="52">D2312*E2312</f>
        <v>180.036</v>
      </c>
      <c r="H2312" s="94"/>
    </row>
    <row r="2313" spans="2:8">
      <c r="B2313" s="95" t="s">
        <v>18</v>
      </c>
      <c r="C2313" s="96"/>
      <c r="D2313" s="59">
        <v>97.44</v>
      </c>
      <c r="E2313" s="57">
        <v>0.9</v>
      </c>
      <c r="F2313" s="19" t="s">
        <v>26</v>
      </c>
      <c r="G2313" s="27">
        <f t="shared" si="52"/>
        <v>87.695999999999998</v>
      </c>
      <c r="H2313" s="94"/>
    </row>
    <row r="2314" spans="2:8" ht="24" thickBot="1">
      <c r="B2314" s="97" t="s">
        <v>19</v>
      </c>
      <c r="C2314" s="98"/>
      <c r="D2314" s="62">
        <v>151.63</v>
      </c>
      <c r="E2314" s="58">
        <v>0.9</v>
      </c>
      <c r="F2314" s="20" t="s">
        <v>26</v>
      </c>
      <c r="G2314" s="28">
        <f t="shared" si="52"/>
        <v>136.46700000000001</v>
      </c>
      <c r="H2314" s="94"/>
    </row>
    <row r="2315" spans="2:8" ht="24" thickBot="1">
      <c r="B2315" s="99" t="s">
        <v>28</v>
      </c>
      <c r="C2315" s="100"/>
      <c r="D2315" s="71">
        <v>731.97</v>
      </c>
      <c r="E2315" s="71"/>
      <c r="F2315" s="24" t="s">
        <v>25</v>
      </c>
      <c r="G2315" s="29">
        <f t="shared" si="52"/>
        <v>0</v>
      </c>
      <c r="H2315" s="94"/>
    </row>
    <row r="2316" spans="2:8">
      <c r="B2316" s="95" t="s">
        <v>33</v>
      </c>
      <c r="C2316" s="96"/>
      <c r="D2316" s="59">
        <v>652.6</v>
      </c>
      <c r="E2316" s="59">
        <v>7.2</v>
      </c>
      <c r="F2316" s="19" t="s">
        <v>25</v>
      </c>
      <c r="G2316" s="27">
        <f t="shared" si="52"/>
        <v>4698.72</v>
      </c>
      <c r="H2316" s="94"/>
    </row>
    <row r="2317" spans="2:8">
      <c r="B2317" s="101" t="s">
        <v>27</v>
      </c>
      <c r="C2317" s="102"/>
      <c r="D2317" s="72">
        <v>526.99</v>
      </c>
      <c r="E2317" s="60">
        <v>3.6</v>
      </c>
      <c r="F2317" s="21" t="s">
        <v>25</v>
      </c>
      <c r="G2317" s="30">
        <f t="shared" si="52"/>
        <v>1897.164</v>
      </c>
      <c r="H2317" s="94"/>
    </row>
    <row r="2318" spans="2:8">
      <c r="B2318" s="101" t="s">
        <v>29</v>
      </c>
      <c r="C2318" s="102"/>
      <c r="D2318" s="73">
        <v>5436.99</v>
      </c>
      <c r="E2318" s="61"/>
      <c r="F2318" s="21" t="s">
        <v>25</v>
      </c>
      <c r="G2318" s="30">
        <f t="shared" si="52"/>
        <v>0</v>
      </c>
      <c r="H2318" s="94"/>
    </row>
    <row r="2319" spans="2:8">
      <c r="B2319" s="101" t="s">
        <v>30</v>
      </c>
      <c r="C2319" s="102"/>
      <c r="D2319" s="73">
        <v>1672.77</v>
      </c>
      <c r="E2319" s="61"/>
      <c r="F2319" s="21" t="s">
        <v>25</v>
      </c>
      <c r="G2319" s="30">
        <f t="shared" si="52"/>
        <v>0</v>
      </c>
      <c r="H2319" s="94"/>
    </row>
    <row r="2320" spans="2:8">
      <c r="B2320" s="101" t="s">
        <v>32</v>
      </c>
      <c r="C2320" s="102"/>
      <c r="D2320" s="73">
        <v>548.24</v>
      </c>
      <c r="E2320" s="61"/>
      <c r="F2320" s="21" t="s">
        <v>25</v>
      </c>
      <c r="G2320" s="30">
        <f>D2320*E2320</f>
        <v>0</v>
      </c>
      <c r="H2320" s="94"/>
    </row>
    <row r="2321" spans="2:8" ht="24" thickBot="1">
      <c r="B2321" s="97" t="s">
        <v>31</v>
      </c>
      <c r="C2321" s="98"/>
      <c r="D2321" s="74">
        <v>340.74</v>
      </c>
      <c r="E2321" s="62"/>
      <c r="F2321" s="20" t="s">
        <v>25</v>
      </c>
      <c r="G2321" s="31">
        <f>D2321*E2321</f>
        <v>0</v>
      </c>
      <c r="H2321" s="94"/>
    </row>
    <row r="2322" spans="2:8">
      <c r="C2322" s="3"/>
      <c r="D2322" s="3"/>
      <c r="E2322" s="4"/>
      <c r="F2322" s="4"/>
      <c r="H2322" s="45"/>
    </row>
    <row r="2323" spans="2:8" ht="25.5">
      <c r="C2323" s="14" t="s">
        <v>14</v>
      </c>
      <c r="D2323" s="6"/>
    </row>
    <row r="2324" spans="2:8" ht="20.25">
      <c r="C2324" s="85" t="s">
        <v>6</v>
      </c>
      <c r="D2324" s="82" t="s">
        <v>0</v>
      </c>
      <c r="E2324" s="9">
        <f>IF(G2312&gt;0, ROUND((G2312+D2305)/D2305,2), 0)</f>
        <v>1.01</v>
      </c>
      <c r="F2324" s="9"/>
      <c r="G2324" s="10"/>
      <c r="H2324" s="7"/>
    </row>
    <row r="2325" spans="2:8">
      <c r="C2325" s="85"/>
      <c r="D2325" s="82" t="s">
        <v>1</v>
      </c>
      <c r="E2325" s="9">
        <f>IF(SUM(G2313:G2314)&gt;0,ROUND((G2313+G2314+D2305)/D2305,2),0)</f>
        <v>1.01</v>
      </c>
      <c r="F2325" s="9"/>
      <c r="G2325" s="11"/>
      <c r="H2325" s="47"/>
    </row>
    <row r="2326" spans="2:8">
      <c r="C2326" s="85"/>
      <c r="D2326" s="82" t="s">
        <v>2</v>
      </c>
      <c r="E2326" s="9">
        <f>IF(G2315&gt;0,ROUND((G2315+D2305)/D2305,2),0)</f>
        <v>0</v>
      </c>
      <c r="F2326" s="12"/>
      <c r="G2326" s="11"/>
    </row>
    <row r="2327" spans="2:8">
      <c r="C2327" s="85"/>
      <c r="D2327" s="13" t="s">
        <v>3</v>
      </c>
      <c r="E2327" s="32">
        <f>IF(SUM(G2316:G2321)&gt;0,ROUND((SUM(G2316:G2321)+D2305)/D2305,2),0)</f>
        <v>1.3</v>
      </c>
      <c r="F2327" s="10"/>
      <c r="G2327" s="11"/>
    </row>
    <row r="2328" spans="2:8" ht="25.5">
      <c r="D2328" s="33" t="s">
        <v>4</v>
      </c>
      <c r="E2328" s="34">
        <f>SUM(E2324:E2327)-IF(VALUE(COUNTIF(E2324:E2327,"&gt;0"))=4,3,0)-IF(VALUE(COUNTIF(E2324:E2327,"&gt;0"))=3,2,0)-IF(VALUE(COUNTIF(E2324:E2327,"&gt;0"))=2,1,0)</f>
        <v>1.3200000000000003</v>
      </c>
      <c r="F2328" s="25"/>
    </row>
    <row r="2329" spans="2:8">
      <c r="E2329" s="15"/>
    </row>
    <row r="2330" spans="2:8" ht="25.5">
      <c r="B2330" s="22"/>
      <c r="C2330" s="16" t="s">
        <v>23</v>
      </c>
      <c r="D2330" s="86">
        <f>E2328*D2305</f>
        <v>29347.137600000005</v>
      </c>
      <c r="E2330" s="86"/>
    </row>
    <row r="2331" spans="2:8" ht="20.25">
      <c r="C2331" s="17" t="s">
        <v>8</v>
      </c>
      <c r="D2331" s="87">
        <f>D2330/D2304</f>
        <v>46.21596472440946</v>
      </c>
      <c r="E2331" s="87"/>
      <c r="G2331" s="7"/>
      <c r="H2331" s="48"/>
    </row>
    <row r="2341" spans="2:8" ht="60.75">
      <c r="B2341" s="115" t="s">
        <v>235</v>
      </c>
      <c r="C2341" s="115"/>
      <c r="D2341" s="115"/>
      <c r="E2341" s="115"/>
      <c r="F2341" s="115"/>
      <c r="G2341" s="115"/>
      <c r="H2341" s="115"/>
    </row>
    <row r="2342" spans="2:8">
      <c r="B2342" s="116" t="s">
        <v>37</v>
      </c>
      <c r="C2342" s="116"/>
      <c r="D2342" s="116"/>
      <c r="E2342" s="116"/>
      <c r="F2342" s="116"/>
      <c r="G2342" s="116"/>
    </row>
    <row r="2343" spans="2:8">
      <c r="C2343" s="81"/>
      <c r="G2343" s="7"/>
    </row>
    <row r="2344" spans="2:8" ht="25.5">
      <c r="C2344" s="14" t="s">
        <v>5</v>
      </c>
      <c r="D2344" s="6"/>
    </row>
    <row r="2345" spans="2:8" ht="20.25">
      <c r="B2345" s="10"/>
      <c r="C2345" s="103" t="s">
        <v>15</v>
      </c>
      <c r="D2345" s="106" t="s">
        <v>87</v>
      </c>
      <c r="E2345" s="107"/>
      <c r="F2345" s="107"/>
      <c r="G2345" s="108"/>
      <c r="H2345" s="40"/>
    </row>
    <row r="2346" spans="2:8" ht="20.25">
      <c r="B2346" s="10"/>
      <c r="C2346" s="104"/>
      <c r="D2346" s="106" t="s">
        <v>189</v>
      </c>
      <c r="E2346" s="107"/>
      <c r="F2346" s="107"/>
      <c r="G2346" s="108"/>
      <c r="H2346" s="40"/>
    </row>
    <row r="2347" spans="2:8" ht="20.25">
      <c r="B2347" s="10"/>
      <c r="C2347" s="105"/>
      <c r="D2347" s="106" t="s">
        <v>236</v>
      </c>
      <c r="E2347" s="107"/>
      <c r="F2347" s="107"/>
      <c r="G2347" s="108"/>
      <c r="H2347" s="40"/>
    </row>
    <row r="2348" spans="2:8">
      <c r="C2348" s="35" t="s">
        <v>12</v>
      </c>
      <c r="D2348" s="53">
        <v>1.6</v>
      </c>
      <c r="E2348" s="49"/>
      <c r="F2348" s="10"/>
    </row>
    <row r="2349" spans="2:8">
      <c r="C2349" s="1" t="s">
        <v>9</v>
      </c>
      <c r="D2349" s="54">
        <v>318</v>
      </c>
      <c r="E2349" s="109" t="s">
        <v>16</v>
      </c>
      <c r="F2349" s="110"/>
      <c r="G2349" s="113">
        <f>D2350/D2349</f>
        <v>30.752106918238994</v>
      </c>
    </row>
    <row r="2350" spans="2:8">
      <c r="C2350" s="1" t="s">
        <v>10</v>
      </c>
      <c r="D2350" s="54">
        <v>9779.17</v>
      </c>
      <c r="E2350" s="111"/>
      <c r="F2350" s="112"/>
      <c r="G2350" s="114"/>
    </row>
    <row r="2351" spans="2:8">
      <c r="C2351" s="37"/>
      <c r="D2351" s="38"/>
      <c r="E2351" s="50"/>
    </row>
    <row r="2352" spans="2:8">
      <c r="C2352" s="36" t="s">
        <v>7</v>
      </c>
      <c r="D2352" s="55" t="s">
        <v>237</v>
      </c>
    </row>
    <row r="2353" spans="2:8">
      <c r="C2353" s="36" t="s">
        <v>11</v>
      </c>
      <c r="D2353" s="55">
        <v>70</v>
      </c>
    </row>
    <row r="2354" spans="2:8">
      <c r="C2354" s="36" t="s">
        <v>13</v>
      </c>
      <c r="D2354" s="69" t="s">
        <v>34</v>
      </c>
      <c r="E2354" s="41"/>
    </row>
    <row r="2355" spans="2:8" ht="24" thickBot="1">
      <c r="C2355" s="42"/>
      <c r="D2355" s="42"/>
    </row>
    <row r="2356" spans="2:8" ht="48" thickBot="1">
      <c r="B2356" s="88" t="s">
        <v>17</v>
      </c>
      <c r="C2356" s="89"/>
      <c r="D2356" s="23" t="s">
        <v>20</v>
      </c>
      <c r="E2356" s="90" t="s">
        <v>22</v>
      </c>
      <c r="F2356" s="91"/>
      <c r="G2356" s="2" t="s">
        <v>21</v>
      </c>
    </row>
    <row r="2357" spans="2:8" ht="24" thickBot="1">
      <c r="B2357" s="92" t="s">
        <v>36</v>
      </c>
      <c r="C2357" s="93"/>
      <c r="D2357" s="70">
        <v>50.01</v>
      </c>
      <c r="E2357" s="56">
        <v>1.6</v>
      </c>
      <c r="F2357" s="18" t="s">
        <v>25</v>
      </c>
      <c r="G2357" s="26">
        <f t="shared" ref="G2357:G2364" si="53">D2357*E2357</f>
        <v>80.016000000000005</v>
      </c>
      <c r="H2357" s="94"/>
    </row>
    <row r="2358" spans="2:8">
      <c r="B2358" s="95" t="s">
        <v>18</v>
      </c>
      <c r="C2358" s="96"/>
      <c r="D2358" s="59">
        <v>97.44</v>
      </c>
      <c r="E2358" s="57">
        <v>0.48</v>
      </c>
      <c r="F2358" s="19" t="s">
        <v>26</v>
      </c>
      <c r="G2358" s="27">
        <f t="shared" si="53"/>
        <v>46.7712</v>
      </c>
      <c r="H2358" s="94"/>
    </row>
    <row r="2359" spans="2:8" ht="24" thickBot="1">
      <c r="B2359" s="97" t="s">
        <v>19</v>
      </c>
      <c r="C2359" s="98"/>
      <c r="D2359" s="62">
        <v>151.63</v>
      </c>
      <c r="E2359" s="58">
        <v>0.48</v>
      </c>
      <c r="F2359" s="20" t="s">
        <v>26</v>
      </c>
      <c r="G2359" s="28">
        <f t="shared" si="53"/>
        <v>72.782399999999996</v>
      </c>
      <c r="H2359" s="94"/>
    </row>
    <row r="2360" spans="2:8" ht="24" thickBot="1">
      <c r="B2360" s="99" t="s">
        <v>28</v>
      </c>
      <c r="C2360" s="100"/>
      <c r="D2360" s="71">
        <v>731.97</v>
      </c>
      <c r="E2360" s="71"/>
      <c r="F2360" s="24" t="s">
        <v>25</v>
      </c>
      <c r="G2360" s="29">
        <f t="shared" si="53"/>
        <v>0</v>
      </c>
      <c r="H2360" s="94"/>
    </row>
    <row r="2361" spans="2:8">
      <c r="B2361" s="95" t="s">
        <v>33</v>
      </c>
      <c r="C2361" s="96"/>
      <c r="D2361" s="59">
        <v>652.6</v>
      </c>
      <c r="E2361" s="59">
        <v>3.2</v>
      </c>
      <c r="F2361" s="19" t="s">
        <v>25</v>
      </c>
      <c r="G2361" s="27">
        <f t="shared" si="53"/>
        <v>2088.3200000000002</v>
      </c>
      <c r="H2361" s="94"/>
    </row>
    <row r="2362" spans="2:8">
      <c r="B2362" s="101" t="s">
        <v>27</v>
      </c>
      <c r="C2362" s="102"/>
      <c r="D2362" s="72">
        <v>526.99</v>
      </c>
      <c r="E2362" s="60">
        <v>1.6</v>
      </c>
      <c r="F2362" s="21" t="s">
        <v>25</v>
      </c>
      <c r="G2362" s="30">
        <f t="shared" si="53"/>
        <v>843.18400000000008</v>
      </c>
      <c r="H2362" s="94"/>
    </row>
    <row r="2363" spans="2:8">
      <c r="B2363" s="101" t="s">
        <v>29</v>
      </c>
      <c r="C2363" s="102"/>
      <c r="D2363" s="73">
        <v>5436.99</v>
      </c>
      <c r="E2363" s="61"/>
      <c r="F2363" s="21" t="s">
        <v>25</v>
      </c>
      <c r="G2363" s="30">
        <f t="shared" si="53"/>
        <v>0</v>
      </c>
      <c r="H2363" s="94"/>
    </row>
    <row r="2364" spans="2:8">
      <c r="B2364" s="101" t="s">
        <v>30</v>
      </c>
      <c r="C2364" s="102"/>
      <c r="D2364" s="73">
        <v>1672.77</v>
      </c>
      <c r="E2364" s="61"/>
      <c r="F2364" s="21" t="s">
        <v>25</v>
      </c>
      <c r="G2364" s="30">
        <f t="shared" si="53"/>
        <v>0</v>
      </c>
      <c r="H2364" s="94"/>
    </row>
    <row r="2365" spans="2:8">
      <c r="B2365" s="101" t="s">
        <v>32</v>
      </c>
      <c r="C2365" s="102"/>
      <c r="D2365" s="73">
        <v>548.24</v>
      </c>
      <c r="E2365" s="61"/>
      <c r="F2365" s="21" t="s">
        <v>25</v>
      </c>
      <c r="G2365" s="30">
        <f>D2365*E2365</f>
        <v>0</v>
      </c>
      <c r="H2365" s="94"/>
    </row>
    <row r="2366" spans="2:8" ht="24" thickBot="1">
      <c r="B2366" s="97" t="s">
        <v>31</v>
      </c>
      <c r="C2366" s="98"/>
      <c r="D2366" s="74">
        <v>340.74</v>
      </c>
      <c r="E2366" s="62"/>
      <c r="F2366" s="20" t="s">
        <v>25</v>
      </c>
      <c r="G2366" s="31">
        <f>D2366*E2366</f>
        <v>0</v>
      </c>
      <c r="H2366" s="94"/>
    </row>
    <row r="2367" spans="2:8">
      <c r="C2367" s="3"/>
      <c r="D2367" s="3"/>
      <c r="E2367" s="4"/>
      <c r="F2367" s="4"/>
      <c r="H2367" s="45"/>
    </row>
    <row r="2368" spans="2:8" ht="25.5">
      <c r="C2368" s="14" t="s">
        <v>14</v>
      </c>
      <c r="D2368" s="6"/>
    </row>
    <row r="2369" spans="2:8" ht="20.25">
      <c r="C2369" s="85" t="s">
        <v>6</v>
      </c>
      <c r="D2369" s="82" t="s">
        <v>0</v>
      </c>
      <c r="E2369" s="9">
        <f>IF(G2357&gt;0, ROUND((G2357+D2350)/D2350,2), 0)</f>
        <v>1.01</v>
      </c>
      <c r="F2369" s="9"/>
      <c r="G2369" s="10"/>
      <c r="H2369" s="7"/>
    </row>
    <row r="2370" spans="2:8">
      <c r="C2370" s="85"/>
      <c r="D2370" s="82" t="s">
        <v>1</v>
      </c>
      <c r="E2370" s="9">
        <f>IF(SUM(G2358:G2359)&gt;0,ROUND((G2358+G2359+D2350)/D2350,2),0)</f>
        <v>1.01</v>
      </c>
      <c r="F2370" s="9"/>
      <c r="G2370" s="11"/>
      <c r="H2370" s="47"/>
    </row>
    <row r="2371" spans="2:8">
      <c r="C2371" s="85"/>
      <c r="D2371" s="82" t="s">
        <v>2</v>
      </c>
      <c r="E2371" s="9">
        <f>IF(G2360&gt;0,ROUND((G2360+D2350)/D2350,2),0)</f>
        <v>0</v>
      </c>
      <c r="F2371" s="12"/>
      <c r="G2371" s="11"/>
    </row>
    <row r="2372" spans="2:8">
      <c r="C2372" s="85"/>
      <c r="D2372" s="13" t="s">
        <v>3</v>
      </c>
      <c r="E2372" s="32">
        <f>IF(SUM(G2361:G2366)&gt;0,ROUND((SUM(G2361:G2366)+D2350)/D2350,2),0)</f>
        <v>1.3</v>
      </c>
      <c r="F2372" s="10"/>
      <c r="G2372" s="11"/>
    </row>
    <row r="2373" spans="2:8" ht="25.5">
      <c r="D2373" s="33" t="s">
        <v>4</v>
      </c>
      <c r="E2373" s="34">
        <f>SUM(E2369:E2372)-IF(VALUE(COUNTIF(E2369:E2372,"&gt;0"))=4,3,0)-IF(VALUE(COUNTIF(E2369:E2372,"&gt;0"))=3,2,0)-IF(VALUE(COUNTIF(E2369:E2372,"&gt;0"))=2,1,0)</f>
        <v>1.3200000000000003</v>
      </c>
      <c r="F2373" s="25"/>
    </row>
    <row r="2374" spans="2:8">
      <c r="E2374" s="15"/>
    </row>
    <row r="2375" spans="2:8" ht="25.5">
      <c r="B2375" s="22"/>
      <c r="C2375" s="16" t="s">
        <v>23</v>
      </c>
      <c r="D2375" s="86">
        <f>E2373*D2350</f>
        <v>12908.504400000003</v>
      </c>
      <c r="E2375" s="86"/>
    </row>
    <row r="2376" spans="2:8" ht="20.25">
      <c r="C2376" s="17" t="s">
        <v>8</v>
      </c>
      <c r="D2376" s="87">
        <f>D2375/D2349</f>
        <v>40.59278113207548</v>
      </c>
      <c r="E2376" s="87"/>
      <c r="G2376" s="7"/>
      <c r="H2376" s="48"/>
    </row>
    <row r="2386" spans="2:8" ht="60.75">
      <c r="B2386" s="115" t="s">
        <v>238</v>
      </c>
      <c r="C2386" s="115"/>
      <c r="D2386" s="115"/>
      <c r="E2386" s="115"/>
      <c r="F2386" s="115"/>
      <c r="G2386" s="115"/>
      <c r="H2386" s="115"/>
    </row>
    <row r="2387" spans="2:8">
      <c r="B2387" s="116" t="s">
        <v>37</v>
      </c>
      <c r="C2387" s="116"/>
      <c r="D2387" s="116"/>
      <c r="E2387" s="116"/>
      <c r="F2387" s="116"/>
      <c r="G2387" s="116"/>
    </row>
    <row r="2388" spans="2:8">
      <c r="C2388" s="81"/>
      <c r="G2388" s="7"/>
    </row>
    <row r="2389" spans="2:8" ht="25.5">
      <c r="C2389" s="14" t="s">
        <v>5</v>
      </c>
      <c r="D2389" s="6"/>
    </row>
    <row r="2390" spans="2:8" ht="20.25">
      <c r="B2390" s="10"/>
      <c r="C2390" s="103" t="s">
        <v>15</v>
      </c>
      <c r="D2390" s="106" t="s">
        <v>87</v>
      </c>
      <c r="E2390" s="107"/>
      <c r="F2390" s="107"/>
      <c r="G2390" s="108"/>
      <c r="H2390" s="40"/>
    </row>
    <row r="2391" spans="2:8" ht="20.25">
      <c r="B2391" s="10"/>
      <c r="C2391" s="104"/>
      <c r="D2391" s="106" t="s">
        <v>189</v>
      </c>
      <c r="E2391" s="107"/>
      <c r="F2391" s="107"/>
      <c r="G2391" s="108"/>
      <c r="H2391" s="40"/>
    </row>
    <row r="2392" spans="2:8" ht="20.25">
      <c r="B2392" s="10"/>
      <c r="C2392" s="105"/>
      <c r="D2392" s="106" t="s">
        <v>239</v>
      </c>
      <c r="E2392" s="107"/>
      <c r="F2392" s="107"/>
      <c r="G2392" s="108"/>
      <c r="H2392" s="40"/>
    </row>
    <row r="2393" spans="2:8">
      <c r="C2393" s="35" t="s">
        <v>12</v>
      </c>
      <c r="D2393" s="53">
        <v>0.8</v>
      </c>
      <c r="E2393" s="49"/>
      <c r="F2393" s="10"/>
    </row>
    <row r="2394" spans="2:8">
      <c r="C2394" s="1" t="s">
        <v>9</v>
      </c>
      <c r="D2394" s="54">
        <v>192</v>
      </c>
      <c r="E2394" s="109" t="s">
        <v>16</v>
      </c>
      <c r="F2394" s="110"/>
      <c r="G2394" s="113">
        <f>D2395/D2394</f>
        <v>27.092187499999998</v>
      </c>
    </row>
    <row r="2395" spans="2:8">
      <c r="C2395" s="1" t="s">
        <v>10</v>
      </c>
      <c r="D2395" s="54">
        <v>5201.7</v>
      </c>
      <c r="E2395" s="111"/>
      <c r="F2395" s="112"/>
      <c r="G2395" s="114"/>
    </row>
    <row r="2396" spans="2:8">
      <c r="C2396" s="37"/>
      <c r="D2396" s="38"/>
      <c r="E2396" s="50"/>
    </row>
    <row r="2397" spans="2:8">
      <c r="C2397" s="36" t="s">
        <v>7</v>
      </c>
      <c r="D2397" s="55" t="s">
        <v>237</v>
      </c>
    </row>
    <row r="2398" spans="2:8">
      <c r="C2398" s="36" t="s">
        <v>11</v>
      </c>
      <c r="D2398" s="55">
        <v>70</v>
      </c>
    </row>
    <row r="2399" spans="2:8">
      <c r="C2399" s="36" t="s">
        <v>13</v>
      </c>
      <c r="D2399" s="69" t="s">
        <v>34</v>
      </c>
      <c r="E2399" s="41"/>
    </row>
    <row r="2400" spans="2:8" ht="24" thickBot="1">
      <c r="C2400" s="42"/>
      <c r="D2400" s="42"/>
    </row>
    <row r="2401" spans="2:8" ht="48" thickBot="1">
      <c r="B2401" s="88" t="s">
        <v>17</v>
      </c>
      <c r="C2401" s="89"/>
      <c r="D2401" s="23" t="s">
        <v>20</v>
      </c>
      <c r="E2401" s="90" t="s">
        <v>22</v>
      </c>
      <c r="F2401" s="91"/>
      <c r="G2401" s="2" t="s">
        <v>21</v>
      </c>
    </row>
    <row r="2402" spans="2:8" ht="24" thickBot="1">
      <c r="B2402" s="92" t="s">
        <v>36</v>
      </c>
      <c r="C2402" s="93"/>
      <c r="D2402" s="70">
        <v>50.01</v>
      </c>
      <c r="E2402" s="56">
        <v>0.8</v>
      </c>
      <c r="F2402" s="18" t="s">
        <v>25</v>
      </c>
      <c r="G2402" s="26">
        <f t="shared" ref="G2402:G2409" si="54">D2402*E2402</f>
        <v>40.008000000000003</v>
      </c>
      <c r="H2402" s="94"/>
    </row>
    <row r="2403" spans="2:8">
      <c r="B2403" s="95" t="s">
        <v>18</v>
      </c>
      <c r="C2403" s="96"/>
      <c r="D2403" s="59">
        <v>97.44</v>
      </c>
      <c r="E2403" s="57">
        <v>0.32</v>
      </c>
      <c r="F2403" s="19" t="s">
        <v>26</v>
      </c>
      <c r="G2403" s="27">
        <f t="shared" si="54"/>
        <v>31.180800000000001</v>
      </c>
      <c r="H2403" s="94"/>
    </row>
    <row r="2404" spans="2:8" ht="24" thickBot="1">
      <c r="B2404" s="97" t="s">
        <v>19</v>
      </c>
      <c r="C2404" s="98"/>
      <c r="D2404" s="62">
        <v>151.63</v>
      </c>
      <c r="E2404" s="58">
        <v>0.32</v>
      </c>
      <c r="F2404" s="20" t="s">
        <v>26</v>
      </c>
      <c r="G2404" s="28">
        <f t="shared" si="54"/>
        <v>48.521599999999999</v>
      </c>
      <c r="H2404" s="94"/>
    </row>
    <row r="2405" spans="2:8" ht="24" thickBot="1">
      <c r="B2405" s="99" t="s">
        <v>28</v>
      </c>
      <c r="C2405" s="100"/>
      <c r="D2405" s="71">
        <v>731.97</v>
      </c>
      <c r="E2405" s="71"/>
      <c r="F2405" s="24" t="s">
        <v>25</v>
      </c>
      <c r="G2405" s="29">
        <f t="shared" si="54"/>
        <v>0</v>
      </c>
      <c r="H2405" s="94"/>
    </row>
    <row r="2406" spans="2:8">
      <c r="B2406" s="95" t="s">
        <v>33</v>
      </c>
      <c r="C2406" s="96"/>
      <c r="D2406" s="59">
        <v>652.6</v>
      </c>
      <c r="E2406" s="59">
        <v>1.6</v>
      </c>
      <c r="F2406" s="19" t="s">
        <v>25</v>
      </c>
      <c r="G2406" s="27">
        <f t="shared" si="54"/>
        <v>1044.1600000000001</v>
      </c>
      <c r="H2406" s="94"/>
    </row>
    <row r="2407" spans="2:8">
      <c r="B2407" s="101" t="s">
        <v>27</v>
      </c>
      <c r="C2407" s="102"/>
      <c r="D2407" s="72">
        <v>526.99</v>
      </c>
      <c r="E2407" s="60">
        <v>0.8</v>
      </c>
      <c r="F2407" s="21" t="s">
        <v>25</v>
      </c>
      <c r="G2407" s="30">
        <f t="shared" si="54"/>
        <v>421.59200000000004</v>
      </c>
      <c r="H2407" s="94"/>
    </row>
    <row r="2408" spans="2:8">
      <c r="B2408" s="101" t="s">
        <v>29</v>
      </c>
      <c r="C2408" s="102"/>
      <c r="D2408" s="73">
        <v>5436.99</v>
      </c>
      <c r="E2408" s="61"/>
      <c r="F2408" s="21" t="s">
        <v>25</v>
      </c>
      <c r="G2408" s="30">
        <f t="shared" si="54"/>
        <v>0</v>
      </c>
      <c r="H2408" s="94"/>
    </row>
    <row r="2409" spans="2:8">
      <c r="B2409" s="101" t="s">
        <v>30</v>
      </c>
      <c r="C2409" s="102"/>
      <c r="D2409" s="73">
        <v>1672.77</v>
      </c>
      <c r="E2409" s="61"/>
      <c r="F2409" s="21" t="s">
        <v>25</v>
      </c>
      <c r="G2409" s="30">
        <f t="shared" si="54"/>
        <v>0</v>
      </c>
      <c r="H2409" s="94"/>
    </row>
    <row r="2410" spans="2:8">
      <c r="B2410" s="101" t="s">
        <v>32</v>
      </c>
      <c r="C2410" s="102"/>
      <c r="D2410" s="73">
        <v>548.24</v>
      </c>
      <c r="E2410" s="61"/>
      <c r="F2410" s="21" t="s">
        <v>25</v>
      </c>
      <c r="G2410" s="30">
        <f>D2410*E2410</f>
        <v>0</v>
      </c>
      <c r="H2410" s="94"/>
    </row>
    <row r="2411" spans="2:8" ht="24" thickBot="1">
      <c r="B2411" s="97" t="s">
        <v>31</v>
      </c>
      <c r="C2411" s="98"/>
      <c r="D2411" s="74">
        <v>340.74</v>
      </c>
      <c r="E2411" s="62"/>
      <c r="F2411" s="20" t="s">
        <v>25</v>
      </c>
      <c r="G2411" s="31">
        <f>D2411*E2411</f>
        <v>0</v>
      </c>
      <c r="H2411" s="94"/>
    </row>
    <row r="2412" spans="2:8">
      <c r="C2412" s="3"/>
      <c r="D2412" s="3"/>
      <c r="E2412" s="4"/>
      <c r="F2412" s="4"/>
      <c r="H2412" s="45"/>
    </row>
    <row r="2413" spans="2:8" ht="25.5">
      <c r="C2413" s="14" t="s">
        <v>14</v>
      </c>
      <c r="D2413" s="6"/>
    </row>
    <row r="2414" spans="2:8" ht="20.25">
      <c r="C2414" s="85" t="s">
        <v>6</v>
      </c>
      <c r="D2414" s="82" t="s">
        <v>0</v>
      </c>
      <c r="E2414" s="9">
        <f>IF(G2402&gt;0, ROUND((G2402+D2395)/D2395,2), 0)</f>
        <v>1.01</v>
      </c>
      <c r="F2414" s="9"/>
      <c r="G2414" s="10"/>
      <c r="H2414" s="7"/>
    </row>
    <row r="2415" spans="2:8">
      <c r="C2415" s="85"/>
      <c r="D2415" s="82" t="s">
        <v>1</v>
      </c>
      <c r="E2415" s="9">
        <f>IF(SUM(G2403:G2404)&gt;0,ROUND((G2403+G2404+D2395)/D2395,2),0)</f>
        <v>1.02</v>
      </c>
      <c r="F2415" s="9"/>
      <c r="G2415" s="11"/>
      <c r="H2415" s="47"/>
    </row>
    <row r="2416" spans="2:8">
      <c r="C2416" s="85"/>
      <c r="D2416" s="82" t="s">
        <v>2</v>
      </c>
      <c r="E2416" s="9">
        <f>IF(G2405&gt;0,ROUND((G2405+D2395)/D2395,2),0)</f>
        <v>0</v>
      </c>
      <c r="F2416" s="12"/>
      <c r="G2416" s="11"/>
    </row>
    <row r="2417" spans="2:8">
      <c r="C2417" s="85"/>
      <c r="D2417" s="13" t="s">
        <v>3</v>
      </c>
      <c r="E2417" s="32">
        <f>IF(SUM(G2406:G2411)&gt;0,ROUND((SUM(G2406:G2411)+D2395)/D2395,2),0)</f>
        <v>1.28</v>
      </c>
      <c r="F2417" s="10"/>
      <c r="G2417" s="11"/>
    </row>
    <row r="2418" spans="2:8" ht="25.5">
      <c r="D2418" s="33" t="s">
        <v>4</v>
      </c>
      <c r="E2418" s="34">
        <f>SUM(E2414:E2417)-IF(VALUE(COUNTIF(E2414:E2417,"&gt;0"))=4,3,0)-IF(VALUE(COUNTIF(E2414:E2417,"&gt;0"))=3,2,0)-IF(VALUE(COUNTIF(E2414:E2417,"&gt;0"))=2,1,0)</f>
        <v>1.3100000000000005</v>
      </c>
      <c r="F2418" s="25"/>
    </row>
    <row r="2419" spans="2:8">
      <c r="E2419" s="15"/>
    </row>
    <row r="2420" spans="2:8" ht="25.5">
      <c r="B2420" s="22"/>
      <c r="C2420" s="16" t="s">
        <v>23</v>
      </c>
      <c r="D2420" s="86">
        <f>E2418*D2395</f>
        <v>6814.2270000000026</v>
      </c>
      <c r="E2420" s="86"/>
    </row>
    <row r="2421" spans="2:8" ht="20.25">
      <c r="C2421" s="17" t="s">
        <v>8</v>
      </c>
      <c r="D2421" s="87">
        <f>D2420/D2394</f>
        <v>35.490765625000016</v>
      </c>
      <c r="E2421" s="87"/>
      <c r="G2421" s="7"/>
      <c r="H2421" s="48"/>
    </row>
    <row r="2431" spans="2:8" ht="60.75">
      <c r="B2431" s="115" t="s">
        <v>240</v>
      </c>
      <c r="C2431" s="115"/>
      <c r="D2431" s="115"/>
      <c r="E2431" s="115"/>
      <c r="F2431" s="115"/>
      <c r="G2431" s="115"/>
      <c r="H2431" s="115"/>
    </row>
    <row r="2432" spans="2:8">
      <c r="B2432" s="116" t="s">
        <v>37</v>
      </c>
      <c r="C2432" s="116"/>
      <c r="D2432" s="116"/>
      <c r="E2432" s="116"/>
      <c r="F2432" s="116"/>
      <c r="G2432" s="116"/>
    </row>
    <row r="2433" spans="2:8">
      <c r="C2433" s="81"/>
      <c r="G2433" s="7"/>
    </row>
    <row r="2434" spans="2:8" ht="25.5">
      <c r="C2434" s="14" t="s">
        <v>5</v>
      </c>
      <c r="D2434" s="6"/>
    </row>
    <row r="2435" spans="2:8" ht="20.25">
      <c r="B2435" s="10"/>
      <c r="C2435" s="103" t="s">
        <v>15</v>
      </c>
      <c r="D2435" s="106" t="s">
        <v>87</v>
      </c>
      <c r="E2435" s="107"/>
      <c r="F2435" s="107"/>
      <c r="G2435" s="108"/>
      <c r="H2435" s="40"/>
    </row>
    <row r="2436" spans="2:8" ht="20.25">
      <c r="B2436" s="10"/>
      <c r="C2436" s="104"/>
      <c r="D2436" s="106" t="s">
        <v>241</v>
      </c>
      <c r="E2436" s="107"/>
      <c r="F2436" s="107"/>
      <c r="G2436" s="108"/>
      <c r="H2436" s="40"/>
    </row>
    <row r="2437" spans="2:8" ht="20.25">
      <c r="B2437" s="10"/>
      <c r="C2437" s="105"/>
      <c r="D2437" s="106" t="s">
        <v>243</v>
      </c>
      <c r="E2437" s="107"/>
      <c r="F2437" s="107"/>
      <c r="G2437" s="108"/>
      <c r="H2437" s="40"/>
    </row>
    <row r="2438" spans="2:8">
      <c r="C2438" s="35" t="s">
        <v>12</v>
      </c>
      <c r="D2438" s="53">
        <v>2.1</v>
      </c>
      <c r="E2438" s="49"/>
      <c r="F2438" s="10"/>
    </row>
    <row r="2439" spans="2:8">
      <c r="C2439" s="1" t="s">
        <v>9</v>
      </c>
      <c r="D2439" s="54">
        <v>321</v>
      </c>
      <c r="E2439" s="109" t="s">
        <v>16</v>
      </c>
      <c r="F2439" s="110"/>
      <c r="G2439" s="113">
        <f>D2440/D2439</f>
        <v>12.595420560747664</v>
      </c>
    </row>
    <row r="2440" spans="2:8">
      <c r="C2440" s="1" t="s">
        <v>10</v>
      </c>
      <c r="D2440" s="54">
        <v>4043.13</v>
      </c>
      <c r="E2440" s="111"/>
      <c r="F2440" s="112"/>
      <c r="G2440" s="114"/>
    </row>
    <row r="2441" spans="2:8">
      <c r="C2441" s="37"/>
      <c r="D2441" s="38"/>
      <c r="E2441" s="50"/>
    </row>
    <row r="2442" spans="2:8">
      <c r="C2442" s="36" t="s">
        <v>7</v>
      </c>
      <c r="D2442" s="55" t="s">
        <v>244</v>
      </c>
    </row>
    <row r="2443" spans="2:8">
      <c r="C2443" s="36" t="s">
        <v>11</v>
      </c>
      <c r="D2443" s="55">
        <v>55</v>
      </c>
    </row>
    <row r="2444" spans="2:8">
      <c r="C2444" s="36" t="s">
        <v>13</v>
      </c>
      <c r="D2444" s="69" t="s">
        <v>34</v>
      </c>
      <c r="E2444" s="41"/>
    </row>
    <row r="2445" spans="2:8" ht="24" thickBot="1">
      <c r="C2445" s="42"/>
      <c r="D2445" s="42"/>
    </row>
    <row r="2446" spans="2:8" ht="48" thickBot="1">
      <c r="B2446" s="88" t="s">
        <v>17</v>
      </c>
      <c r="C2446" s="89"/>
      <c r="D2446" s="23" t="s">
        <v>20</v>
      </c>
      <c r="E2446" s="90" t="s">
        <v>22</v>
      </c>
      <c r="F2446" s="91"/>
      <c r="G2446" s="2" t="s">
        <v>21</v>
      </c>
    </row>
    <row r="2447" spans="2:8" ht="24" thickBot="1">
      <c r="B2447" s="92" t="s">
        <v>36</v>
      </c>
      <c r="C2447" s="93"/>
      <c r="D2447" s="70">
        <v>50.01</v>
      </c>
      <c r="E2447" s="56">
        <v>2.1</v>
      </c>
      <c r="F2447" s="18" t="s">
        <v>25</v>
      </c>
      <c r="G2447" s="26">
        <f t="shared" ref="G2447:G2454" si="55">D2447*E2447</f>
        <v>105.021</v>
      </c>
      <c r="H2447" s="94"/>
    </row>
    <row r="2448" spans="2:8">
      <c r="B2448" s="95" t="s">
        <v>18</v>
      </c>
      <c r="C2448" s="96"/>
      <c r="D2448" s="59">
        <v>97.44</v>
      </c>
      <c r="E2448" s="57">
        <v>0.66</v>
      </c>
      <c r="F2448" s="19" t="s">
        <v>26</v>
      </c>
      <c r="G2448" s="27">
        <f t="shared" si="55"/>
        <v>64.310400000000001</v>
      </c>
      <c r="H2448" s="94"/>
    </row>
    <row r="2449" spans="2:8" ht="24" thickBot="1">
      <c r="B2449" s="97" t="s">
        <v>19</v>
      </c>
      <c r="C2449" s="98"/>
      <c r="D2449" s="62">
        <v>151.63</v>
      </c>
      <c r="E2449" s="58">
        <v>0.66</v>
      </c>
      <c r="F2449" s="20" t="s">
        <v>26</v>
      </c>
      <c r="G2449" s="28">
        <f t="shared" si="55"/>
        <v>100.0758</v>
      </c>
      <c r="H2449" s="94"/>
    </row>
    <row r="2450" spans="2:8" ht="24" thickBot="1">
      <c r="B2450" s="99" t="s">
        <v>28</v>
      </c>
      <c r="C2450" s="100"/>
      <c r="D2450" s="71">
        <v>731.97</v>
      </c>
      <c r="E2450" s="71"/>
      <c r="F2450" s="24" t="s">
        <v>25</v>
      </c>
      <c r="G2450" s="29">
        <f t="shared" si="55"/>
        <v>0</v>
      </c>
      <c r="H2450" s="94"/>
    </row>
    <row r="2451" spans="2:8">
      <c r="B2451" s="95" t="s">
        <v>33</v>
      </c>
      <c r="C2451" s="96"/>
      <c r="D2451" s="59">
        <v>652.6</v>
      </c>
      <c r="E2451" s="59">
        <v>4.2</v>
      </c>
      <c r="F2451" s="19" t="s">
        <v>25</v>
      </c>
      <c r="G2451" s="27">
        <f t="shared" si="55"/>
        <v>2740.92</v>
      </c>
      <c r="H2451" s="94"/>
    </row>
    <row r="2452" spans="2:8">
      <c r="B2452" s="101" t="s">
        <v>27</v>
      </c>
      <c r="C2452" s="102"/>
      <c r="D2452" s="72">
        <v>526.99</v>
      </c>
      <c r="E2452" s="60">
        <v>2.1</v>
      </c>
      <c r="F2452" s="21" t="s">
        <v>25</v>
      </c>
      <c r="G2452" s="30">
        <f t="shared" si="55"/>
        <v>1106.6790000000001</v>
      </c>
      <c r="H2452" s="94"/>
    </row>
    <row r="2453" spans="2:8">
      <c r="B2453" s="101" t="s">
        <v>29</v>
      </c>
      <c r="C2453" s="102"/>
      <c r="D2453" s="73">
        <v>5436.99</v>
      </c>
      <c r="E2453" s="61"/>
      <c r="F2453" s="21" t="s">
        <v>25</v>
      </c>
      <c r="G2453" s="30">
        <f t="shared" si="55"/>
        <v>0</v>
      </c>
      <c r="H2453" s="94"/>
    </row>
    <row r="2454" spans="2:8">
      <c r="B2454" s="101" t="s">
        <v>30</v>
      </c>
      <c r="C2454" s="102"/>
      <c r="D2454" s="73">
        <v>1672.77</v>
      </c>
      <c r="E2454" s="61"/>
      <c r="F2454" s="21" t="s">
        <v>25</v>
      </c>
      <c r="G2454" s="30">
        <f t="shared" si="55"/>
        <v>0</v>
      </c>
      <c r="H2454" s="94"/>
    </row>
    <row r="2455" spans="2:8">
      <c r="B2455" s="101" t="s">
        <v>32</v>
      </c>
      <c r="C2455" s="102"/>
      <c r="D2455" s="73">
        <v>548.24</v>
      </c>
      <c r="E2455" s="61"/>
      <c r="F2455" s="21" t="s">
        <v>25</v>
      </c>
      <c r="G2455" s="30">
        <f>D2455*E2455</f>
        <v>0</v>
      </c>
      <c r="H2455" s="94"/>
    </row>
    <row r="2456" spans="2:8" ht="24" thickBot="1">
      <c r="B2456" s="97" t="s">
        <v>31</v>
      </c>
      <c r="C2456" s="98"/>
      <c r="D2456" s="74">
        <v>340.74</v>
      </c>
      <c r="E2456" s="62"/>
      <c r="F2456" s="20" t="s">
        <v>25</v>
      </c>
      <c r="G2456" s="31">
        <f>D2456*E2456</f>
        <v>0</v>
      </c>
      <c r="H2456" s="94"/>
    </row>
    <row r="2457" spans="2:8">
      <c r="C2457" s="3"/>
      <c r="D2457" s="3"/>
      <c r="E2457" s="4"/>
      <c r="F2457" s="4"/>
      <c r="H2457" s="45"/>
    </row>
    <row r="2458" spans="2:8" ht="25.5">
      <c r="C2458" s="14" t="s">
        <v>14</v>
      </c>
      <c r="D2458" s="6"/>
    </row>
    <row r="2459" spans="2:8" ht="20.25">
      <c r="C2459" s="85" t="s">
        <v>6</v>
      </c>
      <c r="D2459" s="82" t="s">
        <v>0</v>
      </c>
      <c r="E2459" s="9">
        <f>IF(G2447&gt;0, ROUND((G2447+D2440)/D2440,2), 0)</f>
        <v>1.03</v>
      </c>
      <c r="F2459" s="9"/>
      <c r="G2459" s="10"/>
      <c r="H2459" s="7"/>
    </row>
    <row r="2460" spans="2:8">
      <c r="C2460" s="85"/>
      <c r="D2460" s="82" t="s">
        <v>1</v>
      </c>
      <c r="E2460" s="9">
        <f>IF(SUM(G2448:G2449)&gt;0,ROUND((G2448+G2449+D2440)/D2440,2),0)</f>
        <v>1.04</v>
      </c>
      <c r="F2460" s="9"/>
      <c r="G2460" s="11"/>
      <c r="H2460" s="47"/>
    </row>
    <row r="2461" spans="2:8">
      <c r="C2461" s="85"/>
      <c r="D2461" s="82" t="s">
        <v>2</v>
      </c>
      <c r="E2461" s="9">
        <f>IF(G2450&gt;0,ROUND((G2450+D2440)/D2440,2),0)</f>
        <v>0</v>
      </c>
      <c r="F2461" s="12"/>
      <c r="G2461" s="11"/>
    </row>
    <row r="2462" spans="2:8">
      <c r="C2462" s="85"/>
      <c r="D2462" s="13" t="s">
        <v>3</v>
      </c>
      <c r="E2462" s="32">
        <f>IF(SUM(G2451:G2456)&gt;0,ROUND((SUM(G2451:G2456)+D2440)/D2440,2),0)</f>
        <v>1.95</v>
      </c>
      <c r="F2462" s="10"/>
      <c r="G2462" s="11"/>
    </row>
    <row r="2463" spans="2:8" ht="25.5">
      <c r="D2463" s="33" t="s">
        <v>4</v>
      </c>
      <c r="E2463" s="34">
        <f>SUM(E2459:E2462)-IF(VALUE(COUNTIF(E2459:E2462,"&gt;0"))=4,3,0)-IF(VALUE(COUNTIF(E2459:E2462,"&gt;0"))=3,2,0)-IF(VALUE(COUNTIF(E2459:E2462,"&gt;0"))=2,1,0)</f>
        <v>2.0200000000000005</v>
      </c>
      <c r="F2463" s="25"/>
    </row>
    <row r="2464" spans="2:8">
      <c r="E2464" s="15"/>
    </row>
    <row r="2465" spans="2:8" ht="25.5">
      <c r="B2465" s="22"/>
      <c r="C2465" s="16" t="s">
        <v>23</v>
      </c>
      <c r="D2465" s="86">
        <f>E2463*D2440</f>
        <v>8167.1226000000024</v>
      </c>
      <c r="E2465" s="86"/>
    </row>
    <row r="2466" spans="2:8" ht="20.25">
      <c r="C2466" s="17" t="s">
        <v>8</v>
      </c>
      <c r="D2466" s="87">
        <f>D2465/D2439</f>
        <v>25.442749532710287</v>
      </c>
      <c r="E2466" s="87"/>
      <c r="G2466" s="7"/>
      <c r="H2466" s="48"/>
    </row>
    <row r="2476" spans="2:8" ht="60.75">
      <c r="B2476" s="115" t="s">
        <v>242</v>
      </c>
      <c r="C2476" s="115"/>
      <c r="D2476" s="115"/>
      <c r="E2476" s="115"/>
      <c r="F2476" s="115"/>
      <c r="G2476" s="115"/>
      <c r="H2476" s="115"/>
    </row>
    <row r="2477" spans="2:8">
      <c r="B2477" s="116" t="s">
        <v>37</v>
      </c>
      <c r="C2477" s="116"/>
      <c r="D2477" s="116"/>
      <c r="E2477" s="116"/>
      <c r="F2477" s="116"/>
      <c r="G2477" s="116"/>
    </row>
    <row r="2478" spans="2:8">
      <c r="C2478" s="81"/>
      <c r="G2478" s="7"/>
    </row>
    <row r="2479" spans="2:8" ht="25.5">
      <c r="C2479" s="14" t="s">
        <v>5</v>
      </c>
      <c r="D2479" s="6"/>
    </row>
    <row r="2480" spans="2:8" ht="20.100000000000001" customHeight="1">
      <c r="B2480" s="10"/>
      <c r="C2480" s="103" t="s">
        <v>15</v>
      </c>
      <c r="D2480" s="106" t="s">
        <v>87</v>
      </c>
      <c r="E2480" s="107"/>
      <c r="F2480" s="107"/>
      <c r="G2480" s="108"/>
      <c r="H2480" s="40"/>
    </row>
    <row r="2481" spans="2:8" ht="20.100000000000001" customHeight="1">
      <c r="B2481" s="10"/>
      <c r="C2481" s="104"/>
      <c r="D2481" s="106" t="s">
        <v>241</v>
      </c>
      <c r="E2481" s="107"/>
      <c r="F2481" s="107"/>
      <c r="G2481" s="108"/>
      <c r="H2481" s="40"/>
    </row>
    <row r="2482" spans="2:8" ht="20.100000000000001" customHeight="1">
      <c r="B2482" s="10"/>
      <c r="C2482" s="105"/>
      <c r="D2482" s="106" t="s">
        <v>245</v>
      </c>
      <c r="E2482" s="107"/>
      <c r="F2482" s="107"/>
      <c r="G2482" s="108"/>
      <c r="H2482" s="40"/>
    </row>
    <row r="2483" spans="2:8">
      <c r="C2483" s="35" t="s">
        <v>12</v>
      </c>
      <c r="D2483" s="53">
        <v>2</v>
      </c>
      <c r="E2483" s="49"/>
      <c r="F2483" s="10"/>
    </row>
    <row r="2484" spans="2:8">
      <c r="C2484" s="1" t="s">
        <v>9</v>
      </c>
      <c r="D2484" s="54">
        <v>311</v>
      </c>
      <c r="E2484" s="109" t="s">
        <v>16</v>
      </c>
      <c r="F2484" s="110"/>
      <c r="G2484" s="113">
        <f>D2485/D2484</f>
        <v>12.369967845659163</v>
      </c>
    </row>
    <row r="2485" spans="2:8">
      <c r="C2485" s="1" t="s">
        <v>10</v>
      </c>
      <c r="D2485" s="54">
        <v>3847.06</v>
      </c>
      <c r="E2485" s="111"/>
      <c r="F2485" s="112"/>
      <c r="G2485" s="114"/>
    </row>
    <row r="2486" spans="2:8">
      <c r="C2486" s="37"/>
      <c r="D2486" s="38"/>
      <c r="E2486" s="50"/>
    </row>
    <row r="2487" spans="2:8">
      <c r="C2487" s="36" t="s">
        <v>7</v>
      </c>
      <c r="D2487" s="55" t="s">
        <v>244</v>
      </c>
    </row>
    <row r="2488" spans="2:8">
      <c r="C2488" s="36" t="s">
        <v>11</v>
      </c>
      <c r="D2488" s="55">
        <v>55</v>
      </c>
    </row>
    <row r="2489" spans="2:8">
      <c r="C2489" s="36" t="s">
        <v>13</v>
      </c>
      <c r="D2489" s="69" t="s">
        <v>34</v>
      </c>
      <c r="E2489" s="41"/>
    </row>
    <row r="2490" spans="2:8" ht="24" thickBot="1">
      <c r="C2490" s="42"/>
      <c r="D2490" s="42"/>
    </row>
    <row r="2491" spans="2:8" ht="48" thickBot="1">
      <c r="B2491" s="88" t="s">
        <v>17</v>
      </c>
      <c r="C2491" s="89"/>
      <c r="D2491" s="23" t="s">
        <v>20</v>
      </c>
      <c r="E2491" s="90" t="s">
        <v>22</v>
      </c>
      <c r="F2491" s="91"/>
      <c r="G2491" s="2" t="s">
        <v>21</v>
      </c>
    </row>
    <row r="2492" spans="2:8" ht="24" thickBot="1">
      <c r="B2492" s="92" t="s">
        <v>36</v>
      </c>
      <c r="C2492" s="93"/>
      <c r="D2492" s="70">
        <v>50.01</v>
      </c>
      <c r="E2492" s="56">
        <v>2</v>
      </c>
      <c r="F2492" s="18" t="s">
        <v>25</v>
      </c>
      <c r="G2492" s="26">
        <f t="shared" ref="G2492:G2499" si="56">D2492*E2492</f>
        <v>100.02</v>
      </c>
      <c r="H2492" s="94"/>
    </row>
    <row r="2493" spans="2:8">
      <c r="B2493" s="95" t="s">
        <v>18</v>
      </c>
      <c r="C2493" s="96"/>
      <c r="D2493" s="59">
        <v>97.44</v>
      </c>
      <c r="E2493" s="57">
        <v>0.72</v>
      </c>
      <c r="F2493" s="19" t="s">
        <v>26</v>
      </c>
      <c r="G2493" s="27">
        <f t="shared" si="56"/>
        <v>70.15679999999999</v>
      </c>
      <c r="H2493" s="94"/>
    </row>
    <row r="2494" spans="2:8" ht="24" thickBot="1">
      <c r="B2494" s="97" t="s">
        <v>19</v>
      </c>
      <c r="C2494" s="98"/>
      <c r="D2494" s="62">
        <v>151.63</v>
      </c>
      <c r="E2494" s="58">
        <v>0.72</v>
      </c>
      <c r="F2494" s="20" t="s">
        <v>26</v>
      </c>
      <c r="G2494" s="28">
        <f t="shared" si="56"/>
        <v>109.17359999999999</v>
      </c>
      <c r="H2494" s="94"/>
    </row>
    <row r="2495" spans="2:8" ht="24" thickBot="1">
      <c r="B2495" s="99" t="s">
        <v>28</v>
      </c>
      <c r="C2495" s="100"/>
      <c r="D2495" s="71">
        <v>731.97</v>
      </c>
      <c r="E2495" s="71"/>
      <c r="F2495" s="24" t="s">
        <v>25</v>
      </c>
      <c r="G2495" s="29">
        <f t="shared" si="56"/>
        <v>0</v>
      </c>
      <c r="H2495" s="94"/>
    </row>
    <row r="2496" spans="2:8">
      <c r="B2496" s="95" t="s">
        <v>33</v>
      </c>
      <c r="C2496" s="96"/>
      <c r="D2496" s="59">
        <v>652.6</v>
      </c>
      <c r="E2496" s="59">
        <v>4</v>
      </c>
      <c r="F2496" s="19" t="s">
        <v>25</v>
      </c>
      <c r="G2496" s="27">
        <f t="shared" si="56"/>
        <v>2610.4</v>
      </c>
      <c r="H2496" s="94"/>
    </row>
    <row r="2497" spans="2:8">
      <c r="B2497" s="101" t="s">
        <v>27</v>
      </c>
      <c r="C2497" s="102"/>
      <c r="D2497" s="72">
        <v>526.99</v>
      </c>
      <c r="E2497" s="60">
        <v>2</v>
      </c>
      <c r="F2497" s="21" t="s">
        <v>25</v>
      </c>
      <c r="G2497" s="30">
        <f t="shared" si="56"/>
        <v>1053.98</v>
      </c>
      <c r="H2497" s="94"/>
    </row>
    <row r="2498" spans="2:8">
      <c r="B2498" s="101" t="s">
        <v>29</v>
      </c>
      <c r="C2498" s="102"/>
      <c r="D2498" s="73">
        <v>5436.99</v>
      </c>
      <c r="E2498" s="61"/>
      <c r="F2498" s="21" t="s">
        <v>25</v>
      </c>
      <c r="G2498" s="30">
        <f t="shared" si="56"/>
        <v>0</v>
      </c>
      <c r="H2498" s="94"/>
    </row>
    <row r="2499" spans="2:8">
      <c r="B2499" s="101" t="s">
        <v>30</v>
      </c>
      <c r="C2499" s="102"/>
      <c r="D2499" s="73">
        <v>1672.77</v>
      </c>
      <c r="E2499" s="61"/>
      <c r="F2499" s="21" t="s">
        <v>25</v>
      </c>
      <c r="G2499" s="30">
        <f t="shared" si="56"/>
        <v>0</v>
      </c>
      <c r="H2499" s="94"/>
    </row>
    <row r="2500" spans="2:8">
      <c r="B2500" s="101" t="s">
        <v>32</v>
      </c>
      <c r="C2500" s="102"/>
      <c r="D2500" s="73">
        <v>548.24</v>
      </c>
      <c r="E2500" s="61"/>
      <c r="F2500" s="21" t="s">
        <v>25</v>
      </c>
      <c r="G2500" s="30">
        <f>D2500*E2500</f>
        <v>0</v>
      </c>
      <c r="H2500" s="94"/>
    </row>
    <row r="2501" spans="2:8" ht="24" thickBot="1">
      <c r="B2501" s="97" t="s">
        <v>31</v>
      </c>
      <c r="C2501" s="98"/>
      <c r="D2501" s="74">
        <v>340.74</v>
      </c>
      <c r="E2501" s="62"/>
      <c r="F2501" s="20" t="s">
        <v>25</v>
      </c>
      <c r="G2501" s="31">
        <f>D2501*E2501</f>
        <v>0</v>
      </c>
      <c r="H2501" s="94"/>
    </row>
    <row r="2502" spans="2:8">
      <c r="C2502" s="3"/>
      <c r="D2502" s="3"/>
      <c r="E2502" s="4"/>
      <c r="F2502" s="4"/>
      <c r="H2502" s="45"/>
    </row>
    <row r="2503" spans="2:8" ht="25.5">
      <c r="C2503" s="14" t="s">
        <v>14</v>
      </c>
      <c r="D2503" s="6"/>
    </row>
    <row r="2504" spans="2:8" ht="20.25">
      <c r="C2504" s="85" t="s">
        <v>6</v>
      </c>
      <c r="D2504" s="82" t="s">
        <v>0</v>
      </c>
      <c r="E2504" s="9">
        <f>IF(G2492&gt;0, ROUND((G2492+D2485)/D2485,2), 0)</f>
        <v>1.03</v>
      </c>
      <c r="F2504" s="9"/>
      <c r="G2504" s="10"/>
      <c r="H2504" s="7"/>
    </row>
    <row r="2505" spans="2:8">
      <c r="C2505" s="85"/>
      <c r="D2505" s="82" t="s">
        <v>1</v>
      </c>
      <c r="E2505" s="9">
        <f>IF(SUM(G2493:G2494)&gt;0,ROUND((G2493+G2494+D2485)/D2485,2),0)</f>
        <v>1.05</v>
      </c>
      <c r="F2505" s="9"/>
      <c r="G2505" s="11"/>
      <c r="H2505" s="47"/>
    </row>
    <row r="2506" spans="2:8">
      <c r="C2506" s="85"/>
      <c r="D2506" s="82" t="s">
        <v>2</v>
      </c>
      <c r="E2506" s="9">
        <f>IF(G2495&gt;0,ROUND((G2495+D2485)/D2485,2),0)</f>
        <v>0</v>
      </c>
      <c r="F2506" s="12"/>
      <c r="G2506" s="11"/>
    </row>
    <row r="2507" spans="2:8">
      <c r="C2507" s="85"/>
      <c r="D2507" s="13" t="s">
        <v>3</v>
      </c>
      <c r="E2507" s="32">
        <f>IF(SUM(G2496:G2501)&gt;0,ROUND((SUM(G2496:G2501)+D2485)/D2485,2),0)</f>
        <v>1.95</v>
      </c>
      <c r="F2507" s="10"/>
      <c r="G2507" s="11"/>
    </row>
    <row r="2508" spans="2:8" ht="25.5">
      <c r="D2508" s="33" t="s">
        <v>4</v>
      </c>
      <c r="E2508" s="34">
        <f>SUM(E2504:E2507)-IF(VALUE(COUNTIF(E2504:E2507,"&gt;0"))=4,3,0)-IF(VALUE(COUNTIF(E2504:E2507,"&gt;0"))=3,2,0)-IF(VALUE(COUNTIF(E2504:E2507,"&gt;0"))=2,1,0)</f>
        <v>2.0300000000000002</v>
      </c>
      <c r="F2508" s="25"/>
    </row>
    <row r="2509" spans="2:8">
      <c r="E2509" s="15"/>
    </row>
    <row r="2510" spans="2:8" ht="25.5">
      <c r="B2510" s="22"/>
      <c r="C2510" s="16" t="s">
        <v>23</v>
      </c>
      <c r="D2510" s="86">
        <f>E2508*D2485</f>
        <v>7809.5318000000007</v>
      </c>
      <c r="E2510" s="86"/>
    </row>
    <row r="2511" spans="2:8" ht="20.25">
      <c r="C2511" s="17" t="s">
        <v>8</v>
      </c>
      <c r="D2511" s="87">
        <f>D2510/D2484</f>
        <v>25.111034726688104</v>
      </c>
      <c r="E2511" s="87"/>
      <c r="G2511" s="7"/>
      <c r="H2511" s="48"/>
    </row>
    <row r="2521" spans="2:8" ht="60.75">
      <c r="B2521" s="115" t="s">
        <v>246</v>
      </c>
      <c r="C2521" s="115"/>
      <c r="D2521" s="115"/>
      <c r="E2521" s="115"/>
      <c r="F2521" s="115"/>
      <c r="G2521" s="115"/>
      <c r="H2521" s="115"/>
    </row>
    <row r="2522" spans="2:8">
      <c r="B2522" s="116" t="s">
        <v>37</v>
      </c>
      <c r="C2522" s="116"/>
      <c r="D2522" s="116"/>
      <c r="E2522" s="116"/>
      <c r="F2522" s="116"/>
      <c r="G2522" s="116"/>
    </row>
    <row r="2523" spans="2:8">
      <c r="C2523" s="81"/>
      <c r="G2523" s="7"/>
    </row>
    <row r="2524" spans="2:8" ht="25.5">
      <c r="C2524" s="14" t="s">
        <v>5</v>
      </c>
      <c r="D2524" s="6"/>
    </row>
    <row r="2525" spans="2:8" ht="20.100000000000001" customHeight="1">
      <c r="B2525" s="10"/>
      <c r="C2525" s="103" t="s">
        <v>15</v>
      </c>
      <c r="D2525" s="106" t="s">
        <v>87</v>
      </c>
      <c r="E2525" s="107"/>
      <c r="F2525" s="107"/>
      <c r="G2525" s="108"/>
      <c r="H2525" s="40"/>
    </row>
    <row r="2526" spans="2:8" ht="20.100000000000001" customHeight="1">
      <c r="B2526" s="10"/>
      <c r="C2526" s="104"/>
      <c r="D2526" s="106" t="s">
        <v>241</v>
      </c>
      <c r="E2526" s="107"/>
      <c r="F2526" s="107"/>
      <c r="G2526" s="108"/>
      <c r="H2526" s="40"/>
    </row>
    <row r="2527" spans="2:8" ht="20.100000000000001" customHeight="1">
      <c r="B2527" s="10"/>
      <c r="C2527" s="105"/>
      <c r="D2527" s="106" t="s">
        <v>247</v>
      </c>
      <c r="E2527" s="107"/>
      <c r="F2527" s="107"/>
      <c r="G2527" s="108"/>
      <c r="H2527" s="40"/>
    </row>
    <row r="2528" spans="2:8">
      <c r="C2528" s="35" t="s">
        <v>12</v>
      </c>
      <c r="D2528" s="53">
        <v>5.9</v>
      </c>
      <c r="E2528" s="49"/>
      <c r="F2528" s="10"/>
    </row>
    <row r="2529" spans="2:8">
      <c r="C2529" s="1" t="s">
        <v>9</v>
      </c>
      <c r="D2529" s="54">
        <v>477</v>
      </c>
      <c r="E2529" s="109" t="s">
        <v>16</v>
      </c>
      <c r="F2529" s="110"/>
      <c r="G2529" s="113">
        <f>D2530/D2529</f>
        <v>113.47389937106919</v>
      </c>
    </row>
    <row r="2530" spans="2:8">
      <c r="C2530" s="1" t="s">
        <v>10</v>
      </c>
      <c r="D2530" s="54">
        <v>54127.05</v>
      </c>
      <c r="E2530" s="111"/>
      <c r="F2530" s="112"/>
      <c r="G2530" s="114"/>
    </row>
    <row r="2531" spans="2:8">
      <c r="C2531" s="37"/>
      <c r="D2531" s="38"/>
      <c r="E2531" s="50"/>
    </row>
    <row r="2532" spans="2:8">
      <c r="C2532" s="36" t="s">
        <v>7</v>
      </c>
      <c r="D2532" s="55" t="s">
        <v>248</v>
      </c>
    </row>
    <row r="2533" spans="2:8">
      <c r="C2533" s="36" t="s">
        <v>11</v>
      </c>
      <c r="D2533" s="55">
        <v>80</v>
      </c>
    </row>
    <row r="2534" spans="2:8">
      <c r="C2534" s="36" t="s">
        <v>13</v>
      </c>
      <c r="D2534" s="69" t="s">
        <v>34</v>
      </c>
      <c r="E2534" s="41"/>
    </row>
    <row r="2535" spans="2:8" ht="24" thickBot="1">
      <c r="C2535" s="42"/>
      <c r="D2535" s="42"/>
    </row>
    <row r="2536" spans="2:8" ht="48" thickBot="1">
      <c r="B2536" s="88" t="s">
        <v>17</v>
      </c>
      <c r="C2536" s="89"/>
      <c r="D2536" s="23" t="s">
        <v>20</v>
      </c>
      <c r="E2536" s="90" t="s">
        <v>22</v>
      </c>
      <c r="F2536" s="91"/>
      <c r="G2536" s="2" t="s">
        <v>21</v>
      </c>
    </row>
    <row r="2537" spans="2:8" ht="24" thickBot="1">
      <c r="B2537" s="92" t="s">
        <v>36</v>
      </c>
      <c r="C2537" s="93"/>
      <c r="D2537" s="70">
        <v>50.01</v>
      </c>
      <c r="E2537" s="56">
        <v>5.9</v>
      </c>
      <c r="F2537" s="18" t="s">
        <v>25</v>
      </c>
      <c r="G2537" s="26">
        <f t="shared" ref="G2537:G2544" si="57">D2537*E2537</f>
        <v>295.05900000000003</v>
      </c>
      <c r="H2537" s="94"/>
    </row>
    <row r="2538" spans="2:8">
      <c r="B2538" s="95" t="s">
        <v>18</v>
      </c>
      <c r="C2538" s="96"/>
      <c r="D2538" s="59">
        <v>97.44</v>
      </c>
      <c r="E2538" s="57">
        <v>1</v>
      </c>
      <c r="F2538" s="19" t="s">
        <v>26</v>
      </c>
      <c r="G2538" s="27">
        <f t="shared" si="57"/>
        <v>97.44</v>
      </c>
      <c r="H2538" s="94"/>
    </row>
    <row r="2539" spans="2:8" ht="24" thickBot="1">
      <c r="B2539" s="97" t="s">
        <v>19</v>
      </c>
      <c r="C2539" s="98"/>
      <c r="D2539" s="62">
        <v>151.63</v>
      </c>
      <c r="E2539" s="58">
        <v>1</v>
      </c>
      <c r="F2539" s="20" t="s">
        <v>26</v>
      </c>
      <c r="G2539" s="28">
        <f t="shared" si="57"/>
        <v>151.63</v>
      </c>
      <c r="H2539" s="94"/>
    </row>
    <row r="2540" spans="2:8" ht="24" thickBot="1">
      <c r="B2540" s="99" t="s">
        <v>28</v>
      </c>
      <c r="C2540" s="100"/>
      <c r="D2540" s="71">
        <v>731.97</v>
      </c>
      <c r="E2540" s="71"/>
      <c r="F2540" s="24" t="s">
        <v>25</v>
      </c>
      <c r="G2540" s="29">
        <f t="shared" si="57"/>
        <v>0</v>
      </c>
      <c r="H2540" s="94"/>
    </row>
    <row r="2541" spans="2:8">
      <c r="B2541" s="95" t="s">
        <v>33</v>
      </c>
      <c r="C2541" s="96"/>
      <c r="D2541" s="59">
        <v>652.6</v>
      </c>
      <c r="E2541" s="59">
        <v>11.8</v>
      </c>
      <c r="F2541" s="19" t="s">
        <v>25</v>
      </c>
      <c r="G2541" s="27">
        <f t="shared" si="57"/>
        <v>7700.68</v>
      </c>
      <c r="H2541" s="94"/>
    </row>
    <row r="2542" spans="2:8">
      <c r="B2542" s="101" t="s">
        <v>27</v>
      </c>
      <c r="C2542" s="102"/>
      <c r="D2542" s="72">
        <v>526.99</v>
      </c>
      <c r="E2542" s="60"/>
      <c r="F2542" s="21" t="s">
        <v>25</v>
      </c>
      <c r="G2542" s="30">
        <f t="shared" si="57"/>
        <v>0</v>
      </c>
      <c r="H2542" s="94"/>
    </row>
    <row r="2543" spans="2:8">
      <c r="B2543" s="101" t="s">
        <v>29</v>
      </c>
      <c r="C2543" s="102"/>
      <c r="D2543" s="73">
        <v>5436.99</v>
      </c>
      <c r="E2543" s="61">
        <v>5.9</v>
      </c>
      <c r="F2543" s="21" t="s">
        <v>25</v>
      </c>
      <c r="G2543" s="30">
        <f t="shared" si="57"/>
        <v>32078.241000000002</v>
      </c>
      <c r="H2543" s="94"/>
    </row>
    <row r="2544" spans="2:8">
      <c r="B2544" s="101" t="s">
        <v>30</v>
      </c>
      <c r="C2544" s="102"/>
      <c r="D2544" s="73">
        <v>1672.77</v>
      </c>
      <c r="E2544" s="61">
        <v>5.9</v>
      </c>
      <c r="F2544" s="21" t="s">
        <v>25</v>
      </c>
      <c r="G2544" s="30">
        <f t="shared" si="57"/>
        <v>9869.3430000000008</v>
      </c>
      <c r="H2544" s="94"/>
    </row>
    <row r="2545" spans="2:8">
      <c r="B2545" s="101" t="s">
        <v>32</v>
      </c>
      <c r="C2545" s="102"/>
      <c r="D2545" s="73">
        <v>548.24</v>
      </c>
      <c r="E2545" s="61">
        <v>5.9</v>
      </c>
      <c r="F2545" s="21" t="s">
        <v>25</v>
      </c>
      <c r="G2545" s="30">
        <f>D2545*E2545</f>
        <v>3234.6160000000004</v>
      </c>
      <c r="H2545" s="94"/>
    </row>
    <row r="2546" spans="2:8" ht="24" thickBot="1">
      <c r="B2546" s="97" t="s">
        <v>31</v>
      </c>
      <c r="C2546" s="98"/>
      <c r="D2546" s="74">
        <v>340.74</v>
      </c>
      <c r="E2546" s="62">
        <v>59</v>
      </c>
      <c r="F2546" s="20" t="s">
        <v>25</v>
      </c>
      <c r="G2546" s="31">
        <f>D2546*E2546</f>
        <v>20103.66</v>
      </c>
      <c r="H2546" s="94"/>
    </row>
    <row r="2547" spans="2:8">
      <c r="C2547" s="3"/>
      <c r="D2547" s="3"/>
      <c r="E2547" s="4"/>
      <c r="F2547" s="4"/>
      <c r="H2547" s="45"/>
    </row>
    <row r="2548" spans="2:8" ht="25.5">
      <c r="C2548" s="14" t="s">
        <v>14</v>
      </c>
      <c r="D2548" s="6"/>
    </row>
    <row r="2549" spans="2:8" ht="20.25">
      <c r="C2549" s="85" t="s">
        <v>6</v>
      </c>
      <c r="D2549" s="82" t="s">
        <v>0</v>
      </c>
      <c r="E2549" s="9">
        <f>IF(G2537&gt;0, ROUND((G2537+D2530)/D2530,2), 0)</f>
        <v>1.01</v>
      </c>
      <c r="F2549" s="9"/>
      <c r="G2549" s="10"/>
      <c r="H2549" s="7"/>
    </row>
    <row r="2550" spans="2:8">
      <c r="C2550" s="85"/>
      <c r="D2550" s="82" t="s">
        <v>1</v>
      </c>
      <c r="E2550" s="9">
        <f>IF(SUM(G2538:G2539)&gt;0,ROUND((G2538+G2539+D2530)/D2530,2),0)</f>
        <v>1</v>
      </c>
      <c r="F2550" s="9"/>
      <c r="G2550" s="11"/>
      <c r="H2550" s="47"/>
    </row>
    <row r="2551" spans="2:8">
      <c r="C2551" s="85"/>
      <c r="D2551" s="82" t="s">
        <v>2</v>
      </c>
      <c r="E2551" s="9">
        <f>IF(G2540&gt;0,ROUND((G2540+D2530)/D2530,2),0)</f>
        <v>0</v>
      </c>
      <c r="F2551" s="12"/>
      <c r="G2551" s="11"/>
    </row>
    <row r="2552" spans="2:8">
      <c r="C2552" s="85"/>
      <c r="D2552" s="13" t="s">
        <v>3</v>
      </c>
      <c r="E2552" s="32">
        <f>IF(SUM(G2541:G2546)&gt;0,ROUND((SUM(G2541:G2546)+D2530)/D2530,2),0)</f>
        <v>2.35</v>
      </c>
      <c r="F2552" s="10"/>
      <c r="G2552" s="11"/>
    </row>
    <row r="2553" spans="2:8" ht="25.5">
      <c r="D2553" s="33" t="s">
        <v>4</v>
      </c>
      <c r="E2553" s="34">
        <f>SUM(E2549:E2552)-IF(VALUE(COUNTIF(E2549:E2552,"&gt;0"))=4,3,0)-IF(VALUE(COUNTIF(E2549:E2552,"&gt;0"))=3,2,0)-IF(VALUE(COUNTIF(E2549:E2552,"&gt;0"))=2,1,0)</f>
        <v>2.3599999999999994</v>
      </c>
      <c r="F2553" s="25"/>
    </row>
    <row r="2554" spans="2:8">
      <c r="E2554" s="15"/>
    </row>
    <row r="2555" spans="2:8" ht="25.5">
      <c r="B2555" s="22"/>
      <c r="C2555" s="16" t="s">
        <v>23</v>
      </c>
      <c r="D2555" s="86">
        <f>E2553*D2530</f>
        <v>127739.83799999997</v>
      </c>
      <c r="E2555" s="86"/>
    </row>
    <row r="2556" spans="2:8" ht="20.25">
      <c r="C2556" s="17" t="s">
        <v>8</v>
      </c>
      <c r="D2556" s="87">
        <f>D2555/D2529</f>
        <v>267.79840251572324</v>
      </c>
      <c r="E2556" s="87"/>
      <c r="G2556" s="7"/>
      <c r="H2556" s="48"/>
    </row>
    <row r="2566" spans="2:8" ht="60.75">
      <c r="B2566" s="115" t="s">
        <v>249</v>
      </c>
      <c r="C2566" s="115"/>
      <c r="D2566" s="115"/>
      <c r="E2566" s="115"/>
      <c r="F2566" s="115"/>
      <c r="G2566" s="115"/>
      <c r="H2566" s="115"/>
    </row>
    <row r="2567" spans="2:8">
      <c r="B2567" s="116" t="s">
        <v>37</v>
      </c>
      <c r="C2567" s="116"/>
      <c r="D2567" s="116"/>
      <c r="E2567" s="116"/>
      <c r="F2567" s="116"/>
      <c r="G2567" s="116"/>
    </row>
    <row r="2568" spans="2:8">
      <c r="C2568" s="81"/>
      <c r="G2568" s="7"/>
    </row>
    <row r="2569" spans="2:8" ht="25.5">
      <c r="C2569" s="14" t="s">
        <v>5</v>
      </c>
      <c r="D2569" s="6"/>
    </row>
    <row r="2570" spans="2:8" ht="20.100000000000001" customHeight="1">
      <c r="B2570" s="10"/>
      <c r="C2570" s="103" t="s">
        <v>15</v>
      </c>
      <c r="D2570" s="106" t="s">
        <v>87</v>
      </c>
      <c r="E2570" s="107"/>
      <c r="F2570" s="107"/>
      <c r="G2570" s="108"/>
      <c r="H2570" s="40"/>
    </row>
    <row r="2571" spans="2:8" ht="20.100000000000001" customHeight="1">
      <c r="B2571" s="10"/>
      <c r="C2571" s="104"/>
      <c r="D2571" s="106" t="s">
        <v>241</v>
      </c>
      <c r="E2571" s="107"/>
      <c r="F2571" s="107"/>
      <c r="G2571" s="108"/>
      <c r="H2571" s="40"/>
    </row>
    <row r="2572" spans="2:8" ht="20.100000000000001" customHeight="1">
      <c r="B2572" s="10"/>
      <c r="C2572" s="105"/>
      <c r="D2572" s="106" t="s">
        <v>251</v>
      </c>
      <c r="E2572" s="107"/>
      <c r="F2572" s="107"/>
      <c r="G2572" s="108"/>
      <c r="H2572" s="40"/>
    </row>
    <row r="2573" spans="2:8">
      <c r="C2573" s="35" t="s">
        <v>12</v>
      </c>
      <c r="D2573" s="53">
        <v>6.3</v>
      </c>
      <c r="E2573" s="49"/>
      <c r="F2573" s="10"/>
    </row>
    <row r="2574" spans="2:8">
      <c r="C2574" s="1" t="s">
        <v>9</v>
      </c>
      <c r="D2574" s="54">
        <v>549</v>
      </c>
      <c r="E2574" s="109" t="s">
        <v>16</v>
      </c>
      <c r="F2574" s="110"/>
      <c r="G2574" s="113">
        <f>D2575/D2574</f>
        <v>126.06174863387977</v>
      </c>
    </row>
    <row r="2575" spans="2:8">
      <c r="C2575" s="1" t="s">
        <v>10</v>
      </c>
      <c r="D2575" s="54">
        <v>69207.899999999994</v>
      </c>
      <c r="E2575" s="111"/>
      <c r="F2575" s="112"/>
      <c r="G2575" s="114"/>
    </row>
    <row r="2576" spans="2:8">
      <c r="C2576" s="37"/>
      <c r="D2576" s="38"/>
      <c r="E2576" s="50"/>
    </row>
    <row r="2577" spans="2:8">
      <c r="C2577" s="36" t="s">
        <v>7</v>
      </c>
      <c r="D2577" s="55" t="s">
        <v>182</v>
      </c>
    </row>
    <row r="2578" spans="2:8">
      <c r="C2578" s="36" t="s">
        <v>11</v>
      </c>
      <c r="D2578" s="55">
        <v>80</v>
      </c>
    </row>
    <row r="2579" spans="2:8">
      <c r="C2579" s="36" t="s">
        <v>13</v>
      </c>
      <c r="D2579" s="69" t="s">
        <v>34</v>
      </c>
      <c r="E2579" s="41"/>
    </row>
    <row r="2580" spans="2:8" ht="24" thickBot="1">
      <c r="C2580" s="42"/>
      <c r="D2580" s="42"/>
    </row>
    <row r="2581" spans="2:8" ht="48" thickBot="1">
      <c r="B2581" s="88" t="s">
        <v>17</v>
      </c>
      <c r="C2581" s="89"/>
      <c r="D2581" s="23" t="s">
        <v>20</v>
      </c>
      <c r="E2581" s="90" t="s">
        <v>22</v>
      </c>
      <c r="F2581" s="91"/>
      <c r="G2581" s="2" t="s">
        <v>21</v>
      </c>
    </row>
    <row r="2582" spans="2:8" ht="24" thickBot="1">
      <c r="B2582" s="92" t="s">
        <v>36</v>
      </c>
      <c r="C2582" s="93"/>
      <c r="D2582" s="70">
        <v>50.01</v>
      </c>
      <c r="E2582" s="56">
        <v>6.3</v>
      </c>
      <c r="F2582" s="18" t="s">
        <v>25</v>
      </c>
      <c r="G2582" s="26">
        <f t="shared" ref="G2582:G2589" si="58">D2582*E2582</f>
        <v>315.06299999999999</v>
      </c>
      <c r="H2582" s="94"/>
    </row>
    <row r="2583" spans="2:8">
      <c r="B2583" s="95" t="s">
        <v>18</v>
      </c>
      <c r="C2583" s="96"/>
      <c r="D2583" s="59">
        <v>97.44</v>
      </c>
      <c r="E2583" s="57">
        <v>2.2000000000000002</v>
      </c>
      <c r="F2583" s="19" t="s">
        <v>26</v>
      </c>
      <c r="G2583" s="27">
        <f t="shared" si="58"/>
        <v>214.36800000000002</v>
      </c>
      <c r="H2583" s="94"/>
    </row>
    <row r="2584" spans="2:8" ht="24" thickBot="1">
      <c r="B2584" s="97" t="s">
        <v>19</v>
      </c>
      <c r="C2584" s="98"/>
      <c r="D2584" s="62">
        <v>151.63</v>
      </c>
      <c r="E2584" s="58">
        <v>2.2000000000000002</v>
      </c>
      <c r="F2584" s="20" t="s">
        <v>26</v>
      </c>
      <c r="G2584" s="28">
        <f t="shared" si="58"/>
        <v>333.58600000000001</v>
      </c>
      <c r="H2584" s="94"/>
    </row>
    <row r="2585" spans="2:8" ht="24" thickBot="1">
      <c r="B2585" s="99" t="s">
        <v>28</v>
      </c>
      <c r="C2585" s="100"/>
      <c r="D2585" s="71">
        <v>731.97</v>
      </c>
      <c r="E2585" s="71"/>
      <c r="F2585" s="24" t="s">
        <v>25</v>
      </c>
      <c r="G2585" s="29">
        <f t="shared" si="58"/>
        <v>0</v>
      </c>
      <c r="H2585" s="94"/>
    </row>
    <row r="2586" spans="2:8">
      <c r="B2586" s="95" t="s">
        <v>33</v>
      </c>
      <c r="C2586" s="96"/>
      <c r="D2586" s="59">
        <v>652.6</v>
      </c>
      <c r="E2586" s="59">
        <v>12.6</v>
      </c>
      <c r="F2586" s="19" t="s">
        <v>25</v>
      </c>
      <c r="G2586" s="27">
        <f t="shared" si="58"/>
        <v>8222.76</v>
      </c>
      <c r="H2586" s="94"/>
    </row>
    <row r="2587" spans="2:8">
      <c r="B2587" s="101" t="s">
        <v>27</v>
      </c>
      <c r="C2587" s="102"/>
      <c r="D2587" s="72">
        <v>526.99</v>
      </c>
      <c r="E2587" s="60"/>
      <c r="F2587" s="21" t="s">
        <v>25</v>
      </c>
      <c r="G2587" s="30">
        <f t="shared" si="58"/>
        <v>0</v>
      </c>
      <c r="H2587" s="94"/>
    </row>
    <row r="2588" spans="2:8">
      <c r="B2588" s="101" t="s">
        <v>29</v>
      </c>
      <c r="C2588" s="102"/>
      <c r="D2588" s="73">
        <v>5436.99</v>
      </c>
      <c r="E2588" s="61">
        <v>6.3</v>
      </c>
      <c r="F2588" s="21" t="s">
        <v>25</v>
      </c>
      <c r="G2588" s="30">
        <f t="shared" si="58"/>
        <v>34253.036999999997</v>
      </c>
      <c r="H2588" s="94"/>
    </row>
    <row r="2589" spans="2:8">
      <c r="B2589" s="101" t="s">
        <v>30</v>
      </c>
      <c r="C2589" s="102"/>
      <c r="D2589" s="73">
        <v>1672.77</v>
      </c>
      <c r="E2589" s="61">
        <v>6.3</v>
      </c>
      <c r="F2589" s="21" t="s">
        <v>25</v>
      </c>
      <c r="G2589" s="30">
        <f t="shared" si="58"/>
        <v>10538.450999999999</v>
      </c>
      <c r="H2589" s="94"/>
    </row>
    <row r="2590" spans="2:8">
      <c r="B2590" s="101" t="s">
        <v>32</v>
      </c>
      <c r="C2590" s="102"/>
      <c r="D2590" s="73">
        <v>548.24</v>
      </c>
      <c r="E2590" s="61">
        <v>6.3</v>
      </c>
      <c r="F2590" s="21" t="s">
        <v>25</v>
      </c>
      <c r="G2590" s="30">
        <f>D2590*E2590</f>
        <v>3453.9119999999998</v>
      </c>
      <c r="H2590" s="94"/>
    </row>
    <row r="2591" spans="2:8" ht="24" thickBot="1">
      <c r="B2591" s="97" t="s">
        <v>31</v>
      </c>
      <c r="C2591" s="98"/>
      <c r="D2591" s="74">
        <v>340.74</v>
      </c>
      <c r="E2591" s="62">
        <v>63</v>
      </c>
      <c r="F2591" s="20" t="s">
        <v>25</v>
      </c>
      <c r="G2591" s="31">
        <f>D2591*E2591</f>
        <v>21466.62</v>
      </c>
      <c r="H2591" s="94"/>
    </row>
    <row r="2592" spans="2:8">
      <c r="C2592" s="3"/>
      <c r="D2592" s="3"/>
      <c r="E2592" s="4"/>
      <c r="F2592" s="4"/>
      <c r="H2592" s="45"/>
    </row>
    <row r="2593" spans="2:8" ht="25.5">
      <c r="C2593" s="14" t="s">
        <v>14</v>
      </c>
      <c r="D2593" s="6"/>
    </row>
    <row r="2594" spans="2:8" ht="20.25">
      <c r="C2594" s="85" t="s">
        <v>6</v>
      </c>
      <c r="D2594" s="82" t="s">
        <v>0</v>
      </c>
      <c r="E2594" s="9">
        <f>IF(G2582&gt;0, ROUND((G2582+D2575)/D2575,2), 0)</f>
        <v>1</v>
      </c>
      <c r="F2594" s="9"/>
      <c r="G2594" s="10"/>
      <c r="H2594" s="7"/>
    </row>
    <row r="2595" spans="2:8">
      <c r="C2595" s="85"/>
      <c r="D2595" s="82" t="s">
        <v>1</v>
      </c>
      <c r="E2595" s="9">
        <f>IF(SUM(G2583:G2584)&gt;0,ROUND((G2583+G2584+D2575)/D2575,2),0)</f>
        <v>1.01</v>
      </c>
      <c r="F2595" s="9"/>
      <c r="G2595" s="11"/>
      <c r="H2595" s="47"/>
    </row>
    <row r="2596" spans="2:8">
      <c r="C2596" s="85"/>
      <c r="D2596" s="82" t="s">
        <v>2</v>
      </c>
      <c r="E2596" s="9">
        <f>IF(G2585&gt;0,ROUND((G2585+D2575)/D2575,2),0)</f>
        <v>0</v>
      </c>
      <c r="F2596" s="12"/>
      <c r="G2596" s="11"/>
    </row>
    <row r="2597" spans="2:8">
      <c r="C2597" s="85"/>
      <c r="D2597" s="13" t="s">
        <v>3</v>
      </c>
      <c r="E2597" s="32">
        <f>IF(SUM(G2586:G2591)&gt;0,ROUND((SUM(G2586:G2591)+D2575)/D2575,2),0)</f>
        <v>2.13</v>
      </c>
      <c r="F2597" s="10"/>
      <c r="G2597" s="11"/>
    </row>
    <row r="2598" spans="2:8" ht="25.5">
      <c r="D2598" s="33" t="s">
        <v>4</v>
      </c>
      <c r="E2598" s="34">
        <f>SUM(E2594:E2597)-IF(VALUE(COUNTIF(E2594:E2597,"&gt;0"))=4,3,0)-IF(VALUE(COUNTIF(E2594:E2597,"&gt;0"))=3,2,0)-IF(VALUE(COUNTIF(E2594:E2597,"&gt;0"))=2,1,0)</f>
        <v>2.1399999999999997</v>
      </c>
      <c r="F2598" s="25"/>
    </row>
    <row r="2599" spans="2:8">
      <c r="E2599" s="15"/>
    </row>
    <row r="2600" spans="2:8" ht="25.5">
      <c r="B2600" s="22"/>
      <c r="C2600" s="16" t="s">
        <v>23</v>
      </c>
      <c r="D2600" s="86">
        <f>E2598*D2575</f>
        <v>148104.90599999996</v>
      </c>
      <c r="E2600" s="86"/>
    </row>
    <row r="2601" spans="2:8" ht="20.25">
      <c r="C2601" s="17" t="s">
        <v>8</v>
      </c>
      <c r="D2601" s="87">
        <f>D2600/D2574</f>
        <v>269.77214207650263</v>
      </c>
      <c r="E2601" s="87"/>
      <c r="G2601" s="7"/>
      <c r="H2601" s="48"/>
    </row>
    <row r="2611" spans="2:8" ht="60.75">
      <c r="B2611" s="115" t="s">
        <v>250</v>
      </c>
      <c r="C2611" s="115"/>
      <c r="D2611" s="115"/>
      <c r="E2611" s="115"/>
      <c r="F2611" s="115"/>
      <c r="G2611" s="115"/>
      <c r="H2611" s="115"/>
    </row>
    <row r="2612" spans="2:8">
      <c r="B2612" s="116" t="s">
        <v>37</v>
      </c>
      <c r="C2612" s="116"/>
      <c r="D2612" s="116"/>
      <c r="E2612" s="116"/>
      <c r="F2612" s="116"/>
      <c r="G2612" s="116"/>
    </row>
    <row r="2613" spans="2:8">
      <c r="C2613" s="81"/>
      <c r="G2613" s="7"/>
    </row>
    <row r="2614" spans="2:8" ht="25.5">
      <c r="C2614" s="14" t="s">
        <v>5</v>
      </c>
      <c r="D2614" s="6"/>
    </row>
    <row r="2615" spans="2:8" ht="20.100000000000001" customHeight="1">
      <c r="B2615" s="10"/>
      <c r="C2615" s="103" t="s">
        <v>15</v>
      </c>
      <c r="D2615" s="106" t="s">
        <v>87</v>
      </c>
      <c r="E2615" s="107"/>
      <c r="F2615" s="107"/>
      <c r="G2615" s="108"/>
      <c r="H2615" s="40"/>
    </row>
    <row r="2616" spans="2:8" ht="20.100000000000001" customHeight="1">
      <c r="B2616" s="10"/>
      <c r="C2616" s="104"/>
      <c r="D2616" s="106" t="s">
        <v>241</v>
      </c>
      <c r="E2616" s="107"/>
      <c r="F2616" s="107"/>
      <c r="G2616" s="108"/>
      <c r="H2616" s="40"/>
    </row>
    <row r="2617" spans="2:8" ht="20.100000000000001" customHeight="1">
      <c r="B2617" s="10"/>
      <c r="C2617" s="105"/>
      <c r="D2617" s="106" t="s">
        <v>252</v>
      </c>
      <c r="E2617" s="107"/>
      <c r="F2617" s="107"/>
      <c r="G2617" s="108"/>
      <c r="H2617" s="40"/>
    </row>
    <row r="2618" spans="2:8">
      <c r="C2618" s="35" t="s">
        <v>12</v>
      </c>
      <c r="D2618" s="53">
        <v>5.0999999999999996</v>
      </c>
      <c r="E2618" s="49"/>
      <c r="F2618" s="10"/>
    </row>
    <row r="2619" spans="2:8">
      <c r="C2619" s="1" t="s">
        <v>9</v>
      </c>
      <c r="D2619" s="54">
        <v>905</v>
      </c>
      <c r="E2619" s="109" t="s">
        <v>16</v>
      </c>
      <c r="F2619" s="110"/>
      <c r="G2619" s="113">
        <f>D2620/D2619</f>
        <v>31.95560220994475</v>
      </c>
    </row>
    <row r="2620" spans="2:8">
      <c r="C2620" s="1" t="s">
        <v>10</v>
      </c>
      <c r="D2620" s="54">
        <v>28919.82</v>
      </c>
      <c r="E2620" s="111"/>
      <c r="F2620" s="112"/>
      <c r="G2620" s="114"/>
    </row>
    <row r="2621" spans="2:8">
      <c r="C2621" s="37"/>
      <c r="D2621" s="38"/>
      <c r="E2621" s="50"/>
    </row>
    <row r="2622" spans="2:8">
      <c r="C2622" s="36" t="s">
        <v>7</v>
      </c>
      <c r="D2622" s="55" t="s">
        <v>344</v>
      </c>
    </row>
    <row r="2623" spans="2:8">
      <c r="C2623" s="36" t="s">
        <v>11</v>
      </c>
      <c r="D2623" s="55">
        <v>80</v>
      </c>
    </row>
    <row r="2624" spans="2:8">
      <c r="C2624" s="36" t="s">
        <v>13</v>
      </c>
      <c r="D2624" s="69" t="s">
        <v>34</v>
      </c>
      <c r="E2624" s="41"/>
    </row>
    <row r="2625" spans="2:8" ht="24" thickBot="1">
      <c r="C2625" s="42"/>
      <c r="D2625" s="42"/>
    </row>
    <row r="2626" spans="2:8" ht="48" thickBot="1">
      <c r="B2626" s="88" t="s">
        <v>17</v>
      </c>
      <c r="C2626" s="89"/>
      <c r="D2626" s="23" t="s">
        <v>20</v>
      </c>
      <c r="E2626" s="90" t="s">
        <v>22</v>
      </c>
      <c r="F2626" s="91"/>
      <c r="G2626" s="2" t="s">
        <v>21</v>
      </c>
    </row>
    <row r="2627" spans="2:8" ht="24" thickBot="1">
      <c r="B2627" s="92" t="s">
        <v>36</v>
      </c>
      <c r="C2627" s="93"/>
      <c r="D2627" s="70">
        <v>50.01</v>
      </c>
      <c r="E2627" s="56">
        <v>5.0999999999999996</v>
      </c>
      <c r="F2627" s="18" t="s">
        <v>25</v>
      </c>
      <c r="G2627" s="26">
        <f t="shared" ref="G2627:G2634" si="59">D2627*E2627</f>
        <v>255.05099999999996</v>
      </c>
      <c r="H2627" s="94"/>
    </row>
    <row r="2628" spans="2:8">
      <c r="B2628" s="95" t="s">
        <v>18</v>
      </c>
      <c r="C2628" s="96"/>
      <c r="D2628" s="59">
        <v>97.44</v>
      </c>
      <c r="E2628" s="57">
        <v>1.38</v>
      </c>
      <c r="F2628" s="19" t="s">
        <v>26</v>
      </c>
      <c r="G2628" s="27">
        <f t="shared" si="59"/>
        <v>134.46719999999999</v>
      </c>
      <c r="H2628" s="94"/>
    </row>
    <row r="2629" spans="2:8" ht="24" thickBot="1">
      <c r="B2629" s="97" t="s">
        <v>19</v>
      </c>
      <c r="C2629" s="98"/>
      <c r="D2629" s="62">
        <v>151.63</v>
      </c>
      <c r="E2629" s="58">
        <v>1.38</v>
      </c>
      <c r="F2629" s="20" t="s">
        <v>26</v>
      </c>
      <c r="G2629" s="28">
        <f t="shared" si="59"/>
        <v>209.24939999999998</v>
      </c>
      <c r="H2629" s="94"/>
    </row>
    <row r="2630" spans="2:8" ht="24" thickBot="1">
      <c r="B2630" s="99" t="s">
        <v>28</v>
      </c>
      <c r="C2630" s="100"/>
      <c r="D2630" s="71">
        <v>731.97</v>
      </c>
      <c r="E2630" s="71"/>
      <c r="F2630" s="24" t="s">
        <v>25</v>
      </c>
      <c r="G2630" s="29">
        <f t="shared" si="59"/>
        <v>0</v>
      </c>
      <c r="H2630" s="94"/>
    </row>
    <row r="2631" spans="2:8">
      <c r="B2631" s="95" t="s">
        <v>33</v>
      </c>
      <c r="C2631" s="96"/>
      <c r="D2631" s="59">
        <v>652.6</v>
      </c>
      <c r="E2631" s="59">
        <v>10.199999999999999</v>
      </c>
      <c r="F2631" s="19" t="s">
        <v>25</v>
      </c>
      <c r="G2631" s="27">
        <f t="shared" si="59"/>
        <v>6656.5199999999995</v>
      </c>
      <c r="H2631" s="94"/>
    </row>
    <row r="2632" spans="2:8">
      <c r="B2632" s="101" t="s">
        <v>27</v>
      </c>
      <c r="C2632" s="102"/>
      <c r="D2632" s="72">
        <v>526.99</v>
      </c>
      <c r="E2632" s="60">
        <v>5.0999999999999996</v>
      </c>
      <c r="F2632" s="21" t="s">
        <v>25</v>
      </c>
      <c r="G2632" s="30">
        <f t="shared" si="59"/>
        <v>2687.6489999999999</v>
      </c>
      <c r="H2632" s="94"/>
    </row>
    <row r="2633" spans="2:8">
      <c r="B2633" s="101" t="s">
        <v>29</v>
      </c>
      <c r="C2633" s="102"/>
      <c r="D2633" s="73">
        <v>5436.99</v>
      </c>
      <c r="E2633" s="61"/>
      <c r="F2633" s="21" t="s">
        <v>25</v>
      </c>
      <c r="G2633" s="30">
        <f t="shared" si="59"/>
        <v>0</v>
      </c>
      <c r="H2633" s="94"/>
    </row>
    <row r="2634" spans="2:8">
      <c r="B2634" s="101" t="s">
        <v>30</v>
      </c>
      <c r="C2634" s="102"/>
      <c r="D2634" s="73">
        <v>1672.77</v>
      </c>
      <c r="E2634" s="61"/>
      <c r="F2634" s="21" t="s">
        <v>25</v>
      </c>
      <c r="G2634" s="30">
        <f t="shared" si="59"/>
        <v>0</v>
      </c>
      <c r="H2634" s="94"/>
    </row>
    <row r="2635" spans="2:8">
      <c r="B2635" s="101" t="s">
        <v>32</v>
      </c>
      <c r="C2635" s="102"/>
      <c r="D2635" s="73">
        <v>548.24</v>
      </c>
      <c r="E2635" s="61"/>
      <c r="F2635" s="21" t="s">
        <v>25</v>
      </c>
      <c r="G2635" s="30">
        <f>D2635*E2635</f>
        <v>0</v>
      </c>
      <c r="H2635" s="94"/>
    </row>
    <row r="2636" spans="2:8" ht="24" thickBot="1">
      <c r="B2636" s="97" t="s">
        <v>31</v>
      </c>
      <c r="C2636" s="98"/>
      <c r="D2636" s="74">
        <v>340.74</v>
      </c>
      <c r="E2636" s="62"/>
      <c r="F2636" s="20" t="s">
        <v>25</v>
      </c>
      <c r="G2636" s="31">
        <f>D2636*E2636</f>
        <v>0</v>
      </c>
      <c r="H2636" s="94"/>
    </row>
    <row r="2637" spans="2:8">
      <c r="C2637" s="3"/>
      <c r="D2637" s="3"/>
      <c r="E2637" s="4"/>
      <c r="F2637" s="4"/>
      <c r="H2637" s="45"/>
    </row>
    <row r="2638" spans="2:8" ht="25.5">
      <c r="C2638" s="14" t="s">
        <v>14</v>
      </c>
      <c r="D2638" s="6"/>
    </row>
    <row r="2639" spans="2:8" ht="20.25">
      <c r="C2639" s="85" t="s">
        <v>6</v>
      </c>
      <c r="D2639" s="82" t="s">
        <v>0</v>
      </c>
      <c r="E2639" s="9">
        <f>IF(G2627&gt;0, ROUND((G2627+D2620)/D2620,2), 0)</f>
        <v>1.01</v>
      </c>
      <c r="F2639" s="9"/>
      <c r="G2639" s="10"/>
      <c r="H2639" s="7"/>
    </row>
    <row r="2640" spans="2:8">
      <c r="C2640" s="85"/>
      <c r="D2640" s="82" t="s">
        <v>1</v>
      </c>
      <c r="E2640" s="9">
        <f>IF(SUM(G2628:G2629)&gt;0,ROUND((G2628+G2629+D2620)/D2620,2),0)</f>
        <v>1.01</v>
      </c>
      <c r="F2640" s="9"/>
      <c r="G2640" s="11"/>
      <c r="H2640" s="47"/>
    </row>
    <row r="2641" spans="2:8">
      <c r="C2641" s="85"/>
      <c r="D2641" s="82" t="s">
        <v>2</v>
      </c>
      <c r="E2641" s="9">
        <f>IF(G2630&gt;0,ROUND((G2630+D2620)/D2620,2),0)</f>
        <v>0</v>
      </c>
      <c r="F2641" s="12"/>
      <c r="G2641" s="11"/>
    </row>
    <row r="2642" spans="2:8">
      <c r="C2642" s="85"/>
      <c r="D2642" s="13" t="s">
        <v>3</v>
      </c>
      <c r="E2642" s="32">
        <f>IF(SUM(G2631:G2636)&gt;0,ROUND((SUM(G2631:G2636)+D2620)/D2620,2),0)</f>
        <v>1.32</v>
      </c>
      <c r="F2642" s="10"/>
      <c r="G2642" s="11"/>
    </row>
    <row r="2643" spans="2:8" ht="25.5">
      <c r="D2643" s="33" t="s">
        <v>4</v>
      </c>
      <c r="E2643" s="34">
        <f>SUM(E2639:E2642)-IF(VALUE(COUNTIF(E2639:E2642,"&gt;0"))=4,3,0)-IF(VALUE(COUNTIF(E2639:E2642,"&gt;0"))=3,2,0)-IF(VALUE(COUNTIF(E2639:E2642,"&gt;0"))=2,1,0)</f>
        <v>1.3399999999999999</v>
      </c>
      <c r="F2643" s="25"/>
    </row>
    <row r="2644" spans="2:8">
      <c r="E2644" s="15"/>
    </row>
    <row r="2645" spans="2:8" ht="25.5">
      <c r="B2645" s="22"/>
      <c r="C2645" s="16" t="s">
        <v>23</v>
      </c>
      <c r="D2645" s="86">
        <f>E2643*D2620</f>
        <v>38752.558799999999</v>
      </c>
      <c r="E2645" s="86"/>
    </row>
    <row r="2646" spans="2:8" ht="20.25">
      <c r="C2646" s="17" t="s">
        <v>8</v>
      </c>
      <c r="D2646" s="87">
        <f>D2645/D2619</f>
        <v>42.820506961325968</v>
      </c>
      <c r="E2646" s="87"/>
      <c r="G2646" s="7"/>
      <c r="H2646" s="48"/>
    </row>
    <row r="2656" spans="2:8" ht="60.75">
      <c r="B2656" s="115" t="s">
        <v>254</v>
      </c>
      <c r="C2656" s="115"/>
      <c r="D2656" s="115"/>
      <c r="E2656" s="115"/>
      <c r="F2656" s="115"/>
      <c r="G2656" s="115"/>
      <c r="H2656" s="115"/>
    </row>
    <row r="2657" spans="2:8">
      <c r="B2657" s="116" t="s">
        <v>37</v>
      </c>
      <c r="C2657" s="116"/>
      <c r="D2657" s="116"/>
      <c r="E2657" s="116"/>
      <c r="F2657" s="116"/>
      <c r="G2657" s="116"/>
    </row>
    <row r="2658" spans="2:8">
      <c r="C2658" s="81"/>
      <c r="G2658" s="7"/>
    </row>
    <row r="2659" spans="2:8" ht="25.5">
      <c r="C2659" s="14" t="s">
        <v>5</v>
      </c>
      <c r="D2659" s="6"/>
    </row>
    <row r="2660" spans="2:8" ht="20.100000000000001" customHeight="1">
      <c r="B2660" s="10"/>
      <c r="C2660" s="103" t="s">
        <v>15</v>
      </c>
      <c r="D2660" s="106" t="s">
        <v>87</v>
      </c>
      <c r="E2660" s="107"/>
      <c r="F2660" s="107"/>
      <c r="G2660" s="108"/>
      <c r="H2660" s="40"/>
    </row>
    <row r="2661" spans="2:8" ht="20.100000000000001" customHeight="1">
      <c r="B2661" s="10"/>
      <c r="C2661" s="104"/>
      <c r="D2661" s="106" t="s">
        <v>241</v>
      </c>
      <c r="E2661" s="107"/>
      <c r="F2661" s="107"/>
      <c r="G2661" s="108"/>
      <c r="H2661" s="40"/>
    </row>
    <row r="2662" spans="2:8" ht="20.100000000000001" customHeight="1">
      <c r="B2662" s="10"/>
      <c r="C2662" s="105"/>
      <c r="D2662" s="106" t="s">
        <v>253</v>
      </c>
      <c r="E2662" s="107"/>
      <c r="F2662" s="107"/>
      <c r="G2662" s="108"/>
      <c r="H2662" s="40"/>
    </row>
    <row r="2663" spans="2:8">
      <c r="C2663" s="35" t="s">
        <v>12</v>
      </c>
      <c r="D2663" s="53">
        <v>2.6</v>
      </c>
      <c r="E2663" s="49"/>
      <c r="F2663" s="10"/>
    </row>
    <row r="2664" spans="2:8">
      <c r="C2664" s="1" t="s">
        <v>9</v>
      </c>
      <c r="D2664" s="54">
        <v>720</v>
      </c>
      <c r="E2664" s="109" t="s">
        <v>16</v>
      </c>
      <c r="F2664" s="110"/>
      <c r="G2664" s="113">
        <f>D2665/D2664</f>
        <v>42.707138888888885</v>
      </c>
    </row>
    <row r="2665" spans="2:8">
      <c r="C2665" s="1" t="s">
        <v>10</v>
      </c>
      <c r="D2665" s="54">
        <v>30749.14</v>
      </c>
      <c r="E2665" s="111"/>
      <c r="F2665" s="112"/>
      <c r="G2665" s="114"/>
    </row>
    <row r="2666" spans="2:8">
      <c r="C2666" s="37"/>
      <c r="D2666" s="38"/>
      <c r="E2666" s="50"/>
    </row>
    <row r="2667" spans="2:8">
      <c r="C2667" s="36" t="s">
        <v>7</v>
      </c>
      <c r="D2667" s="55" t="s">
        <v>345</v>
      </c>
    </row>
    <row r="2668" spans="2:8">
      <c r="C2668" s="36" t="s">
        <v>11</v>
      </c>
      <c r="D2668" s="55">
        <v>70</v>
      </c>
    </row>
    <row r="2669" spans="2:8">
      <c r="C2669" s="36" t="s">
        <v>13</v>
      </c>
      <c r="D2669" s="69" t="s">
        <v>34</v>
      </c>
      <c r="E2669" s="41"/>
    </row>
    <row r="2670" spans="2:8" ht="24" thickBot="1">
      <c r="C2670" s="42"/>
      <c r="D2670" s="42"/>
    </row>
    <row r="2671" spans="2:8" ht="48" thickBot="1">
      <c r="B2671" s="88" t="s">
        <v>17</v>
      </c>
      <c r="C2671" s="89"/>
      <c r="D2671" s="23" t="s">
        <v>20</v>
      </c>
      <c r="E2671" s="90" t="s">
        <v>22</v>
      </c>
      <c r="F2671" s="91"/>
      <c r="G2671" s="2" t="s">
        <v>21</v>
      </c>
    </row>
    <row r="2672" spans="2:8" ht="24" thickBot="1">
      <c r="B2672" s="92" t="s">
        <v>36</v>
      </c>
      <c r="C2672" s="93"/>
      <c r="D2672" s="70">
        <v>50.01</v>
      </c>
      <c r="E2672" s="56">
        <v>2.6</v>
      </c>
      <c r="F2672" s="18" t="s">
        <v>25</v>
      </c>
      <c r="G2672" s="26">
        <f t="shared" ref="G2672:G2679" si="60">D2672*E2672</f>
        <v>130.02600000000001</v>
      </c>
      <c r="H2672" s="94"/>
    </row>
    <row r="2673" spans="2:8">
      <c r="B2673" s="95" t="s">
        <v>18</v>
      </c>
      <c r="C2673" s="96"/>
      <c r="D2673" s="59">
        <v>97.44</v>
      </c>
      <c r="E2673" s="57">
        <v>0.68</v>
      </c>
      <c r="F2673" s="19" t="s">
        <v>26</v>
      </c>
      <c r="G2673" s="27">
        <f t="shared" si="60"/>
        <v>66.259200000000007</v>
      </c>
      <c r="H2673" s="94"/>
    </row>
    <row r="2674" spans="2:8" ht="24" thickBot="1">
      <c r="B2674" s="97" t="s">
        <v>19</v>
      </c>
      <c r="C2674" s="98"/>
      <c r="D2674" s="62">
        <v>151.63</v>
      </c>
      <c r="E2674" s="58">
        <v>0.68</v>
      </c>
      <c r="F2674" s="20" t="s">
        <v>26</v>
      </c>
      <c r="G2674" s="28">
        <f t="shared" si="60"/>
        <v>103.1084</v>
      </c>
      <c r="H2674" s="94"/>
    </row>
    <row r="2675" spans="2:8" ht="24" thickBot="1">
      <c r="B2675" s="99" t="s">
        <v>28</v>
      </c>
      <c r="C2675" s="100"/>
      <c r="D2675" s="71">
        <v>731.97</v>
      </c>
      <c r="E2675" s="71"/>
      <c r="F2675" s="24" t="s">
        <v>25</v>
      </c>
      <c r="G2675" s="29">
        <f t="shared" si="60"/>
        <v>0</v>
      </c>
      <c r="H2675" s="94"/>
    </row>
    <row r="2676" spans="2:8">
      <c r="B2676" s="95" t="s">
        <v>33</v>
      </c>
      <c r="C2676" s="96"/>
      <c r="D2676" s="59">
        <v>652.6</v>
      </c>
      <c r="E2676" s="59">
        <v>5.2</v>
      </c>
      <c r="F2676" s="19" t="s">
        <v>25</v>
      </c>
      <c r="G2676" s="27">
        <f t="shared" si="60"/>
        <v>3393.5200000000004</v>
      </c>
      <c r="H2676" s="94"/>
    </row>
    <row r="2677" spans="2:8">
      <c r="B2677" s="101" t="s">
        <v>27</v>
      </c>
      <c r="C2677" s="102"/>
      <c r="D2677" s="72">
        <v>526.99</v>
      </c>
      <c r="E2677" s="60">
        <v>2.6</v>
      </c>
      <c r="F2677" s="21" t="s">
        <v>25</v>
      </c>
      <c r="G2677" s="30">
        <f t="shared" si="60"/>
        <v>1370.174</v>
      </c>
      <c r="H2677" s="94"/>
    </row>
    <row r="2678" spans="2:8">
      <c r="B2678" s="101" t="s">
        <v>29</v>
      </c>
      <c r="C2678" s="102"/>
      <c r="D2678" s="73">
        <v>5436.99</v>
      </c>
      <c r="E2678" s="61"/>
      <c r="F2678" s="21" t="s">
        <v>25</v>
      </c>
      <c r="G2678" s="30">
        <f t="shared" si="60"/>
        <v>0</v>
      </c>
      <c r="H2678" s="94"/>
    </row>
    <row r="2679" spans="2:8">
      <c r="B2679" s="101" t="s">
        <v>30</v>
      </c>
      <c r="C2679" s="102"/>
      <c r="D2679" s="73">
        <v>1672.77</v>
      </c>
      <c r="E2679" s="61"/>
      <c r="F2679" s="21" t="s">
        <v>25</v>
      </c>
      <c r="G2679" s="30">
        <f t="shared" si="60"/>
        <v>0</v>
      </c>
      <c r="H2679" s="94"/>
    </row>
    <row r="2680" spans="2:8">
      <c r="B2680" s="101" t="s">
        <v>32</v>
      </c>
      <c r="C2680" s="102"/>
      <c r="D2680" s="73">
        <v>548.24</v>
      </c>
      <c r="E2680" s="61"/>
      <c r="F2680" s="21" t="s">
        <v>25</v>
      </c>
      <c r="G2680" s="30">
        <f>D2680*E2680</f>
        <v>0</v>
      </c>
      <c r="H2680" s="94"/>
    </row>
    <row r="2681" spans="2:8" ht="24" thickBot="1">
      <c r="B2681" s="97" t="s">
        <v>31</v>
      </c>
      <c r="C2681" s="98"/>
      <c r="D2681" s="74">
        <v>340.74</v>
      </c>
      <c r="E2681" s="62"/>
      <c r="F2681" s="20" t="s">
        <v>25</v>
      </c>
      <c r="G2681" s="31">
        <f>D2681*E2681</f>
        <v>0</v>
      </c>
      <c r="H2681" s="94"/>
    </row>
    <row r="2682" spans="2:8">
      <c r="C2682" s="3"/>
      <c r="D2682" s="3"/>
      <c r="E2682" s="4"/>
      <c r="F2682" s="4"/>
      <c r="H2682" s="45"/>
    </row>
    <row r="2683" spans="2:8" ht="25.5">
      <c r="C2683" s="14" t="s">
        <v>14</v>
      </c>
      <c r="D2683" s="6"/>
    </row>
    <row r="2684" spans="2:8" ht="20.25">
      <c r="C2684" s="85" t="s">
        <v>6</v>
      </c>
      <c r="D2684" s="82" t="s">
        <v>0</v>
      </c>
      <c r="E2684" s="9">
        <f>IF(G2672&gt;0, ROUND((G2672+D2665)/D2665,2), 0)</f>
        <v>1</v>
      </c>
      <c r="F2684" s="9"/>
      <c r="G2684" s="10"/>
      <c r="H2684" s="7"/>
    </row>
    <row r="2685" spans="2:8">
      <c r="C2685" s="85"/>
      <c r="D2685" s="82" t="s">
        <v>1</v>
      </c>
      <c r="E2685" s="9">
        <f>IF(SUM(G2673:G2674)&gt;0,ROUND((G2673+G2674+D2665)/D2665,2),0)</f>
        <v>1.01</v>
      </c>
      <c r="F2685" s="9"/>
      <c r="G2685" s="11"/>
      <c r="H2685" s="47"/>
    </row>
    <row r="2686" spans="2:8">
      <c r="C2686" s="85"/>
      <c r="D2686" s="82" t="s">
        <v>2</v>
      </c>
      <c r="E2686" s="9">
        <f>IF(G2675&gt;0,ROUND((G2675+D2665)/D2665,2),0)</f>
        <v>0</v>
      </c>
      <c r="F2686" s="12"/>
      <c r="G2686" s="11"/>
    </row>
    <row r="2687" spans="2:8">
      <c r="C2687" s="85"/>
      <c r="D2687" s="13" t="s">
        <v>3</v>
      </c>
      <c r="E2687" s="32">
        <f>IF(SUM(G2676:G2681)&gt;0,ROUND((SUM(G2676:G2681)+D2665)/D2665,2),0)</f>
        <v>1.1499999999999999</v>
      </c>
      <c r="F2687" s="10"/>
      <c r="G2687" s="11"/>
    </row>
    <row r="2688" spans="2:8" ht="25.5">
      <c r="D2688" s="33" t="s">
        <v>4</v>
      </c>
      <c r="E2688" s="34">
        <f>SUM(E2684:E2687)-IF(VALUE(COUNTIF(E2684:E2687,"&gt;0"))=4,3,0)-IF(VALUE(COUNTIF(E2684:E2687,"&gt;0"))=3,2,0)-IF(VALUE(COUNTIF(E2684:E2687,"&gt;0"))=2,1,0)</f>
        <v>1.1599999999999997</v>
      </c>
      <c r="F2688" s="25"/>
    </row>
    <row r="2689" spans="2:8">
      <c r="E2689" s="15"/>
    </row>
    <row r="2690" spans="2:8" ht="25.5">
      <c r="B2690" s="22"/>
      <c r="C2690" s="16" t="s">
        <v>23</v>
      </c>
      <c r="D2690" s="86">
        <f>E2688*D2665</f>
        <v>35669.00239999999</v>
      </c>
      <c r="E2690" s="86"/>
    </row>
    <row r="2691" spans="2:8" ht="20.25">
      <c r="C2691" s="17" t="s">
        <v>8</v>
      </c>
      <c r="D2691" s="87">
        <f>D2690/D2664</f>
        <v>49.540281111111099</v>
      </c>
      <c r="E2691" s="87"/>
      <c r="G2691" s="7"/>
      <c r="H2691" s="48"/>
    </row>
    <row r="2701" spans="2:8" ht="60.75">
      <c r="B2701" s="115" t="s">
        <v>256</v>
      </c>
      <c r="C2701" s="115"/>
      <c r="D2701" s="115"/>
      <c r="E2701" s="115"/>
      <c r="F2701" s="115"/>
      <c r="G2701" s="115"/>
      <c r="H2701" s="115"/>
    </row>
    <row r="2702" spans="2:8">
      <c r="B2702" s="116" t="s">
        <v>37</v>
      </c>
      <c r="C2702" s="116"/>
      <c r="D2702" s="116"/>
      <c r="E2702" s="116"/>
      <c r="F2702" s="116"/>
      <c r="G2702" s="116"/>
    </row>
    <row r="2703" spans="2:8">
      <c r="C2703" s="81"/>
      <c r="G2703" s="7"/>
    </row>
    <row r="2704" spans="2:8" ht="25.5">
      <c r="C2704" s="14" t="s">
        <v>5</v>
      </c>
      <c r="D2704" s="6"/>
    </row>
    <row r="2705" spans="2:8" ht="20.100000000000001" customHeight="1">
      <c r="B2705" s="10"/>
      <c r="C2705" s="103" t="s">
        <v>15</v>
      </c>
      <c r="D2705" s="106" t="s">
        <v>87</v>
      </c>
      <c r="E2705" s="107"/>
      <c r="F2705" s="107"/>
      <c r="G2705" s="108"/>
      <c r="H2705" s="40"/>
    </row>
    <row r="2706" spans="2:8" ht="20.100000000000001" customHeight="1">
      <c r="B2706" s="10"/>
      <c r="C2706" s="104"/>
      <c r="D2706" s="106" t="s">
        <v>241</v>
      </c>
      <c r="E2706" s="107"/>
      <c r="F2706" s="107"/>
      <c r="G2706" s="108"/>
      <c r="H2706" s="40"/>
    </row>
    <row r="2707" spans="2:8" ht="20.100000000000001" customHeight="1">
      <c r="B2707" s="10"/>
      <c r="C2707" s="105"/>
      <c r="D2707" s="106" t="s">
        <v>255</v>
      </c>
      <c r="E2707" s="107"/>
      <c r="F2707" s="107"/>
      <c r="G2707" s="108"/>
      <c r="H2707" s="40"/>
    </row>
    <row r="2708" spans="2:8">
      <c r="C2708" s="35" t="s">
        <v>12</v>
      </c>
      <c r="D2708" s="53">
        <v>5</v>
      </c>
      <c r="E2708" s="49"/>
      <c r="F2708" s="10"/>
    </row>
    <row r="2709" spans="2:8">
      <c r="C2709" s="1" t="s">
        <v>9</v>
      </c>
      <c r="D2709" s="54">
        <v>699</v>
      </c>
      <c r="E2709" s="109" t="s">
        <v>16</v>
      </c>
      <c r="F2709" s="110"/>
      <c r="G2709" s="113">
        <f>D2710/D2709</f>
        <v>42.625579399141628</v>
      </c>
    </row>
    <row r="2710" spans="2:8">
      <c r="C2710" s="1" t="s">
        <v>10</v>
      </c>
      <c r="D2710" s="54">
        <v>29795.279999999999</v>
      </c>
      <c r="E2710" s="111"/>
      <c r="F2710" s="112"/>
      <c r="G2710" s="114"/>
    </row>
    <row r="2711" spans="2:8">
      <c r="C2711" s="37"/>
      <c r="D2711" s="38"/>
      <c r="E2711" s="50"/>
    </row>
    <row r="2712" spans="2:8">
      <c r="C2712" s="36" t="s">
        <v>7</v>
      </c>
      <c r="D2712" s="55" t="s">
        <v>346</v>
      </c>
    </row>
    <row r="2713" spans="2:8">
      <c r="C2713" s="36" t="s">
        <v>11</v>
      </c>
      <c r="D2713" s="55">
        <v>70</v>
      </c>
    </row>
    <row r="2714" spans="2:8">
      <c r="C2714" s="36" t="s">
        <v>13</v>
      </c>
      <c r="D2714" s="69" t="s">
        <v>34</v>
      </c>
      <c r="E2714" s="41"/>
    </row>
    <row r="2715" spans="2:8" ht="24" thickBot="1">
      <c r="C2715" s="42"/>
      <c r="D2715" s="42"/>
    </row>
    <row r="2716" spans="2:8" ht="48" thickBot="1">
      <c r="B2716" s="88" t="s">
        <v>17</v>
      </c>
      <c r="C2716" s="89"/>
      <c r="D2716" s="23" t="s">
        <v>20</v>
      </c>
      <c r="E2716" s="90" t="s">
        <v>22</v>
      </c>
      <c r="F2716" s="91"/>
      <c r="G2716" s="2" t="s">
        <v>21</v>
      </c>
    </row>
    <row r="2717" spans="2:8" ht="24" thickBot="1">
      <c r="B2717" s="92" t="s">
        <v>36</v>
      </c>
      <c r="C2717" s="93"/>
      <c r="D2717" s="70">
        <v>50.01</v>
      </c>
      <c r="E2717" s="56">
        <v>5</v>
      </c>
      <c r="F2717" s="18" t="s">
        <v>25</v>
      </c>
      <c r="G2717" s="26">
        <f t="shared" ref="G2717:G2724" si="61">D2717*E2717</f>
        <v>250.04999999999998</v>
      </c>
      <c r="H2717" s="94"/>
    </row>
    <row r="2718" spans="2:8">
      <c r="B2718" s="95" t="s">
        <v>18</v>
      </c>
      <c r="C2718" s="96"/>
      <c r="D2718" s="59">
        <v>97.44</v>
      </c>
      <c r="E2718" s="57">
        <v>1.2</v>
      </c>
      <c r="F2718" s="19" t="s">
        <v>26</v>
      </c>
      <c r="G2718" s="27">
        <f t="shared" si="61"/>
        <v>116.928</v>
      </c>
      <c r="H2718" s="94"/>
    </row>
    <row r="2719" spans="2:8" ht="24" thickBot="1">
      <c r="B2719" s="97" t="s">
        <v>19</v>
      </c>
      <c r="C2719" s="98"/>
      <c r="D2719" s="62">
        <v>151.63</v>
      </c>
      <c r="E2719" s="58">
        <v>1.2</v>
      </c>
      <c r="F2719" s="20" t="s">
        <v>26</v>
      </c>
      <c r="G2719" s="28">
        <f t="shared" si="61"/>
        <v>181.95599999999999</v>
      </c>
      <c r="H2719" s="94"/>
    </row>
    <row r="2720" spans="2:8" ht="24" thickBot="1">
      <c r="B2720" s="99" t="s">
        <v>28</v>
      </c>
      <c r="C2720" s="100"/>
      <c r="D2720" s="71">
        <v>731.97</v>
      </c>
      <c r="E2720" s="71"/>
      <c r="F2720" s="24" t="s">
        <v>25</v>
      </c>
      <c r="G2720" s="29">
        <f t="shared" si="61"/>
        <v>0</v>
      </c>
      <c r="H2720" s="94"/>
    </row>
    <row r="2721" spans="2:8">
      <c r="B2721" s="95" t="s">
        <v>33</v>
      </c>
      <c r="C2721" s="96"/>
      <c r="D2721" s="59">
        <v>652.6</v>
      </c>
      <c r="E2721" s="59">
        <v>10</v>
      </c>
      <c r="F2721" s="19" t="s">
        <v>25</v>
      </c>
      <c r="G2721" s="27">
        <f t="shared" si="61"/>
        <v>6526</v>
      </c>
      <c r="H2721" s="94"/>
    </row>
    <row r="2722" spans="2:8">
      <c r="B2722" s="101" t="s">
        <v>27</v>
      </c>
      <c r="C2722" s="102"/>
      <c r="D2722" s="72">
        <v>526.99</v>
      </c>
      <c r="E2722" s="60">
        <v>5</v>
      </c>
      <c r="F2722" s="21" t="s">
        <v>25</v>
      </c>
      <c r="G2722" s="30">
        <f t="shared" si="61"/>
        <v>2634.95</v>
      </c>
      <c r="H2722" s="94"/>
    </row>
    <row r="2723" spans="2:8">
      <c r="B2723" s="101" t="s">
        <v>29</v>
      </c>
      <c r="C2723" s="102"/>
      <c r="D2723" s="73">
        <v>5436.99</v>
      </c>
      <c r="E2723" s="61"/>
      <c r="F2723" s="21" t="s">
        <v>25</v>
      </c>
      <c r="G2723" s="30">
        <f t="shared" si="61"/>
        <v>0</v>
      </c>
      <c r="H2723" s="94"/>
    </row>
    <row r="2724" spans="2:8">
      <c r="B2724" s="101" t="s">
        <v>30</v>
      </c>
      <c r="C2724" s="102"/>
      <c r="D2724" s="73">
        <v>1672.77</v>
      </c>
      <c r="E2724" s="61"/>
      <c r="F2724" s="21" t="s">
        <v>25</v>
      </c>
      <c r="G2724" s="30">
        <f t="shared" si="61"/>
        <v>0</v>
      </c>
      <c r="H2724" s="94"/>
    </row>
    <row r="2725" spans="2:8">
      <c r="B2725" s="101" t="s">
        <v>32</v>
      </c>
      <c r="C2725" s="102"/>
      <c r="D2725" s="73">
        <v>548.24</v>
      </c>
      <c r="E2725" s="61"/>
      <c r="F2725" s="21" t="s">
        <v>25</v>
      </c>
      <c r="G2725" s="30">
        <f>D2725*E2725</f>
        <v>0</v>
      </c>
      <c r="H2725" s="94"/>
    </row>
    <row r="2726" spans="2:8" ht="24" thickBot="1">
      <c r="B2726" s="97" t="s">
        <v>31</v>
      </c>
      <c r="C2726" s="98"/>
      <c r="D2726" s="74">
        <v>340.74</v>
      </c>
      <c r="E2726" s="62"/>
      <c r="F2726" s="20" t="s">
        <v>25</v>
      </c>
      <c r="G2726" s="31">
        <f>D2726*E2726</f>
        <v>0</v>
      </c>
      <c r="H2726" s="94"/>
    </row>
    <row r="2727" spans="2:8">
      <c r="C2727" s="3"/>
      <c r="D2727" s="3"/>
      <c r="E2727" s="4"/>
      <c r="F2727" s="4"/>
      <c r="H2727" s="45"/>
    </row>
    <row r="2728" spans="2:8" ht="25.5">
      <c r="C2728" s="14" t="s">
        <v>14</v>
      </c>
      <c r="D2728" s="6"/>
    </row>
    <row r="2729" spans="2:8" ht="20.25">
      <c r="C2729" s="85" t="s">
        <v>6</v>
      </c>
      <c r="D2729" s="82" t="s">
        <v>0</v>
      </c>
      <c r="E2729" s="9">
        <f>IF(G2717&gt;0, ROUND((G2717+D2710)/D2710,2), 0)</f>
        <v>1.01</v>
      </c>
      <c r="F2729" s="9"/>
      <c r="G2729" s="10"/>
      <c r="H2729" s="7"/>
    </row>
    <row r="2730" spans="2:8">
      <c r="C2730" s="85"/>
      <c r="D2730" s="82" t="s">
        <v>1</v>
      </c>
      <c r="E2730" s="9">
        <f>IF(SUM(G2718:G2719)&gt;0,ROUND((G2718+G2719+D2710)/D2710,2),0)</f>
        <v>1.01</v>
      </c>
      <c r="F2730" s="9"/>
      <c r="G2730" s="11"/>
      <c r="H2730" s="47"/>
    </row>
    <row r="2731" spans="2:8">
      <c r="C2731" s="85"/>
      <c r="D2731" s="82" t="s">
        <v>2</v>
      </c>
      <c r="E2731" s="9">
        <f>IF(G2720&gt;0,ROUND((G2720+D2710)/D2710,2),0)</f>
        <v>0</v>
      </c>
      <c r="F2731" s="12"/>
      <c r="G2731" s="11"/>
    </row>
    <row r="2732" spans="2:8">
      <c r="C2732" s="85"/>
      <c r="D2732" s="13" t="s">
        <v>3</v>
      </c>
      <c r="E2732" s="32">
        <f>IF(SUM(G2721:G2726)&gt;0,ROUND((SUM(G2721:G2726)+D2710)/D2710,2),0)</f>
        <v>1.31</v>
      </c>
      <c r="F2732" s="10"/>
      <c r="G2732" s="11"/>
    </row>
    <row r="2733" spans="2:8" ht="25.5">
      <c r="D2733" s="33" t="s">
        <v>4</v>
      </c>
      <c r="E2733" s="34">
        <f>SUM(E2729:E2732)-IF(VALUE(COUNTIF(E2729:E2732,"&gt;0"))=4,3,0)-IF(VALUE(COUNTIF(E2729:E2732,"&gt;0"))=3,2,0)-IF(VALUE(COUNTIF(E2729:E2732,"&gt;0"))=2,1,0)</f>
        <v>1.33</v>
      </c>
      <c r="F2733" s="25"/>
    </row>
    <row r="2734" spans="2:8">
      <c r="E2734" s="15"/>
    </row>
    <row r="2735" spans="2:8" ht="25.5">
      <c r="B2735" s="22"/>
      <c r="C2735" s="16" t="s">
        <v>23</v>
      </c>
      <c r="D2735" s="86">
        <f>E2733*D2710</f>
        <v>39627.722399999999</v>
      </c>
      <c r="E2735" s="86"/>
    </row>
    <row r="2736" spans="2:8" ht="20.25">
      <c r="C2736" s="17" t="s">
        <v>8</v>
      </c>
      <c r="D2736" s="87">
        <f>D2735/D2709</f>
        <v>56.69202060085837</v>
      </c>
      <c r="E2736" s="87"/>
      <c r="G2736" s="7"/>
      <c r="H2736" s="48"/>
    </row>
    <row r="2746" spans="2:8" ht="60.75">
      <c r="B2746" s="115" t="s">
        <v>260</v>
      </c>
      <c r="C2746" s="115"/>
      <c r="D2746" s="115"/>
      <c r="E2746" s="115"/>
      <c r="F2746" s="115"/>
      <c r="G2746" s="115"/>
      <c r="H2746" s="115"/>
    </row>
    <row r="2747" spans="2:8">
      <c r="B2747" s="116" t="s">
        <v>37</v>
      </c>
      <c r="C2747" s="116"/>
      <c r="D2747" s="116"/>
      <c r="E2747" s="116"/>
      <c r="F2747" s="116"/>
      <c r="G2747" s="116"/>
    </row>
    <row r="2748" spans="2:8">
      <c r="C2748" s="81"/>
      <c r="G2748" s="7"/>
    </row>
    <row r="2749" spans="2:8" ht="25.5">
      <c r="C2749" s="14" t="s">
        <v>5</v>
      </c>
      <c r="D2749" s="6"/>
    </row>
    <row r="2750" spans="2:8" ht="20.100000000000001" customHeight="1">
      <c r="B2750" s="10"/>
      <c r="C2750" s="103" t="s">
        <v>15</v>
      </c>
      <c r="D2750" s="106" t="s">
        <v>87</v>
      </c>
      <c r="E2750" s="107"/>
      <c r="F2750" s="107"/>
      <c r="G2750" s="108"/>
      <c r="H2750" s="40"/>
    </row>
    <row r="2751" spans="2:8" ht="20.100000000000001" customHeight="1">
      <c r="B2751" s="10"/>
      <c r="C2751" s="104"/>
      <c r="D2751" s="106" t="s">
        <v>241</v>
      </c>
      <c r="E2751" s="107"/>
      <c r="F2751" s="107"/>
      <c r="G2751" s="108"/>
      <c r="H2751" s="40"/>
    </row>
    <row r="2752" spans="2:8" ht="20.100000000000001" customHeight="1">
      <c r="B2752" s="10"/>
      <c r="C2752" s="105"/>
      <c r="D2752" s="106" t="s">
        <v>261</v>
      </c>
      <c r="E2752" s="107"/>
      <c r="F2752" s="107"/>
      <c r="G2752" s="108"/>
      <c r="H2752" s="40"/>
    </row>
    <row r="2753" spans="2:8">
      <c r="C2753" s="35" t="s">
        <v>12</v>
      </c>
      <c r="D2753" s="53">
        <v>1.8</v>
      </c>
      <c r="E2753" s="49"/>
      <c r="F2753" s="10"/>
    </row>
    <row r="2754" spans="2:8">
      <c r="C2754" s="1" t="s">
        <v>9</v>
      </c>
      <c r="D2754" s="54">
        <v>327</v>
      </c>
      <c r="E2754" s="109" t="s">
        <v>16</v>
      </c>
      <c r="F2754" s="110"/>
      <c r="G2754" s="113">
        <f>D2755/D2754</f>
        <v>19.591192660550458</v>
      </c>
    </row>
    <row r="2755" spans="2:8">
      <c r="C2755" s="1" t="s">
        <v>10</v>
      </c>
      <c r="D2755" s="54">
        <v>6406.32</v>
      </c>
      <c r="E2755" s="111"/>
      <c r="F2755" s="112"/>
      <c r="G2755" s="114"/>
    </row>
    <row r="2756" spans="2:8">
      <c r="C2756" s="37"/>
      <c r="D2756" s="38"/>
      <c r="E2756" s="50"/>
    </row>
    <row r="2757" spans="2:8">
      <c r="C2757" s="36" t="s">
        <v>7</v>
      </c>
      <c r="D2757" s="55" t="s">
        <v>347</v>
      </c>
    </row>
    <row r="2758" spans="2:8">
      <c r="C2758" s="36" t="s">
        <v>11</v>
      </c>
      <c r="D2758" s="55">
        <v>60</v>
      </c>
    </row>
    <row r="2759" spans="2:8">
      <c r="C2759" s="36" t="s">
        <v>13</v>
      </c>
      <c r="D2759" s="69" t="s">
        <v>34</v>
      </c>
      <c r="E2759" s="41"/>
    </row>
    <row r="2760" spans="2:8" ht="24" thickBot="1">
      <c r="C2760" s="42"/>
      <c r="D2760" s="42"/>
    </row>
    <row r="2761" spans="2:8" ht="48" thickBot="1">
      <c r="B2761" s="88" t="s">
        <v>17</v>
      </c>
      <c r="C2761" s="89"/>
      <c r="D2761" s="23" t="s">
        <v>20</v>
      </c>
      <c r="E2761" s="90" t="s">
        <v>22</v>
      </c>
      <c r="F2761" s="91"/>
      <c r="G2761" s="2" t="s">
        <v>21</v>
      </c>
    </row>
    <row r="2762" spans="2:8" ht="24" thickBot="1">
      <c r="B2762" s="92" t="s">
        <v>36</v>
      </c>
      <c r="C2762" s="93"/>
      <c r="D2762" s="70">
        <v>50.01</v>
      </c>
      <c r="E2762" s="56">
        <v>1.8</v>
      </c>
      <c r="F2762" s="18" t="s">
        <v>25</v>
      </c>
      <c r="G2762" s="26">
        <f t="shared" ref="G2762:G2769" si="62">D2762*E2762</f>
        <v>90.018000000000001</v>
      </c>
      <c r="H2762" s="94"/>
    </row>
    <row r="2763" spans="2:8">
      <c r="B2763" s="95" t="s">
        <v>18</v>
      </c>
      <c r="C2763" s="96"/>
      <c r="D2763" s="59">
        <v>97.44</v>
      </c>
      <c r="E2763" s="57">
        <v>0.51</v>
      </c>
      <c r="F2763" s="19" t="s">
        <v>26</v>
      </c>
      <c r="G2763" s="27">
        <f t="shared" si="62"/>
        <v>49.694400000000002</v>
      </c>
      <c r="H2763" s="94"/>
    </row>
    <row r="2764" spans="2:8" ht="24" thickBot="1">
      <c r="B2764" s="97" t="s">
        <v>19</v>
      </c>
      <c r="C2764" s="98"/>
      <c r="D2764" s="62">
        <v>151.63</v>
      </c>
      <c r="E2764" s="58">
        <v>0.51</v>
      </c>
      <c r="F2764" s="20" t="s">
        <v>26</v>
      </c>
      <c r="G2764" s="28">
        <f t="shared" si="62"/>
        <v>77.331299999999999</v>
      </c>
      <c r="H2764" s="94"/>
    </row>
    <row r="2765" spans="2:8" ht="24" thickBot="1">
      <c r="B2765" s="99" t="s">
        <v>28</v>
      </c>
      <c r="C2765" s="100"/>
      <c r="D2765" s="71">
        <v>731.97</v>
      </c>
      <c r="E2765" s="71"/>
      <c r="F2765" s="24" t="s">
        <v>25</v>
      </c>
      <c r="G2765" s="29">
        <f t="shared" si="62"/>
        <v>0</v>
      </c>
      <c r="H2765" s="94"/>
    </row>
    <row r="2766" spans="2:8">
      <c r="B2766" s="95" t="s">
        <v>33</v>
      </c>
      <c r="C2766" s="96"/>
      <c r="D2766" s="59">
        <v>652.6</v>
      </c>
      <c r="E2766" s="59">
        <v>3.6</v>
      </c>
      <c r="F2766" s="19" t="s">
        <v>25</v>
      </c>
      <c r="G2766" s="27">
        <f t="shared" si="62"/>
        <v>2349.36</v>
      </c>
      <c r="H2766" s="94"/>
    </row>
    <row r="2767" spans="2:8">
      <c r="B2767" s="101" t="s">
        <v>27</v>
      </c>
      <c r="C2767" s="102"/>
      <c r="D2767" s="72">
        <v>526.99</v>
      </c>
      <c r="E2767" s="60">
        <v>1.8</v>
      </c>
      <c r="F2767" s="21" t="s">
        <v>25</v>
      </c>
      <c r="G2767" s="30">
        <f t="shared" si="62"/>
        <v>948.58199999999999</v>
      </c>
      <c r="H2767" s="94"/>
    </row>
    <row r="2768" spans="2:8">
      <c r="B2768" s="101" t="s">
        <v>29</v>
      </c>
      <c r="C2768" s="102"/>
      <c r="D2768" s="73">
        <v>5436.99</v>
      </c>
      <c r="E2768" s="61"/>
      <c r="F2768" s="21" t="s">
        <v>25</v>
      </c>
      <c r="G2768" s="30">
        <f t="shared" si="62"/>
        <v>0</v>
      </c>
      <c r="H2768" s="94"/>
    </row>
    <row r="2769" spans="2:8">
      <c r="B2769" s="101" t="s">
        <v>30</v>
      </c>
      <c r="C2769" s="102"/>
      <c r="D2769" s="73">
        <v>1672.77</v>
      </c>
      <c r="E2769" s="61"/>
      <c r="F2769" s="21" t="s">
        <v>25</v>
      </c>
      <c r="G2769" s="30">
        <f t="shared" si="62"/>
        <v>0</v>
      </c>
      <c r="H2769" s="94"/>
    </row>
    <row r="2770" spans="2:8">
      <c r="B2770" s="101" t="s">
        <v>32</v>
      </c>
      <c r="C2770" s="102"/>
      <c r="D2770" s="73">
        <v>548.24</v>
      </c>
      <c r="E2770" s="61"/>
      <c r="F2770" s="21" t="s">
        <v>25</v>
      </c>
      <c r="G2770" s="30">
        <f>D2770*E2770</f>
        <v>0</v>
      </c>
      <c r="H2770" s="94"/>
    </row>
    <row r="2771" spans="2:8" ht="24" thickBot="1">
      <c r="B2771" s="97" t="s">
        <v>31</v>
      </c>
      <c r="C2771" s="98"/>
      <c r="D2771" s="74">
        <v>340.74</v>
      </c>
      <c r="E2771" s="62"/>
      <c r="F2771" s="20" t="s">
        <v>25</v>
      </c>
      <c r="G2771" s="31">
        <f>D2771*E2771</f>
        <v>0</v>
      </c>
      <c r="H2771" s="94"/>
    </row>
    <row r="2772" spans="2:8">
      <c r="C2772" s="3"/>
      <c r="D2772" s="3"/>
      <c r="E2772" s="4"/>
      <c r="F2772" s="4"/>
      <c r="H2772" s="45"/>
    </row>
    <row r="2773" spans="2:8" ht="25.5">
      <c r="C2773" s="14" t="s">
        <v>14</v>
      </c>
      <c r="D2773" s="6"/>
    </row>
    <row r="2774" spans="2:8" ht="20.25">
      <c r="C2774" s="85" t="s">
        <v>6</v>
      </c>
      <c r="D2774" s="82" t="s">
        <v>0</v>
      </c>
      <c r="E2774" s="9">
        <f>IF(G2762&gt;0, ROUND((G2762+D2755)/D2755,2), 0)</f>
        <v>1.01</v>
      </c>
      <c r="F2774" s="9"/>
      <c r="G2774" s="10"/>
      <c r="H2774" s="7"/>
    </row>
    <row r="2775" spans="2:8">
      <c r="C2775" s="85"/>
      <c r="D2775" s="82" t="s">
        <v>1</v>
      </c>
      <c r="E2775" s="9">
        <f>IF(SUM(G2763:G2764)&gt;0,ROUND((G2763+G2764+D2755)/D2755,2),0)</f>
        <v>1.02</v>
      </c>
      <c r="F2775" s="9"/>
      <c r="G2775" s="11"/>
      <c r="H2775" s="47"/>
    </row>
    <row r="2776" spans="2:8">
      <c r="C2776" s="85"/>
      <c r="D2776" s="82" t="s">
        <v>2</v>
      </c>
      <c r="E2776" s="9">
        <f>IF(G2765&gt;0,ROUND((G2765+D2755)/D2755,2),0)</f>
        <v>0</v>
      </c>
      <c r="F2776" s="12"/>
      <c r="G2776" s="11"/>
    </row>
    <row r="2777" spans="2:8">
      <c r="C2777" s="85"/>
      <c r="D2777" s="13" t="s">
        <v>3</v>
      </c>
      <c r="E2777" s="32">
        <f>IF(SUM(G2766:G2771)&gt;0,ROUND((SUM(G2766:G2771)+D2755)/D2755,2),0)</f>
        <v>1.51</v>
      </c>
      <c r="F2777" s="10"/>
      <c r="G2777" s="11"/>
    </row>
    <row r="2778" spans="2:8" ht="25.5">
      <c r="D2778" s="33" t="s">
        <v>4</v>
      </c>
      <c r="E2778" s="34">
        <f>SUM(E2774:E2777)-IF(VALUE(COUNTIF(E2774:E2777,"&gt;0"))=4,3,0)-IF(VALUE(COUNTIF(E2774:E2777,"&gt;0"))=3,2,0)-IF(VALUE(COUNTIF(E2774:E2777,"&gt;0"))=2,1,0)</f>
        <v>1.54</v>
      </c>
      <c r="F2778" s="25"/>
    </row>
    <row r="2779" spans="2:8">
      <c r="E2779" s="15"/>
    </row>
    <row r="2780" spans="2:8" ht="25.5">
      <c r="B2780" s="22"/>
      <c r="C2780" s="16" t="s">
        <v>23</v>
      </c>
      <c r="D2780" s="86">
        <f>E2778*D2755</f>
        <v>9865.7327999999998</v>
      </c>
      <c r="E2780" s="86"/>
    </row>
    <row r="2781" spans="2:8" ht="20.25">
      <c r="C2781" s="17" t="s">
        <v>8</v>
      </c>
      <c r="D2781" s="87">
        <f>D2780/D2754</f>
        <v>30.170436697247705</v>
      </c>
      <c r="E2781" s="87"/>
      <c r="G2781" s="7"/>
      <c r="H2781" s="48"/>
    </row>
    <row r="2791" spans="2:8" ht="60.75">
      <c r="B2791" s="115" t="s">
        <v>257</v>
      </c>
      <c r="C2791" s="115"/>
      <c r="D2791" s="115"/>
      <c r="E2791" s="115"/>
      <c r="F2791" s="115"/>
      <c r="G2791" s="115"/>
      <c r="H2791" s="115"/>
    </row>
    <row r="2792" spans="2:8">
      <c r="B2792" s="116" t="s">
        <v>37</v>
      </c>
      <c r="C2792" s="116"/>
      <c r="D2792" s="116"/>
      <c r="E2792" s="116"/>
      <c r="F2792" s="116"/>
      <c r="G2792" s="116"/>
    </row>
    <row r="2793" spans="2:8">
      <c r="C2793" s="81"/>
      <c r="G2793" s="7"/>
    </row>
    <row r="2794" spans="2:8" ht="25.5">
      <c r="C2794" s="14" t="s">
        <v>5</v>
      </c>
      <c r="D2794" s="6"/>
    </row>
    <row r="2795" spans="2:8" ht="20.100000000000001" customHeight="1">
      <c r="B2795" s="10"/>
      <c r="C2795" s="103" t="s">
        <v>15</v>
      </c>
      <c r="D2795" s="106" t="s">
        <v>87</v>
      </c>
      <c r="E2795" s="107"/>
      <c r="F2795" s="107"/>
      <c r="G2795" s="108"/>
      <c r="H2795" s="40"/>
    </row>
    <row r="2796" spans="2:8" ht="20.100000000000001" customHeight="1">
      <c r="B2796" s="10"/>
      <c r="C2796" s="104"/>
      <c r="D2796" s="106" t="s">
        <v>241</v>
      </c>
      <c r="E2796" s="107"/>
      <c r="F2796" s="107"/>
      <c r="G2796" s="108"/>
      <c r="H2796" s="40"/>
    </row>
    <row r="2797" spans="2:8" ht="20.100000000000001" customHeight="1">
      <c r="B2797" s="10"/>
      <c r="C2797" s="105"/>
      <c r="D2797" s="106" t="s">
        <v>258</v>
      </c>
      <c r="E2797" s="107"/>
      <c r="F2797" s="107"/>
      <c r="G2797" s="108"/>
      <c r="H2797" s="40"/>
    </row>
    <row r="2798" spans="2:8">
      <c r="C2798" s="35" t="s">
        <v>12</v>
      </c>
      <c r="D2798" s="53">
        <v>2.5</v>
      </c>
      <c r="E2798" s="49"/>
      <c r="F2798" s="10"/>
    </row>
    <row r="2799" spans="2:8">
      <c r="C2799" s="1" t="s">
        <v>9</v>
      </c>
      <c r="D2799" s="54">
        <v>155</v>
      </c>
      <c r="E2799" s="109" t="s">
        <v>16</v>
      </c>
      <c r="F2799" s="110"/>
      <c r="G2799" s="113">
        <f>D2800/D2799</f>
        <v>112.61974193548387</v>
      </c>
    </row>
    <row r="2800" spans="2:8">
      <c r="C2800" s="1" t="s">
        <v>10</v>
      </c>
      <c r="D2800" s="54">
        <v>17456.060000000001</v>
      </c>
      <c r="E2800" s="111"/>
      <c r="F2800" s="112"/>
      <c r="G2800" s="114"/>
    </row>
    <row r="2801" spans="2:8">
      <c r="C2801" s="37"/>
      <c r="D2801" s="38"/>
      <c r="E2801" s="50"/>
    </row>
    <row r="2802" spans="2:8">
      <c r="C2802" s="36" t="s">
        <v>7</v>
      </c>
      <c r="D2802" s="55" t="s">
        <v>259</v>
      </c>
    </row>
    <row r="2803" spans="2:8">
      <c r="C2803" s="36" t="s">
        <v>11</v>
      </c>
      <c r="D2803" s="55">
        <v>70</v>
      </c>
    </row>
    <row r="2804" spans="2:8">
      <c r="C2804" s="36" t="s">
        <v>13</v>
      </c>
      <c r="D2804" s="69" t="s">
        <v>34</v>
      </c>
      <c r="E2804" s="41"/>
    </row>
    <row r="2805" spans="2:8" ht="24" thickBot="1">
      <c r="C2805" s="42"/>
      <c r="D2805" s="42"/>
    </row>
    <row r="2806" spans="2:8" ht="48" thickBot="1">
      <c r="B2806" s="88" t="s">
        <v>17</v>
      </c>
      <c r="C2806" s="89"/>
      <c r="D2806" s="23" t="s">
        <v>20</v>
      </c>
      <c r="E2806" s="90" t="s">
        <v>22</v>
      </c>
      <c r="F2806" s="91"/>
      <c r="G2806" s="2" t="s">
        <v>21</v>
      </c>
    </row>
    <row r="2807" spans="2:8" ht="24" thickBot="1">
      <c r="B2807" s="92" t="s">
        <v>36</v>
      </c>
      <c r="C2807" s="93"/>
      <c r="D2807" s="70">
        <v>50.01</v>
      </c>
      <c r="E2807" s="56">
        <v>2.5</v>
      </c>
      <c r="F2807" s="18" t="s">
        <v>25</v>
      </c>
      <c r="G2807" s="26">
        <f t="shared" ref="G2807:G2814" si="63">D2807*E2807</f>
        <v>125.02499999999999</v>
      </c>
      <c r="H2807" s="94"/>
    </row>
    <row r="2808" spans="2:8">
      <c r="B2808" s="95" t="s">
        <v>18</v>
      </c>
      <c r="C2808" s="96"/>
      <c r="D2808" s="59">
        <v>97.44</v>
      </c>
      <c r="E2808" s="57">
        <v>0.81</v>
      </c>
      <c r="F2808" s="19" t="s">
        <v>26</v>
      </c>
      <c r="G2808" s="27">
        <f t="shared" si="63"/>
        <v>78.926400000000001</v>
      </c>
      <c r="H2808" s="94"/>
    </row>
    <row r="2809" spans="2:8" ht="24" thickBot="1">
      <c r="B2809" s="97" t="s">
        <v>19</v>
      </c>
      <c r="C2809" s="98"/>
      <c r="D2809" s="62">
        <v>151.63</v>
      </c>
      <c r="E2809" s="58">
        <v>0.81</v>
      </c>
      <c r="F2809" s="20" t="s">
        <v>26</v>
      </c>
      <c r="G2809" s="28">
        <f t="shared" si="63"/>
        <v>122.8203</v>
      </c>
      <c r="H2809" s="94"/>
    </row>
    <row r="2810" spans="2:8" ht="24" thickBot="1">
      <c r="B2810" s="99" t="s">
        <v>28</v>
      </c>
      <c r="C2810" s="100"/>
      <c r="D2810" s="71">
        <v>731.97</v>
      </c>
      <c r="E2810" s="71"/>
      <c r="F2810" s="24" t="s">
        <v>25</v>
      </c>
      <c r="G2810" s="29">
        <f t="shared" si="63"/>
        <v>0</v>
      </c>
      <c r="H2810" s="94"/>
    </row>
    <row r="2811" spans="2:8">
      <c r="B2811" s="95" t="s">
        <v>33</v>
      </c>
      <c r="C2811" s="96"/>
      <c r="D2811" s="59">
        <v>652.6</v>
      </c>
      <c r="E2811" s="59">
        <v>5</v>
      </c>
      <c r="F2811" s="19" t="s">
        <v>25</v>
      </c>
      <c r="G2811" s="27">
        <f t="shared" si="63"/>
        <v>3263</v>
      </c>
      <c r="H2811" s="94"/>
    </row>
    <row r="2812" spans="2:8">
      <c r="B2812" s="101" t="s">
        <v>27</v>
      </c>
      <c r="C2812" s="102"/>
      <c r="D2812" s="72">
        <v>526.99</v>
      </c>
      <c r="E2812" s="60"/>
      <c r="F2812" s="21" t="s">
        <v>25</v>
      </c>
      <c r="G2812" s="30">
        <f t="shared" si="63"/>
        <v>0</v>
      </c>
      <c r="H2812" s="94"/>
    </row>
    <row r="2813" spans="2:8">
      <c r="B2813" s="101" t="s">
        <v>29</v>
      </c>
      <c r="C2813" s="102"/>
      <c r="D2813" s="73">
        <v>5436.99</v>
      </c>
      <c r="E2813" s="61">
        <v>2.5</v>
      </c>
      <c r="F2813" s="21" t="s">
        <v>25</v>
      </c>
      <c r="G2813" s="30">
        <f t="shared" si="63"/>
        <v>13592.474999999999</v>
      </c>
      <c r="H2813" s="94"/>
    </row>
    <row r="2814" spans="2:8">
      <c r="B2814" s="101" t="s">
        <v>30</v>
      </c>
      <c r="C2814" s="102"/>
      <c r="D2814" s="73">
        <v>1672.77</v>
      </c>
      <c r="E2814" s="61">
        <v>2.5</v>
      </c>
      <c r="F2814" s="21" t="s">
        <v>25</v>
      </c>
      <c r="G2814" s="30">
        <f t="shared" si="63"/>
        <v>4181.9250000000002</v>
      </c>
      <c r="H2814" s="94"/>
    </row>
    <row r="2815" spans="2:8">
      <c r="B2815" s="101" t="s">
        <v>32</v>
      </c>
      <c r="C2815" s="102"/>
      <c r="D2815" s="73">
        <v>548.24</v>
      </c>
      <c r="E2815" s="61">
        <v>2.5</v>
      </c>
      <c r="F2815" s="21" t="s">
        <v>25</v>
      </c>
      <c r="G2815" s="30">
        <f>D2815*E2815</f>
        <v>1370.6</v>
      </c>
      <c r="H2815" s="94"/>
    </row>
    <row r="2816" spans="2:8" ht="24" thickBot="1">
      <c r="B2816" s="97" t="s">
        <v>31</v>
      </c>
      <c r="C2816" s="98"/>
      <c r="D2816" s="74">
        <v>340.74</v>
      </c>
      <c r="E2816" s="62">
        <v>25</v>
      </c>
      <c r="F2816" s="20" t="s">
        <v>25</v>
      </c>
      <c r="G2816" s="31">
        <f>D2816*E2816</f>
        <v>8518.5</v>
      </c>
      <c r="H2816" s="94"/>
    </row>
    <row r="2817" spans="2:8">
      <c r="C2817" s="3"/>
      <c r="D2817" s="3"/>
      <c r="E2817" s="4"/>
      <c r="F2817" s="4"/>
      <c r="H2817" s="45"/>
    </row>
    <row r="2818" spans="2:8" ht="25.5">
      <c r="C2818" s="14" t="s">
        <v>14</v>
      </c>
      <c r="D2818" s="6"/>
    </row>
    <row r="2819" spans="2:8" ht="20.25">
      <c r="C2819" s="85" t="s">
        <v>6</v>
      </c>
      <c r="D2819" s="82" t="s">
        <v>0</v>
      </c>
      <c r="E2819" s="9">
        <f>IF(G2807&gt;0, ROUND((G2807+D2800)/D2800,2), 0)</f>
        <v>1.01</v>
      </c>
      <c r="F2819" s="9"/>
      <c r="G2819" s="10"/>
      <c r="H2819" s="7"/>
    </row>
    <row r="2820" spans="2:8">
      <c r="C2820" s="85"/>
      <c r="D2820" s="82" t="s">
        <v>1</v>
      </c>
      <c r="E2820" s="9">
        <f>IF(SUM(G2808:G2809)&gt;0,ROUND((G2808+G2809+D2800)/D2800,2),0)</f>
        <v>1.01</v>
      </c>
      <c r="F2820" s="9"/>
      <c r="G2820" s="11"/>
      <c r="H2820" s="47"/>
    </row>
    <row r="2821" spans="2:8">
      <c r="C2821" s="85"/>
      <c r="D2821" s="82" t="s">
        <v>2</v>
      </c>
      <c r="E2821" s="9">
        <f>IF(G2810&gt;0,ROUND((G2810+D2800)/D2800,2),0)</f>
        <v>0</v>
      </c>
      <c r="F2821" s="12"/>
      <c r="G2821" s="11"/>
    </row>
    <row r="2822" spans="2:8">
      <c r="C2822" s="85"/>
      <c r="D2822" s="13" t="s">
        <v>3</v>
      </c>
      <c r="E2822" s="32">
        <f>IF(SUM(G2811:G2816)&gt;0,ROUND((SUM(G2811:G2816)+D2800)/D2800,2),0)</f>
        <v>2.77</v>
      </c>
      <c r="F2822" s="10"/>
      <c r="G2822" s="11"/>
    </row>
    <row r="2823" spans="2:8" ht="25.5">
      <c r="D2823" s="33" t="s">
        <v>4</v>
      </c>
      <c r="E2823" s="34">
        <f>SUM(E2819:E2822)-IF(VALUE(COUNTIF(E2819:E2822,"&gt;0"))=4,3,0)-IF(VALUE(COUNTIF(E2819:E2822,"&gt;0"))=3,2,0)-IF(VALUE(COUNTIF(E2819:E2822,"&gt;0"))=2,1,0)</f>
        <v>2.79</v>
      </c>
      <c r="F2823" s="25"/>
    </row>
    <row r="2824" spans="2:8">
      <c r="E2824" s="15"/>
    </row>
    <row r="2825" spans="2:8" ht="25.5">
      <c r="B2825" s="22"/>
      <c r="C2825" s="16" t="s">
        <v>23</v>
      </c>
      <c r="D2825" s="86">
        <f>E2823*D2800</f>
        <v>48702.407400000004</v>
      </c>
      <c r="E2825" s="86"/>
    </row>
    <row r="2826" spans="2:8" ht="20.25">
      <c r="C2826" s="17" t="s">
        <v>8</v>
      </c>
      <c r="D2826" s="87">
        <f>D2825/D2799</f>
        <v>314.20908000000003</v>
      </c>
      <c r="E2826" s="87"/>
      <c r="G2826" s="7"/>
      <c r="H2826" s="48"/>
    </row>
    <row r="2836" spans="2:8" ht="60.75">
      <c r="B2836" s="115" t="s">
        <v>262</v>
      </c>
      <c r="C2836" s="115"/>
      <c r="D2836" s="115"/>
      <c r="E2836" s="115"/>
      <c r="F2836" s="115"/>
      <c r="G2836" s="115"/>
      <c r="H2836" s="115"/>
    </row>
    <row r="2837" spans="2:8">
      <c r="B2837" s="116" t="s">
        <v>37</v>
      </c>
      <c r="C2837" s="116"/>
      <c r="D2837" s="116"/>
      <c r="E2837" s="116"/>
      <c r="F2837" s="116"/>
      <c r="G2837" s="116"/>
    </row>
    <row r="2838" spans="2:8">
      <c r="C2838" s="81"/>
      <c r="G2838" s="7"/>
    </row>
    <row r="2839" spans="2:8" ht="25.5">
      <c r="C2839" s="14" t="s">
        <v>5</v>
      </c>
      <c r="D2839" s="6"/>
    </row>
    <row r="2840" spans="2:8" ht="20.100000000000001" customHeight="1">
      <c r="B2840" s="10"/>
      <c r="C2840" s="103" t="s">
        <v>15</v>
      </c>
      <c r="D2840" s="106" t="s">
        <v>87</v>
      </c>
      <c r="E2840" s="107"/>
      <c r="F2840" s="107"/>
      <c r="G2840" s="108"/>
      <c r="H2840" s="40"/>
    </row>
    <row r="2841" spans="2:8" ht="20.100000000000001" customHeight="1">
      <c r="B2841" s="10"/>
      <c r="C2841" s="104"/>
      <c r="D2841" s="106" t="s">
        <v>241</v>
      </c>
      <c r="E2841" s="107"/>
      <c r="F2841" s="107"/>
      <c r="G2841" s="108"/>
      <c r="H2841" s="40"/>
    </row>
    <row r="2842" spans="2:8" ht="20.100000000000001" customHeight="1">
      <c r="B2842" s="10"/>
      <c r="C2842" s="105"/>
      <c r="D2842" s="106" t="s">
        <v>263</v>
      </c>
      <c r="E2842" s="107"/>
      <c r="F2842" s="107"/>
      <c r="G2842" s="108"/>
      <c r="H2842" s="40"/>
    </row>
    <row r="2843" spans="2:8">
      <c r="C2843" s="35" t="s">
        <v>12</v>
      </c>
      <c r="D2843" s="53">
        <v>5.5</v>
      </c>
      <c r="E2843" s="49"/>
      <c r="F2843" s="10"/>
    </row>
    <row r="2844" spans="2:8">
      <c r="C2844" s="1" t="s">
        <v>9</v>
      </c>
      <c r="D2844" s="54">
        <v>906</v>
      </c>
      <c r="E2844" s="109" t="s">
        <v>16</v>
      </c>
      <c r="F2844" s="110"/>
      <c r="G2844" s="113">
        <f>D2845/D2844</f>
        <v>9.4709492273730689</v>
      </c>
    </row>
    <row r="2845" spans="2:8">
      <c r="C2845" s="1" t="s">
        <v>10</v>
      </c>
      <c r="D2845" s="54">
        <v>8580.68</v>
      </c>
      <c r="E2845" s="111"/>
      <c r="F2845" s="112"/>
      <c r="G2845" s="114"/>
    </row>
    <row r="2846" spans="2:8">
      <c r="C2846" s="37"/>
      <c r="D2846" s="38"/>
      <c r="E2846" s="50"/>
    </row>
    <row r="2847" spans="2:8">
      <c r="C2847" s="36" t="s">
        <v>7</v>
      </c>
      <c r="D2847" s="55" t="s">
        <v>173</v>
      </c>
    </row>
    <row r="2848" spans="2:8">
      <c r="C2848" s="36" t="s">
        <v>11</v>
      </c>
      <c r="D2848" s="55">
        <v>70</v>
      </c>
    </row>
    <row r="2849" spans="2:8">
      <c r="C2849" s="36" t="s">
        <v>13</v>
      </c>
      <c r="D2849" s="69" t="s">
        <v>34</v>
      </c>
      <c r="E2849" s="41"/>
    </row>
    <row r="2850" spans="2:8" ht="24" thickBot="1">
      <c r="C2850" s="42"/>
      <c r="D2850" s="42"/>
    </row>
    <row r="2851" spans="2:8" ht="48" thickBot="1">
      <c r="B2851" s="88" t="s">
        <v>17</v>
      </c>
      <c r="C2851" s="89"/>
      <c r="D2851" s="23" t="s">
        <v>20</v>
      </c>
      <c r="E2851" s="90" t="s">
        <v>22</v>
      </c>
      <c r="F2851" s="91"/>
      <c r="G2851" s="2" t="s">
        <v>21</v>
      </c>
    </row>
    <row r="2852" spans="2:8" ht="24" thickBot="1">
      <c r="B2852" s="92" t="s">
        <v>36</v>
      </c>
      <c r="C2852" s="93"/>
      <c r="D2852" s="70">
        <v>50.01</v>
      </c>
      <c r="E2852" s="56">
        <v>5.5</v>
      </c>
      <c r="F2852" s="18" t="s">
        <v>25</v>
      </c>
      <c r="G2852" s="26">
        <f t="shared" ref="G2852:G2859" si="64">D2852*E2852</f>
        <v>275.05500000000001</v>
      </c>
      <c r="H2852" s="94"/>
    </row>
    <row r="2853" spans="2:8">
      <c r="B2853" s="95" t="s">
        <v>18</v>
      </c>
      <c r="C2853" s="96"/>
      <c r="D2853" s="59">
        <v>97.44</v>
      </c>
      <c r="E2853" s="57">
        <v>1</v>
      </c>
      <c r="F2853" s="19" t="s">
        <v>26</v>
      </c>
      <c r="G2853" s="27">
        <f t="shared" si="64"/>
        <v>97.44</v>
      </c>
      <c r="H2853" s="94"/>
    </row>
    <row r="2854" spans="2:8" ht="24" thickBot="1">
      <c r="B2854" s="97" t="s">
        <v>19</v>
      </c>
      <c r="C2854" s="98"/>
      <c r="D2854" s="62">
        <v>151.63</v>
      </c>
      <c r="E2854" s="58">
        <v>1</v>
      </c>
      <c r="F2854" s="20" t="s">
        <v>26</v>
      </c>
      <c r="G2854" s="28">
        <f t="shared" si="64"/>
        <v>151.63</v>
      </c>
      <c r="H2854" s="94"/>
    </row>
    <row r="2855" spans="2:8" ht="24" thickBot="1">
      <c r="B2855" s="99" t="s">
        <v>28</v>
      </c>
      <c r="C2855" s="100"/>
      <c r="D2855" s="71">
        <v>731.97</v>
      </c>
      <c r="E2855" s="71"/>
      <c r="F2855" s="24" t="s">
        <v>25</v>
      </c>
      <c r="G2855" s="29">
        <f t="shared" si="64"/>
        <v>0</v>
      </c>
      <c r="H2855" s="94"/>
    </row>
    <row r="2856" spans="2:8">
      <c r="B2856" s="95" t="s">
        <v>33</v>
      </c>
      <c r="C2856" s="96"/>
      <c r="D2856" s="59">
        <v>652.6</v>
      </c>
      <c r="E2856" s="59">
        <v>11</v>
      </c>
      <c r="F2856" s="19" t="s">
        <v>25</v>
      </c>
      <c r="G2856" s="27">
        <f t="shared" si="64"/>
        <v>7178.6</v>
      </c>
      <c r="H2856" s="94"/>
    </row>
    <row r="2857" spans="2:8">
      <c r="B2857" s="101" t="s">
        <v>27</v>
      </c>
      <c r="C2857" s="102"/>
      <c r="D2857" s="72">
        <v>526.99</v>
      </c>
      <c r="E2857" s="60">
        <v>5.5</v>
      </c>
      <c r="F2857" s="21" t="s">
        <v>25</v>
      </c>
      <c r="G2857" s="30">
        <f t="shared" si="64"/>
        <v>2898.4450000000002</v>
      </c>
      <c r="H2857" s="94"/>
    </row>
    <row r="2858" spans="2:8">
      <c r="B2858" s="101" t="s">
        <v>29</v>
      </c>
      <c r="C2858" s="102"/>
      <c r="D2858" s="73">
        <v>5436.99</v>
      </c>
      <c r="E2858" s="61"/>
      <c r="F2858" s="21" t="s">
        <v>25</v>
      </c>
      <c r="G2858" s="30">
        <f t="shared" si="64"/>
        <v>0</v>
      </c>
      <c r="H2858" s="94"/>
    </row>
    <row r="2859" spans="2:8">
      <c r="B2859" s="101" t="s">
        <v>30</v>
      </c>
      <c r="C2859" s="102"/>
      <c r="D2859" s="73">
        <v>1672.77</v>
      </c>
      <c r="E2859" s="61"/>
      <c r="F2859" s="21" t="s">
        <v>25</v>
      </c>
      <c r="G2859" s="30">
        <f t="shared" si="64"/>
        <v>0</v>
      </c>
      <c r="H2859" s="94"/>
    </row>
    <row r="2860" spans="2:8">
      <c r="B2860" s="101" t="s">
        <v>32</v>
      </c>
      <c r="C2860" s="102"/>
      <c r="D2860" s="73">
        <v>548.24</v>
      </c>
      <c r="E2860" s="61"/>
      <c r="F2860" s="21" t="s">
        <v>25</v>
      </c>
      <c r="G2860" s="30">
        <f>D2860*E2860</f>
        <v>0</v>
      </c>
      <c r="H2860" s="94"/>
    </row>
    <row r="2861" spans="2:8" ht="24" thickBot="1">
      <c r="B2861" s="97" t="s">
        <v>31</v>
      </c>
      <c r="C2861" s="98"/>
      <c r="D2861" s="74">
        <v>340.74</v>
      </c>
      <c r="E2861" s="62"/>
      <c r="F2861" s="20" t="s">
        <v>25</v>
      </c>
      <c r="G2861" s="31">
        <f>D2861*E2861</f>
        <v>0</v>
      </c>
      <c r="H2861" s="94"/>
    </row>
    <row r="2862" spans="2:8">
      <c r="C2862" s="3"/>
      <c r="D2862" s="3"/>
      <c r="E2862" s="4"/>
      <c r="F2862" s="4"/>
      <c r="H2862" s="45"/>
    </row>
    <row r="2863" spans="2:8" ht="25.5">
      <c r="C2863" s="14" t="s">
        <v>14</v>
      </c>
      <c r="D2863" s="6"/>
    </row>
    <row r="2864" spans="2:8" ht="20.25">
      <c r="C2864" s="85" t="s">
        <v>6</v>
      </c>
      <c r="D2864" s="82" t="s">
        <v>0</v>
      </c>
      <c r="E2864" s="9">
        <f>IF(G2852&gt;0, ROUND((G2852+D2845)/D2845,2), 0)</f>
        <v>1.03</v>
      </c>
      <c r="F2864" s="9"/>
      <c r="G2864" s="10"/>
      <c r="H2864" s="7"/>
    </row>
    <row r="2865" spans="2:8">
      <c r="C2865" s="85"/>
      <c r="D2865" s="82" t="s">
        <v>1</v>
      </c>
      <c r="E2865" s="9">
        <f>IF(SUM(G2853:G2854)&gt;0,ROUND((G2853+G2854+D2845)/D2845,2),0)</f>
        <v>1.03</v>
      </c>
      <c r="F2865" s="9"/>
      <c r="G2865" s="11"/>
      <c r="H2865" s="47"/>
    </row>
    <row r="2866" spans="2:8">
      <c r="C2866" s="85"/>
      <c r="D2866" s="82" t="s">
        <v>2</v>
      </c>
      <c r="E2866" s="9">
        <f>IF(G2855&gt;0,ROUND((G2855+D2845)/D2845,2),0)</f>
        <v>0</v>
      </c>
      <c r="F2866" s="12"/>
      <c r="G2866" s="11"/>
    </row>
    <row r="2867" spans="2:8">
      <c r="C2867" s="85"/>
      <c r="D2867" s="13" t="s">
        <v>3</v>
      </c>
      <c r="E2867" s="32">
        <f>IF(SUM(G2856:G2861)&gt;0,ROUND((SUM(G2856:G2861)+D2845)/D2845,2),0)</f>
        <v>2.17</v>
      </c>
      <c r="F2867" s="10"/>
      <c r="G2867" s="11"/>
    </row>
    <row r="2868" spans="2:8" ht="25.5">
      <c r="D2868" s="33" t="s">
        <v>4</v>
      </c>
      <c r="E2868" s="34">
        <f>SUM(E2864:E2867)-IF(VALUE(COUNTIF(E2864:E2867,"&gt;0"))=4,3,0)-IF(VALUE(COUNTIF(E2864:E2867,"&gt;0"))=3,2,0)-IF(VALUE(COUNTIF(E2864:E2867,"&gt;0"))=2,1,0)</f>
        <v>2.2300000000000004</v>
      </c>
      <c r="F2868" s="25"/>
    </row>
    <row r="2869" spans="2:8">
      <c r="E2869" s="15"/>
    </row>
    <row r="2870" spans="2:8" ht="25.5">
      <c r="B2870" s="22"/>
      <c r="C2870" s="16" t="s">
        <v>23</v>
      </c>
      <c r="D2870" s="86">
        <f>E2868*D2845</f>
        <v>19134.916400000006</v>
      </c>
      <c r="E2870" s="86"/>
    </row>
    <row r="2871" spans="2:8" ht="20.25">
      <c r="C2871" s="17" t="s">
        <v>8</v>
      </c>
      <c r="D2871" s="87">
        <f>D2870/D2844</f>
        <v>21.12021677704195</v>
      </c>
      <c r="E2871" s="87"/>
      <c r="G2871" s="7"/>
      <c r="H2871" s="48"/>
    </row>
    <row r="2881" spans="2:8" ht="60.75">
      <c r="B2881" s="115" t="s">
        <v>264</v>
      </c>
      <c r="C2881" s="115"/>
      <c r="D2881" s="115"/>
      <c r="E2881" s="115"/>
      <c r="F2881" s="115"/>
      <c r="G2881" s="115"/>
      <c r="H2881" s="115"/>
    </row>
    <row r="2882" spans="2:8">
      <c r="B2882" s="116" t="s">
        <v>37</v>
      </c>
      <c r="C2882" s="116"/>
      <c r="D2882" s="116"/>
      <c r="E2882" s="116"/>
      <c r="F2882" s="116"/>
      <c r="G2882" s="116"/>
    </row>
    <row r="2883" spans="2:8">
      <c r="C2883" s="81"/>
      <c r="G2883" s="7"/>
    </row>
    <row r="2884" spans="2:8" ht="25.5">
      <c r="C2884" s="14" t="s">
        <v>5</v>
      </c>
      <c r="D2884" s="6"/>
    </row>
    <row r="2885" spans="2:8" ht="20.100000000000001" customHeight="1">
      <c r="B2885" s="10"/>
      <c r="C2885" s="103" t="s">
        <v>15</v>
      </c>
      <c r="D2885" s="106" t="s">
        <v>87</v>
      </c>
      <c r="E2885" s="107"/>
      <c r="F2885" s="107"/>
      <c r="G2885" s="108"/>
      <c r="H2885" s="40"/>
    </row>
    <row r="2886" spans="2:8" ht="20.100000000000001" customHeight="1">
      <c r="B2886" s="10"/>
      <c r="C2886" s="104"/>
      <c r="D2886" s="106" t="s">
        <v>241</v>
      </c>
      <c r="E2886" s="107"/>
      <c r="F2886" s="107"/>
      <c r="G2886" s="108"/>
      <c r="H2886" s="40"/>
    </row>
    <row r="2887" spans="2:8" ht="20.100000000000001" customHeight="1">
      <c r="B2887" s="10"/>
      <c r="C2887" s="105"/>
      <c r="D2887" s="106" t="s">
        <v>265</v>
      </c>
      <c r="E2887" s="107"/>
      <c r="F2887" s="107"/>
      <c r="G2887" s="108"/>
      <c r="H2887" s="40"/>
    </row>
    <row r="2888" spans="2:8">
      <c r="C2888" s="35" t="s">
        <v>12</v>
      </c>
      <c r="D2888" s="53">
        <v>1.9</v>
      </c>
      <c r="E2888" s="49"/>
      <c r="F2888" s="10"/>
    </row>
    <row r="2889" spans="2:8">
      <c r="C2889" s="1" t="s">
        <v>9</v>
      </c>
      <c r="D2889" s="54">
        <v>270</v>
      </c>
      <c r="E2889" s="109" t="s">
        <v>16</v>
      </c>
      <c r="F2889" s="110"/>
      <c r="G2889" s="113">
        <f>D2890/D2889</f>
        <v>41.275518518518517</v>
      </c>
    </row>
    <row r="2890" spans="2:8">
      <c r="C2890" s="1" t="s">
        <v>10</v>
      </c>
      <c r="D2890" s="54">
        <v>11144.39</v>
      </c>
      <c r="E2890" s="111"/>
      <c r="F2890" s="112"/>
      <c r="G2890" s="114"/>
    </row>
    <row r="2891" spans="2:8">
      <c r="C2891" s="37"/>
      <c r="D2891" s="38"/>
      <c r="E2891" s="50"/>
    </row>
    <row r="2892" spans="2:8">
      <c r="C2892" s="36" t="s">
        <v>7</v>
      </c>
      <c r="D2892" s="55" t="s">
        <v>348</v>
      </c>
    </row>
    <row r="2893" spans="2:8">
      <c r="C2893" s="36" t="s">
        <v>11</v>
      </c>
      <c r="D2893" s="55">
        <v>70</v>
      </c>
    </row>
    <row r="2894" spans="2:8">
      <c r="C2894" s="36" t="s">
        <v>13</v>
      </c>
      <c r="D2894" s="69" t="s">
        <v>34</v>
      </c>
      <c r="E2894" s="41"/>
    </row>
    <row r="2895" spans="2:8" ht="24" thickBot="1">
      <c r="C2895" s="42"/>
      <c r="D2895" s="42"/>
    </row>
    <row r="2896" spans="2:8" ht="48" thickBot="1">
      <c r="B2896" s="88" t="s">
        <v>17</v>
      </c>
      <c r="C2896" s="89"/>
      <c r="D2896" s="23" t="s">
        <v>20</v>
      </c>
      <c r="E2896" s="90" t="s">
        <v>22</v>
      </c>
      <c r="F2896" s="91"/>
      <c r="G2896" s="2" t="s">
        <v>21</v>
      </c>
    </row>
    <row r="2897" spans="2:8" ht="24" thickBot="1">
      <c r="B2897" s="92" t="s">
        <v>36</v>
      </c>
      <c r="C2897" s="93"/>
      <c r="D2897" s="70">
        <v>50.01</v>
      </c>
      <c r="E2897" s="56">
        <v>1.9</v>
      </c>
      <c r="F2897" s="18" t="s">
        <v>25</v>
      </c>
      <c r="G2897" s="26">
        <f t="shared" ref="G2897:G2904" si="65">D2897*E2897</f>
        <v>95.018999999999991</v>
      </c>
      <c r="H2897" s="94"/>
    </row>
    <row r="2898" spans="2:8">
      <c r="B2898" s="95" t="s">
        <v>18</v>
      </c>
      <c r="C2898" s="96"/>
      <c r="D2898" s="59">
        <v>97.44</v>
      </c>
      <c r="E2898" s="57">
        <v>0.52</v>
      </c>
      <c r="F2898" s="19" t="s">
        <v>26</v>
      </c>
      <c r="G2898" s="27">
        <f t="shared" si="65"/>
        <v>50.668799999999997</v>
      </c>
      <c r="H2898" s="94"/>
    </row>
    <row r="2899" spans="2:8" ht="24" thickBot="1">
      <c r="B2899" s="97" t="s">
        <v>19</v>
      </c>
      <c r="C2899" s="98"/>
      <c r="D2899" s="62">
        <v>151.63</v>
      </c>
      <c r="E2899" s="58">
        <v>0.52</v>
      </c>
      <c r="F2899" s="20" t="s">
        <v>26</v>
      </c>
      <c r="G2899" s="28">
        <f t="shared" si="65"/>
        <v>78.8476</v>
      </c>
      <c r="H2899" s="94"/>
    </row>
    <row r="2900" spans="2:8" ht="24" thickBot="1">
      <c r="B2900" s="99" t="s">
        <v>28</v>
      </c>
      <c r="C2900" s="100"/>
      <c r="D2900" s="71">
        <v>731.97</v>
      </c>
      <c r="E2900" s="71"/>
      <c r="F2900" s="24" t="s">
        <v>25</v>
      </c>
      <c r="G2900" s="29">
        <f t="shared" si="65"/>
        <v>0</v>
      </c>
      <c r="H2900" s="94"/>
    </row>
    <row r="2901" spans="2:8">
      <c r="B2901" s="95" t="s">
        <v>33</v>
      </c>
      <c r="C2901" s="96"/>
      <c r="D2901" s="59">
        <v>652.6</v>
      </c>
      <c r="E2901" s="59">
        <v>3.8</v>
      </c>
      <c r="F2901" s="19" t="s">
        <v>25</v>
      </c>
      <c r="G2901" s="27">
        <f t="shared" si="65"/>
        <v>2479.88</v>
      </c>
      <c r="H2901" s="94"/>
    </row>
    <row r="2902" spans="2:8">
      <c r="B2902" s="101" t="s">
        <v>27</v>
      </c>
      <c r="C2902" s="102"/>
      <c r="D2902" s="72">
        <v>526.99</v>
      </c>
      <c r="E2902" s="60">
        <v>1.9</v>
      </c>
      <c r="F2902" s="21" t="s">
        <v>25</v>
      </c>
      <c r="G2902" s="30">
        <f t="shared" si="65"/>
        <v>1001.2809999999999</v>
      </c>
      <c r="H2902" s="94"/>
    </row>
    <row r="2903" spans="2:8">
      <c r="B2903" s="101" t="s">
        <v>29</v>
      </c>
      <c r="C2903" s="102"/>
      <c r="D2903" s="73">
        <v>5436.99</v>
      </c>
      <c r="E2903" s="61"/>
      <c r="F2903" s="21" t="s">
        <v>25</v>
      </c>
      <c r="G2903" s="30">
        <f t="shared" si="65"/>
        <v>0</v>
      </c>
      <c r="H2903" s="94"/>
    </row>
    <row r="2904" spans="2:8">
      <c r="B2904" s="101" t="s">
        <v>30</v>
      </c>
      <c r="C2904" s="102"/>
      <c r="D2904" s="73">
        <v>1672.77</v>
      </c>
      <c r="E2904" s="61"/>
      <c r="F2904" s="21" t="s">
        <v>25</v>
      </c>
      <c r="G2904" s="30">
        <f t="shared" si="65"/>
        <v>0</v>
      </c>
      <c r="H2904" s="94"/>
    </row>
    <row r="2905" spans="2:8">
      <c r="B2905" s="101" t="s">
        <v>32</v>
      </c>
      <c r="C2905" s="102"/>
      <c r="D2905" s="73">
        <v>548.24</v>
      </c>
      <c r="E2905" s="61"/>
      <c r="F2905" s="21" t="s">
        <v>25</v>
      </c>
      <c r="G2905" s="30">
        <f>D2905*E2905</f>
        <v>0</v>
      </c>
      <c r="H2905" s="94"/>
    </row>
    <row r="2906" spans="2:8" ht="24" thickBot="1">
      <c r="B2906" s="97" t="s">
        <v>31</v>
      </c>
      <c r="C2906" s="98"/>
      <c r="D2906" s="74">
        <v>340.74</v>
      </c>
      <c r="E2906" s="62"/>
      <c r="F2906" s="20" t="s">
        <v>25</v>
      </c>
      <c r="G2906" s="31">
        <f>D2906*E2906</f>
        <v>0</v>
      </c>
      <c r="H2906" s="94"/>
    </row>
    <row r="2907" spans="2:8">
      <c r="C2907" s="3"/>
      <c r="D2907" s="3"/>
      <c r="E2907" s="4"/>
      <c r="F2907" s="4"/>
      <c r="H2907" s="45"/>
    </row>
    <row r="2908" spans="2:8" ht="25.5">
      <c r="C2908" s="14" t="s">
        <v>14</v>
      </c>
      <c r="D2908" s="6"/>
    </row>
    <row r="2909" spans="2:8" ht="20.25">
      <c r="C2909" s="85" t="s">
        <v>6</v>
      </c>
      <c r="D2909" s="82" t="s">
        <v>0</v>
      </c>
      <c r="E2909" s="9">
        <f>IF(G2897&gt;0, ROUND((G2897+D2890)/D2890,2), 0)</f>
        <v>1.01</v>
      </c>
      <c r="F2909" s="9"/>
      <c r="G2909" s="10"/>
      <c r="H2909" s="7"/>
    </row>
    <row r="2910" spans="2:8">
      <c r="C2910" s="85"/>
      <c r="D2910" s="82" t="s">
        <v>1</v>
      </c>
      <c r="E2910" s="9">
        <f>IF(SUM(G2898:G2899)&gt;0,ROUND((G2898+G2899+D2890)/D2890,2),0)</f>
        <v>1.01</v>
      </c>
      <c r="F2910" s="9"/>
      <c r="G2910" s="11"/>
      <c r="H2910" s="47"/>
    </row>
    <row r="2911" spans="2:8">
      <c r="C2911" s="85"/>
      <c r="D2911" s="82" t="s">
        <v>2</v>
      </c>
      <c r="E2911" s="9">
        <f>IF(G2900&gt;0,ROUND((G2900+D2890)/D2890,2),0)</f>
        <v>0</v>
      </c>
      <c r="F2911" s="12"/>
      <c r="G2911" s="11"/>
    </row>
    <row r="2912" spans="2:8">
      <c r="C2912" s="85"/>
      <c r="D2912" s="13" t="s">
        <v>3</v>
      </c>
      <c r="E2912" s="32">
        <f>IF(SUM(G2901:G2906)&gt;0,ROUND((SUM(G2901:G2906)+D2890)/D2890,2),0)</f>
        <v>1.31</v>
      </c>
      <c r="F2912" s="10"/>
      <c r="G2912" s="11"/>
    </row>
    <row r="2913" spans="2:8" ht="25.5">
      <c r="D2913" s="33" t="s">
        <v>4</v>
      </c>
      <c r="E2913" s="34">
        <f>SUM(E2909:E2912)-IF(VALUE(COUNTIF(E2909:E2912,"&gt;0"))=4,3,0)-IF(VALUE(COUNTIF(E2909:E2912,"&gt;0"))=3,2,0)-IF(VALUE(COUNTIF(E2909:E2912,"&gt;0"))=2,1,0)</f>
        <v>1.33</v>
      </c>
      <c r="F2913" s="25"/>
    </row>
    <row r="2914" spans="2:8">
      <c r="E2914" s="15"/>
    </row>
    <row r="2915" spans="2:8" ht="25.5">
      <c r="B2915" s="22"/>
      <c r="C2915" s="16" t="s">
        <v>23</v>
      </c>
      <c r="D2915" s="86">
        <f>E2913*D2890</f>
        <v>14822.038699999999</v>
      </c>
      <c r="E2915" s="86"/>
    </row>
    <row r="2916" spans="2:8" ht="20.25">
      <c r="C2916" s="17" t="s">
        <v>8</v>
      </c>
      <c r="D2916" s="87">
        <f>D2915/D2889</f>
        <v>54.896439629629626</v>
      </c>
      <c r="E2916" s="87"/>
      <c r="G2916" s="7"/>
      <c r="H2916" s="48"/>
    </row>
    <row r="2926" spans="2:8" ht="60.75">
      <c r="B2926" s="115" t="s">
        <v>266</v>
      </c>
      <c r="C2926" s="115"/>
      <c r="D2926" s="115"/>
      <c r="E2926" s="115"/>
      <c r="F2926" s="115"/>
      <c r="G2926" s="115"/>
      <c r="H2926" s="115"/>
    </row>
    <row r="2927" spans="2:8">
      <c r="B2927" s="116" t="s">
        <v>37</v>
      </c>
      <c r="C2927" s="116"/>
      <c r="D2927" s="116"/>
      <c r="E2927" s="116"/>
      <c r="F2927" s="116"/>
      <c r="G2927" s="116"/>
    </row>
    <row r="2928" spans="2:8">
      <c r="C2928" s="81"/>
      <c r="G2928" s="7"/>
    </row>
    <row r="2929" spans="2:8" ht="25.5">
      <c r="C2929" s="14" t="s">
        <v>5</v>
      </c>
      <c r="D2929" s="6"/>
    </row>
    <row r="2930" spans="2:8" ht="20.100000000000001" customHeight="1">
      <c r="B2930" s="10"/>
      <c r="C2930" s="103" t="s">
        <v>15</v>
      </c>
      <c r="D2930" s="106" t="s">
        <v>87</v>
      </c>
      <c r="E2930" s="107"/>
      <c r="F2930" s="107"/>
      <c r="G2930" s="108"/>
      <c r="H2930" s="40"/>
    </row>
    <row r="2931" spans="2:8" ht="20.100000000000001" customHeight="1">
      <c r="B2931" s="10"/>
      <c r="C2931" s="104"/>
      <c r="D2931" s="106" t="s">
        <v>241</v>
      </c>
      <c r="E2931" s="107"/>
      <c r="F2931" s="107"/>
      <c r="G2931" s="108"/>
      <c r="H2931" s="40"/>
    </row>
    <row r="2932" spans="2:8" ht="20.100000000000001" customHeight="1">
      <c r="B2932" s="10"/>
      <c r="C2932" s="105"/>
      <c r="D2932" s="106" t="s">
        <v>267</v>
      </c>
      <c r="E2932" s="107"/>
      <c r="F2932" s="107"/>
      <c r="G2932" s="108"/>
      <c r="H2932" s="40"/>
    </row>
    <row r="2933" spans="2:8">
      <c r="C2933" s="35" t="s">
        <v>12</v>
      </c>
      <c r="D2933" s="53">
        <v>4</v>
      </c>
      <c r="E2933" s="49"/>
      <c r="F2933" s="10"/>
    </row>
    <row r="2934" spans="2:8">
      <c r="C2934" s="1" t="s">
        <v>9</v>
      </c>
      <c r="D2934" s="54">
        <v>566</v>
      </c>
      <c r="E2934" s="109" t="s">
        <v>16</v>
      </c>
      <c r="F2934" s="110"/>
      <c r="G2934" s="113">
        <f>D2935/D2934</f>
        <v>66.622367491166088</v>
      </c>
    </row>
    <row r="2935" spans="2:8">
      <c r="C2935" s="1" t="s">
        <v>10</v>
      </c>
      <c r="D2935" s="54">
        <v>37708.26</v>
      </c>
      <c r="E2935" s="111"/>
      <c r="F2935" s="112"/>
      <c r="G2935" s="114"/>
    </row>
    <row r="2936" spans="2:8">
      <c r="C2936" s="37"/>
      <c r="D2936" s="38"/>
      <c r="E2936" s="50"/>
    </row>
    <row r="2937" spans="2:8">
      <c r="C2937" s="36" t="s">
        <v>7</v>
      </c>
      <c r="D2937" s="55" t="s">
        <v>349</v>
      </c>
    </row>
    <row r="2938" spans="2:8">
      <c r="C2938" s="36" t="s">
        <v>11</v>
      </c>
      <c r="D2938" s="55">
        <v>85</v>
      </c>
    </row>
    <row r="2939" spans="2:8">
      <c r="C2939" s="36" t="s">
        <v>13</v>
      </c>
      <c r="D2939" s="69" t="s">
        <v>34</v>
      </c>
      <c r="E2939" s="41"/>
    </row>
    <row r="2940" spans="2:8" ht="24" thickBot="1">
      <c r="C2940" s="42"/>
      <c r="D2940" s="42"/>
    </row>
    <row r="2941" spans="2:8" ht="48" thickBot="1">
      <c r="B2941" s="88" t="s">
        <v>17</v>
      </c>
      <c r="C2941" s="89"/>
      <c r="D2941" s="23" t="s">
        <v>20</v>
      </c>
      <c r="E2941" s="90" t="s">
        <v>22</v>
      </c>
      <c r="F2941" s="91"/>
      <c r="G2941" s="2" t="s">
        <v>21</v>
      </c>
    </row>
    <row r="2942" spans="2:8" ht="24" thickBot="1">
      <c r="B2942" s="92" t="s">
        <v>36</v>
      </c>
      <c r="C2942" s="93"/>
      <c r="D2942" s="70">
        <v>50.01</v>
      </c>
      <c r="E2942" s="56">
        <v>4</v>
      </c>
      <c r="F2942" s="18" t="s">
        <v>25</v>
      </c>
      <c r="G2942" s="26">
        <f t="shared" ref="G2942:G2949" si="66">D2942*E2942</f>
        <v>200.04</v>
      </c>
      <c r="H2942" s="94"/>
    </row>
    <row r="2943" spans="2:8">
      <c r="B2943" s="95" t="s">
        <v>18</v>
      </c>
      <c r="C2943" s="96"/>
      <c r="D2943" s="59">
        <v>97.44</v>
      </c>
      <c r="E2943" s="57">
        <v>1</v>
      </c>
      <c r="F2943" s="19" t="s">
        <v>26</v>
      </c>
      <c r="G2943" s="27">
        <f t="shared" si="66"/>
        <v>97.44</v>
      </c>
      <c r="H2943" s="94"/>
    </row>
    <row r="2944" spans="2:8" ht="24" thickBot="1">
      <c r="B2944" s="97" t="s">
        <v>19</v>
      </c>
      <c r="C2944" s="98"/>
      <c r="D2944" s="62">
        <v>151.63</v>
      </c>
      <c r="E2944" s="58">
        <v>1</v>
      </c>
      <c r="F2944" s="20" t="s">
        <v>26</v>
      </c>
      <c r="G2944" s="28">
        <f t="shared" si="66"/>
        <v>151.63</v>
      </c>
      <c r="H2944" s="94"/>
    </row>
    <row r="2945" spans="2:8" ht="24" thickBot="1">
      <c r="B2945" s="99" t="s">
        <v>28</v>
      </c>
      <c r="C2945" s="100"/>
      <c r="D2945" s="71">
        <v>731.97</v>
      </c>
      <c r="E2945" s="71"/>
      <c r="F2945" s="24" t="s">
        <v>25</v>
      </c>
      <c r="G2945" s="29">
        <f t="shared" si="66"/>
        <v>0</v>
      </c>
      <c r="H2945" s="94"/>
    </row>
    <row r="2946" spans="2:8">
      <c r="B2946" s="95" t="s">
        <v>33</v>
      </c>
      <c r="C2946" s="96"/>
      <c r="D2946" s="59">
        <v>652.6</v>
      </c>
      <c r="E2946" s="59">
        <v>8</v>
      </c>
      <c r="F2946" s="19" t="s">
        <v>25</v>
      </c>
      <c r="G2946" s="27">
        <f t="shared" si="66"/>
        <v>5220.8</v>
      </c>
      <c r="H2946" s="94"/>
    </row>
    <row r="2947" spans="2:8">
      <c r="B2947" s="101" t="s">
        <v>27</v>
      </c>
      <c r="C2947" s="102"/>
      <c r="D2947" s="72">
        <v>526.99</v>
      </c>
      <c r="E2947" s="60">
        <v>4</v>
      </c>
      <c r="F2947" s="21" t="s">
        <v>25</v>
      </c>
      <c r="G2947" s="30">
        <f t="shared" si="66"/>
        <v>2107.96</v>
      </c>
      <c r="H2947" s="94"/>
    </row>
    <row r="2948" spans="2:8">
      <c r="B2948" s="101" t="s">
        <v>29</v>
      </c>
      <c r="C2948" s="102"/>
      <c r="D2948" s="73">
        <v>5436.99</v>
      </c>
      <c r="E2948" s="61"/>
      <c r="F2948" s="21" t="s">
        <v>25</v>
      </c>
      <c r="G2948" s="30">
        <f t="shared" si="66"/>
        <v>0</v>
      </c>
      <c r="H2948" s="94"/>
    </row>
    <row r="2949" spans="2:8">
      <c r="B2949" s="101" t="s">
        <v>30</v>
      </c>
      <c r="C2949" s="102"/>
      <c r="D2949" s="73">
        <v>1672.77</v>
      </c>
      <c r="E2949" s="61"/>
      <c r="F2949" s="21" t="s">
        <v>25</v>
      </c>
      <c r="G2949" s="30">
        <f t="shared" si="66"/>
        <v>0</v>
      </c>
      <c r="H2949" s="94"/>
    </row>
    <row r="2950" spans="2:8">
      <c r="B2950" s="101" t="s">
        <v>32</v>
      </c>
      <c r="C2950" s="102"/>
      <c r="D2950" s="73">
        <v>548.24</v>
      </c>
      <c r="E2950" s="61"/>
      <c r="F2950" s="21" t="s">
        <v>25</v>
      </c>
      <c r="G2950" s="30">
        <f>D2950*E2950</f>
        <v>0</v>
      </c>
      <c r="H2950" s="94"/>
    </row>
    <row r="2951" spans="2:8" ht="24" thickBot="1">
      <c r="B2951" s="97" t="s">
        <v>31</v>
      </c>
      <c r="C2951" s="98"/>
      <c r="D2951" s="74">
        <v>340.74</v>
      </c>
      <c r="E2951" s="62"/>
      <c r="F2951" s="20" t="s">
        <v>25</v>
      </c>
      <c r="G2951" s="31">
        <f>D2951*E2951</f>
        <v>0</v>
      </c>
      <c r="H2951" s="94"/>
    </row>
    <row r="2952" spans="2:8">
      <c r="C2952" s="3"/>
      <c r="D2952" s="3"/>
      <c r="E2952" s="4"/>
      <c r="F2952" s="4"/>
      <c r="H2952" s="45"/>
    </row>
    <row r="2953" spans="2:8" ht="25.5">
      <c r="C2953" s="14" t="s">
        <v>14</v>
      </c>
      <c r="D2953" s="6"/>
    </row>
    <row r="2954" spans="2:8" ht="20.25">
      <c r="C2954" s="85" t="s">
        <v>6</v>
      </c>
      <c r="D2954" s="82" t="s">
        <v>0</v>
      </c>
      <c r="E2954" s="9">
        <f>IF(G2942&gt;0, ROUND((G2942+D2935)/D2935,2), 0)</f>
        <v>1.01</v>
      </c>
      <c r="F2954" s="9"/>
      <c r="G2954" s="10"/>
      <c r="H2954" s="7"/>
    </row>
    <row r="2955" spans="2:8">
      <c r="C2955" s="85"/>
      <c r="D2955" s="82" t="s">
        <v>1</v>
      </c>
      <c r="E2955" s="9">
        <f>IF(SUM(G2943:G2944)&gt;0,ROUND((G2943+G2944+D2935)/D2935,2),0)</f>
        <v>1.01</v>
      </c>
      <c r="F2955" s="9"/>
      <c r="G2955" s="11"/>
      <c r="H2955" s="47"/>
    </row>
    <row r="2956" spans="2:8">
      <c r="C2956" s="85"/>
      <c r="D2956" s="82" t="s">
        <v>2</v>
      </c>
      <c r="E2956" s="9">
        <f>IF(G2945&gt;0,ROUND((G2945+D2935)/D2935,2),0)</f>
        <v>0</v>
      </c>
      <c r="F2956" s="12"/>
      <c r="G2956" s="11"/>
    </row>
    <row r="2957" spans="2:8">
      <c r="C2957" s="85"/>
      <c r="D2957" s="13" t="s">
        <v>3</v>
      </c>
      <c r="E2957" s="32">
        <f>IF(SUM(G2946:G2951)&gt;0,ROUND((SUM(G2946:G2951)+D2935)/D2935,2),0)</f>
        <v>1.19</v>
      </c>
      <c r="F2957" s="10"/>
      <c r="G2957" s="11"/>
    </row>
    <row r="2958" spans="2:8" ht="25.5">
      <c r="D2958" s="33" t="s">
        <v>4</v>
      </c>
      <c r="E2958" s="34">
        <f>SUM(E2954:E2957)-IF(VALUE(COUNTIF(E2954:E2957,"&gt;0"))=4,3,0)-IF(VALUE(COUNTIF(E2954:E2957,"&gt;0"))=3,2,0)-IF(VALUE(COUNTIF(E2954:E2957,"&gt;0"))=2,1,0)</f>
        <v>1.21</v>
      </c>
      <c r="F2958" s="25"/>
    </row>
    <row r="2959" spans="2:8">
      <c r="E2959" s="15"/>
    </row>
    <row r="2960" spans="2:8" ht="25.5">
      <c r="B2960" s="22"/>
      <c r="C2960" s="16" t="s">
        <v>23</v>
      </c>
      <c r="D2960" s="86">
        <f>E2958*D2935</f>
        <v>45626.994599999998</v>
      </c>
      <c r="E2960" s="86"/>
    </row>
    <row r="2961" spans="2:8" ht="20.25">
      <c r="C2961" s="17" t="s">
        <v>8</v>
      </c>
      <c r="D2961" s="87">
        <f>D2960/D2934</f>
        <v>80.613064664310954</v>
      </c>
      <c r="E2961" s="87"/>
      <c r="G2961" s="7"/>
      <c r="H2961" s="48"/>
    </row>
    <row r="2971" spans="2:8" ht="60.75">
      <c r="B2971" s="115" t="s">
        <v>268</v>
      </c>
      <c r="C2971" s="115"/>
      <c r="D2971" s="115"/>
      <c r="E2971" s="115"/>
      <c r="F2971" s="115"/>
      <c r="G2971" s="115"/>
      <c r="H2971" s="115"/>
    </row>
    <row r="2972" spans="2:8">
      <c r="B2972" s="116" t="s">
        <v>37</v>
      </c>
      <c r="C2972" s="116"/>
      <c r="D2972" s="116"/>
      <c r="E2972" s="116"/>
      <c r="F2972" s="116"/>
      <c r="G2972" s="116"/>
    </row>
    <row r="2973" spans="2:8">
      <c r="C2973" s="81"/>
      <c r="G2973" s="7"/>
    </row>
    <row r="2974" spans="2:8" ht="25.5">
      <c r="C2974" s="14" t="s">
        <v>5</v>
      </c>
      <c r="D2974" s="6"/>
    </row>
    <row r="2975" spans="2:8" ht="20.100000000000001" customHeight="1">
      <c r="B2975" s="10"/>
      <c r="C2975" s="103" t="s">
        <v>15</v>
      </c>
      <c r="D2975" s="106" t="s">
        <v>87</v>
      </c>
      <c r="E2975" s="107"/>
      <c r="F2975" s="107"/>
      <c r="G2975" s="108"/>
      <c r="H2975" s="40"/>
    </row>
    <row r="2976" spans="2:8" ht="20.100000000000001" customHeight="1">
      <c r="B2976" s="10"/>
      <c r="C2976" s="104"/>
      <c r="D2976" s="106" t="s">
        <v>241</v>
      </c>
      <c r="E2976" s="107"/>
      <c r="F2976" s="107"/>
      <c r="G2976" s="108"/>
      <c r="H2976" s="40"/>
    </row>
    <row r="2977" spans="2:8" ht="20.100000000000001" customHeight="1">
      <c r="B2977" s="10"/>
      <c r="C2977" s="105"/>
      <c r="D2977" s="106" t="s">
        <v>336</v>
      </c>
      <c r="E2977" s="107"/>
      <c r="F2977" s="107"/>
      <c r="G2977" s="108"/>
      <c r="H2977" s="40"/>
    </row>
    <row r="2978" spans="2:8">
      <c r="C2978" s="35" t="s">
        <v>12</v>
      </c>
      <c r="D2978" s="53">
        <v>2.9</v>
      </c>
      <c r="E2978" s="49"/>
      <c r="F2978" s="10"/>
    </row>
    <row r="2979" spans="2:8">
      <c r="C2979" s="1" t="s">
        <v>9</v>
      </c>
      <c r="D2979" s="54">
        <v>455</v>
      </c>
      <c r="E2979" s="109" t="s">
        <v>16</v>
      </c>
      <c r="F2979" s="110"/>
      <c r="G2979" s="113">
        <f>D2980/D2979</f>
        <v>10.359604395604395</v>
      </c>
    </row>
    <row r="2980" spans="2:8">
      <c r="C2980" s="1" t="s">
        <v>10</v>
      </c>
      <c r="D2980" s="54">
        <v>4713.62</v>
      </c>
      <c r="E2980" s="111"/>
      <c r="F2980" s="112"/>
      <c r="G2980" s="114"/>
    </row>
    <row r="2981" spans="2:8">
      <c r="C2981" s="37"/>
      <c r="D2981" s="38"/>
      <c r="E2981" s="50"/>
    </row>
    <row r="2982" spans="2:8">
      <c r="C2982" s="36" t="s">
        <v>7</v>
      </c>
      <c r="D2982" s="55" t="s">
        <v>92</v>
      </c>
    </row>
    <row r="2983" spans="2:8">
      <c r="C2983" s="36" t="s">
        <v>11</v>
      </c>
      <c r="D2983" s="55">
        <v>60</v>
      </c>
    </row>
    <row r="2984" spans="2:8">
      <c r="C2984" s="36" t="s">
        <v>13</v>
      </c>
      <c r="D2984" s="69" t="s">
        <v>34</v>
      </c>
      <c r="E2984" s="41"/>
    </row>
    <row r="2985" spans="2:8" ht="24" thickBot="1">
      <c r="C2985" s="42"/>
      <c r="D2985" s="42"/>
    </row>
    <row r="2986" spans="2:8" ht="48" thickBot="1">
      <c r="B2986" s="88" t="s">
        <v>17</v>
      </c>
      <c r="C2986" s="89"/>
      <c r="D2986" s="23" t="s">
        <v>20</v>
      </c>
      <c r="E2986" s="90" t="s">
        <v>22</v>
      </c>
      <c r="F2986" s="91"/>
      <c r="G2986" s="2" t="s">
        <v>21</v>
      </c>
    </row>
    <row r="2987" spans="2:8" ht="24" thickBot="1">
      <c r="B2987" s="92" t="s">
        <v>36</v>
      </c>
      <c r="C2987" s="93"/>
      <c r="D2987" s="70">
        <v>50.01</v>
      </c>
      <c r="E2987" s="56">
        <v>2.9</v>
      </c>
      <c r="F2987" s="18" t="s">
        <v>25</v>
      </c>
      <c r="G2987" s="26">
        <f t="shared" ref="G2987:G2994" si="67">D2987*E2987</f>
        <v>145.029</v>
      </c>
      <c r="H2987" s="94"/>
    </row>
    <row r="2988" spans="2:8">
      <c r="B2988" s="95" t="s">
        <v>18</v>
      </c>
      <c r="C2988" s="96"/>
      <c r="D2988" s="59">
        <v>97.44</v>
      </c>
      <c r="E2988" s="57">
        <v>0.97</v>
      </c>
      <c r="F2988" s="19" t="s">
        <v>26</v>
      </c>
      <c r="G2988" s="27">
        <f t="shared" si="67"/>
        <v>94.516799999999989</v>
      </c>
      <c r="H2988" s="94"/>
    </row>
    <row r="2989" spans="2:8" ht="24" thickBot="1">
      <c r="B2989" s="97" t="s">
        <v>19</v>
      </c>
      <c r="C2989" s="98"/>
      <c r="D2989" s="62">
        <v>151.63</v>
      </c>
      <c r="E2989" s="58">
        <v>0.97</v>
      </c>
      <c r="F2989" s="20" t="s">
        <v>26</v>
      </c>
      <c r="G2989" s="28">
        <f t="shared" si="67"/>
        <v>147.08109999999999</v>
      </c>
      <c r="H2989" s="94"/>
    </row>
    <row r="2990" spans="2:8" ht="24" thickBot="1">
      <c r="B2990" s="99" t="s">
        <v>28</v>
      </c>
      <c r="C2990" s="100"/>
      <c r="D2990" s="71">
        <v>731.97</v>
      </c>
      <c r="E2990" s="71"/>
      <c r="F2990" s="24" t="s">
        <v>25</v>
      </c>
      <c r="G2990" s="29">
        <f t="shared" si="67"/>
        <v>0</v>
      </c>
      <c r="H2990" s="94"/>
    </row>
    <row r="2991" spans="2:8">
      <c r="B2991" s="95" t="s">
        <v>33</v>
      </c>
      <c r="C2991" s="96"/>
      <c r="D2991" s="59">
        <v>652.6</v>
      </c>
      <c r="E2991" s="59">
        <v>5.8</v>
      </c>
      <c r="F2991" s="19" t="s">
        <v>25</v>
      </c>
      <c r="G2991" s="27">
        <f t="shared" si="67"/>
        <v>3785.08</v>
      </c>
      <c r="H2991" s="94"/>
    </row>
    <row r="2992" spans="2:8">
      <c r="B2992" s="101" t="s">
        <v>27</v>
      </c>
      <c r="C2992" s="102"/>
      <c r="D2992" s="72">
        <v>526.99</v>
      </c>
      <c r="E2992" s="60">
        <v>2.9</v>
      </c>
      <c r="F2992" s="21" t="s">
        <v>25</v>
      </c>
      <c r="G2992" s="30">
        <f t="shared" si="67"/>
        <v>1528.271</v>
      </c>
      <c r="H2992" s="94"/>
    </row>
    <row r="2993" spans="2:8">
      <c r="B2993" s="101" t="s">
        <v>29</v>
      </c>
      <c r="C2993" s="102"/>
      <c r="D2993" s="73">
        <v>5436.99</v>
      </c>
      <c r="E2993" s="61"/>
      <c r="F2993" s="21" t="s">
        <v>25</v>
      </c>
      <c r="G2993" s="30">
        <f t="shared" si="67"/>
        <v>0</v>
      </c>
      <c r="H2993" s="94"/>
    </row>
    <row r="2994" spans="2:8">
      <c r="B2994" s="101" t="s">
        <v>30</v>
      </c>
      <c r="C2994" s="102"/>
      <c r="D2994" s="73">
        <v>1672.77</v>
      </c>
      <c r="E2994" s="61"/>
      <c r="F2994" s="21" t="s">
        <v>25</v>
      </c>
      <c r="G2994" s="30">
        <f t="shared" si="67"/>
        <v>0</v>
      </c>
      <c r="H2994" s="94"/>
    </row>
    <row r="2995" spans="2:8">
      <c r="B2995" s="101" t="s">
        <v>32</v>
      </c>
      <c r="C2995" s="102"/>
      <c r="D2995" s="73">
        <v>548.24</v>
      </c>
      <c r="E2995" s="61"/>
      <c r="F2995" s="21" t="s">
        <v>25</v>
      </c>
      <c r="G2995" s="30">
        <f>D2995*E2995</f>
        <v>0</v>
      </c>
      <c r="H2995" s="94"/>
    </row>
    <row r="2996" spans="2:8" ht="24" thickBot="1">
      <c r="B2996" s="97" t="s">
        <v>31</v>
      </c>
      <c r="C2996" s="98"/>
      <c r="D2996" s="74">
        <v>340.74</v>
      </c>
      <c r="E2996" s="62"/>
      <c r="F2996" s="20" t="s">
        <v>25</v>
      </c>
      <c r="G2996" s="31">
        <f>D2996*E2996</f>
        <v>0</v>
      </c>
      <c r="H2996" s="94"/>
    </row>
    <row r="2997" spans="2:8">
      <c r="C2997" s="3"/>
      <c r="D2997" s="3"/>
      <c r="E2997" s="4"/>
      <c r="F2997" s="4"/>
      <c r="H2997" s="45"/>
    </row>
    <row r="2998" spans="2:8" ht="25.5">
      <c r="C2998" s="14" t="s">
        <v>14</v>
      </c>
      <c r="D2998" s="6"/>
    </row>
    <row r="2999" spans="2:8" ht="20.25">
      <c r="C2999" s="85" t="s">
        <v>6</v>
      </c>
      <c r="D2999" s="82" t="s">
        <v>0</v>
      </c>
      <c r="E2999" s="9">
        <f>IF(G2987&gt;0, ROUND((G2987+D2980)/D2980,2), 0)</f>
        <v>1.03</v>
      </c>
      <c r="F2999" s="9"/>
      <c r="G2999" s="10"/>
      <c r="H2999" s="7"/>
    </row>
    <row r="3000" spans="2:8">
      <c r="C3000" s="85"/>
      <c r="D3000" s="82" t="s">
        <v>1</v>
      </c>
      <c r="E3000" s="9">
        <f>IF(SUM(G2988:G2989)&gt;0,ROUND((G2988+G2989+D2980)/D2980,2),0)</f>
        <v>1.05</v>
      </c>
      <c r="F3000" s="9"/>
      <c r="G3000" s="11"/>
      <c r="H3000" s="47"/>
    </row>
    <row r="3001" spans="2:8">
      <c r="C3001" s="85"/>
      <c r="D3001" s="82" t="s">
        <v>2</v>
      </c>
      <c r="E3001" s="9">
        <f>IF(G2990&gt;0,ROUND((G2990+D2980)/D2980,2),0)</f>
        <v>0</v>
      </c>
      <c r="F3001" s="12"/>
      <c r="G3001" s="11"/>
    </row>
    <row r="3002" spans="2:8">
      <c r="C3002" s="85"/>
      <c r="D3002" s="13" t="s">
        <v>3</v>
      </c>
      <c r="E3002" s="32">
        <f>IF(SUM(G2991:G2996)&gt;0,ROUND((SUM(G2991:G2996)+D2980)/D2980,2),0)</f>
        <v>2.13</v>
      </c>
      <c r="F3002" s="10"/>
      <c r="G3002" s="11"/>
    </row>
    <row r="3003" spans="2:8" ht="25.5">
      <c r="D3003" s="33" t="s">
        <v>4</v>
      </c>
      <c r="E3003" s="34">
        <f>SUM(E2999:E3002)-IF(VALUE(COUNTIF(E2999:E3002,"&gt;0"))=4,3,0)-IF(VALUE(COUNTIF(E2999:E3002,"&gt;0"))=3,2,0)-IF(VALUE(COUNTIF(E2999:E3002,"&gt;0"))=2,1,0)</f>
        <v>2.21</v>
      </c>
      <c r="F3003" s="25"/>
    </row>
    <row r="3004" spans="2:8">
      <c r="E3004" s="15"/>
    </row>
    <row r="3005" spans="2:8" ht="25.5">
      <c r="B3005" s="22"/>
      <c r="C3005" s="16" t="s">
        <v>23</v>
      </c>
      <c r="D3005" s="86">
        <f>E3003*D2980</f>
        <v>10417.100199999999</v>
      </c>
      <c r="E3005" s="86"/>
    </row>
    <row r="3006" spans="2:8" ht="20.25">
      <c r="C3006" s="17" t="s">
        <v>8</v>
      </c>
      <c r="D3006" s="87">
        <f>D3005/D2979</f>
        <v>22.894725714285713</v>
      </c>
      <c r="E3006" s="87"/>
      <c r="G3006" s="7"/>
      <c r="H3006" s="48"/>
    </row>
    <row r="3016" spans="2:8" ht="60.75">
      <c r="B3016" s="115" t="s">
        <v>270</v>
      </c>
      <c r="C3016" s="115"/>
      <c r="D3016" s="115"/>
      <c r="E3016" s="115"/>
      <c r="F3016" s="115"/>
      <c r="G3016" s="115"/>
      <c r="H3016" s="115"/>
    </row>
    <row r="3017" spans="2:8">
      <c r="B3017" s="116" t="s">
        <v>37</v>
      </c>
      <c r="C3017" s="116"/>
      <c r="D3017" s="116"/>
      <c r="E3017" s="116"/>
      <c r="F3017" s="116"/>
      <c r="G3017" s="116"/>
    </row>
    <row r="3018" spans="2:8">
      <c r="C3018" s="84"/>
      <c r="G3018" s="7"/>
    </row>
    <row r="3019" spans="2:8" ht="25.5">
      <c r="C3019" s="14" t="s">
        <v>5</v>
      </c>
      <c r="D3019" s="6"/>
    </row>
    <row r="3020" spans="2:8" ht="20.100000000000001" customHeight="1">
      <c r="B3020" s="10"/>
      <c r="C3020" s="103" t="s">
        <v>15</v>
      </c>
      <c r="D3020" s="106" t="s">
        <v>87</v>
      </c>
      <c r="E3020" s="107"/>
      <c r="F3020" s="107"/>
      <c r="G3020" s="108"/>
      <c r="H3020" s="40"/>
    </row>
    <row r="3021" spans="2:8" ht="20.100000000000001" customHeight="1">
      <c r="B3021" s="10"/>
      <c r="C3021" s="104"/>
      <c r="D3021" s="106" t="s">
        <v>241</v>
      </c>
      <c r="E3021" s="107"/>
      <c r="F3021" s="107"/>
      <c r="G3021" s="108"/>
      <c r="H3021" s="40"/>
    </row>
    <row r="3022" spans="2:8" ht="20.100000000000001" customHeight="1">
      <c r="B3022" s="10"/>
      <c r="C3022" s="105"/>
      <c r="D3022" s="106" t="s">
        <v>338</v>
      </c>
      <c r="E3022" s="107"/>
      <c r="F3022" s="107"/>
      <c r="G3022" s="108"/>
      <c r="H3022" s="40"/>
    </row>
    <row r="3023" spans="2:8">
      <c r="C3023" s="35" t="s">
        <v>12</v>
      </c>
      <c r="D3023" s="53">
        <v>4.0999999999999996</v>
      </c>
      <c r="E3023" s="49"/>
      <c r="F3023" s="10"/>
    </row>
    <row r="3024" spans="2:8">
      <c r="C3024" s="1" t="s">
        <v>9</v>
      </c>
      <c r="D3024" s="54">
        <v>213</v>
      </c>
      <c r="E3024" s="109" t="s">
        <v>16</v>
      </c>
      <c r="F3024" s="110"/>
      <c r="G3024" s="113">
        <f>D3025/D3024</f>
        <v>224.90187793427231</v>
      </c>
    </row>
    <row r="3025" spans="2:8">
      <c r="C3025" s="1" t="s">
        <v>10</v>
      </c>
      <c r="D3025" s="54">
        <v>47904.1</v>
      </c>
      <c r="E3025" s="111"/>
      <c r="F3025" s="112"/>
      <c r="G3025" s="114"/>
    </row>
    <row r="3026" spans="2:8">
      <c r="C3026" s="37"/>
      <c r="D3026" s="38"/>
      <c r="E3026" s="50"/>
    </row>
    <row r="3027" spans="2:8">
      <c r="C3027" s="36" t="s">
        <v>7</v>
      </c>
      <c r="D3027" s="55" t="s">
        <v>269</v>
      </c>
    </row>
    <row r="3028" spans="2:8">
      <c r="C3028" s="36" t="s">
        <v>11</v>
      </c>
      <c r="D3028" s="55">
        <v>85</v>
      </c>
    </row>
    <row r="3029" spans="2:8">
      <c r="C3029" s="36" t="s">
        <v>13</v>
      </c>
      <c r="D3029" s="69" t="s">
        <v>34</v>
      </c>
      <c r="E3029" s="41"/>
    </row>
    <row r="3030" spans="2:8" ht="24" thickBot="1">
      <c r="C3030" s="42"/>
      <c r="D3030" s="42"/>
    </row>
    <row r="3031" spans="2:8" ht="48" thickBot="1">
      <c r="B3031" s="88" t="s">
        <v>17</v>
      </c>
      <c r="C3031" s="89"/>
      <c r="D3031" s="23" t="s">
        <v>20</v>
      </c>
      <c r="E3031" s="90" t="s">
        <v>22</v>
      </c>
      <c r="F3031" s="91"/>
      <c r="G3031" s="2" t="s">
        <v>21</v>
      </c>
    </row>
    <row r="3032" spans="2:8" ht="24" thickBot="1">
      <c r="B3032" s="92" t="s">
        <v>36</v>
      </c>
      <c r="C3032" s="93"/>
      <c r="D3032" s="70">
        <v>50.01</v>
      </c>
      <c r="E3032" s="56">
        <v>4.0999999999999996</v>
      </c>
      <c r="F3032" s="18" t="s">
        <v>25</v>
      </c>
      <c r="G3032" s="26">
        <f t="shared" ref="G3032:G3039" si="68">D3032*E3032</f>
        <v>205.04099999999997</v>
      </c>
      <c r="H3032" s="94"/>
    </row>
    <row r="3033" spans="2:8">
      <c r="B3033" s="95" t="s">
        <v>18</v>
      </c>
      <c r="C3033" s="96"/>
      <c r="D3033" s="59">
        <v>97.44</v>
      </c>
      <c r="E3033" s="57">
        <v>1</v>
      </c>
      <c r="F3033" s="19" t="s">
        <v>26</v>
      </c>
      <c r="G3033" s="27">
        <f t="shared" si="68"/>
        <v>97.44</v>
      </c>
      <c r="H3033" s="94"/>
    </row>
    <row r="3034" spans="2:8" ht="24" thickBot="1">
      <c r="B3034" s="97" t="s">
        <v>19</v>
      </c>
      <c r="C3034" s="98"/>
      <c r="D3034" s="62">
        <v>151.63</v>
      </c>
      <c r="E3034" s="58">
        <v>1</v>
      </c>
      <c r="F3034" s="20" t="s">
        <v>26</v>
      </c>
      <c r="G3034" s="28">
        <f t="shared" si="68"/>
        <v>151.63</v>
      </c>
      <c r="H3034" s="94"/>
    </row>
    <row r="3035" spans="2:8" ht="24" thickBot="1">
      <c r="B3035" s="99" t="s">
        <v>28</v>
      </c>
      <c r="C3035" s="100"/>
      <c r="D3035" s="71">
        <v>731.97</v>
      </c>
      <c r="E3035" s="71"/>
      <c r="F3035" s="24" t="s">
        <v>25</v>
      </c>
      <c r="G3035" s="29">
        <f t="shared" si="68"/>
        <v>0</v>
      </c>
      <c r="H3035" s="94"/>
    </row>
    <row r="3036" spans="2:8">
      <c r="B3036" s="95" t="s">
        <v>33</v>
      </c>
      <c r="C3036" s="96"/>
      <c r="D3036" s="59">
        <v>652.6</v>
      </c>
      <c r="E3036" s="59">
        <v>8.1999999999999993</v>
      </c>
      <c r="F3036" s="19" t="s">
        <v>25</v>
      </c>
      <c r="G3036" s="27">
        <f t="shared" si="68"/>
        <v>5351.32</v>
      </c>
      <c r="H3036" s="94"/>
    </row>
    <row r="3037" spans="2:8">
      <c r="B3037" s="101" t="s">
        <v>27</v>
      </c>
      <c r="C3037" s="102"/>
      <c r="D3037" s="72">
        <v>526.99</v>
      </c>
      <c r="E3037" s="60"/>
      <c r="F3037" s="21" t="s">
        <v>25</v>
      </c>
      <c r="G3037" s="30">
        <f t="shared" si="68"/>
        <v>0</v>
      </c>
      <c r="H3037" s="94"/>
    </row>
    <row r="3038" spans="2:8">
      <c r="B3038" s="101" t="s">
        <v>29</v>
      </c>
      <c r="C3038" s="102"/>
      <c r="D3038" s="73">
        <v>5436.99</v>
      </c>
      <c r="E3038" s="61">
        <v>4.0999999999999996</v>
      </c>
      <c r="F3038" s="21" t="s">
        <v>25</v>
      </c>
      <c r="G3038" s="30">
        <f t="shared" si="68"/>
        <v>22291.658999999996</v>
      </c>
      <c r="H3038" s="94"/>
    </row>
    <row r="3039" spans="2:8">
      <c r="B3039" s="101" t="s">
        <v>30</v>
      </c>
      <c r="C3039" s="102"/>
      <c r="D3039" s="73">
        <v>1672.77</v>
      </c>
      <c r="E3039" s="61">
        <v>4.0999999999999996</v>
      </c>
      <c r="F3039" s="21" t="s">
        <v>25</v>
      </c>
      <c r="G3039" s="30">
        <f t="shared" si="68"/>
        <v>6858.3569999999991</v>
      </c>
      <c r="H3039" s="94"/>
    </row>
    <row r="3040" spans="2:8">
      <c r="B3040" s="101" t="s">
        <v>32</v>
      </c>
      <c r="C3040" s="102"/>
      <c r="D3040" s="73">
        <v>548.24</v>
      </c>
      <c r="E3040" s="61">
        <v>4.0999999999999996</v>
      </c>
      <c r="F3040" s="21" t="s">
        <v>25</v>
      </c>
      <c r="G3040" s="30">
        <f>D3040*E3040</f>
        <v>2247.7839999999997</v>
      </c>
      <c r="H3040" s="94"/>
    </row>
    <row r="3041" spans="2:8" ht="24" thickBot="1">
      <c r="B3041" s="97" t="s">
        <v>31</v>
      </c>
      <c r="C3041" s="98"/>
      <c r="D3041" s="74">
        <v>340.74</v>
      </c>
      <c r="E3041" s="62">
        <v>41</v>
      </c>
      <c r="F3041" s="20" t="s">
        <v>25</v>
      </c>
      <c r="G3041" s="31">
        <f>D3041*E3041</f>
        <v>13970.34</v>
      </c>
      <c r="H3041" s="94"/>
    </row>
    <row r="3042" spans="2:8">
      <c r="C3042" s="3"/>
      <c r="D3042" s="3"/>
      <c r="E3042" s="4"/>
      <c r="F3042" s="4"/>
      <c r="H3042" s="45"/>
    </row>
    <row r="3043" spans="2:8" ht="25.5">
      <c r="C3043" s="14" t="s">
        <v>14</v>
      </c>
      <c r="D3043" s="6"/>
    </row>
    <row r="3044" spans="2:8" ht="20.25">
      <c r="C3044" s="85" t="s">
        <v>6</v>
      </c>
      <c r="D3044" s="83" t="s">
        <v>0</v>
      </c>
      <c r="E3044" s="9">
        <f>IF(G3032&gt;0, ROUND((G3032+D3025)/D3025,2), 0)</f>
        <v>1</v>
      </c>
      <c r="F3044" s="9"/>
      <c r="G3044" s="10"/>
      <c r="H3044" s="7"/>
    </row>
    <row r="3045" spans="2:8">
      <c r="C3045" s="85"/>
      <c r="D3045" s="83" t="s">
        <v>1</v>
      </c>
      <c r="E3045" s="9">
        <f>IF(SUM(G3033:G3034)&gt;0,ROUND((G3033+G3034+D3025)/D3025,2),0)</f>
        <v>1.01</v>
      </c>
      <c r="F3045" s="9"/>
      <c r="G3045" s="11"/>
      <c r="H3045" s="47"/>
    </row>
    <row r="3046" spans="2:8">
      <c r="C3046" s="85"/>
      <c r="D3046" s="83" t="s">
        <v>2</v>
      </c>
      <c r="E3046" s="9">
        <f>IF(G3035&gt;0,ROUND((G3035+D3025)/D3025,2),0)</f>
        <v>0</v>
      </c>
      <c r="F3046" s="12"/>
      <c r="G3046" s="11"/>
    </row>
    <row r="3047" spans="2:8">
      <c r="C3047" s="85"/>
      <c r="D3047" s="13" t="s">
        <v>3</v>
      </c>
      <c r="E3047" s="32">
        <f>IF(SUM(G3036:G3041)&gt;0,ROUND((SUM(G3036:G3041)+D3025)/D3025,2),0)</f>
        <v>2.06</v>
      </c>
      <c r="F3047" s="10"/>
      <c r="G3047" s="11"/>
    </row>
    <row r="3048" spans="2:8" ht="25.5">
      <c r="D3048" s="33" t="s">
        <v>4</v>
      </c>
      <c r="E3048" s="34">
        <f>SUM(E3044:E3047)-IF(VALUE(COUNTIF(E3044:E3047,"&gt;0"))=4,3,0)-IF(VALUE(COUNTIF(E3044:E3047,"&gt;0"))=3,2,0)-IF(VALUE(COUNTIF(E3044:E3047,"&gt;0"))=2,1,0)</f>
        <v>2.0700000000000003</v>
      </c>
      <c r="F3048" s="25"/>
    </row>
    <row r="3049" spans="2:8">
      <c r="E3049" s="15"/>
    </row>
    <row r="3050" spans="2:8" ht="25.5">
      <c r="B3050" s="22"/>
      <c r="C3050" s="16" t="s">
        <v>23</v>
      </c>
      <c r="D3050" s="86">
        <f>E3048*D3025</f>
        <v>99161.487000000008</v>
      </c>
      <c r="E3050" s="86"/>
    </row>
    <row r="3051" spans="2:8" ht="20.25">
      <c r="C3051" s="17" t="s">
        <v>8</v>
      </c>
      <c r="D3051" s="87">
        <f>D3050/D3024</f>
        <v>465.54688732394368</v>
      </c>
      <c r="E3051" s="87"/>
      <c r="G3051" s="7"/>
      <c r="H3051" s="48"/>
    </row>
    <row r="3061" spans="2:8" ht="60.75">
      <c r="B3061" s="115" t="s">
        <v>272</v>
      </c>
      <c r="C3061" s="115"/>
      <c r="D3061" s="115"/>
      <c r="E3061" s="115"/>
      <c r="F3061" s="115"/>
      <c r="G3061" s="115"/>
      <c r="H3061" s="115"/>
    </row>
    <row r="3062" spans="2:8">
      <c r="B3062" s="116" t="s">
        <v>37</v>
      </c>
      <c r="C3062" s="116"/>
      <c r="D3062" s="116"/>
      <c r="E3062" s="116"/>
      <c r="F3062" s="116"/>
      <c r="G3062" s="116"/>
    </row>
    <row r="3063" spans="2:8">
      <c r="C3063" s="84"/>
      <c r="G3063" s="7"/>
    </row>
    <row r="3064" spans="2:8" ht="25.5">
      <c r="C3064" s="14" t="s">
        <v>5</v>
      </c>
      <c r="D3064" s="6"/>
    </row>
    <row r="3065" spans="2:8" ht="20.100000000000001" customHeight="1">
      <c r="B3065" s="10"/>
      <c r="C3065" s="103" t="s">
        <v>15</v>
      </c>
      <c r="D3065" s="106" t="s">
        <v>87</v>
      </c>
      <c r="E3065" s="107"/>
      <c r="F3065" s="107"/>
      <c r="G3065" s="108"/>
      <c r="H3065" s="40"/>
    </row>
    <row r="3066" spans="2:8" ht="20.100000000000001" customHeight="1">
      <c r="B3066" s="10"/>
      <c r="C3066" s="104"/>
      <c r="D3066" s="106" t="s">
        <v>241</v>
      </c>
      <c r="E3066" s="107"/>
      <c r="F3066" s="107"/>
      <c r="G3066" s="108"/>
      <c r="H3066" s="40"/>
    </row>
    <row r="3067" spans="2:8" ht="20.100000000000001" customHeight="1">
      <c r="B3067" s="10"/>
      <c r="C3067" s="105"/>
      <c r="D3067" s="106" t="s">
        <v>337</v>
      </c>
      <c r="E3067" s="107"/>
      <c r="F3067" s="107"/>
      <c r="G3067" s="108"/>
      <c r="H3067" s="40"/>
    </row>
    <row r="3068" spans="2:8">
      <c r="C3068" s="35" t="s">
        <v>12</v>
      </c>
      <c r="D3068" s="53">
        <v>7</v>
      </c>
      <c r="E3068" s="49"/>
      <c r="F3068" s="10"/>
    </row>
    <row r="3069" spans="2:8">
      <c r="C3069" s="1" t="s">
        <v>9</v>
      </c>
      <c r="D3069" s="54">
        <v>1720</v>
      </c>
      <c r="E3069" s="109" t="s">
        <v>16</v>
      </c>
      <c r="F3069" s="110"/>
      <c r="G3069" s="113">
        <f>D3070/D3069</f>
        <v>11.134476744186045</v>
      </c>
    </row>
    <row r="3070" spans="2:8">
      <c r="C3070" s="1" t="s">
        <v>10</v>
      </c>
      <c r="D3070" s="54">
        <v>19151.3</v>
      </c>
      <c r="E3070" s="111"/>
      <c r="F3070" s="112"/>
      <c r="G3070" s="114"/>
    </row>
    <row r="3071" spans="2:8">
      <c r="C3071" s="37"/>
      <c r="D3071" s="38"/>
      <c r="E3071" s="50"/>
    </row>
    <row r="3072" spans="2:8">
      <c r="C3072" s="36" t="s">
        <v>7</v>
      </c>
      <c r="D3072" s="55" t="s">
        <v>339</v>
      </c>
    </row>
    <row r="3073" spans="2:8">
      <c r="C3073" s="36" t="s">
        <v>11</v>
      </c>
      <c r="D3073" s="55">
        <v>60</v>
      </c>
    </row>
    <row r="3074" spans="2:8">
      <c r="C3074" s="36" t="s">
        <v>13</v>
      </c>
      <c r="D3074" s="69" t="s">
        <v>34</v>
      </c>
      <c r="E3074" s="41"/>
    </row>
    <row r="3075" spans="2:8" ht="24" thickBot="1">
      <c r="C3075" s="42"/>
      <c r="D3075" s="42"/>
    </row>
    <row r="3076" spans="2:8" ht="48" thickBot="1">
      <c r="B3076" s="88" t="s">
        <v>17</v>
      </c>
      <c r="C3076" s="89"/>
      <c r="D3076" s="23" t="s">
        <v>20</v>
      </c>
      <c r="E3076" s="90" t="s">
        <v>22</v>
      </c>
      <c r="F3076" s="91"/>
      <c r="G3076" s="2" t="s">
        <v>21</v>
      </c>
    </row>
    <row r="3077" spans="2:8" ht="24" thickBot="1">
      <c r="B3077" s="92" t="s">
        <v>36</v>
      </c>
      <c r="C3077" s="93"/>
      <c r="D3077" s="70">
        <v>50.01</v>
      </c>
      <c r="E3077" s="56">
        <v>7</v>
      </c>
      <c r="F3077" s="18" t="s">
        <v>25</v>
      </c>
      <c r="G3077" s="26">
        <f t="shared" ref="G3077:G3084" si="69">D3077*E3077</f>
        <v>350.07</v>
      </c>
      <c r="H3077" s="94"/>
    </row>
    <row r="3078" spans="2:8">
      <c r="B3078" s="95" t="s">
        <v>18</v>
      </c>
      <c r="C3078" s="96"/>
      <c r="D3078" s="59">
        <v>97.44</v>
      </c>
      <c r="E3078" s="57">
        <v>1.66</v>
      </c>
      <c r="F3078" s="19" t="s">
        <v>26</v>
      </c>
      <c r="G3078" s="27">
        <f t="shared" si="69"/>
        <v>161.75039999999998</v>
      </c>
      <c r="H3078" s="94"/>
    </row>
    <row r="3079" spans="2:8" ht="24" thickBot="1">
      <c r="B3079" s="97" t="s">
        <v>19</v>
      </c>
      <c r="C3079" s="98"/>
      <c r="D3079" s="62">
        <v>151.63</v>
      </c>
      <c r="E3079" s="58">
        <v>1.66</v>
      </c>
      <c r="F3079" s="20" t="s">
        <v>26</v>
      </c>
      <c r="G3079" s="28">
        <f t="shared" si="69"/>
        <v>251.70579999999998</v>
      </c>
      <c r="H3079" s="94"/>
    </row>
    <row r="3080" spans="2:8" ht="24" thickBot="1">
      <c r="B3080" s="99" t="s">
        <v>28</v>
      </c>
      <c r="C3080" s="100"/>
      <c r="D3080" s="71">
        <v>731.97</v>
      </c>
      <c r="E3080" s="71"/>
      <c r="F3080" s="24" t="s">
        <v>25</v>
      </c>
      <c r="G3080" s="29">
        <f t="shared" si="69"/>
        <v>0</v>
      </c>
      <c r="H3080" s="94"/>
    </row>
    <row r="3081" spans="2:8">
      <c r="B3081" s="95" t="s">
        <v>33</v>
      </c>
      <c r="C3081" s="96"/>
      <c r="D3081" s="59">
        <v>652.6</v>
      </c>
      <c r="E3081" s="59">
        <v>14</v>
      </c>
      <c r="F3081" s="19" t="s">
        <v>25</v>
      </c>
      <c r="G3081" s="27">
        <f t="shared" si="69"/>
        <v>9136.4</v>
      </c>
      <c r="H3081" s="94"/>
    </row>
    <row r="3082" spans="2:8">
      <c r="B3082" s="101" t="s">
        <v>27</v>
      </c>
      <c r="C3082" s="102"/>
      <c r="D3082" s="72">
        <v>526.99</v>
      </c>
      <c r="E3082" s="60">
        <v>7</v>
      </c>
      <c r="F3082" s="21" t="s">
        <v>25</v>
      </c>
      <c r="G3082" s="30">
        <f t="shared" si="69"/>
        <v>3688.9300000000003</v>
      </c>
      <c r="H3082" s="94"/>
    </row>
    <row r="3083" spans="2:8">
      <c r="B3083" s="101" t="s">
        <v>29</v>
      </c>
      <c r="C3083" s="102"/>
      <c r="D3083" s="73">
        <v>5436.99</v>
      </c>
      <c r="E3083" s="61"/>
      <c r="F3083" s="21" t="s">
        <v>25</v>
      </c>
      <c r="G3083" s="30">
        <f t="shared" si="69"/>
        <v>0</v>
      </c>
      <c r="H3083" s="94"/>
    </row>
    <row r="3084" spans="2:8">
      <c r="B3084" s="101" t="s">
        <v>30</v>
      </c>
      <c r="C3084" s="102"/>
      <c r="D3084" s="73">
        <v>1672.77</v>
      </c>
      <c r="E3084" s="61"/>
      <c r="F3084" s="21" t="s">
        <v>25</v>
      </c>
      <c r="G3084" s="30">
        <f t="shared" si="69"/>
        <v>0</v>
      </c>
      <c r="H3084" s="94"/>
    </row>
    <row r="3085" spans="2:8">
      <c r="B3085" s="101" t="s">
        <v>32</v>
      </c>
      <c r="C3085" s="102"/>
      <c r="D3085" s="73">
        <v>548.24</v>
      </c>
      <c r="E3085" s="61"/>
      <c r="F3085" s="21" t="s">
        <v>25</v>
      </c>
      <c r="G3085" s="30">
        <f>D3085*E3085</f>
        <v>0</v>
      </c>
      <c r="H3085" s="94"/>
    </row>
    <row r="3086" spans="2:8" ht="24" thickBot="1">
      <c r="B3086" s="97" t="s">
        <v>31</v>
      </c>
      <c r="C3086" s="98"/>
      <c r="D3086" s="74">
        <v>340.74</v>
      </c>
      <c r="E3086" s="62"/>
      <c r="F3086" s="20" t="s">
        <v>25</v>
      </c>
      <c r="G3086" s="31">
        <f>D3086*E3086</f>
        <v>0</v>
      </c>
      <c r="H3086" s="94"/>
    </row>
    <row r="3087" spans="2:8">
      <c r="C3087" s="3"/>
      <c r="D3087" s="3"/>
      <c r="E3087" s="4"/>
      <c r="F3087" s="4"/>
      <c r="H3087" s="45"/>
    </row>
    <row r="3088" spans="2:8" ht="25.5">
      <c r="C3088" s="14" t="s">
        <v>14</v>
      </c>
      <c r="D3088" s="6"/>
    </row>
    <row r="3089" spans="2:8" ht="20.25">
      <c r="C3089" s="85" t="s">
        <v>6</v>
      </c>
      <c r="D3089" s="83" t="s">
        <v>0</v>
      </c>
      <c r="E3089" s="9">
        <f>IF(G3077&gt;0, ROUND((G3077+D3070)/D3070,2), 0)</f>
        <v>1.02</v>
      </c>
      <c r="F3089" s="9"/>
      <c r="G3089" s="10"/>
      <c r="H3089" s="7"/>
    </row>
    <row r="3090" spans="2:8">
      <c r="C3090" s="85"/>
      <c r="D3090" s="83" t="s">
        <v>1</v>
      </c>
      <c r="E3090" s="9">
        <f>IF(SUM(G3078:G3079)&gt;0,ROUND((G3078+G3079+D3070)/D3070,2),0)</f>
        <v>1.02</v>
      </c>
      <c r="F3090" s="9"/>
      <c r="G3090" s="11"/>
      <c r="H3090" s="47"/>
    </row>
    <row r="3091" spans="2:8">
      <c r="C3091" s="85"/>
      <c r="D3091" s="83" t="s">
        <v>2</v>
      </c>
      <c r="E3091" s="9">
        <f>IF(G3080&gt;0,ROUND((G3080+D3070)/D3070,2),0)</f>
        <v>0</v>
      </c>
      <c r="F3091" s="12"/>
      <c r="G3091" s="11"/>
    </row>
    <row r="3092" spans="2:8">
      <c r="C3092" s="85"/>
      <c r="D3092" s="13" t="s">
        <v>3</v>
      </c>
      <c r="E3092" s="32">
        <f>IF(SUM(G3081:G3086)&gt;0,ROUND((SUM(G3081:G3086)+D3070)/D3070,2),0)</f>
        <v>1.67</v>
      </c>
      <c r="F3092" s="10"/>
      <c r="G3092" s="11"/>
    </row>
    <row r="3093" spans="2:8" ht="25.5">
      <c r="D3093" s="33" t="s">
        <v>4</v>
      </c>
      <c r="E3093" s="34">
        <f>SUM(E3089:E3092)-IF(VALUE(COUNTIF(E3089:E3092,"&gt;0"))=4,3,0)-IF(VALUE(COUNTIF(E3089:E3092,"&gt;0"))=3,2,0)-IF(VALUE(COUNTIF(E3089:E3092,"&gt;0"))=2,1,0)</f>
        <v>1.71</v>
      </c>
      <c r="F3093" s="25"/>
    </row>
    <row r="3094" spans="2:8">
      <c r="E3094" s="15"/>
    </row>
    <row r="3095" spans="2:8" ht="25.5">
      <c r="B3095" s="22"/>
      <c r="C3095" s="16" t="s">
        <v>23</v>
      </c>
      <c r="D3095" s="86">
        <f>E3093*D3070</f>
        <v>32748.722999999998</v>
      </c>
      <c r="E3095" s="86"/>
    </row>
    <row r="3096" spans="2:8" ht="20.25">
      <c r="C3096" s="17" t="s">
        <v>8</v>
      </c>
      <c r="D3096" s="87">
        <f>D3095/D3069</f>
        <v>19.039955232558139</v>
      </c>
      <c r="E3096" s="87"/>
      <c r="G3096" s="7"/>
      <c r="H3096" s="48"/>
    </row>
    <row r="3106" spans="2:8" ht="60.75">
      <c r="B3106" s="115" t="s">
        <v>273</v>
      </c>
      <c r="C3106" s="115"/>
      <c r="D3106" s="115"/>
      <c r="E3106" s="115"/>
      <c r="F3106" s="115"/>
      <c r="G3106" s="115"/>
      <c r="H3106" s="115"/>
    </row>
    <row r="3107" spans="2:8">
      <c r="B3107" s="116" t="s">
        <v>37</v>
      </c>
      <c r="C3107" s="116"/>
      <c r="D3107" s="116"/>
      <c r="E3107" s="116"/>
      <c r="F3107" s="116"/>
      <c r="G3107" s="116"/>
    </row>
    <row r="3108" spans="2:8">
      <c r="C3108" s="84"/>
      <c r="G3108" s="7"/>
    </row>
    <row r="3109" spans="2:8" ht="25.5">
      <c r="C3109" s="14" t="s">
        <v>5</v>
      </c>
      <c r="D3109" s="6"/>
    </row>
    <row r="3110" spans="2:8" ht="20.100000000000001" customHeight="1">
      <c r="B3110" s="10"/>
      <c r="C3110" s="103" t="s">
        <v>15</v>
      </c>
      <c r="D3110" s="106" t="s">
        <v>87</v>
      </c>
      <c r="E3110" s="107"/>
      <c r="F3110" s="107"/>
      <c r="G3110" s="108"/>
      <c r="H3110" s="40"/>
    </row>
    <row r="3111" spans="2:8" ht="20.100000000000001" customHeight="1">
      <c r="B3111" s="10"/>
      <c r="C3111" s="104"/>
      <c r="D3111" s="106" t="s">
        <v>241</v>
      </c>
      <c r="E3111" s="107"/>
      <c r="F3111" s="107"/>
      <c r="G3111" s="108"/>
      <c r="H3111" s="40"/>
    </row>
    <row r="3112" spans="2:8" ht="20.100000000000001" customHeight="1">
      <c r="B3112" s="10"/>
      <c r="C3112" s="105"/>
      <c r="D3112" s="106" t="s">
        <v>271</v>
      </c>
      <c r="E3112" s="107"/>
      <c r="F3112" s="107"/>
      <c r="G3112" s="108"/>
      <c r="H3112" s="40"/>
    </row>
    <row r="3113" spans="2:8">
      <c r="C3113" s="35" t="s">
        <v>12</v>
      </c>
      <c r="D3113" s="53">
        <v>9.9</v>
      </c>
      <c r="E3113" s="49"/>
      <c r="F3113" s="10"/>
    </row>
    <row r="3114" spans="2:8">
      <c r="C3114" s="1" t="s">
        <v>9</v>
      </c>
      <c r="D3114" s="54">
        <v>1877</v>
      </c>
      <c r="E3114" s="109" t="s">
        <v>16</v>
      </c>
      <c r="F3114" s="110"/>
      <c r="G3114" s="113">
        <f>D3115/D3114</f>
        <v>10.267021843367075</v>
      </c>
    </row>
    <row r="3115" spans="2:8">
      <c r="C3115" s="1" t="s">
        <v>10</v>
      </c>
      <c r="D3115" s="54">
        <v>19271.2</v>
      </c>
      <c r="E3115" s="111"/>
      <c r="F3115" s="112"/>
      <c r="G3115" s="114"/>
    </row>
    <row r="3116" spans="2:8">
      <c r="C3116" s="37"/>
      <c r="D3116" s="38"/>
      <c r="E3116" s="50"/>
    </row>
    <row r="3117" spans="2:8">
      <c r="C3117" s="36" t="s">
        <v>7</v>
      </c>
      <c r="D3117" s="55" t="s">
        <v>92</v>
      </c>
    </row>
    <row r="3118" spans="2:8">
      <c r="C3118" s="36" t="s">
        <v>11</v>
      </c>
      <c r="D3118" s="55">
        <v>60</v>
      </c>
    </row>
    <row r="3119" spans="2:8">
      <c r="C3119" s="36" t="s">
        <v>13</v>
      </c>
      <c r="D3119" s="69" t="s">
        <v>34</v>
      </c>
      <c r="E3119" s="41"/>
    </row>
    <row r="3120" spans="2:8" ht="24" thickBot="1">
      <c r="C3120" s="42"/>
      <c r="D3120" s="42"/>
    </row>
    <row r="3121" spans="2:8" ht="48" thickBot="1">
      <c r="B3121" s="88" t="s">
        <v>17</v>
      </c>
      <c r="C3121" s="89"/>
      <c r="D3121" s="23" t="s">
        <v>20</v>
      </c>
      <c r="E3121" s="90" t="s">
        <v>22</v>
      </c>
      <c r="F3121" s="91"/>
      <c r="G3121" s="2" t="s">
        <v>21</v>
      </c>
    </row>
    <row r="3122" spans="2:8" ht="24" thickBot="1">
      <c r="B3122" s="92" t="s">
        <v>36</v>
      </c>
      <c r="C3122" s="93"/>
      <c r="D3122" s="70">
        <v>50.01</v>
      </c>
      <c r="E3122" s="56">
        <v>9.9</v>
      </c>
      <c r="F3122" s="18" t="s">
        <v>25</v>
      </c>
      <c r="G3122" s="26">
        <f t="shared" ref="G3122:G3129" si="70">D3122*E3122</f>
        <v>495.09899999999999</v>
      </c>
      <c r="H3122" s="94"/>
    </row>
    <row r="3123" spans="2:8">
      <c r="B3123" s="95" t="s">
        <v>18</v>
      </c>
      <c r="C3123" s="96"/>
      <c r="D3123" s="59">
        <v>97.44</v>
      </c>
      <c r="E3123" s="57">
        <v>1.58</v>
      </c>
      <c r="F3123" s="19" t="s">
        <v>26</v>
      </c>
      <c r="G3123" s="27">
        <f t="shared" si="70"/>
        <v>153.95519999999999</v>
      </c>
      <c r="H3123" s="94"/>
    </row>
    <row r="3124" spans="2:8" ht="24" thickBot="1">
      <c r="B3124" s="97" t="s">
        <v>19</v>
      </c>
      <c r="C3124" s="98"/>
      <c r="D3124" s="62">
        <v>151.63</v>
      </c>
      <c r="E3124" s="58">
        <v>1.58</v>
      </c>
      <c r="F3124" s="20" t="s">
        <v>26</v>
      </c>
      <c r="G3124" s="28">
        <f t="shared" si="70"/>
        <v>239.5754</v>
      </c>
      <c r="H3124" s="94"/>
    </row>
    <row r="3125" spans="2:8" ht="24" thickBot="1">
      <c r="B3125" s="99" t="s">
        <v>28</v>
      </c>
      <c r="C3125" s="100"/>
      <c r="D3125" s="71">
        <v>731.97</v>
      </c>
      <c r="E3125" s="71"/>
      <c r="F3125" s="24" t="s">
        <v>25</v>
      </c>
      <c r="G3125" s="29">
        <f t="shared" si="70"/>
        <v>0</v>
      </c>
      <c r="H3125" s="94"/>
    </row>
    <row r="3126" spans="2:8">
      <c r="B3126" s="95" t="s">
        <v>33</v>
      </c>
      <c r="C3126" s="96"/>
      <c r="D3126" s="59">
        <v>652.6</v>
      </c>
      <c r="E3126" s="59">
        <v>19.8</v>
      </c>
      <c r="F3126" s="19" t="s">
        <v>25</v>
      </c>
      <c r="G3126" s="27">
        <f t="shared" si="70"/>
        <v>12921.480000000001</v>
      </c>
      <c r="H3126" s="94"/>
    </row>
    <row r="3127" spans="2:8">
      <c r="B3127" s="101" t="s">
        <v>27</v>
      </c>
      <c r="C3127" s="102"/>
      <c r="D3127" s="72">
        <v>526.99</v>
      </c>
      <c r="E3127" s="60">
        <v>9.9</v>
      </c>
      <c r="F3127" s="21" t="s">
        <v>25</v>
      </c>
      <c r="G3127" s="30">
        <f t="shared" si="70"/>
        <v>5217.201</v>
      </c>
      <c r="H3127" s="94"/>
    </row>
    <row r="3128" spans="2:8">
      <c r="B3128" s="101" t="s">
        <v>29</v>
      </c>
      <c r="C3128" s="102"/>
      <c r="D3128" s="73">
        <v>5436.99</v>
      </c>
      <c r="E3128" s="61"/>
      <c r="F3128" s="21" t="s">
        <v>25</v>
      </c>
      <c r="G3128" s="30">
        <f t="shared" si="70"/>
        <v>0</v>
      </c>
      <c r="H3128" s="94"/>
    </row>
    <row r="3129" spans="2:8">
      <c r="B3129" s="101" t="s">
        <v>30</v>
      </c>
      <c r="C3129" s="102"/>
      <c r="D3129" s="73">
        <v>1672.77</v>
      </c>
      <c r="E3129" s="61"/>
      <c r="F3129" s="21" t="s">
        <v>25</v>
      </c>
      <c r="G3129" s="30">
        <f t="shared" si="70"/>
        <v>0</v>
      </c>
      <c r="H3129" s="94"/>
    </row>
    <row r="3130" spans="2:8">
      <c r="B3130" s="101" t="s">
        <v>32</v>
      </c>
      <c r="C3130" s="102"/>
      <c r="D3130" s="73">
        <v>548.24</v>
      </c>
      <c r="E3130" s="61"/>
      <c r="F3130" s="21" t="s">
        <v>25</v>
      </c>
      <c r="G3130" s="30">
        <f>D3130*E3130</f>
        <v>0</v>
      </c>
      <c r="H3130" s="94"/>
    </row>
    <row r="3131" spans="2:8" ht="24" thickBot="1">
      <c r="B3131" s="97" t="s">
        <v>31</v>
      </c>
      <c r="C3131" s="98"/>
      <c r="D3131" s="74">
        <v>340.74</v>
      </c>
      <c r="E3131" s="62"/>
      <c r="F3131" s="20" t="s">
        <v>25</v>
      </c>
      <c r="G3131" s="31">
        <f>D3131*E3131</f>
        <v>0</v>
      </c>
      <c r="H3131" s="94"/>
    </row>
    <row r="3132" spans="2:8">
      <c r="C3132" s="3"/>
      <c r="D3132" s="3"/>
      <c r="E3132" s="4"/>
      <c r="F3132" s="4"/>
      <c r="H3132" s="45"/>
    </row>
    <row r="3133" spans="2:8" ht="25.5">
      <c r="C3133" s="14" t="s">
        <v>14</v>
      </c>
      <c r="D3133" s="6"/>
    </row>
    <row r="3134" spans="2:8" ht="20.25">
      <c r="C3134" s="85" t="s">
        <v>6</v>
      </c>
      <c r="D3134" s="83" t="s">
        <v>0</v>
      </c>
      <c r="E3134" s="9">
        <f>IF(G3122&gt;0, ROUND((G3122+D3115)/D3115,2), 0)</f>
        <v>1.03</v>
      </c>
      <c r="F3134" s="9"/>
      <c r="G3134" s="10"/>
      <c r="H3134" s="7"/>
    </row>
    <row r="3135" spans="2:8">
      <c r="C3135" s="85"/>
      <c r="D3135" s="83" t="s">
        <v>1</v>
      </c>
      <c r="E3135" s="9">
        <f>IF(SUM(G3123:G3124)&gt;0,ROUND((G3123+G3124+D3115)/D3115,2),0)</f>
        <v>1.02</v>
      </c>
      <c r="F3135" s="9"/>
      <c r="G3135" s="11"/>
      <c r="H3135" s="47"/>
    </row>
    <row r="3136" spans="2:8">
      <c r="C3136" s="85"/>
      <c r="D3136" s="83" t="s">
        <v>2</v>
      </c>
      <c r="E3136" s="9">
        <f>IF(G3125&gt;0,ROUND((G3125+D3115)/D3115,2),0)</f>
        <v>0</v>
      </c>
      <c r="F3136" s="12"/>
      <c r="G3136" s="11"/>
    </row>
    <row r="3137" spans="2:8">
      <c r="C3137" s="85"/>
      <c r="D3137" s="13" t="s">
        <v>3</v>
      </c>
      <c r="E3137" s="32">
        <f>IF(SUM(G3126:G3131)&gt;0,ROUND((SUM(G3126:G3131)+D3115)/D3115,2),0)</f>
        <v>1.94</v>
      </c>
      <c r="F3137" s="10"/>
      <c r="G3137" s="11"/>
    </row>
    <row r="3138" spans="2:8" ht="25.5">
      <c r="D3138" s="33" t="s">
        <v>4</v>
      </c>
      <c r="E3138" s="34">
        <f>SUM(E3134:E3137)-IF(VALUE(COUNTIF(E3134:E3137,"&gt;0"))=4,3,0)-IF(VALUE(COUNTIF(E3134:E3137,"&gt;0"))=3,2,0)-IF(VALUE(COUNTIF(E3134:E3137,"&gt;0"))=2,1,0)</f>
        <v>1.9899999999999998</v>
      </c>
      <c r="F3138" s="25"/>
    </row>
    <row r="3139" spans="2:8">
      <c r="E3139" s="15"/>
    </row>
    <row r="3140" spans="2:8" ht="25.5">
      <c r="B3140" s="22"/>
      <c r="C3140" s="16" t="s">
        <v>23</v>
      </c>
      <c r="D3140" s="86">
        <f>E3138*D3115</f>
        <v>38349.687999999995</v>
      </c>
      <c r="E3140" s="86"/>
    </row>
    <row r="3141" spans="2:8" ht="20.25">
      <c r="C3141" s="17" t="s">
        <v>8</v>
      </c>
      <c r="D3141" s="87">
        <f>D3140/D3114</f>
        <v>20.431373468300478</v>
      </c>
      <c r="E3141" s="87"/>
      <c r="G3141" s="7"/>
      <c r="H3141" s="48"/>
    </row>
    <row r="3151" spans="2:8" ht="60.75">
      <c r="B3151" s="115" t="s">
        <v>276</v>
      </c>
      <c r="C3151" s="115"/>
      <c r="D3151" s="115"/>
      <c r="E3151" s="115"/>
      <c r="F3151" s="115"/>
      <c r="G3151" s="115"/>
      <c r="H3151" s="115"/>
    </row>
    <row r="3152" spans="2:8">
      <c r="B3152" s="116" t="s">
        <v>37</v>
      </c>
      <c r="C3152" s="116"/>
      <c r="D3152" s="116"/>
      <c r="E3152" s="116"/>
      <c r="F3152" s="116"/>
      <c r="G3152" s="116"/>
    </row>
    <row r="3153" spans="2:8">
      <c r="C3153" s="84"/>
      <c r="G3153" s="7"/>
    </row>
    <row r="3154" spans="2:8" ht="25.5">
      <c r="C3154" s="14" t="s">
        <v>5</v>
      </c>
      <c r="D3154" s="6"/>
    </row>
    <row r="3155" spans="2:8" ht="20.100000000000001" customHeight="1">
      <c r="B3155" s="10"/>
      <c r="C3155" s="103" t="s">
        <v>15</v>
      </c>
      <c r="D3155" s="106" t="s">
        <v>87</v>
      </c>
      <c r="E3155" s="107"/>
      <c r="F3155" s="107"/>
      <c r="G3155" s="108"/>
      <c r="H3155" s="40"/>
    </row>
    <row r="3156" spans="2:8" ht="20.100000000000001" customHeight="1">
      <c r="B3156" s="10"/>
      <c r="C3156" s="104"/>
      <c r="D3156" s="106" t="s">
        <v>241</v>
      </c>
      <c r="E3156" s="107"/>
      <c r="F3156" s="107"/>
      <c r="G3156" s="108"/>
      <c r="H3156" s="40"/>
    </row>
    <row r="3157" spans="2:8" ht="20.100000000000001" customHeight="1">
      <c r="B3157" s="10"/>
      <c r="C3157" s="105"/>
      <c r="D3157" s="106" t="s">
        <v>274</v>
      </c>
      <c r="E3157" s="107"/>
      <c r="F3157" s="107"/>
      <c r="G3157" s="108"/>
      <c r="H3157" s="40"/>
    </row>
    <row r="3158" spans="2:8">
      <c r="C3158" s="35" t="s">
        <v>12</v>
      </c>
      <c r="D3158" s="53">
        <v>2.1</v>
      </c>
      <c r="E3158" s="49"/>
      <c r="F3158" s="10"/>
    </row>
    <row r="3159" spans="2:8">
      <c r="C3159" s="1" t="s">
        <v>9</v>
      </c>
      <c r="D3159" s="54">
        <v>243</v>
      </c>
      <c r="E3159" s="109" t="s">
        <v>16</v>
      </c>
      <c r="F3159" s="110"/>
      <c r="G3159" s="113">
        <f>D3160/D3159</f>
        <v>48.985802469135798</v>
      </c>
    </row>
    <row r="3160" spans="2:8">
      <c r="C3160" s="1" t="s">
        <v>10</v>
      </c>
      <c r="D3160" s="54">
        <v>11903.55</v>
      </c>
      <c r="E3160" s="111"/>
      <c r="F3160" s="112"/>
      <c r="G3160" s="114"/>
    </row>
    <row r="3161" spans="2:8">
      <c r="C3161" s="37"/>
      <c r="D3161" s="38"/>
      <c r="E3161" s="50"/>
    </row>
    <row r="3162" spans="2:8">
      <c r="C3162" s="36" t="s">
        <v>7</v>
      </c>
      <c r="D3162" s="55" t="s">
        <v>275</v>
      </c>
    </row>
    <row r="3163" spans="2:8">
      <c r="C3163" s="36" t="s">
        <v>11</v>
      </c>
      <c r="D3163" s="55">
        <v>65</v>
      </c>
    </row>
    <row r="3164" spans="2:8">
      <c r="C3164" s="36" t="s">
        <v>13</v>
      </c>
      <c r="D3164" s="69" t="s">
        <v>34</v>
      </c>
      <c r="E3164" s="41"/>
    </row>
    <row r="3165" spans="2:8" ht="24" thickBot="1">
      <c r="C3165" s="42"/>
      <c r="D3165" s="42"/>
    </row>
    <row r="3166" spans="2:8" ht="48" thickBot="1">
      <c r="B3166" s="88" t="s">
        <v>17</v>
      </c>
      <c r="C3166" s="89"/>
      <c r="D3166" s="23" t="s">
        <v>20</v>
      </c>
      <c r="E3166" s="90" t="s">
        <v>22</v>
      </c>
      <c r="F3166" s="91"/>
      <c r="G3166" s="2" t="s">
        <v>21</v>
      </c>
    </row>
    <row r="3167" spans="2:8" ht="24" thickBot="1">
      <c r="B3167" s="92" t="s">
        <v>36</v>
      </c>
      <c r="C3167" s="93"/>
      <c r="D3167" s="70">
        <v>50.01</v>
      </c>
      <c r="E3167" s="56">
        <v>2.1</v>
      </c>
      <c r="F3167" s="18" t="s">
        <v>25</v>
      </c>
      <c r="G3167" s="26">
        <f t="shared" ref="G3167:G3174" si="71">D3167*E3167</f>
        <v>105.021</v>
      </c>
      <c r="H3167" s="94"/>
    </row>
    <row r="3168" spans="2:8">
      <c r="B3168" s="95" t="s">
        <v>18</v>
      </c>
      <c r="C3168" s="96"/>
      <c r="D3168" s="59">
        <v>97.44</v>
      </c>
      <c r="E3168" s="57">
        <v>0.64</v>
      </c>
      <c r="F3168" s="19" t="s">
        <v>26</v>
      </c>
      <c r="G3168" s="27">
        <f t="shared" si="71"/>
        <v>62.361600000000003</v>
      </c>
      <c r="H3168" s="94"/>
    </row>
    <row r="3169" spans="2:8" ht="24" thickBot="1">
      <c r="B3169" s="97" t="s">
        <v>19</v>
      </c>
      <c r="C3169" s="98"/>
      <c r="D3169" s="62">
        <v>151.63</v>
      </c>
      <c r="E3169" s="58">
        <v>0.64</v>
      </c>
      <c r="F3169" s="20" t="s">
        <v>26</v>
      </c>
      <c r="G3169" s="28">
        <f t="shared" si="71"/>
        <v>97.043199999999999</v>
      </c>
      <c r="H3169" s="94"/>
    </row>
    <row r="3170" spans="2:8" ht="24" thickBot="1">
      <c r="B3170" s="99" t="s">
        <v>28</v>
      </c>
      <c r="C3170" s="100"/>
      <c r="D3170" s="71">
        <v>731.97</v>
      </c>
      <c r="E3170" s="71"/>
      <c r="F3170" s="24" t="s">
        <v>25</v>
      </c>
      <c r="G3170" s="29">
        <f t="shared" si="71"/>
        <v>0</v>
      </c>
      <c r="H3170" s="94"/>
    </row>
    <row r="3171" spans="2:8">
      <c r="B3171" s="95" t="s">
        <v>33</v>
      </c>
      <c r="C3171" s="96"/>
      <c r="D3171" s="59">
        <v>652.6</v>
      </c>
      <c r="E3171" s="59">
        <v>4.2</v>
      </c>
      <c r="F3171" s="19" t="s">
        <v>25</v>
      </c>
      <c r="G3171" s="27">
        <f t="shared" si="71"/>
        <v>2740.92</v>
      </c>
      <c r="H3171" s="94"/>
    </row>
    <row r="3172" spans="2:8">
      <c r="B3172" s="101" t="s">
        <v>27</v>
      </c>
      <c r="C3172" s="102"/>
      <c r="D3172" s="72">
        <v>526.99</v>
      </c>
      <c r="E3172" s="60"/>
      <c r="F3172" s="21" t="s">
        <v>25</v>
      </c>
      <c r="G3172" s="30">
        <f t="shared" si="71"/>
        <v>0</v>
      </c>
      <c r="H3172" s="94"/>
    </row>
    <row r="3173" spans="2:8">
      <c r="B3173" s="101" t="s">
        <v>29</v>
      </c>
      <c r="C3173" s="102"/>
      <c r="D3173" s="73">
        <v>5436.99</v>
      </c>
      <c r="E3173" s="61">
        <v>2.1</v>
      </c>
      <c r="F3173" s="21" t="s">
        <v>25</v>
      </c>
      <c r="G3173" s="30">
        <f t="shared" si="71"/>
        <v>11417.679</v>
      </c>
      <c r="H3173" s="94"/>
    </row>
    <row r="3174" spans="2:8">
      <c r="B3174" s="101" t="s">
        <v>30</v>
      </c>
      <c r="C3174" s="102"/>
      <c r="D3174" s="73">
        <v>1672.77</v>
      </c>
      <c r="E3174" s="61">
        <v>2.1</v>
      </c>
      <c r="F3174" s="21" t="s">
        <v>25</v>
      </c>
      <c r="G3174" s="30">
        <f t="shared" si="71"/>
        <v>3512.817</v>
      </c>
      <c r="H3174" s="94"/>
    </row>
    <row r="3175" spans="2:8">
      <c r="B3175" s="101" t="s">
        <v>32</v>
      </c>
      <c r="C3175" s="102"/>
      <c r="D3175" s="73">
        <v>548.24</v>
      </c>
      <c r="E3175" s="61">
        <v>2.1</v>
      </c>
      <c r="F3175" s="21" t="s">
        <v>25</v>
      </c>
      <c r="G3175" s="30">
        <f>D3175*E3175</f>
        <v>1151.3040000000001</v>
      </c>
      <c r="H3175" s="94"/>
    </row>
    <row r="3176" spans="2:8" ht="24" thickBot="1">
      <c r="B3176" s="97" t="s">
        <v>31</v>
      </c>
      <c r="C3176" s="98"/>
      <c r="D3176" s="74">
        <v>340.74</v>
      </c>
      <c r="E3176" s="62">
        <v>21</v>
      </c>
      <c r="F3176" s="20" t="s">
        <v>25</v>
      </c>
      <c r="G3176" s="31">
        <f>D3176*E3176</f>
        <v>7155.54</v>
      </c>
      <c r="H3176" s="94"/>
    </row>
    <row r="3177" spans="2:8">
      <c r="C3177" s="3"/>
      <c r="D3177" s="3"/>
      <c r="E3177" s="4"/>
      <c r="F3177" s="4"/>
      <c r="H3177" s="45"/>
    </row>
    <row r="3178" spans="2:8" ht="25.5">
      <c r="C3178" s="14" t="s">
        <v>14</v>
      </c>
      <c r="D3178" s="6"/>
    </row>
    <row r="3179" spans="2:8" ht="20.25">
      <c r="C3179" s="85" t="s">
        <v>6</v>
      </c>
      <c r="D3179" s="83" t="s">
        <v>0</v>
      </c>
      <c r="E3179" s="9">
        <f>IF(G3167&gt;0, ROUND((G3167+D3160)/D3160,2), 0)</f>
        <v>1.01</v>
      </c>
      <c r="F3179" s="9"/>
      <c r="G3179" s="10"/>
      <c r="H3179" s="7"/>
    </row>
    <row r="3180" spans="2:8">
      <c r="C3180" s="85"/>
      <c r="D3180" s="83" t="s">
        <v>1</v>
      </c>
      <c r="E3180" s="9">
        <f>IF(SUM(G3168:G3169)&gt;0,ROUND((G3168+G3169+D3160)/D3160,2),0)</f>
        <v>1.01</v>
      </c>
      <c r="F3180" s="9"/>
      <c r="G3180" s="11"/>
      <c r="H3180" s="47"/>
    </row>
    <row r="3181" spans="2:8">
      <c r="C3181" s="85"/>
      <c r="D3181" s="83" t="s">
        <v>2</v>
      </c>
      <c r="E3181" s="9">
        <f>IF(G3170&gt;0,ROUND((G3170+D3160)/D3160,2),0)</f>
        <v>0</v>
      </c>
      <c r="F3181" s="12"/>
      <c r="G3181" s="11"/>
    </row>
    <row r="3182" spans="2:8">
      <c r="C3182" s="85"/>
      <c r="D3182" s="13" t="s">
        <v>3</v>
      </c>
      <c r="E3182" s="32">
        <f>IF(SUM(G3171:G3176)&gt;0,ROUND((SUM(G3171:G3176)+D3160)/D3160,2),0)</f>
        <v>3.18</v>
      </c>
      <c r="F3182" s="10"/>
      <c r="G3182" s="11"/>
    </row>
    <row r="3183" spans="2:8" ht="25.5">
      <c r="D3183" s="33" t="s">
        <v>4</v>
      </c>
      <c r="E3183" s="34">
        <f>SUM(E3179:E3182)-IF(VALUE(COUNTIF(E3179:E3182,"&gt;0"))=4,3,0)-IF(VALUE(COUNTIF(E3179:E3182,"&gt;0"))=3,2,0)-IF(VALUE(COUNTIF(E3179:E3182,"&gt;0"))=2,1,0)</f>
        <v>3.2</v>
      </c>
      <c r="F3183" s="25"/>
    </row>
    <row r="3184" spans="2:8">
      <c r="E3184" s="15"/>
    </row>
    <row r="3185" spans="2:8" ht="25.5">
      <c r="B3185" s="22"/>
      <c r="C3185" s="16" t="s">
        <v>23</v>
      </c>
      <c r="D3185" s="86">
        <f>E3183*D3160</f>
        <v>38091.360000000001</v>
      </c>
      <c r="E3185" s="86"/>
    </row>
    <row r="3186" spans="2:8" ht="20.25">
      <c r="C3186" s="17" t="s">
        <v>8</v>
      </c>
      <c r="D3186" s="87">
        <f>D3185/D3159</f>
        <v>156.75456790123457</v>
      </c>
      <c r="E3186" s="87"/>
      <c r="G3186" s="7"/>
      <c r="H3186" s="48"/>
    </row>
    <row r="3196" spans="2:8" ht="60.75">
      <c r="B3196" s="115" t="s">
        <v>278</v>
      </c>
      <c r="C3196" s="115"/>
      <c r="D3196" s="115"/>
      <c r="E3196" s="115"/>
      <c r="F3196" s="115"/>
      <c r="G3196" s="115"/>
      <c r="H3196" s="115"/>
    </row>
    <row r="3197" spans="2:8">
      <c r="B3197" s="116" t="s">
        <v>37</v>
      </c>
      <c r="C3197" s="116"/>
      <c r="D3197" s="116"/>
      <c r="E3197" s="116"/>
      <c r="F3197" s="116"/>
      <c r="G3197" s="116"/>
    </row>
    <row r="3198" spans="2:8">
      <c r="C3198" s="84"/>
      <c r="G3198" s="7"/>
    </row>
    <row r="3199" spans="2:8" ht="25.5">
      <c r="C3199" s="14" t="s">
        <v>5</v>
      </c>
      <c r="D3199" s="6"/>
    </row>
    <row r="3200" spans="2:8" ht="20.100000000000001" customHeight="1">
      <c r="B3200" s="10"/>
      <c r="C3200" s="103" t="s">
        <v>15</v>
      </c>
      <c r="D3200" s="106" t="s">
        <v>87</v>
      </c>
      <c r="E3200" s="107"/>
      <c r="F3200" s="107"/>
      <c r="G3200" s="108"/>
      <c r="H3200" s="40"/>
    </row>
    <row r="3201" spans="2:8" ht="20.100000000000001" customHeight="1">
      <c r="B3201" s="10"/>
      <c r="C3201" s="104"/>
      <c r="D3201" s="106" t="s">
        <v>241</v>
      </c>
      <c r="E3201" s="107"/>
      <c r="F3201" s="107"/>
      <c r="G3201" s="108"/>
      <c r="H3201" s="40"/>
    </row>
    <row r="3202" spans="2:8" ht="20.100000000000001" customHeight="1">
      <c r="B3202" s="10"/>
      <c r="C3202" s="105"/>
      <c r="D3202" s="106" t="s">
        <v>277</v>
      </c>
      <c r="E3202" s="107"/>
      <c r="F3202" s="107"/>
      <c r="G3202" s="108"/>
      <c r="H3202" s="40"/>
    </row>
    <row r="3203" spans="2:8">
      <c r="C3203" s="35" t="s">
        <v>12</v>
      </c>
      <c r="D3203" s="53">
        <v>2</v>
      </c>
      <c r="E3203" s="49"/>
      <c r="F3203" s="10"/>
    </row>
    <row r="3204" spans="2:8">
      <c r="C3204" s="1" t="s">
        <v>9</v>
      </c>
      <c r="D3204" s="54">
        <v>231</v>
      </c>
      <c r="E3204" s="109" t="s">
        <v>16</v>
      </c>
      <c r="F3204" s="110"/>
      <c r="G3204" s="113">
        <f>D3205/D3204</f>
        <v>10.866060606060605</v>
      </c>
    </row>
    <row r="3205" spans="2:8">
      <c r="C3205" s="1" t="s">
        <v>10</v>
      </c>
      <c r="D3205" s="54">
        <v>2510.06</v>
      </c>
      <c r="E3205" s="111"/>
      <c r="F3205" s="112"/>
      <c r="G3205" s="114"/>
    </row>
    <row r="3206" spans="2:8">
      <c r="C3206" s="37"/>
      <c r="D3206" s="38"/>
      <c r="E3206" s="50"/>
    </row>
    <row r="3207" spans="2:8">
      <c r="C3207" s="36" t="s">
        <v>7</v>
      </c>
      <c r="D3207" s="55" t="s">
        <v>162</v>
      </c>
    </row>
    <row r="3208" spans="2:8">
      <c r="C3208" s="36" t="s">
        <v>11</v>
      </c>
      <c r="D3208" s="55">
        <v>45</v>
      </c>
    </row>
    <row r="3209" spans="2:8">
      <c r="C3209" s="36" t="s">
        <v>13</v>
      </c>
      <c r="D3209" s="69" t="s">
        <v>34</v>
      </c>
      <c r="E3209" s="41"/>
    </row>
    <row r="3210" spans="2:8" ht="24" thickBot="1">
      <c r="C3210" s="42"/>
      <c r="D3210" s="42"/>
    </row>
    <row r="3211" spans="2:8" ht="48" thickBot="1">
      <c r="B3211" s="88" t="s">
        <v>17</v>
      </c>
      <c r="C3211" s="89"/>
      <c r="D3211" s="23" t="s">
        <v>20</v>
      </c>
      <c r="E3211" s="90" t="s">
        <v>22</v>
      </c>
      <c r="F3211" s="91"/>
      <c r="G3211" s="2" t="s">
        <v>21</v>
      </c>
    </row>
    <row r="3212" spans="2:8" ht="24" thickBot="1">
      <c r="B3212" s="92" t="s">
        <v>36</v>
      </c>
      <c r="C3212" s="93"/>
      <c r="D3212" s="70">
        <v>50.01</v>
      </c>
      <c r="E3212" s="56">
        <v>2</v>
      </c>
      <c r="F3212" s="18" t="s">
        <v>25</v>
      </c>
      <c r="G3212" s="26">
        <f t="shared" ref="G3212:G3219" si="72">D3212*E3212</f>
        <v>100.02</v>
      </c>
      <c r="H3212" s="94"/>
    </row>
    <row r="3213" spans="2:8">
      <c r="B3213" s="95" t="s">
        <v>18</v>
      </c>
      <c r="C3213" s="96"/>
      <c r="D3213" s="59">
        <v>97.44</v>
      </c>
      <c r="E3213" s="57">
        <v>0.61</v>
      </c>
      <c r="F3213" s="19" t="s">
        <v>26</v>
      </c>
      <c r="G3213" s="27">
        <f t="shared" si="72"/>
        <v>59.438399999999994</v>
      </c>
      <c r="H3213" s="94"/>
    </row>
    <row r="3214" spans="2:8" ht="24" thickBot="1">
      <c r="B3214" s="97" t="s">
        <v>19</v>
      </c>
      <c r="C3214" s="98"/>
      <c r="D3214" s="62">
        <v>151.63</v>
      </c>
      <c r="E3214" s="58">
        <v>0.61</v>
      </c>
      <c r="F3214" s="20" t="s">
        <v>26</v>
      </c>
      <c r="G3214" s="28">
        <f t="shared" si="72"/>
        <v>92.494299999999996</v>
      </c>
      <c r="H3214" s="94"/>
    </row>
    <row r="3215" spans="2:8" ht="24" thickBot="1">
      <c r="B3215" s="99" t="s">
        <v>28</v>
      </c>
      <c r="C3215" s="100"/>
      <c r="D3215" s="71">
        <v>731.97</v>
      </c>
      <c r="E3215" s="71"/>
      <c r="F3215" s="24" t="s">
        <v>25</v>
      </c>
      <c r="G3215" s="29">
        <f t="shared" si="72"/>
        <v>0</v>
      </c>
      <c r="H3215" s="94"/>
    </row>
    <row r="3216" spans="2:8">
      <c r="B3216" s="95" t="s">
        <v>33</v>
      </c>
      <c r="C3216" s="96"/>
      <c r="D3216" s="59">
        <v>652.6</v>
      </c>
      <c r="E3216" s="59">
        <v>4</v>
      </c>
      <c r="F3216" s="19" t="s">
        <v>25</v>
      </c>
      <c r="G3216" s="27">
        <f t="shared" si="72"/>
        <v>2610.4</v>
      </c>
      <c r="H3216" s="94"/>
    </row>
    <row r="3217" spans="2:8">
      <c r="B3217" s="101" t="s">
        <v>27</v>
      </c>
      <c r="C3217" s="102"/>
      <c r="D3217" s="72">
        <v>526.99</v>
      </c>
      <c r="E3217" s="60">
        <v>2</v>
      </c>
      <c r="F3217" s="21" t="s">
        <v>25</v>
      </c>
      <c r="G3217" s="30">
        <f t="shared" si="72"/>
        <v>1053.98</v>
      </c>
      <c r="H3217" s="94"/>
    </row>
    <row r="3218" spans="2:8">
      <c r="B3218" s="101" t="s">
        <v>29</v>
      </c>
      <c r="C3218" s="102"/>
      <c r="D3218" s="73">
        <v>5436.99</v>
      </c>
      <c r="E3218" s="61"/>
      <c r="F3218" s="21" t="s">
        <v>25</v>
      </c>
      <c r="G3218" s="30">
        <f t="shared" si="72"/>
        <v>0</v>
      </c>
      <c r="H3218" s="94"/>
    </row>
    <row r="3219" spans="2:8">
      <c r="B3219" s="101" t="s">
        <v>30</v>
      </c>
      <c r="C3219" s="102"/>
      <c r="D3219" s="73">
        <v>1672.77</v>
      </c>
      <c r="E3219" s="61"/>
      <c r="F3219" s="21" t="s">
        <v>25</v>
      </c>
      <c r="G3219" s="30">
        <f t="shared" si="72"/>
        <v>0</v>
      </c>
      <c r="H3219" s="94"/>
    </row>
    <row r="3220" spans="2:8">
      <c r="B3220" s="101" t="s">
        <v>32</v>
      </c>
      <c r="C3220" s="102"/>
      <c r="D3220" s="73">
        <v>548.24</v>
      </c>
      <c r="E3220" s="61"/>
      <c r="F3220" s="21" t="s">
        <v>25</v>
      </c>
      <c r="G3220" s="30">
        <f>D3220*E3220</f>
        <v>0</v>
      </c>
      <c r="H3220" s="94"/>
    </row>
    <row r="3221" spans="2:8" ht="24" thickBot="1">
      <c r="B3221" s="97" t="s">
        <v>31</v>
      </c>
      <c r="C3221" s="98"/>
      <c r="D3221" s="74">
        <v>340.74</v>
      </c>
      <c r="E3221" s="62"/>
      <c r="F3221" s="20" t="s">
        <v>25</v>
      </c>
      <c r="G3221" s="31">
        <f>D3221*E3221</f>
        <v>0</v>
      </c>
      <c r="H3221" s="94"/>
    </row>
    <row r="3222" spans="2:8">
      <c r="C3222" s="3"/>
      <c r="D3222" s="3"/>
      <c r="E3222" s="4"/>
      <c r="F3222" s="4"/>
      <c r="H3222" s="45"/>
    </row>
    <row r="3223" spans="2:8" ht="25.5">
      <c r="C3223" s="14" t="s">
        <v>14</v>
      </c>
      <c r="D3223" s="6"/>
    </row>
    <row r="3224" spans="2:8" ht="20.25">
      <c r="C3224" s="85" t="s">
        <v>6</v>
      </c>
      <c r="D3224" s="83" t="s">
        <v>0</v>
      </c>
      <c r="E3224" s="9">
        <f>IF(G3212&gt;0, ROUND((G3212+D3205)/D3205,2), 0)</f>
        <v>1.04</v>
      </c>
      <c r="F3224" s="9"/>
      <c r="G3224" s="10"/>
      <c r="H3224" s="7"/>
    </row>
    <row r="3225" spans="2:8">
      <c r="C3225" s="85"/>
      <c r="D3225" s="83" t="s">
        <v>1</v>
      </c>
      <c r="E3225" s="9">
        <f>IF(SUM(G3213:G3214)&gt;0,ROUND((G3213+G3214+D3205)/D3205,2),0)</f>
        <v>1.06</v>
      </c>
      <c r="F3225" s="9"/>
      <c r="G3225" s="11"/>
      <c r="H3225" s="47"/>
    </row>
    <row r="3226" spans="2:8">
      <c r="C3226" s="85"/>
      <c r="D3226" s="83" t="s">
        <v>2</v>
      </c>
      <c r="E3226" s="9">
        <f>IF(G3215&gt;0,ROUND((G3215+D3205)/D3205,2),0)</f>
        <v>0</v>
      </c>
      <c r="F3226" s="12"/>
      <c r="G3226" s="11"/>
    </row>
    <row r="3227" spans="2:8">
      <c r="C3227" s="85"/>
      <c r="D3227" s="13" t="s">
        <v>3</v>
      </c>
      <c r="E3227" s="32">
        <f>IF(SUM(G3216:G3221)&gt;0,ROUND((SUM(G3216:G3221)+D3205)/D3205,2),0)</f>
        <v>2.46</v>
      </c>
      <c r="F3227" s="10"/>
      <c r="G3227" s="11"/>
    </row>
    <row r="3228" spans="2:8" ht="25.5">
      <c r="D3228" s="33" t="s">
        <v>4</v>
      </c>
      <c r="E3228" s="34">
        <f>SUM(E3224:E3227)-IF(VALUE(COUNTIF(E3224:E3227,"&gt;0"))=4,3,0)-IF(VALUE(COUNTIF(E3224:E3227,"&gt;0"))=3,2,0)-IF(VALUE(COUNTIF(E3224:E3227,"&gt;0"))=2,1,0)</f>
        <v>2.5600000000000005</v>
      </c>
      <c r="F3228" s="25"/>
    </row>
    <row r="3229" spans="2:8">
      <c r="E3229" s="15"/>
    </row>
    <row r="3230" spans="2:8" ht="25.5">
      <c r="B3230" s="22"/>
      <c r="C3230" s="16" t="s">
        <v>23</v>
      </c>
      <c r="D3230" s="86">
        <f>E3228*D3205</f>
        <v>6425.7536000000009</v>
      </c>
      <c r="E3230" s="86"/>
    </row>
    <row r="3231" spans="2:8" ht="20.25">
      <c r="C3231" s="17" t="s">
        <v>8</v>
      </c>
      <c r="D3231" s="87">
        <f>D3230/D3204</f>
        <v>27.817115151515157</v>
      </c>
      <c r="E3231" s="87"/>
      <c r="G3231" s="7"/>
      <c r="H3231" s="48"/>
    </row>
    <row r="3241" spans="2:8" ht="60.75">
      <c r="B3241" s="115" t="s">
        <v>282</v>
      </c>
      <c r="C3241" s="115"/>
      <c r="D3241" s="115"/>
      <c r="E3241" s="115"/>
      <c r="F3241" s="115"/>
      <c r="G3241" s="115"/>
      <c r="H3241" s="115"/>
    </row>
    <row r="3242" spans="2:8">
      <c r="B3242" s="116" t="s">
        <v>37</v>
      </c>
      <c r="C3242" s="116"/>
      <c r="D3242" s="116"/>
      <c r="E3242" s="116"/>
      <c r="F3242" s="116"/>
      <c r="G3242" s="116"/>
    </row>
    <row r="3243" spans="2:8">
      <c r="C3243" s="84"/>
      <c r="G3243" s="7"/>
    </row>
    <row r="3244" spans="2:8" ht="25.5">
      <c r="C3244" s="14" t="s">
        <v>5</v>
      </c>
      <c r="D3244" s="6"/>
    </row>
    <row r="3245" spans="2:8" ht="20.100000000000001" customHeight="1">
      <c r="B3245" s="10"/>
      <c r="C3245" s="103" t="s">
        <v>15</v>
      </c>
      <c r="D3245" s="106" t="s">
        <v>87</v>
      </c>
      <c r="E3245" s="107"/>
      <c r="F3245" s="107"/>
      <c r="G3245" s="108"/>
      <c r="H3245" s="40"/>
    </row>
    <row r="3246" spans="2:8" ht="20.100000000000001" customHeight="1">
      <c r="B3246" s="10"/>
      <c r="C3246" s="104"/>
      <c r="D3246" s="106" t="s">
        <v>241</v>
      </c>
      <c r="E3246" s="107"/>
      <c r="F3246" s="107"/>
      <c r="G3246" s="108"/>
      <c r="H3246" s="40"/>
    </row>
    <row r="3247" spans="2:8" ht="20.100000000000001" customHeight="1">
      <c r="B3247" s="10"/>
      <c r="C3247" s="105"/>
      <c r="D3247" s="106" t="s">
        <v>279</v>
      </c>
      <c r="E3247" s="107"/>
      <c r="F3247" s="107"/>
      <c r="G3247" s="108"/>
      <c r="H3247" s="40"/>
    </row>
    <row r="3248" spans="2:8">
      <c r="C3248" s="35" t="s">
        <v>12</v>
      </c>
      <c r="D3248" s="53">
        <v>2.2000000000000002</v>
      </c>
      <c r="E3248" s="49"/>
      <c r="F3248" s="10"/>
    </row>
    <row r="3249" spans="2:8">
      <c r="C3249" s="1" t="s">
        <v>9</v>
      </c>
      <c r="D3249" s="54">
        <v>254</v>
      </c>
      <c r="E3249" s="109" t="s">
        <v>16</v>
      </c>
      <c r="F3249" s="110"/>
      <c r="G3249" s="113">
        <f>D3250/D3249</f>
        <v>10.844724409448819</v>
      </c>
    </row>
    <row r="3250" spans="2:8">
      <c r="C3250" s="1" t="s">
        <v>10</v>
      </c>
      <c r="D3250" s="54">
        <v>2754.56</v>
      </c>
      <c r="E3250" s="111"/>
      <c r="F3250" s="112"/>
      <c r="G3250" s="114"/>
    </row>
    <row r="3251" spans="2:8">
      <c r="C3251" s="37"/>
      <c r="D3251" s="38"/>
      <c r="E3251" s="50"/>
    </row>
    <row r="3252" spans="2:8">
      <c r="C3252" s="36" t="s">
        <v>7</v>
      </c>
      <c r="D3252" s="55" t="s">
        <v>162</v>
      </c>
    </row>
    <row r="3253" spans="2:8">
      <c r="C3253" s="36" t="s">
        <v>11</v>
      </c>
      <c r="D3253" s="55">
        <v>45</v>
      </c>
    </row>
    <row r="3254" spans="2:8">
      <c r="C3254" s="36" t="s">
        <v>13</v>
      </c>
      <c r="D3254" s="69" t="s">
        <v>34</v>
      </c>
      <c r="E3254" s="41"/>
    </row>
    <row r="3255" spans="2:8" ht="24" thickBot="1">
      <c r="C3255" s="42"/>
      <c r="D3255" s="42"/>
    </row>
    <row r="3256" spans="2:8" ht="48" thickBot="1">
      <c r="B3256" s="88" t="s">
        <v>17</v>
      </c>
      <c r="C3256" s="89"/>
      <c r="D3256" s="23" t="s">
        <v>20</v>
      </c>
      <c r="E3256" s="90" t="s">
        <v>22</v>
      </c>
      <c r="F3256" s="91"/>
      <c r="G3256" s="2" t="s">
        <v>21</v>
      </c>
    </row>
    <row r="3257" spans="2:8" ht="24" thickBot="1">
      <c r="B3257" s="92" t="s">
        <v>36</v>
      </c>
      <c r="C3257" s="93"/>
      <c r="D3257" s="70">
        <v>50.01</v>
      </c>
      <c r="E3257" s="56">
        <v>2.2000000000000002</v>
      </c>
      <c r="F3257" s="18" t="s">
        <v>25</v>
      </c>
      <c r="G3257" s="26">
        <f t="shared" ref="G3257:G3264" si="73">D3257*E3257</f>
        <v>110.02200000000001</v>
      </c>
      <c r="H3257" s="94"/>
    </row>
    <row r="3258" spans="2:8">
      <c r="B3258" s="95" t="s">
        <v>18</v>
      </c>
      <c r="C3258" s="96"/>
      <c r="D3258" s="59">
        <v>97.44</v>
      </c>
      <c r="E3258" s="57">
        <v>0.64</v>
      </c>
      <c r="F3258" s="19" t="s">
        <v>26</v>
      </c>
      <c r="G3258" s="27">
        <f t="shared" si="73"/>
        <v>62.361600000000003</v>
      </c>
      <c r="H3258" s="94"/>
    </row>
    <row r="3259" spans="2:8" ht="24" thickBot="1">
      <c r="B3259" s="97" t="s">
        <v>19</v>
      </c>
      <c r="C3259" s="98"/>
      <c r="D3259" s="62">
        <v>151.63</v>
      </c>
      <c r="E3259" s="58">
        <v>0.64</v>
      </c>
      <c r="F3259" s="20" t="s">
        <v>26</v>
      </c>
      <c r="G3259" s="28">
        <f t="shared" si="73"/>
        <v>97.043199999999999</v>
      </c>
      <c r="H3259" s="94"/>
    </row>
    <row r="3260" spans="2:8" ht="24" thickBot="1">
      <c r="B3260" s="99" t="s">
        <v>28</v>
      </c>
      <c r="C3260" s="100"/>
      <c r="D3260" s="71">
        <v>731.97</v>
      </c>
      <c r="E3260" s="71"/>
      <c r="F3260" s="24" t="s">
        <v>25</v>
      </c>
      <c r="G3260" s="29">
        <f t="shared" si="73"/>
        <v>0</v>
      </c>
      <c r="H3260" s="94"/>
    </row>
    <row r="3261" spans="2:8">
      <c r="B3261" s="95" t="s">
        <v>33</v>
      </c>
      <c r="C3261" s="96"/>
      <c r="D3261" s="59">
        <v>652.6</v>
      </c>
      <c r="E3261" s="59">
        <v>4.4000000000000004</v>
      </c>
      <c r="F3261" s="19" t="s">
        <v>25</v>
      </c>
      <c r="G3261" s="27">
        <f t="shared" si="73"/>
        <v>2871.4400000000005</v>
      </c>
      <c r="H3261" s="94"/>
    </row>
    <row r="3262" spans="2:8">
      <c r="B3262" s="101" t="s">
        <v>27</v>
      </c>
      <c r="C3262" s="102"/>
      <c r="D3262" s="72">
        <v>526.99</v>
      </c>
      <c r="E3262" s="60">
        <v>2.2000000000000002</v>
      </c>
      <c r="F3262" s="21" t="s">
        <v>25</v>
      </c>
      <c r="G3262" s="30">
        <f t="shared" si="73"/>
        <v>1159.3780000000002</v>
      </c>
      <c r="H3262" s="94"/>
    </row>
    <row r="3263" spans="2:8">
      <c r="B3263" s="101" t="s">
        <v>29</v>
      </c>
      <c r="C3263" s="102"/>
      <c r="D3263" s="73">
        <v>5436.99</v>
      </c>
      <c r="E3263" s="61"/>
      <c r="F3263" s="21" t="s">
        <v>25</v>
      </c>
      <c r="G3263" s="30">
        <f t="shared" si="73"/>
        <v>0</v>
      </c>
      <c r="H3263" s="94"/>
    </row>
    <row r="3264" spans="2:8">
      <c r="B3264" s="101" t="s">
        <v>30</v>
      </c>
      <c r="C3264" s="102"/>
      <c r="D3264" s="73">
        <v>1672.77</v>
      </c>
      <c r="E3264" s="61"/>
      <c r="F3264" s="21" t="s">
        <v>25</v>
      </c>
      <c r="G3264" s="30">
        <f t="shared" si="73"/>
        <v>0</v>
      </c>
      <c r="H3264" s="94"/>
    </row>
    <row r="3265" spans="2:8">
      <c r="B3265" s="101" t="s">
        <v>32</v>
      </c>
      <c r="C3265" s="102"/>
      <c r="D3265" s="73">
        <v>548.24</v>
      </c>
      <c r="E3265" s="61"/>
      <c r="F3265" s="21" t="s">
        <v>25</v>
      </c>
      <c r="G3265" s="30">
        <f>D3265*E3265</f>
        <v>0</v>
      </c>
      <c r="H3265" s="94"/>
    </row>
    <row r="3266" spans="2:8" ht="24" thickBot="1">
      <c r="B3266" s="97" t="s">
        <v>31</v>
      </c>
      <c r="C3266" s="98"/>
      <c r="D3266" s="74">
        <v>340.74</v>
      </c>
      <c r="E3266" s="62"/>
      <c r="F3266" s="20" t="s">
        <v>25</v>
      </c>
      <c r="G3266" s="31">
        <f>D3266*E3266</f>
        <v>0</v>
      </c>
      <c r="H3266" s="94"/>
    </row>
    <row r="3267" spans="2:8">
      <c r="C3267" s="3"/>
      <c r="D3267" s="3"/>
      <c r="E3267" s="4"/>
      <c r="F3267" s="4"/>
      <c r="H3267" s="45"/>
    </row>
    <row r="3268" spans="2:8" ht="25.5">
      <c r="C3268" s="14" t="s">
        <v>14</v>
      </c>
      <c r="D3268" s="6"/>
    </row>
    <row r="3269" spans="2:8" ht="20.25">
      <c r="C3269" s="85" t="s">
        <v>6</v>
      </c>
      <c r="D3269" s="83" t="s">
        <v>0</v>
      </c>
      <c r="E3269" s="9">
        <f>IF(G3257&gt;0, ROUND((G3257+D3250)/D3250,2), 0)</f>
        <v>1.04</v>
      </c>
      <c r="F3269" s="9"/>
      <c r="G3269" s="10"/>
      <c r="H3269" s="7"/>
    </row>
    <row r="3270" spans="2:8">
      <c r="C3270" s="85"/>
      <c r="D3270" s="83" t="s">
        <v>1</v>
      </c>
      <c r="E3270" s="9">
        <f>IF(SUM(G3258:G3259)&gt;0,ROUND((G3258+G3259+D3250)/D3250,2),0)</f>
        <v>1.06</v>
      </c>
      <c r="F3270" s="9"/>
      <c r="G3270" s="11"/>
      <c r="H3270" s="47"/>
    </row>
    <row r="3271" spans="2:8">
      <c r="C3271" s="85"/>
      <c r="D3271" s="83" t="s">
        <v>2</v>
      </c>
      <c r="E3271" s="9">
        <f>IF(G3260&gt;0,ROUND((G3260+D3250)/D3250,2),0)</f>
        <v>0</v>
      </c>
      <c r="F3271" s="12"/>
      <c r="G3271" s="11"/>
    </row>
    <row r="3272" spans="2:8">
      <c r="C3272" s="85"/>
      <c r="D3272" s="13" t="s">
        <v>3</v>
      </c>
      <c r="E3272" s="32">
        <f>IF(SUM(G3261:G3266)&gt;0,ROUND((SUM(G3261:G3266)+D3250)/D3250,2),0)</f>
        <v>2.46</v>
      </c>
      <c r="F3272" s="10"/>
      <c r="G3272" s="11"/>
    </row>
    <row r="3273" spans="2:8" ht="25.5">
      <c r="D3273" s="33" t="s">
        <v>4</v>
      </c>
      <c r="E3273" s="34">
        <f>SUM(E3269:E3272)-IF(VALUE(COUNTIF(E3269:E3272,"&gt;0"))=4,3,0)-IF(VALUE(COUNTIF(E3269:E3272,"&gt;0"))=3,2,0)-IF(VALUE(COUNTIF(E3269:E3272,"&gt;0"))=2,1,0)</f>
        <v>2.5600000000000005</v>
      </c>
      <c r="F3273" s="25"/>
    </row>
    <row r="3274" spans="2:8">
      <c r="E3274" s="15"/>
    </row>
    <row r="3275" spans="2:8" ht="25.5">
      <c r="B3275" s="22"/>
      <c r="C3275" s="16" t="s">
        <v>23</v>
      </c>
      <c r="D3275" s="86">
        <f>E3273*D3250</f>
        <v>7051.673600000001</v>
      </c>
      <c r="E3275" s="86"/>
    </row>
    <row r="3276" spans="2:8" ht="20.25">
      <c r="C3276" s="17" t="s">
        <v>8</v>
      </c>
      <c r="D3276" s="87">
        <f>D3275/D3249</f>
        <v>27.762494488188981</v>
      </c>
      <c r="E3276" s="87"/>
      <c r="G3276" s="7"/>
      <c r="H3276" s="48"/>
    </row>
    <row r="3286" spans="2:8" ht="60.75">
      <c r="B3286" s="115" t="s">
        <v>285</v>
      </c>
      <c r="C3286" s="115"/>
      <c r="D3286" s="115"/>
      <c r="E3286" s="115"/>
      <c r="F3286" s="115"/>
      <c r="G3286" s="115"/>
      <c r="H3286" s="115"/>
    </row>
    <row r="3287" spans="2:8">
      <c r="B3287" s="116" t="s">
        <v>37</v>
      </c>
      <c r="C3287" s="116"/>
      <c r="D3287" s="116"/>
      <c r="E3287" s="116"/>
      <c r="F3287" s="116"/>
      <c r="G3287" s="116"/>
    </row>
    <row r="3288" spans="2:8">
      <c r="C3288" s="84"/>
      <c r="G3288" s="7"/>
    </row>
    <row r="3289" spans="2:8" ht="25.5">
      <c r="C3289" s="14" t="s">
        <v>5</v>
      </c>
      <c r="D3289" s="6"/>
    </row>
    <row r="3290" spans="2:8" ht="20.100000000000001" customHeight="1">
      <c r="B3290" s="10"/>
      <c r="C3290" s="103" t="s">
        <v>15</v>
      </c>
      <c r="D3290" s="106" t="s">
        <v>87</v>
      </c>
      <c r="E3290" s="107"/>
      <c r="F3290" s="107"/>
      <c r="G3290" s="108"/>
      <c r="H3290" s="40"/>
    </row>
    <row r="3291" spans="2:8" ht="20.100000000000001" customHeight="1">
      <c r="B3291" s="10"/>
      <c r="C3291" s="104"/>
      <c r="D3291" s="106" t="s">
        <v>241</v>
      </c>
      <c r="E3291" s="107"/>
      <c r="F3291" s="107"/>
      <c r="G3291" s="108"/>
      <c r="H3291" s="40"/>
    </row>
    <row r="3292" spans="2:8" ht="20.100000000000001" customHeight="1">
      <c r="B3292" s="10"/>
      <c r="C3292" s="105"/>
      <c r="D3292" s="106" t="s">
        <v>280</v>
      </c>
      <c r="E3292" s="107"/>
      <c r="F3292" s="107"/>
      <c r="G3292" s="108"/>
      <c r="H3292" s="40"/>
    </row>
    <row r="3293" spans="2:8">
      <c r="C3293" s="35" t="s">
        <v>12</v>
      </c>
      <c r="D3293" s="53">
        <v>3.5</v>
      </c>
      <c r="E3293" s="49"/>
      <c r="F3293" s="10"/>
    </row>
    <row r="3294" spans="2:8">
      <c r="C3294" s="1" t="s">
        <v>9</v>
      </c>
      <c r="D3294" s="54">
        <v>519</v>
      </c>
      <c r="E3294" s="109" t="s">
        <v>16</v>
      </c>
      <c r="F3294" s="110"/>
      <c r="G3294" s="113">
        <f>D3295/D3294</f>
        <v>34.641387283236995</v>
      </c>
    </row>
    <row r="3295" spans="2:8">
      <c r="C3295" s="1" t="s">
        <v>10</v>
      </c>
      <c r="D3295" s="54">
        <v>17978.88</v>
      </c>
      <c r="E3295" s="111"/>
      <c r="F3295" s="112"/>
      <c r="G3295" s="114"/>
    </row>
    <row r="3296" spans="2:8">
      <c r="C3296" s="37"/>
      <c r="D3296" s="38"/>
      <c r="E3296" s="50"/>
    </row>
    <row r="3297" spans="2:8">
      <c r="C3297" s="36" t="s">
        <v>7</v>
      </c>
      <c r="D3297" s="55" t="s">
        <v>281</v>
      </c>
    </row>
    <row r="3298" spans="2:8">
      <c r="C3298" s="36" t="s">
        <v>11</v>
      </c>
      <c r="D3298" s="55">
        <v>75</v>
      </c>
    </row>
    <row r="3299" spans="2:8">
      <c r="C3299" s="36" t="s">
        <v>13</v>
      </c>
      <c r="D3299" s="69" t="s">
        <v>34</v>
      </c>
      <c r="E3299" s="41"/>
    </row>
    <row r="3300" spans="2:8" ht="24" thickBot="1">
      <c r="C3300" s="42"/>
      <c r="D3300" s="42"/>
    </row>
    <row r="3301" spans="2:8" ht="48" thickBot="1">
      <c r="B3301" s="88" t="s">
        <v>17</v>
      </c>
      <c r="C3301" s="89"/>
      <c r="D3301" s="23" t="s">
        <v>20</v>
      </c>
      <c r="E3301" s="90" t="s">
        <v>22</v>
      </c>
      <c r="F3301" s="91"/>
      <c r="G3301" s="2" t="s">
        <v>21</v>
      </c>
    </row>
    <row r="3302" spans="2:8" ht="24" thickBot="1">
      <c r="B3302" s="92" t="s">
        <v>36</v>
      </c>
      <c r="C3302" s="93"/>
      <c r="D3302" s="70">
        <v>50.01</v>
      </c>
      <c r="E3302" s="56">
        <v>3.5</v>
      </c>
      <c r="F3302" s="18" t="s">
        <v>25</v>
      </c>
      <c r="G3302" s="26">
        <f t="shared" ref="G3302:G3309" si="74">D3302*E3302</f>
        <v>175.035</v>
      </c>
      <c r="H3302" s="94"/>
    </row>
    <row r="3303" spans="2:8">
      <c r="B3303" s="95" t="s">
        <v>18</v>
      </c>
      <c r="C3303" s="96"/>
      <c r="D3303" s="59">
        <v>97.44</v>
      </c>
      <c r="E3303" s="57">
        <v>1.1000000000000001</v>
      </c>
      <c r="F3303" s="19" t="s">
        <v>26</v>
      </c>
      <c r="G3303" s="27">
        <f t="shared" si="74"/>
        <v>107.18400000000001</v>
      </c>
      <c r="H3303" s="94"/>
    </row>
    <row r="3304" spans="2:8" ht="24" thickBot="1">
      <c r="B3304" s="97" t="s">
        <v>19</v>
      </c>
      <c r="C3304" s="98"/>
      <c r="D3304" s="62">
        <v>151.63</v>
      </c>
      <c r="E3304" s="58">
        <v>1.1000000000000001</v>
      </c>
      <c r="F3304" s="20" t="s">
        <v>26</v>
      </c>
      <c r="G3304" s="28">
        <f t="shared" si="74"/>
        <v>166.79300000000001</v>
      </c>
      <c r="H3304" s="94"/>
    </row>
    <row r="3305" spans="2:8" ht="24" thickBot="1">
      <c r="B3305" s="99" t="s">
        <v>28</v>
      </c>
      <c r="C3305" s="100"/>
      <c r="D3305" s="71">
        <v>731.97</v>
      </c>
      <c r="E3305" s="71"/>
      <c r="F3305" s="24" t="s">
        <v>25</v>
      </c>
      <c r="G3305" s="29">
        <f t="shared" si="74"/>
        <v>0</v>
      </c>
      <c r="H3305" s="94"/>
    </row>
    <row r="3306" spans="2:8">
      <c r="B3306" s="95" t="s">
        <v>33</v>
      </c>
      <c r="C3306" s="96"/>
      <c r="D3306" s="59">
        <v>652.6</v>
      </c>
      <c r="E3306" s="59">
        <v>7</v>
      </c>
      <c r="F3306" s="19" t="s">
        <v>25</v>
      </c>
      <c r="G3306" s="27">
        <f t="shared" si="74"/>
        <v>4568.2</v>
      </c>
      <c r="H3306" s="94"/>
    </row>
    <row r="3307" spans="2:8">
      <c r="B3307" s="101" t="s">
        <v>27</v>
      </c>
      <c r="C3307" s="102"/>
      <c r="D3307" s="72">
        <v>526.99</v>
      </c>
      <c r="E3307" s="60">
        <v>3.5</v>
      </c>
      <c r="F3307" s="21" t="s">
        <v>25</v>
      </c>
      <c r="G3307" s="30">
        <f t="shared" si="74"/>
        <v>1844.4650000000001</v>
      </c>
      <c r="H3307" s="94"/>
    </row>
    <row r="3308" spans="2:8">
      <c r="B3308" s="101" t="s">
        <v>29</v>
      </c>
      <c r="C3308" s="102"/>
      <c r="D3308" s="73">
        <v>5436.99</v>
      </c>
      <c r="E3308" s="61"/>
      <c r="F3308" s="21" t="s">
        <v>25</v>
      </c>
      <c r="G3308" s="30">
        <f t="shared" si="74"/>
        <v>0</v>
      </c>
      <c r="H3308" s="94"/>
    </row>
    <row r="3309" spans="2:8">
      <c r="B3309" s="101" t="s">
        <v>30</v>
      </c>
      <c r="C3309" s="102"/>
      <c r="D3309" s="73">
        <v>1672.77</v>
      </c>
      <c r="E3309" s="61"/>
      <c r="F3309" s="21" t="s">
        <v>25</v>
      </c>
      <c r="G3309" s="30">
        <f t="shared" si="74"/>
        <v>0</v>
      </c>
      <c r="H3309" s="94"/>
    </row>
    <row r="3310" spans="2:8">
      <c r="B3310" s="101" t="s">
        <v>32</v>
      </c>
      <c r="C3310" s="102"/>
      <c r="D3310" s="73">
        <v>548.24</v>
      </c>
      <c r="E3310" s="61"/>
      <c r="F3310" s="21" t="s">
        <v>25</v>
      </c>
      <c r="G3310" s="30">
        <f>D3310*E3310</f>
        <v>0</v>
      </c>
      <c r="H3310" s="94"/>
    </row>
    <row r="3311" spans="2:8" ht="24" thickBot="1">
      <c r="B3311" s="97" t="s">
        <v>31</v>
      </c>
      <c r="C3311" s="98"/>
      <c r="D3311" s="74">
        <v>340.74</v>
      </c>
      <c r="E3311" s="62"/>
      <c r="F3311" s="20" t="s">
        <v>25</v>
      </c>
      <c r="G3311" s="31">
        <f>D3311*E3311</f>
        <v>0</v>
      </c>
      <c r="H3311" s="94"/>
    </row>
    <row r="3312" spans="2:8">
      <c r="C3312" s="3"/>
      <c r="D3312" s="3"/>
      <c r="E3312" s="4"/>
      <c r="F3312" s="4"/>
      <c r="H3312" s="45"/>
    </row>
    <row r="3313" spans="2:8" ht="25.5">
      <c r="C3313" s="14" t="s">
        <v>14</v>
      </c>
      <c r="D3313" s="6"/>
    </row>
    <row r="3314" spans="2:8" ht="20.25">
      <c r="C3314" s="85" t="s">
        <v>6</v>
      </c>
      <c r="D3314" s="83" t="s">
        <v>0</v>
      </c>
      <c r="E3314" s="9">
        <f>IF(G3302&gt;0, ROUND((G3302+D3295)/D3295,2), 0)</f>
        <v>1.01</v>
      </c>
      <c r="F3314" s="9"/>
      <c r="G3314" s="10"/>
      <c r="H3314" s="7"/>
    </row>
    <row r="3315" spans="2:8">
      <c r="C3315" s="85"/>
      <c r="D3315" s="83" t="s">
        <v>1</v>
      </c>
      <c r="E3315" s="9">
        <f>IF(SUM(G3303:G3304)&gt;0,ROUND((G3303+G3304+D3295)/D3295,2),0)</f>
        <v>1.02</v>
      </c>
      <c r="F3315" s="9"/>
      <c r="G3315" s="11"/>
      <c r="H3315" s="47"/>
    </row>
    <row r="3316" spans="2:8">
      <c r="C3316" s="85"/>
      <c r="D3316" s="83" t="s">
        <v>2</v>
      </c>
      <c r="E3316" s="9">
        <f>IF(G3305&gt;0,ROUND((G3305+D3295)/D3295,2),0)</f>
        <v>0</v>
      </c>
      <c r="F3316" s="12"/>
      <c r="G3316" s="11"/>
    </row>
    <row r="3317" spans="2:8">
      <c r="C3317" s="85"/>
      <c r="D3317" s="13" t="s">
        <v>3</v>
      </c>
      <c r="E3317" s="32">
        <f>IF(SUM(G3306:G3311)&gt;0,ROUND((SUM(G3306:G3311)+D3295)/D3295,2),0)</f>
        <v>1.36</v>
      </c>
      <c r="F3317" s="10"/>
      <c r="G3317" s="11"/>
    </row>
    <row r="3318" spans="2:8" ht="25.5">
      <c r="D3318" s="33" t="s">
        <v>4</v>
      </c>
      <c r="E3318" s="34">
        <f>SUM(E3314:E3317)-IF(VALUE(COUNTIF(E3314:E3317,"&gt;0"))=4,3,0)-IF(VALUE(COUNTIF(E3314:E3317,"&gt;0"))=3,2,0)-IF(VALUE(COUNTIF(E3314:E3317,"&gt;0"))=2,1,0)</f>
        <v>1.3900000000000006</v>
      </c>
      <c r="F3318" s="25"/>
    </row>
    <row r="3319" spans="2:8">
      <c r="E3319" s="15"/>
    </row>
    <row r="3320" spans="2:8" ht="25.5">
      <c r="B3320" s="22"/>
      <c r="C3320" s="16" t="s">
        <v>23</v>
      </c>
      <c r="D3320" s="86">
        <f>E3318*D3295</f>
        <v>24990.643200000013</v>
      </c>
      <c r="E3320" s="86"/>
    </row>
    <row r="3321" spans="2:8" ht="20.25">
      <c r="C3321" s="17" t="s">
        <v>8</v>
      </c>
      <c r="D3321" s="87">
        <f>D3320/D3294</f>
        <v>48.151528323699445</v>
      </c>
      <c r="E3321" s="87"/>
      <c r="G3321" s="7"/>
      <c r="H3321" s="48"/>
    </row>
    <row r="3331" spans="2:8" ht="60.75">
      <c r="B3331" s="115" t="s">
        <v>288</v>
      </c>
      <c r="C3331" s="115"/>
      <c r="D3331" s="115"/>
      <c r="E3331" s="115"/>
      <c r="F3331" s="115"/>
      <c r="G3331" s="115"/>
      <c r="H3331" s="115"/>
    </row>
    <row r="3332" spans="2:8">
      <c r="B3332" s="116" t="s">
        <v>37</v>
      </c>
      <c r="C3332" s="116"/>
      <c r="D3332" s="116"/>
      <c r="E3332" s="116"/>
      <c r="F3332" s="116"/>
      <c r="G3332" s="116"/>
    </row>
    <row r="3333" spans="2:8">
      <c r="C3333" s="84"/>
      <c r="G3333" s="7"/>
    </row>
    <row r="3334" spans="2:8" ht="25.5">
      <c r="C3334" s="14" t="s">
        <v>5</v>
      </c>
      <c r="D3334" s="6"/>
    </row>
    <row r="3335" spans="2:8" ht="20.100000000000001" customHeight="1">
      <c r="B3335" s="10"/>
      <c r="C3335" s="103" t="s">
        <v>15</v>
      </c>
      <c r="D3335" s="106" t="s">
        <v>87</v>
      </c>
      <c r="E3335" s="107"/>
      <c r="F3335" s="107"/>
      <c r="G3335" s="108"/>
      <c r="H3335" s="40"/>
    </row>
    <row r="3336" spans="2:8" ht="20.100000000000001" customHeight="1">
      <c r="B3336" s="10"/>
      <c r="C3336" s="104"/>
      <c r="D3336" s="106" t="s">
        <v>241</v>
      </c>
      <c r="E3336" s="107"/>
      <c r="F3336" s="107"/>
      <c r="G3336" s="108"/>
      <c r="H3336" s="40"/>
    </row>
    <row r="3337" spans="2:8" ht="20.100000000000001" customHeight="1">
      <c r="B3337" s="10"/>
      <c r="C3337" s="105"/>
      <c r="D3337" s="106" t="s">
        <v>283</v>
      </c>
      <c r="E3337" s="107"/>
      <c r="F3337" s="107"/>
      <c r="G3337" s="108"/>
      <c r="H3337" s="40"/>
    </row>
    <row r="3338" spans="2:8">
      <c r="C3338" s="35" t="s">
        <v>12</v>
      </c>
      <c r="D3338" s="53">
        <v>3.2</v>
      </c>
      <c r="E3338" s="49"/>
      <c r="F3338" s="10"/>
    </row>
    <row r="3339" spans="2:8">
      <c r="C3339" s="1" t="s">
        <v>9</v>
      </c>
      <c r="D3339" s="54">
        <v>623</v>
      </c>
      <c r="E3339" s="109" t="s">
        <v>16</v>
      </c>
      <c r="F3339" s="110"/>
      <c r="G3339" s="113">
        <f>D3340/D3339</f>
        <v>43.572375601926161</v>
      </c>
    </row>
    <row r="3340" spans="2:8">
      <c r="C3340" s="1" t="s">
        <v>10</v>
      </c>
      <c r="D3340" s="54">
        <v>27145.59</v>
      </c>
      <c r="E3340" s="111"/>
      <c r="F3340" s="112"/>
      <c r="G3340" s="114"/>
    </row>
    <row r="3341" spans="2:8">
      <c r="C3341" s="37"/>
      <c r="D3341" s="38"/>
      <c r="E3341" s="50"/>
    </row>
    <row r="3342" spans="2:8">
      <c r="C3342" s="36" t="s">
        <v>7</v>
      </c>
      <c r="D3342" s="55" t="s">
        <v>284</v>
      </c>
    </row>
    <row r="3343" spans="2:8">
      <c r="C3343" s="36" t="s">
        <v>11</v>
      </c>
      <c r="D3343" s="55">
        <v>90</v>
      </c>
    </row>
    <row r="3344" spans="2:8">
      <c r="C3344" s="36" t="s">
        <v>13</v>
      </c>
      <c r="D3344" s="69" t="s">
        <v>34</v>
      </c>
      <c r="E3344" s="41"/>
    </row>
    <row r="3345" spans="2:8" ht="24" thickBot="1">
      <c r="C3345" s="42"/>
      <c r="D3345" s="42"/>
    </row>
    <row r="3346" spans="2:8" ht="48" thickBot="1">
      <c r="B3346" s="88" t="s">
        <v>17</v>
      </c>
      <c r="C3346" s="89"/>
      <c r="D3346" s="23" t="s">
        <v>20</v>
      </c>
      <c r="E3346" s="90" t="s">
        <v>22</v>
      </c>
      <c r="F3346" s="91"/>
      <c r="G3346" s="2" t="s">
        <v>21</v>
      </c>
    </row>
    <row r="3347" spans="2:8" ht="24" thickBot="1">
      <c r="B3347" s="92" t="s">
        <v>36</v>
      </c>
      <c r="C3347" s="93"/>
      <c r="D3347" s="70">
        <v>50.01</v>
      </c>
      <c r="E3347" s="56">
        <v>3.2</v>
      </c>
      <c r="F3347" s="18" t="s">
        <v>25</v>
      </c>
      <c r="G3347" s="26">
        <f t="shared" ref="G3347:G3354" si="75">D3347*E3347</f>
        <v>160.03200000000001</v>
      </c>
      <c r="H3347" s="94"/>
    </row>
    <row r="3348" spans="2:8">
      <c r="B3348" s="95" t="s">
        <v>18</v>
      </c>
      <c r="C3348" s="96"/>
      <c r="D3348" s="59">
        <v>97.44</v>
      </c>
      <c r="E3348" s="57">
        <v>0.83</v>
      </c>
      <c r="F3348" s="19" t="s">
        <v>26</v>
      </c>
      <c r="G3348" s="27">
        <f t="shared" si="75"/>
        <v>80.875199999999992</v>
      </c>
      <c r="H3348" s="94"/>
    </row>
    <row r="3349" spans="2:8" ht="24" thickBot="1">
      <c r="B3349" s="97" t="s">
        <v>19</v>
      </c>
      <c r="C3349" s="98"/>
      <c r="D3349" s="62">
        <v>151.63</v>
      </c>
      <c r="E3349" s="58">
        <v>0.83</v>
      </c>
      <c r="F3349" s="20" t="s">
        <v>26</v>
      </c>
      <c r="G3349" s="28">
        <f t="shared" si="75"/>
        <v>125.85289999999999</v>
      </c>
      <c r="H3349" s="94"/>
    </row>
    <row r="3350" spans="2:8" ht="24" thickBot="1">
      <c r="B3350" s="99" t="s">
        <v>28</v>
      </c>
      <c r="C3350" s="100"/>
      <c r="D3350" s="71">
        <v>731.97</v>
      </c>
      <c r="E3350" s="71"/>
      <c r="F3350" s="24" t="s">
        <v>25</v>
      </c>
      <c r="G3350" s="29">
        <f t="shared" si="75"/>
        <v>0</v>
      </c>
      <c r="H3350" s="94"/>
    </row>
    <row r="3351" spans="2:8">
      <c r="B3351" s="95" t="s">
        <v>33</v>
      </c>
      <c r="C3351" s="96"/>
      <c r="D3351" s="59">
        <v>652.6</v>
      </c>
      <c r="E3351" s="59">
        <v>6.4</v>
      </c>
      <c r="F3351" s="19" t="s">
        <v>25</v>
      </c>
      <c r="G3351" s="27">
        <f t="shared" si="75"/>
        <v>4176.6400000000003</v>
      </c>
      <c r="H3351" s="94"/>
    </row>
    <row r="3352" spans="2:8">
      <c r="B3352" s="101" t="s">
        <v>27</v>
      </c>
      <c r="C3352" s="102"/>
      <c r="D3352" s="72">
        <v>526.99</v>
      </c>
      <c r="E3352" s="60">
        <v>3.2</v>
      </c>
      <c r="F3352" s="21" t="s">
        <v>25</v>
      </c>
      <c r="G3352" s="30">
        <f t="shared" si="75"/>
        <v>1686.3680000000002</v>
      </c>
      <c r="H3352" s="94"/>
    </row>
    <row r="3353" spans="2:8">
      <c r="B3353" s="101" t="s">
        <v>29</v>
      </c>
      <c r="C3353" s="102"/>
      <c r="D3353" s="73">
        <v>5436.99</v>
      </c>
      <c r="E3353" s="61"/>
      <c r="F3353" s="21" t="s">
        <v>25</v>
      </c>
      <c r="G3353" s="30">
        <f t="shared" si="75"/>
        <v>0</v>
      </c>
      <c r="H3353" s="94"/>
    </row>
    <row r="3354" spans="2:8">
      <c r="B3354" s="101" t="s">
        <v>30</v>
      </c>
      <c r="C3354" s="102"/>
      <c r="D3354" s="73">
        <v>1672.77</v>
      </c>
      <c r="E3354" s="61"/>
      <c r="F3354" s="21" t="s">
        <v>25</v>
      </c>
      <c r="G3354" s="30">
        <f t="shared" si="75"/>
        <v>0</v>
      </c>
      <c r="H3354" s="94"/>
    </row>
    <row r="3355" spans="2:8">
      <c r="B3355" s="101" t="s">
        <v>32</v>
      </c>
      <c r="C3355" s="102"/>
      <c r="D3355" s="73">
        <v>548.24</v>
      </c>
      <c r="E3355" s="61"/>
      <c r="F3355" s="21" t="s">
        <v>25</v>
      </c>
      <c r="G3355" s="30">
        <f>D3355*E3355</f>
        <v>0</v>
      </c>
      <c r="H3355" s="94"/>
    </row>
    <row r="3356" spans="2:8" ht="24" thickBot="1">
      <c r="B3356" s="97" t="s">
        <v>31</v>
      </c>
      <c r="C3356" s="98"/>
      <c r="D3356" s="74">
        <v>340.74</v>
      </c>
      <c r="E3356" s="62"/>
      <c r="F3356" s="20" t="s">
        <v>25</v>
      </c>
      <c r="G3356" s="31">
        <f>D3356*E3356</f>
        <v>0</v>
      </c>
      <c r="H3356" s="94"/>
    </row>
    <row r="3357" spans="2:8">
      <c r="C3357" s="3"/>
      <c r="D3357" s="3"/>
      <c r="E3357" s="4"/>
      <c r="F3357" s="4"/>
      <c r="H3357" s="45"/>
    </row>
    <row r="3358" spans="2:8" ht="25.5">
      <c r="C3358" s="14" t="s">
        <v>14</v>
      </c>
      <c r="D3358" s="6"/>
    </row>
    <row r="3359" spans="2:8" ht="20.25">
      <c r="C3359" s="85" t="s">
        <v>6</v>
      </c>
      <c r="D3359" s="83" t="s">
        <v>0</v>
      </c>
      <c r="E3359" s="9">
        <f>IF(G3347&gt;0, ROUND((G3347+D3340)/D3340,2), 0)</f>
        <v>1.01</v>
      </c>
      <c r="F3359" s="9"/>
      <c r="G3359" s="10"/>
      <c r="H3359" s="7"/>
    </row>
    <row r="3360" spans="2:8">
      <c r="C3360" s="85"/>
      <c r="D3360" s="83" t="s">
        <v>1</v>
      </c>
      <c r="E3360" s="9">
        <f>IF(SUM(G3348:G3349)&gt;0,ROUND((G3348+G3349+D3340)/D3340,2),0)</f>
        <v>1.01</v>
      </c>
      <c r="F3360" s="9"/>
      <c r="G3360" s="11"/>
      <c r="H3360" s="47"/>
    </row>
    <row r="3361" spans="2:8">
      <c r="C3361" s="85"/>
      <c r="D3361" s="83" t="s">
        <v>2</v>
      </c>
      <c r="E3361" s="9">
        <f>IF(G3350&gt;0,ROUND((G3350+D3340)/D3340,2),0)</f>
        <v>0</v>
      </c>
      <c r="F3361" s="12"/>
      <c r="G3361" s="11"/>
    </row>
    <row r="3362" spans="2:8">
      <c r="C3362" s="85"/>
      <c r="D3362" s="13" t="s">
        <v>3</v>
      </c>
      <c r="E3362" s="32">
        <f>IF(SUM(G3351:G3356)&gt;0,ROUND((SUM(G3351:G3356)+D3340)/D3340,2),0)</f>
        <v>1.22</v>
      </c>
      <c r="F3362" s="10"/>
      <c r="G3362" s="11"/>
    </row>
    <row r="3363" spans="2:8" ht="25.5">
      <c r="D3363" s="33" t="s">
        <v>4</v>
      </c>
      <c r="E3363" s="34">
        <f>SUM(E3359:E3362)-IF(VALUE(COUNTIF(E3359:E3362,"&gt;0"))=4,3,0)-IF(VALUE(COUNTIF(E3359:E3362,"&gt;0"))=3,2,0)-IF(VALUE(COUNTIF(E3359:E3362,"&gt;0"))=2,1,0)</f>
        <v>1.2400000000000002</v>
      </c>
      <c r="F3363" s="25"/>
    </row>
    <row r="3364" spans="2:8">
      <c r="E3364" s="15"/>
    </row>
    <row r="3365" spans="2:8" ht="25.5">
      <c r="B3365" s="22"/>
      <c r="C3365" s="16" t="s">
        <v>23</v>
      </c>
      <c r="D3365" s="86">
        <f>E3363*D3340</f>
        <v>33660.531600000009</v>
      </c>
      <c r="E3365" s="86"/>
    </row>
    <row r="3366" spans="2:8" ht="20.25">
      <c r="C3366" s="17" t="s">
        <v>8</v>
      </c>
      <c r="D3366" s="87">
        <f>D3365/D3339</f>
        <v>54.029745746388457</v>
      </c>
      <c r="E3366" s="87"/>
      <c r="G3366" s="7"/>
      <c r="H3366" s="48"/>
    </row>
    <row r="3376" spans="2:8" ht="60.75">
      <c r="B3376" s="115" t="s">
        <v>289</v>
      </c>
      <c r="C3376" s="115"/>
      <c r="D3376" s="115"/>
      <c r="E3376" s="115"/>
      <c r="F3376" s="115"/>
      <c r="G3376" s="115"/>
      <c r="H3376" s="115"/>
    </row>
    <row r="3377" spans="2:8">
      <c r="B3377" s="116" t="s">
        <v>37</v>
      </c>
      <c r="C3377" s="116"/>
      <c r="D3377" s="116"/>
      <c r="E3377" s="116"/>
      <c r="F3377" s="116"/>
      <c r="G3377" s="116"/>
    </row>
    <row r="3378" spans="2:8">
      <c r="C3378" s="84"/>
      <c r="G3378" s="7"/>
    </row>
    <row r="3379" spans="2:8" ht="25.5">
      <c r="C3379" s="14" t="s">
        <v>5</v>
      </c>
      <c r="D3379" s="6"/>
    </row>
    <row r="3380" spans="2:8" ht="20.100000000000001" customHeight="1">
      <c r="B3380" s="10"/>
      <c r="C3380" s="103" t="s">
        <v>15</v>
      </c>
      <c r="D3380" s="106" t="s">
        <v>87</v>
      </c>
      <c r="E3380" s="107"/>
      <c r="F3380" s="107"/>
      <c r="G3380" s="108"/>
      <c r="H3380" s="40"/>
    </row>
    <row r="3381" spans="2:8" ht="20.100000000000001" customHeight="1">
      <c r="B3381" s="10"/>
      <c r="C3381" s="104"/>
      <c r="D3381" s="106" t="s">
        <v>241</v>
      </c>
      <c r="E3381" s="107"/>
      <c r="F3381" s="107"/>
      <c r="G3381" s="108"/>
      <c r="H3381" s="40"/>
    </row>
    <row r="3382" spans="2:8" ht="20.100000000000001" customHeight="1">
      <c r="B3382" s="10"/>
      <c r="C3382" s="105"/>
      <c r="D3382" s="106" t="s">
        <v>286</v>
      </c>
      <c r="E3382" s="107"/>
      <c r="F3382" s="107"/>
      <c r="G3382" s="108"/>
      <c r="H3382" s="40"/>
    </row>
    <row r="3383" spans="2:8">
      <c r="C3383" s="35" t="s">
        <v>12</v>
      </c>
      <c r="D3383" s="53">
        <v>3.3</v>
      </c>
      <c r="E3383" s="49"/>
      <c r="F3383" s="10"/>
    </row>
    <row r="3384" spans="2:8">
      <c r="C3384" s="1" t="s">
        <v>9</v>
      </c>
      <c r="D3384" s="54">
        <v>401</v>
      </c>
      <c r="E3384" s="109" t="s">
        <v>16</v>
      </c>
      <c r="F3384" s="110"/>
      <c r="G3384" s="113">
        <f>D3385/D3384</f>
        <v>51.94346633416459</v>
      </c>
    </row>
    <row r="3385" spans="2:8">
      <c r="C3385" s="1" t="s">
        <v>10</v>
      </c>
      <c r="D3385" s="54">
        <v>20829.330000000002</v>
      </c>
      <c r="E3385" s="111"/>
      <c r="F3385" s="112"/>
      <c r="G3385" s="114"/>
    </row>
    <row r="3386" spans="2:8">
      <c r="C3386" s="37"/>
      <c r="D3386" s="38"/>
      <c r="E3386" s="50"/>
    </row>
    <row r="3387" spans="2:8">
      <c r="C3387" s="36" t="s">
        <v>7</v>
      </c>
      <c r="D3387" s="55" t="s">
        <v>287</v>
      </c>
    </row>
    <row r="3388" spans="2:8">
      <c r="C3388" s="36" t="s">
        <v>11</v>
      </c>
      <c r="D3388" s="55">
        <v>65</v>
      </c>
    </row>
    <row r="3389" spans="2:8">
      <c r="C3389" s="36" t="s">
        <v>13</v>
      </c>
      <c r="D3389" s="69" t="s">
        <v>34</v>
      </c>
      <c r="E3389" s="41"/>
    </row>
    <row r="3390" spans="2:8" ht="24" thickBot="1">
      <c r="C3390" s="42"/>
      <c r="D3390" s="42"/>
    </row>
    <row r="3391" spans="2:8" ht="48" thickBot="1">
      <c r="B3391" s="88" t="s">
        <v>17</v>
      </c>
      <c r="C3391" s="89"/>
      <c r="D3391" s="23" t="s">
        <v>20</v>
      </c>
      <c r="E3391" s="90" t="s">
        <v>22</v>
      </c>
      <c r="F3391" s="91"/>
      <c r="G3391" s="2" t="s">
        <v>21</v>
      </c>
    </row>
    <row r="3392" spans="2:8" ht="24" thickBot="1">
      <c r="B3392" s="92" t="s">
        <v>36</v>
      </c>
      <c r="C3392" s="93"/>
      <c r="D3392" s="70">
        <v>50.01</v>
      </c>
      <c r="E3392" s="56">
        <v>3.3</v>
      </c>
      <c r="F3392" s="18" t="s">
        <v>25</v>
      </c>
      <c r="G3392" s="26">
        <f t="shared" ref="G3392:G3399" si="76">D3392*E3392</f>
        <v>165.03299999999999</v>
      </c>
      <c r="H3392" s="94"/>
    </row>
    <row r="3393" spans="2:8">
      <c r="B3393" s="95" t="s">
        <v>18</v>
      </c>
      <c r="C3393" s="96"/>
      <c r="D3393" s="59">
        <v>97.44</v>
      </c>
      <c r="E3393" s="57">
        <v>0.88</v>
      </c>
      <c r="F3393" s="19" t="s">
        <v>26</v>
      </c>
      <c r="G3393" s="27">
        <f t="shared" si="76"/>
        <v>85.747199999999992</v>
      </c>
      <c r="H3393" s="94"/>
    </row>
    <row r="3394" spans="2:8" ht="24" thickBot="1">
      <c r="B3394" s="97" t="s">
        <v>19</v>
      </c>
      <c r="C3394" s="98"/>
      <c r="D3394" s="62">
        <v>151.63</v>
      </c>
      <c r="E3394" s="58">
        <v>0.88</v>
      </c>
      <c r="F3394" s="20" t="s">
        <v>26</v>
      </c>
      <c r="G3394" s="28">
        <f t="shared" si="76"/>
        <v>133.43440000000001</v>
      </c>
      <c r="H3394" s="94"/>
    </row>
    <row r="3395" spans="2:8" ht="24" thickBot="1">
      <c r="B3395" s="99" t="s">
        <v>28</v>
      </c>
      <c r="C3395" s="100"/>
      <c r="D3395" s="71">
        <v>731.97</v>
      </c>
      <c r="E3395" s="71"/>
      <c r="F3395" s="24" t="s">
        <v>25</v>
      </c>
      <c r="G3395" s="29">
        <f t="shared" si="76"/>
        <v>0</v>
      </c>
      <c r="H3395" s="94"/>
    </row>
    <row r="3396" spans="2:8">
      <c r="B3396" s="95" t="s">
        <v>33</v>
      </c>
      <c r="C3396" s="96"/>
      <c r="D3396" s="59">
        <v>652.6</v>
      </c>
      <c r="E3396" s="59">
        <v>6.6</v>
      </c>
      <c r="F3396" s="19" t="s">
        <v>25</v>
      </c>
      <c r="G3396" s="27">
        <f t="shared" si="76"/>
        <v>4307.16</v>
      </c>
      <c r="H3396" s="94"/>
    </row>
    <row r="3397" spans="2:8">
      <c r="B3397" s="101" t="s">
        <v>27</v>
      </c>
      <c r="C3397" s="102"/>
      <c r="D3397" s="72">
        <v>526.99</v>
      </c>
      <c r="E3397" s="60"/>
      <c r="F3397" s="21" t="s">
        <v>25</v>
      </c>
      <c r="G3397" s="30">
        <f t="shared" si="76"/>
        <v>0</v>
      </c>
      <c r="H3397" s="94"/>
    </row>
    <row r="3398" spans="2:8">
      <c r="B3398" s="101" t="s">
        <v>29</v>
      </c>
      <c r="C3398" s="102"/>
      <c r="D3398" s="73">
        <v>5436.99</v>
      </c>
      <c r="E3398" s="61">
        <v>3.3</v>
      </c>
      <c r="F3398" s="21" t="s">
        <v>25</v>
      </c>
      <c r="G3398" s="30">
        <f t="shared" si="76"/>
        <v>17942.066999999999</v>
      </c>
      <c r="H3398" s="94"/>
    </row>
    <row r="3399" spans="2:8">
      <c r="B3399" s="101" t="s">
        <v>30</v>
      </c>
      <c r="C3399" s="102"/>
      <c r="D3399" s="73">
        <v>1672.77</v>
      </c>
      <c r="E3399" s="61">
        <v>3.3</v>
      </c>
      <c r="F3399" s="21" t="s">
        <v>25</v>
      </c>
      <c r="G3399" s="30">
        <f t="shared" si="76"/>
        <v>5520.1409999999996</v>
      </c>
      <c r="H3399" s="94"/>
    </row>
    <row r="3400" spans="2:8">
      <c r="B3400" s="101" t="s">
        <v>32</v>
      </c>
      <c r="C3400" s="102"/>
      <c r="D3400" s="73">
        <v>548.24</v>
      </c>
      <c r="E3400" s="61">
        <v>3.3</v>
      </c>
      <c r="F3400" s="21" t="s">
        <v>25</v>
      </c>
      <c r="G3400" s="30">
        <f>D3400*E3400</f>
        <v>1809.192</v>
      </c>
      <c r="H3400" s="94"/>
    </row>
    <row r="3401" spans="2:8" ht="24" thickBot="1">
      <c r="B3401" s="97" t="s">
        <v>31</v>
      </c>
      <c r="C3401" s="98"/>
      <c r="D3401" s="74">
        <v>340.74</v>
      </c>
      <c r="E3401" s="62">
        <v>33</v>
      </c>
      <c r="F3401" s="20" t="s">
        <v>25</v>
      </c>
      <c r="G3401" s="31">
        <f>D3401*E3401</f>
        <v>11244.42</v>
      </c>
      <c r="H3401" s="94"/>
    </row>
    <row r="3402" spans="2:8">
      <c r="C3402" s="3"/>
      <c r="D3402" s="3"/>
      <c r="E3402" s="4"/>
      <c r="F3402" s="4"/>
      <c r="H3402" s="45"/>
    </row>
    <row r="3403" spans="2:8" ht="25.5">
      <c r="C3403" s="14" t="s">
        <v>14</v>
      </c>
      <c r="D3403" s="6"/>
    </row>
    <row r="3404" spans="2:8" ht="20.25">
      <c r="C3404" s="85" t="s">
        <v>6</v>
      </c>
      <c r="D3404" s="83" t="s">
        <v>0</v>
      </c>
      <c r="E3404" s="9">
        <f>IF(G3392&gt;0, ROUND((G3392+D3385)/D3385,2), 0)</f>
        <v>1.01</v>
      </c>
      <c r="F3404" s="9"/>
      <c r="G3404" s="10"/>
      <c r="H3404" s="7"/>
    </row>
    <row r="3405" spans="2:8">
      <c r="C3405" s="85"/>
      <c r="D3405" s="83" t="s">
        <v>1</v>
      </c>
      <c r="E3405" s="9">
        <f>IF(SUM(G3393:G3394)&gt;0,ROUND((G3393+G3394+D3385)/D3385,2),0)</f>
        <v>1.01</v>
      </c>
      <c r="F3405" s="9"/>
      <c r="G3405" s="11"/>
      <c r="H3405" s="47"/>
    </row>
    <row r="3406" spans="2:8">
      <c r="C3406" s="85"/>
      <c r="D3406" s="83" t="s">
        <v>2</v>
      </c>
      <c r="E3406" s="9">
        <f>IF(G3395&gt;0,ROUND((G3395+D3385)/D3385,2),0)</f>
        <v>0</v>
      </c>
      <c r="F3406" s="12"/>
      <c r="G3406" s="11"/>
    </row>
    <row r="3407" spans="2:8">
      <c r="C3407" s="85"/>
      <c r="D3407" s="13" t="s">
        <v>3</v>
      </c>
      <c r="E3407" s="32">
        <f>IF(SUM(G3396:G3401)&gt;0,ROUND((SUM(G3396:G3401)+D3385)/D3385,2),0)</f>
        <v>2.96</v>
      </c>
      <c r="F3407" s="10"/>
      <c r="G3407" s="11"/>
    </row>
    <row r="3408" spans="2:8" ht="25.5">
      <c r="D3408" s="33" t="s">
        <v>4</v>
      </c>
      <c r="E3408" s="34">
        <f>SUM(E3404:E3407)-IF(VALUE(COUNTIF(E3404:E3407,"&gt;0"))=4,3,0)-IF(VALUE(COUNTIF(E3404:E3407,"&gt;0"))=3,2,0)-IF(VALUE(COUNTIF(E3404:E3407,"&gt;0"))=2,1,0)</f>
        <v>2.9800000000000004</v>
      </c>
      <c r="F3408" s="25"/>
    </row>
    <row r="3409" spans="2:10">
      <c r="E3409" s="15"/>
    </row>
    <row r="3410" spans="2:10" ht="25.5">
      <c r="B3410" s="22"/>
      <c r="C3410" s="16" t="s">
        <v>23</v>
      </c>
      <c r="D3410" s="86">
        <f>E3408*D3385</f>
        <v>62071.403400000017</v>
      </c>
      <c r="E3410" s="86"/>
    </row>
    <row r="3411" spans="2:10" ht="20.25">
      <c r="C3411" s="17" t="s">
        <v>8</v>
      </c>
      <c r="D3411" s="87">
        <f>D3410/D3384</f>
        <v>154.79152967581052</v>
      </c>
      <c r="E3411" s="87"/>
      <c r="G3411" s="7"/>
      <c r="H3411" s="48"/>
    </row>
    <row r="3421" spans="2:10" s="22" customFormat="1" ht="54.75" customHeight="1">
      <c r="B3421" s="115" t="s">
        <v>290</v>
      </c>
      <c r="C3421" s="115"/>
      <c r="D3421" s="115"/>
      <c r="E3421" s="115"/>
      <c r="F3421" s="115"/>
      <c r="G3421" s="115"/>
      <c r="H3421" s="115"/>
      <c r="J3421" s="63"/>
    </row>
    <row r="3422" spans="2:10" ht="46.5" customHeight="1">
      <c r="B3422" s="116" t="s">
        <v>37</v>
      </c>
      <c r="C3422" s="116"/>
      <c r="D3422" s="116"/>
      <c r="E3422" s="116"/>
      <c r="F3422" s="116"/>
      <c r="G3422" s="116"/>
    </row>
    <row r="3423" spans="2:10">
      <c r="C3423" s="84"/>
      <c r="G3423" s="7"/>
    </row>
    <row r="3424" spans="2:10" ht="25.5">
      <c r="C3424" s="14" t="s">
        <v>5</v>
      </c>
      <c r="D3424" s="6"/>
    </row>
    <row r="3425" spans="2:10" s="10" customFormat="1" ht="20.25" customHeight="1">
      <c r="C3425" s="103" t="s">
        <v>15</v>
      </c>
      <c r="D3425" s="106" t="s">
        <v>87</v>
      </c>
      <c r="E3425" s="107"/>
      <c r="F3425" s="107"/>
      <c r="G3425" s="108"/>
      <c r="H3425" s="40"/>
      <c r="J3425" s="65"/>
    </row>
    <row r="3426" spans="2:10" s="10" customFormat="1" ht="20.25" customHeight="1">
      <c r="C3426" s="104"/>
      <c r="D3426" s="106" t="s">
        <v>88</v>
      </c>
      <c r="E3426" s="107"/>
      <c r="F3426" s="107"/>
      <c r="G3426" s="108"/>
      <c r="H3426" s="40"/>
      <c r="J3426" s="65"/>
    </row>
    <row r="3427" spans="2:10" s="10" customFormat="1" ht="20.25" customHeight="1">
      <c r="C3427" s="105"/>
      <c r="D3427" s="106" t="s">
        <v>89</v>
      </c>
      <c r="E3427" s="107"/>
      <c r="F3427" s="107"/>
      <c r="G3427" s="108"/>
      <c r="H3427" s="40"/>
      <c r="J3427" s="65"/>
    </row>
    <row r="3428" spans="2:10" ht="28.5" customHeight="1">
      <c r="C3428" s="35" t="s">
        <v>12</v>
      </c>
      <c r="D3428" s="75">
        <v>3.9</v>
      </c>
      <c r="E3428" s="49"/>
      <c r="F3428" s="10"/>
    </row>
    <row r="3429" spans="2:10" ht="28.5" customHeight="1">
      <c r="C3429" s="1" t="s">
        <v>9</v>
      </c>
      <c r="D3429" s="76">
        <v>863</v>
      </c>
      <c r="E3429" s="109" t="s">
        <v>16</v>
      </c>
      <c r="F3429" s="110"/>
      <c r="G3429" s="113">
        <f>D3430/D3429</f>
        <v>13.69098493626883</v>
      </c>
    </row>
    <row r="3430" spans="2:10" ht="28.5" customHeight="1">
      <c r="C3430" s="1" t="s">
        <v>10</v>
      </c>
      <c r="D3430" s="77">
        <v>11815.32</v>
      </c>
      <c r="E3430" s="111"/>
      <c r="F3430" s="112"/>
      <c r="G3430" s="114"/>
    </row>
    <row r="3431" spans="2:10">
      <c r="C3431" s="37"/>
      <c r="D3431" s="38"/>
      <c r="E3431" s="50"/>
    </row>
    <row r="3432" spans="2:10">
      <c r="C3432" s="36" t="s">
        <v>7</v>
      </c>
      <c r="D3432" s="78" t="s">
        <v>90</v>
      </c>
    </row>
    <row r="3433" spans="2:10">
      <c r="C3433" s="36" t="s">
        <v>11</v>
      </c>
      <c r="D3433" s="78">
        <v>50</v>
      </c>
      <c r="J3433" s="64" t="s">
        <v>34</v>
      </c>
    </row>
    <row r="3434" spans="2:10">
      <c r="C3434" s="36" t="s">
        <v>13</v>
      </c>
      <c r="D3434" s="69" t="s">
        <v>34</v>
      </c>
      <c r="E3434" s="41"/>
      <c r="J3434" s="64" t="s">
        <v>35</v>
      </c>
    </row>
    <row r="3435" spans="2:10" ht="24" thickBot="1">
      <c r="C3435" s="42"/>
      <c r="D3435" s="42"/>
    </row>
    <row r="3436" spans="2:10" ht="48" thickBot="1">
      <c r="B3436" s="88" t="s">
        <v>17</v>
      </c>
      <c r="C3436" s="89"/>
      <c r="D3436" s="23" t="s">
        <v>20</v>
      </c>
      <c r="E3436" s="90" t="s">
        <v>22</v>
      </c>
      <c r="F3436" s="91"/>
      <c r="G3436" s="2" t="s">
        <v>21</v>
      </c>
    </row>
    <row r="3437" spans="2:10" s="43" customFormat="1" ht="24" thickBot="1">
      <c r="B3437" s="92" t="s">
        <v>36</v>
      </c>
      <c r="C3437" s="93"/>
      <c r="D3437" s="70">
        <v>50.01</v>
      </c>
      <c r="E3437" s="56">
        <v>3.9</v>
      </c>
      <c r="F3437" s="18" t="s">
        <v>25</v>
      </c>
      <c r="G3437" s="26">
        <f t="shared" ref="G3437:G3444" si="77">D3437*E3437</f>
        <v>195.03899999999999</v>
      </c>
      <c r="H3437" s="94"/>
      <c r="J3437" s="66"/>
    </row>
    <row r="3438" spans="2:10" s="44" customFormat="1" ht="46.5" customHeight="1">
      <c r="B3438" s="95" t="s">
        <v>18</v>
      </c>
      <c r="C3438" s="96"/>
      <c r="D3438" s="59">
        <v>97.44</v>
      </c>
      <c r="E3438" s="57">
        <v>0.89</v>
      </c>
      <c r="F3438" s="19" t="s">
        <v>26</v>
      </c>
      <c r="G3438" s="27">
        <f t="shared" si="77"/>
        <v>86.721599999999995</v>
      </c>
      <c r="H3438" s="94"/>
      <c r="J3438" s="67"/>
    </row>
    <row r="3439" spans="2:10" s="44" customFormat="1" ht="24" thickBot="1">
      <c r="B3439" s="97" t="s">
        <v>19</v>
      </c>
      <c r="C3439" s="98"/>
      <c r="D3439" s="62">
        <v>151.63</v>
      </c>
      <c r="E3439" s="58">
        <v>0.89</v>
      </c>
      <c r="F3439" s="20" t="s">
        <v>26</v>
      </c>
      <c r="G3439" s="28">
        <f t="shared" si="77"/>
        <v>134.95070000000001</v>
      </c>
      <c r="H3439" s="94"/>
      <c r="J3439" s="67"/>
    </row>
    <row r="3440" spans="2:10" s="44" customFormat="1" ht="24" thickBot="1">
      <c r="B3440" s="99" t="s">
        <v>28</v>
      </c>
      <c r="C3440" s="100"/>
      <c r="D3440" s="71">
        <v>731.97</v>
      </c>
      <c r="E3440" s="79"/>
      <c r="F3440" s="24" t="s">
        <v>25</v>
      </c>
      <c r="G3440" s="29">
        <f t="shared" si="77"/>
        <v>0</v>
      </c>
      <c r="H3440" s="94"/>
      <c r="J3440" s="67"/>
    </row>
    <row r="3441" spans="2:10" s="44" customFormat="1" ht="27.6" customHeight="1">
      <c r="B3441" s="95" t="s">
        <v>33</v>
      </c>
      <c r="C3441" s="96"/>
      <c r="D3441" s="59">
        <v>652.6</v>
      </c>
      <c r="E3441" s="59">
        <v>7.8</v>
      </c>
      <c r="F3441" s="19" t="s">
        <v>25</v>
      </c>
      <c r="G3441" s="27">
        <f t="shared" si="77"/>
        <v>5090.28</v>
      </c>
      <c r="H3441" s="94"/>
      <c r="J3441" s="67"/>
    </row>
    <row r="3442" spans="2:10" s="44" customFormat="1">
      <c r="B3442" s="101" t="s">
        <v>27</v>
      </c>
      <c r="C3442" s="102"/>
      <c r="D3442" s="72">
        <v>526.99</v>
      </c>
      <c r="E3442" s="60">
        <v>3.9</v>
      </c>
      <c r="F3442" s="21" t="s">
        <v>25</v>
      </c>
      <c r="G3442" s="30">
        <f t="shared" si="77"/>
        <v>2055.261</v>
      </c>
      <c r="H3442" s="94"/>
      <c r="J3442" s="67"/>
    </row>
    <row r="3443" spans="2:10" s="44" customFormat="1">
      <c r="B3443" s="101" t="s">
        <v>29</v>
      </c>
      <c r="C3443" s="102"/>
      <c r="D3443" s="73">
        <v>5436.99</v>
      </c>
      <c r="E3443" s="61"/>
      <c r="F3443" s="21" t="s">
        <v>25</v>
      </c>
      <c r="G3443" s="30">
        <f t="shared" si="77"/>
        <v>0</v>
      </c>
      <c r="H3443" s="94"/>
      <c r="J3443" s="67"/>
    </row>
    <row r="3444" spans="2:10" s="44" customFormat="1">
      <c r="B3444" s="101" t="s">
        <v>30</v>
      </c>
      <c r="C3444" s="102"/>
      <c r="D3444" s="73">
        <v>1672.77</v>
      </c>
      <c r="E3444" s="61"/>
      <c r="F3444" s="21" t="s">
        <v>25</v>
      </c>
      <c r="G3444" s="30">
        <f t="shared" si="77"/>
        <v>0</v>
      </c>
      <c r="H3444" s="94"/>
      <c r="J3444" s="67"/>
    </row>
    <row r="3445" spans="2:10" s="44" customFormat="1">
      <c r="B3445" s="101" t="s">
        <v>32</v>
      </c>
      <c r="C3445" s="102"/>
      <c r="D3445" s="73">
        <v>548.24</v>
      </c>
      <c r="E3445" s="61"/>
      <c r="F3445" s="21" t="s">
        <v>25</v>
      </c>
      <c r="G3445" s="30">
        <f>D3445*E3445</f>
        <v>0</v>
      </c>
      <c r="H3445" s="94"/>
      <c r="J3445" s="67"/>
    </row>
    <row r="3446" spans="2:10" s="44" customFormat="1" ht="24" thickBot="1">
      <c r="B3446" s="97" t="s">
        <v>31</v>
      </c>
      <c r="C3446" s="98"/>
      <c r="D3446" s="74">
        <v>340.74</v>
      </c>
      <c r="E3446" s="62"/>
      <c r="F3446" s="20" t="s">
        <v>25</v>
      </c>
      <c r="G3446" s="31">
        <f>D3446*E3446</f>
        <v>0</v>
      </c>
      <c r="H3446" s="94"/>
      <c r="J3446" s="67"/>
    </row>
    <row r="3447" spans="2:10" ht="11.25" customHeight="1">
      <c r="C3447" s="3"/>
      <c r="D3447" s="3"/>
      <c r="E3447" s="4"/>
      <c r="F3447" s="4"/>
      <c r="H3447" s="45"/>
      <c r="I3447" s="46"/>
      <c r="J3447" s="68"/>
    </row>
    <row r="3448" spans="2:10" ht="25.5">
      <c r="C3448" s="14" t="s">
        <v>14</v>
      </c>
      <c r="D3448" s="6"/>
    </row>
    <row r="3449" spans="2:10" ht="20.25">
      <c r="C3449" s="85" t="s">
        <v>6</v>
      </c>
      <c r="D3449" s="83" t="s">
        <v>0</v>
      </c>
      <c r="E3449" s="9">
        <f>IF(G3437&gt;0, ROUND((G3437+D3430)/D3430,2), 0)</f>
        <v>1.02</v>
      </c>
      <c r="F3449" s="9"/>
      <c r="G3449" s="10"/>
      <c r="H3449" s="7"/>
    </row>
    <row r="3450" spans="2:10">
      <c r="C3450" s="85"/>
      <c r="D3450" s="83" t="s">
        <v>1</v>
      </c>
      <c r="E3450" s="9">
        <f>IF(SUM(G3438:G3439)&gt;0,ROUND((G3438+G3439+D3430)/D3430,2),0)</f>
        <v>1.02</v>
      </c>
      <c r="F3450" s="9"/>
      <c r="G3450" s="11"/>
      <c r="H3450" s="47"/>
    </row>
    <row r="3451" spans="2:10">
      <c r="C3451" s="85"/>
      <c r="D3451" s="83" t="s">
        <v>2</v>
      </c>
      <c r="E3451" s="9">
        <f>IF(G3440&gt;0,ROUND((G3440+D3430)/D3430,2),0)</f>
        <v>0</v>
      </c>
      <c r="F3451" s="12"/>
      <c r="G3451" s="11"/>
    </row>
    <row r="3452" spans="2:10">
      <c r="C3452" s="85"/>
      <c r="D3452" s="13" t="s">
        <v>3</v>
      </c>
      <c r="E3452" s="32">
        <f>IF(SUM(G3441:G3446)&gt;0,ROUND((SUM(G3441:G3446)+D3430)/D3430,2),0)</f>
        <v>1.6</v>
      </c>
      <c r="F3452" s="10"/>
      <c r="G3452" s="11"/>
    </row>
    <row r="3453" spans="2:10" ht="25.5">
      <c r="D3453" s="33" t="s">
        <v>4</v>
      </c>
      <c r="E3453" s="34">
        <f>SUM(E3449:E3452)-IF(VALUE(COUNTIF(E3449:E3452,"&gt;0"))=4,3,0)-IF(VALUE(COUNTIF(E3449:E3452,"&gt;0"))=3,2,0)-IF(VALUE(COUNTIF(E3449:E3452,"&gt;0"))=2,1,0)</f>
        <v>1.6400000000000001</v>
      </c>
      <c r="F3453" s="25"/>
    </row>
    <row r="3454" spans="2:10" ht="14.25" customHeight="1">
      <c r="E3454" s="15"/>
    </row>
    <row r="3455" spans="2:10" s="22" customFormat="1" ht="26.25" customHeight="1">
      <c r="C3455" s="16" t="s">
        <v>23</v>
      </c>
      <c r="D3455" s="86">
        <f>E3453*D3430</f>
        <v>19377.124800000001</v>
      </c>
      <c r="E3455" s="86"/>
      <c r="F3455" s="7"/>
      <c r="G3455" s="5"/>
      <c r="H3455" s="5"/>
      <c r="J3455" s="63"/>
    </row>
    <row r="3456" spans="2:10" ht="20.25">
      <c r="C3456" s="17" t="s">
        <v>8</v>
      </c>
      <c r="D3456" s="87">
        <f>D3455/D3429</f>
        <v>22.453215295480881</v>
      </c>
      <c r="E3456" s="87"/>
      <c r="G3456" s="7"/>
      <c r="H3456" s="48"/>
    </row>
    <row r="3466" spans="2:8" ht="60.75">
      <c r="B3466" s="115" t="s">
        <v>291</v>
      </c>
      <c r="C3466" s="115"/>
      <c r="D3466" s="115"/>
      <c r="E3466" s="115"/>
      <c r="F3466" s="115"/>
      <c r="G3466" s="115"/>
      <c r="H3466" s="115"/>
    </row>
    <row r="3467" spans="2:8">
      <c r="B3467" s="116" t="s">
        <v>37</v>
      </c>
      <c r="C3467" s="116"/>
      <c r="D3467" s="116"/>
      <c r="E3467" s="116"/>
      <c r="F3467" s="116"/>
      <c r="G3467" s="116"/>
    </row>
    <row r="3468" spans="2:8">
      <c r="C3468" s="84"/>
      <c r="G3468" s="7"/>
    </row>
    <row r="3469" spans="2:8" ht="25.5">
      <c r="C3469" s="14" t="s">
        <v>5</v>
      </c>
      <c r="D3469" s="6"/>
    </row>
    <row r="3470" spans="2:8" ht="20.25">
      <c r="B3470" s="10"/>
      <c r="C3470" s="103" t="s">
        <v>15</v>
      </c>
      <c r="D3470" s="106" t="s">
        <v>87</v>
      </c>
      <c r="E3470" s="107"/>
      <c r="F3470" s="107"/>
      <c r="G3470" s="108"/>
      <c r="H3470" s="40"/>
    </row>
    <row r="3471" spans="2:8" ht="20.25">
      <c r="B3471" s="10"/>
      <c r="C3471" s="104"/>
      <c r="D3471" s="106" t="s">
        <v>88</v>
      </c>
      <c r="E3471" s="107"/>
      <c r="F3471" s="107"/>
      <c r="G3471" s="108"/>
      <c r="H3471" s="40"/>
    </row>
    <row r="3472" spans="2:8" ht="20.25">
      <c r="B3472" s="10"/>
      <c r="C3472" s="105"/>
      <c r="D3472" s="106" t="s">
        <v>91</v>
      </c>
      <c r="E3472" s="107"/>
      <c r="F3472" s="107"/>
      <c r="G3472" s="108"/>
      <c r="H3472" s="40"/>
    </row>
    <row r="3473" spans="2:8">
      <c r="C3473" s="35" t="s">
        <v>12</v>
      </c>
      <c r="D3473" s="75">
        <v>3</v>
      </c>
      <c r="E3473" s="49"/>
      <c r="F3473" s="10"/>
    </row>
    <row r="3474" spans="2:8">
      <c r="C3474" s="1" t="s">
        <v>9</v>
      </c>
      <c r="D3474" s="76">
        <v>734</v>
      </c>
      <c r="E3474" s="109" t="s">
        <v>16</v>
      </c>
      <c r="F3474" s="110"/>
      <c r="G3474" s="113">
        <f>D3475/D3474</f>
        <v>10.764891008174388</v>
      </c>
    </row>
    <row r="3475" spans="2:8">
      <c r="C3475" s="1" t="s">
        <v>10</v>
      </c>
      <c r="D3475" s="77">
        <v>7901.43</v>
      </c>
      <c r="E3475" s="111"/>
      <c r="F3475" s="112"/>
      <c r="G3475" s="114"/>
    </row>
    <row r="3476" spans="2:8">
      <c r="C3476" s="37"/>
      <c r="D3476" s="38"/>
      <c r="E3476" s="50"/>
    </row>
    <row r="3477" spans="2:8">
      <c r="C3477" s="36" t="s">
        <v>7</v>
      </c>
      <c r="D3477" s="78" t="s">
        <v>92</v>
      </c>
    </row>
    <row r="3478" spans="2:8">
      <c r="C3478" s="36" t="s">
        <v>11</v>
      </c>
      <c r="D3478" s="78">
        <v>55</v>
      </c>
    </row>
    <row r="3479" spans="2:8">
      <c r="C3479" s="36" t="s">
        <v>13</v>
      </c>
      <c r="D3479" s="69" t="s">
        <v>34</v>
      </c>
      <c r="E3479" s="41"/>
    </row>
    <row r="3480" spans="2:8" ht="24" thickBot="1">
      <c r="C3480" s="42"/>
      <c r="D3480" s="42"/>
    </row>
    <row r="3481" spans="2:8" ht="48" thickBot="1">
      <c r="B3481" s="88" t="s">
        <v>17</v>
      </c>
      <c r="C3481" s="89"/>
      <c r="D3481" s="23" t="s">
        <v>20</v>
      </c>
      <c r="E3481" s="90" t="s">
        <v>22</v>
      </c>
      <c r="F3481" s="91"/>
      <c r="G3481" s="2" t="s">
        <v>21</v>
      </c>
    </row>
    <row r="3482" spans="2:8" ht="24" thickBot="1">
      <c r="B3482" s="92" t="s">
        <v>36</v>
      </c>
      <c r="C3482" s="93"/>
      <c r="D3482" s="70">
        <v>50.01</v>
      </c>
      <c r="E3482" s="56">
        <v>3</v>
      </c>
      <c r="F3482" s="18" t="s">
        <v>25</v>
      </c>
      <c r="G3482" s="26">
        <f t="shared" ref="G3482:G3489" si="78">D3482*E3482</f>
        <v>150.03</v>
      </c>
      <c r="H3482" s="94"/>
    </row>
    <row r="3483" spans="2:8">
      <c r="B3483" s="95" t="s">
        <v>18</v>
      </c>
      <c r="C3483" s="96"/>
      <c r="D3483" s="59">
        <v>97.44</v>
      </c>
      <c r="E3483" s="57">
        <v>0.81</v>
      </c>
      <c r="F3483" s="19" t="s">
        <v>26</v>
      </c>
      <c r="G3483" s="27">
        <f t="shared" si="78"/>
        <v>78.926400000000001</v>
      </c>
      <c r="H3483" s="94"/>
    </row>
    <row r="3484" spans="2:8" ht="24" thickBot="1">
      <c r="B3484" s="97" t="s">
        <v>19</v>
      </c>
      <c r="C3484" s="98"/>
      <c r="D3484" s="62">
        <v>151.63</v>
      </c>
      <c r="E3484" s="58">
        <v>0.81</v>
      </c>
      <c r="F3484" s="20" t="s">
        <v>26</v>
      </c>
      <c r="G3484" s="28">
        <f t="shared" si="78"/>
        <v>122.8203</v>
      </c>
      <c r="H3484" s="94"/>
    </row>
    <row r="3485" spans="2:8" ht="24" thickBot="1">
      <c r="B3485" s="99" t="s">
        <v>28</v>
      </c>
      <c r="C3485" s="100"/>
      <c r="D3485" s="71">
        <v>731.97</v>
      </c>
      <c r="E3485" s="79"/>
      <c r="F3485" s="24" t="s">
        <v>25</v>
      </c>
      <c r="G3485" s="29">
        <f t="shared" si="78"/>
        <v>0</v>
      </c>
      <c r="H3485" s="94"/>
    </row>
    <row r="3486" spans="2:8">
      <c r="B3486" s="95" t="s">
        <v>33</v>
      </c>
      <c r="C3486" s="96"/>
      <c r="D3486" s="59">
        <v>652.6</v>
      </c>
      <c r="E3486" s="59">
        <v>6</v>
      </c>
      <c r="F3486" s="19" t="s">
        <v>25</v>
      </c>
      <c r="G3486" s="27">
        <f t="shared" si="78"/>
        <v>3915.6000000000004</v>
      </c>
      <c r="H3486" s="94"/>
    </row>
    <row r="3487" spans="2:8">
      <c r="B3487" s="101" t="s">
        <v>27</v>
      </c>
      <c r="C3487" s="102"/>
      <c r="D3487" s="72">
        <v>526.99</v>
      </c>
      <c r="E3487" s="60">
        <v>3</v>
      </c>
      <c r="F3487" s="21" t="s">
        <v>25</v>
      </c>
      <c r="G3487" s="30">
        <f t="shared" si="78"/>
        <v>1580.97</v>
      </c>
      <c r="H3487" s="94"/>
    </row>
    <row r="3488" spans="2:8">
      <c r="B3488" s="101" t="s">
        <v>29</v>
      </c>
      <c r="C3488" s="102"/>
      <c r="D3488" s="73">
        <v>5436.99</v>
      </c>
      <c r="E3488" s="61"/>
      <c r="F3488" s="21" t="s">
        <v>25</v>
      </c>
      <c r="G3488" s="30">
        <f t="shared" si="78"/>
        <v>0</v>
      </c>
      <c r="H3488" s="94"/>
    </row>
    <row r="3489" spans="2:8">
      <c r="B3489" s="101" t="s">
        <v>30</v>
      </c>
      <c r="C3489" s="102"/>
      <c r="D3489" s="73">
        <v>1672.77</v>
      </c>
      <c r="E3489" s="61"/>
      <c r="F3489" s="21" t="s">
        <v>25</v>
      </c>
      <c r="G3489" s="30">
        <f t="shared" si="78"/>
        <v>0</v>
      </c>
      <c r="H3489" s="94"/>
    </row>
    <row r="3490" spans="2:8">
      <c r="B3490" s="101" t="s">
        <v>32</v>
      </c>
      <c r="C3490" s="102"/>
      <c r="D3490" s="73">
        <v>548.24</v>
      </c>
      <c r="E3490" s="61"/>
      <c r="F3490" s="21" t="s">
        <v>25</v>
      </c>
      <c r="G3490" s="30">
        <f>D3490*E3490</f>
        <v>0</v>
      </c>
      <c r="H3490" s="94"/>
    </row>
    <row r="3491" spans="2:8" ht="24" thickBot="1">
      <c r="B3491" s="97" t="s">
        <v>31</v>
      </c>
      <c r="C3491" s="98"/>
      <c r="D3491" s="74">
        <v>340.74</v>
      </c>
      <c r="E3491" s="62"/>
      <c r="F3491" s="20" t="s">
        <v>25</v>
      </c>
      <c r="G3491" s="31">
        <f>D3491*E3491</f>
        <v>0</v>
      </c>
      <c r="H3491" s="94"/>
    </row>
    <row r="3492" spans="2:8">
      <c r="C3492" s="3"/>
      <c r="D3492" s="3"/>
      <c r="E3492" s="4"/>
      <c r="F3492" s="4"/>
      <c r="H3492" s="45"/>
    </row>
    <row r="3493" spans="2:8" ht="25.5">
      <c r="C3493" s="14" t="s">
        <v>14</v>
      </c>
      <c r="D3493" s="6"/>
    </row>
    <row r="3494" spans="2:8" ht="20.25">
      <c r="C3494" s="85" t="s">
        <v>6</v>
      </c>
      <c r="D3494" s="83" t="s">
        <v>0</v>
      </c>
      <c r="E3494" s="9">
        <f>IF(G3482&gt;0, ROUND((G3482+D3475)/D3475,2), 0)</f>
        <v>1.02</v>
      </c>
      <c r="F3494" s="9"/>
      <c r="G3494" s="10"/>
      <c r="H3494" s="7"/>
    </row>
    <row r="3495" spans="2:8">
      <c r="C3495" s="85"/>
      <c r="D3495" s="83" t="s">
        <v>1</v>
      </c>
      <c r="E3495" s="9">
        <f>IF(SUM(G3483:G3484)&gt;0,ROUND((G3483+G3484+D3475)/D3475,2),0)</f>
        <v>1.03</v>
      </c>
      <c r="F3495" s="9"/>
      <c r="G3495" s="11"/>
      <c r="H3495" s="47"/>
    </row>
    <row r="3496" spans="2:8">
      <c r="C3496" s="85"/>
      <c r="D3496" s="83" t="s">
        <v>2</v>
      </c>
      <c r="E3496" s="9">
        <f>IF(G3485&gt;0,ROUND((G3485+D3475)/D3475,2),0)</f>
        <v>0</v>
      </c>
      <c r="F3496" s="12"/>
      <c r="G3496" s="11"/>
    </row>
    <row r="3497" spans="2:8">
      <c r="C3497" s="85"/>
      <c r="D3497" s="13" t="s">
        <v>3</v>
      </c>
      <c r="E3497" s="32">
        <f>IF(SUM(G3486:G3491)&gt;0,ROUND((SUM(G3486:G3491)+D3475)/D3475,2),0)</f>
        <v>1.7</v>
      </c>
      <c r="F3497" s="10"/>
      <c r="G3497" s="11"/>
    </row>
    <row r="3498" spans="2:8" ht="25.5">
      <c r="D3498" s="33" t="s">
        <v>4</v>
      </c>
      <c r="E3498" s="34">
        <f>SUM(E3494:E3497)-IF(VALUE(COUNTIF(E3494:E3497,"&gt;0"))=4,3,0)-IF(VALUE(COUNTIF(E3494:E3497,"&gt;0"))=3,2,0)-IF(VALUE(COUNTIF(E3494:E3497,"&gt;0"))=2,1,0)</f>
        <v>1.75</v>
      </c>
      <c r="F3498" s="25"/>
    </row>
    <row r="3499" spans="2:8">
      <c r="E3499" s="15"/>
    </row>
    <row r="3500" spans="2:8" ht="25.5">
      <c r="B3500" s="22"/>
      <c r="C3500" s="16" t="s">
        <v>23</v>
      </c>
      <c r="D3500" s="86">
        <f>E3498*D3475</f>
        <v>13827.502500000001</v>
      </c>
      <c r="E3500" s="86"/>
    </row>
    <row r="3501" spans="2:8" ht="20.25">
      <c r="C3501" s="17" t="s">
        <v>8</v>
      </c>
      <c r="D3501" s="87">
        <f>D3500/D3474</f>
        <v>18.838559264305179</v>
      </c>
      <c r="E3501" s="87"/>
      <c r="G3501" s="7"/>
      <c r="H3501" s="48"/>
    </row>
    <row r="3511" spans="2:8" ht="60.75">
      <c r="B3511" s="115" t="s">
        <v>292</v>
      </c>
      <c r="C3511" s="115"/>
      <c r="D3511" s="115"/>
      <c r="E3511" s="115"/>
      <c r="F3511" s="115"/>
      <c r="G3511" s="115"/>
      <c r="H3511" s="115"/>
    </row>
    <row r="3512" spans="2:8">
      <c r="B3512" s="116" t="s">
        <v>37</v>
      </c>
      <c r="C3512" s="116"/>
      <c r="D3512" s="116"/>
      <c r="E3512" s="116"/>
      <c r="F3512" s="116"/>
      <c r="G3512" s="116"/>
    </row>
    <row r="3513" spans="2:8">
      <c r="C3513" s="84"/>
      <c r="G3513" s="7"/>
    </row>
    <row r="3514" spans="2:8" ht="25.5">
      <c r="C3514" s="14" t="s">
        <v>5</v>
      </c>
      <c r="D3514" s="6"/>
    </row>
    <row r="3515" spans="2:8" ht="20.25">
      <c r="B3515" s="10"/>
      <c r="C3515" s="103" t="s">
        <v>15</v>
      </c>
      <c r="D3515" s="106" t="s">
        <v>87</v>
      </c>
      <c r="E3515" s="107"/>
      <c r="F3515" s="107"/>
      <c r="G3515" s="108"/>
      <c r="H3515" s="40"/>
    </row>
    <row r="3516" spans="2:8" ht="20.25">
      <c r="B3516" s="10"/>
      <c r="C3516" s="104"/>
      <c r="D3516" s="106" t="s">
        <v>88</v>
      </c>
      <c r="E3516" s="107"/>
      <c r="F3516" s="107"/>
      <c r="G3516" s="108"/>
      <c r="H3516" s="40"/>
    </row>
    <row r="3517" spans="2:8" ht="20.25">
      <c r="B3517" s="10"/>
      <c r="C3517" s="105"/>
      <c r="D3517" s="106" t="s">
        <v>93</v>
      </c>
      <c r="E3517" s="107"/>
      <c r="F3517" s="107"/>
      <c r="G3517" s="108"/>
      <c r="H3517" s="40"/>
    </row>
    <row r="3518" spans="2:8">
      <c r="C3518" s="35" t="s">
        <v>12</v>
      </c>
      <c r="D3518" s="75">
        <v>2.1</v>
      </c>
      <c r="E3518" s="49"/>
      <c r="F3518" s="10"/>
    </row>
    <row r="3519" spans="2:8">
      <c r="C3519" s="1" t="s">
        <v>9</v>
      </c>
      <c r="D3519" s="76">
        <v>478</v>
      </c>
      <c r="E3519" s="109" t="s">
        <v>16</v>
      </c>
      <c r="F3519" s="110"/>
      <c r="G3519" s="113">
        <f>D3520/D3519</f>
        <v>9.8817154811715486</v>
      </c>
    </row>
    <row r="3520" spans="2:8">
      <c r="C3520" s="1" t="s">
        <v>10</v>
      </c>
      <c r="D3520" s="77">
        <v>4723.46</v>
      </c>
      <c r="E3520" s="111"/>
      <c r="F3520" s="112"/>
      <c r="G3520" s="114"/>
    </row>
    <row r="3521" spans="2:8">
      <c r="C3521" s="37"/>
      <c r="D3521" s="38"/>
      <c r="E3521" s="50"/>
    </row>
    <row r="3522" spans="2:8">
      <c r="C3522" s="36" t="s">
        <v>7</v>
      </c>
      <c r="D3522" s="78" t="s">
        <v>92</v>
      </c>
    </row>
    <row r="3523" spans="2:8">
      <c r="C3523" s="36" t="s">
        <v>11</v>
      </c>
      <c r="D3523" s="78">
        <v>55</v>
      </c>
    </row>
    <row r="3524" spans="2:8">
      <c r="C3524" s="36" t="s">
        <v>13</v>
      </c>
      <c r="D3524" s="69" t="s">
        <v>34</v>
      </c>
      <c r="E3524" s="41"/>
    </row>
    <row r="3525" spans="2:8" ht="24" thickBot="1">
      <c r="C3525" s="42"/>
      <c r="D3525" s="42"/>
    </row>
    <row r="3526" spans="2:8" ht="48" thickBot="1">
      <c r="B3526" s="88" t="s">
        <v>17</v>
      </c>
      <c r="C3526" s="89"/>
      <c r="D3526" s="23" t="s">
        <v>20</v>
      </c>
      <c r="E3526" s="90" t="s">
        <v>22</v>
      </c>
      <c r="F3526" s="91"/>
      <c r="G3526" s="2" t="s">
        <v>21</v>
      </c>
    </row>
    <row r="3527" spans="2:8" ht="24" thickBot="1">
      <c r="B3527" s="92" t="s">
        <v>36</v>
      </c>
      <c r="C3527" s="93"/>
      <c r="D3527" s="70">
        <v>50.01</v>
      </c>
      <c r="E3527" s="56">
        <v>2.1</v>
      </c>
      <c r="F3527" s="18" t="s">
        <v>25</v>
      </c>
      <c r="G3527" s="26">
        <f t="shared" ref="G3527:G3534" si="79">D3527*E3527</f>
        <v>105.021</v>
      </c>
      <c r="H3527" s="94"/>
    </row>
    <row r="3528" spans="2:8">
      <c r="B3528" s="95" t="s">
        <v>18</v>
      </c>
      <c r="C3528" s="96"/>
      <c r="D3528" s="59">
        <v>97.44</v>
      </c>
      <c r="E3528" s="57">
        <v>0.64</v>
      </c>
      <c r="F3528" s="19" t="s">
        <v>26</v>
      </c>
      <c r="G3528" s="27">
        <f t="shared" si="79"/>
        <v>62.361600000000003</v>
      </c>
      <c r="H3528" s="94"/>
    </row>
    <row r="3529" spans="2:8" ht="24" thickBot="1">
      <c r="B3529" s="97" t="s">
        <v>19</v>
      </c>
      <c r="C3529" s="98"/>
      <c r="D3529" s="62">
        <v>151.63</v>
      </c>
      <c r="E3529" s="58">
        <v>0.64</v>
      </c>
      <c r="F3529" s="20" t="s">
        <v>26</v>
      </c>
      <c r="G3529" s="28">
        <f t="shared" si="79"/>
        <v>97.043199999999999</v>
      </c>
      <c r="H3529" s="94"/>
    </row>
    <row r="3530" spans="2:8" ht="24" thickBot="1">
      <c r="B3530" s="99" t="s">
        <v>28</v>
      </c>
      <c r="C3530" s="100"/>
      <c r="D3530" s="71">
        <v>731.97</v>
      </c>
      <c r="E3530" s="79"/>
      <c r="F3530" s="24" t="s">
        <v>25</v>
      </c>
      <c r="G3530" s="29">
        <f t="shared" si="79"/>
        <v>0</v>
      </c>
      <c r="H3530" s="94"/>
    </row>
    <row r="3531" spans="2:8">
      <c r="B3531" s="95" t="s">
        <v>33</v>
      </c>
      <c r="C3531" s="96"/>
      <c r="D3531" s="59">
        <v>652.6</v>
      </c>
      <c r="E3531" s="59">
        <v>4.2</v>
      </c>
      <c r="F3531" s="19" t="s">
        <v>25</v>
      </c>
      <c r="G3531" s="27">
        <f t="shared" si="79"/>
        <v>2740.92</v>
      </c>
      <c r="H3531" s="94"/>
    </row>
    <row r="3532" spans="2:8">
      <c r="B3532" s="101" t="s">
        <v>27</v>
      </c>
      <c r="C3532" s="102"/>
      <c r="D3532" s="72">
        <v>526.99</v>
      </c>
      <c r="E3532" s="60">
        <v>2.1</v>
      </c>
      <c r="F3532" s="21" t="s">
        <v>25</v>
      </c>
      <c r="G3532" s="30">
        <f t="shared" si="79"/>
        <v>1106.6790000000001</v>
      </c>
      <c r="H3532" s="94"/>
    </row>
    <row r="3533" spans="2:8">
      <c r="B3533" s="101" t="s">
        <v>29</v>
      </c>
      <c r="C3533" s="102"/>
      <c r="D3533" s="73">
        <v>5436.99</v>
      </c>
      <c r="E3533" s="61"/>
      <c r="F3533" s="21" t="s">
        <v>25</v>
      </c>
      <c r="G3533" s="30">
        <f t="shared" si="79"/>
        <v>0</v>
      </c>
      <c r="H3533" s="94"/>
    </row>
    <row r="3534" spans="2:8">
      <c r="B3534" s="101" t="s">
        <v>30</v>
      </c>
      <c r="C3534" s="102"/>
      <c r="D3534" s="73">
        <v>1672.77</v>
      </c>
      <c r="E3534" s="61"/>
      <c r="F3534" s="21" t="s">
        <v>25</v>
      </c>
      <c r="G3534" s="30">
        <f t="shared" si="79"/>
        <v>0</v>
      </c>
      <c r="H3534" s="94"/>
    </row>
    <row r="3535" spans="2:8">
      <c r="B3535" s="101" t="s">
        <v>32</v>
      </c>
      <c r="C3535" s="102"/>
      <c r="D3535" s="73">
        <v>548.24</v>
      </c>
      <c r="E3535" s="61"/>
      <c r="F3535" s="21" t="s">
        <v>25</v>
      </c>
      <c r="G3535" s="30">
        <f>D3535*E3535</f>
        <v>0</v>
      </c>
      <c r="H3535" s="94"/>
    </row>
    <row r="3536" spans="2:8" ht="24" thickBot="1">
      <c r="B3536" s="97" t="s">
        <v>31</v>
      </c>
      <c r="C3536" s="98"/>
      <c r="D3536" s="74">
        <v>340.74</v>
      </c>
      <c r="E3536" s="62"/>
      <c r="F3536" s="20" t="s">
        <v>25</v>
      </c>
      <c r="G3536" s="31">
        <f>D3536*E3536</f>
        <v>0</v>
      </c>
      <c r="H3536" s="94"/>
    </row>
    <row r="3537" spans="2:8">
      <c r="C3537" s="3"/>
      <c r="D3537" s="3"/>
      <c r="E3537" s="4"/>
      <c r="F3537" s="4"/>
      <c r="H3537" s="45"/>
    </row>
    <row r="3538" spans="2:8" ht="25.5">
      <c r="C3538" s="14" t="s">
        <v>14</v>
      </c>
      <c r="D3538" s="6"/>
    </row>
    <row r="3539" spans="2:8" ht="20.25">
      <c r="C3539" s="85" t="s">
        <v>6</v>
      </c>
      <c r="D3539" s="83" t="s">
        <v>0</v>
      </c>
      <c r="E3539" s="9">
        <f>IF(G3527&gt;0, ROUND((G3527+D3520)/D3520,2), 0)</f>
        <v>1.02</v>
      </c>
      <c r="F3539" s="9"/>
      <c r="G3539" s="10"/>
      <c r="H3539" s="7"/>
    </row>
    <row r="3540" spans="2:8">
      <c r="C3540" s="85"/>
      <c r="D3540" s="83" t="s">
        <v>1</v>
      </c>
      <c r="E3540" s="9">
        <f>IF(SUM(G3528:G3529)&gt;0,ROUND((G3528+G3529+D3520)/D3520,2),0)</f>
        <v>1.03</v>
      </c>
      <c r="F3540" s="9"/>
      <c r="G3540" s="11"/>
      <c r="H3540" s="47"/>
    </row>
    <row r="3541" spans="2:8">
      <c r="C3541" s="85"/>
      <c r="D3541" s="83" t="s">
        <v>2</v>
      </c>
      <c r="E3541" s="9">
        <f>IF(G3530&gt;0,ROUND((G3530+D3520)/D3520,2),0)</f>
        <v>0</v>
      </c>
      <c r="F3541" s="12"/>
      <c r="G3541" s="11"/>
    </row>
    <row r="3542" spans="2:8">
      <c r="C3542" s="85"/>
      <c r="D3542" s="13" t="s">
        <v>3</v>
      </c>
      <c r="E3542" s="32">
        <f>IF(SUM(G3531:G3536)&gt;0,ROUND((SUM(G3531:G3536)+D3520)/D3520,2),0)</f>
        <v>1.81</v>
      </c>
      <c r="F3542" s="10"/>
      <c r="G3542" s="11"/>
    </row>
    <row r="3543" spans="2:8" ht="25.5">
      <c r="D3543" s="33" t="s">
        <v>4</v>
      </c>
      <c r="E3543" s="34">
        <f>SUM(E3539:E3542)-IF(VALUE(COUNTIF(E3539:E3542,"&gt;0"))=4,3,0)-IF(VALUE(COUNTIF(E3539:E3542,"&gt;0"))=3,2,0)-IF(VALUE(COUNTIF(E3539:E3542,"&gt;0"))=2,1,0)</f>
        <v>1.8599999999999999</v>
      </c>
      <c r="F3543" s="25"/>
    </row>
    <row r="3544" spans="2:8">
      <c r="E3544" s="15"/>
    </row>
    <row r="3545" spans="2:8" ht="25.5">
      <c r="B3545" s="22"/>
      <c r="C3545" s="16" t="s">
        <v>23</v>
      </c>
      <c r="D3545" s="86">
        <f>E3543*D3520</f>
        <v>8785.6355999999996</v>
      </c>
      <c r="E3545" s="86"/>
    </row>
    <row r="3546" spans="2:8" ht="20.25">
      <c r="C3546" s="17" t="s">
        <v>8</v>
      </c>
      <c r="D3546" s="87">
        <f>D3545/D3519</f>
        <v>18.379990794979079</v>
      </c>
      <c r="E3546" s="87"/>
      <c r="G3546" s="7"/>
      <c r="H3546" s="48"/>
    </row>
    <row r="3556" spans="2:8" ht="60.75">
      <c r="B3556" s="115" t="s">
        <v>293</v>
      </c>
      <c r="C3556" s="115"/>
      <c r="D3556" s="115"/>
      <c r="E3556" s="115"/>
      <c r="F3556" s="115"/>
      <c r="G3556" s="115"/>
      <c r="H3556" s="115"/>
    </row>
    <row r="3557" spans="2:8">
      <c r="B3557" s="116" t="s">
        <v>37</v>
      </c>
      <c r="C3557" s="116"/>
      <c r="D3557" s="116"/>
      <c r="E3557" s="116"/>
      <c r="F3557" s="116"/>
      <c r="G3557" s="116"/>
    </row>
    <row r="3558" spans="2:8">
      <c r="C3558" s="84"/>
      <c r="G3558" s="7"/>
    </row>
    <row r="3559" spans="2:8" ht="25.5">
      <c r="C3559" s="14" t="s">
        <v>5</v>
      </c>
      <c r="D3559" s="6"/>
    </row>
    <row r="3560" spans="2:8" ht="20.25">
      <c r="B3560" s="10"/>
      <c r="C3560" s="103" t="s">
        <v>15</v>
      </c>
      <c r="D3560" s="106" t="s">
        <v>87</v>
      </c>
      <c r="E3560" s="107"/>
      <c r="F3560" s="107"/>
      <c r="G3560" s="108"/>
      <c r="H3560" s="40"/>
    </row>
    <row r="3561" spans="2:8" ht="20.25">
      <c r="B3561" s="10"/>
      <c r="C3561" s="104"/>
      <c r="D3561" s="106" t="s">
        <v>88</v>
      </c>
      <c r="E3561" s="107"/>
      <c r="F3561" s="107"/>
      <c r="G3561" s="108"/>
      <c r="H3561" s="40"/>
    </row>
    <row r="3562" spans="2:8" ht="20.25">
      <c r="B3562" s="10"/>
      <c r="C3562" s="105"/>
      <c r="D3562" s="106" t="s">
        <v>94</v>
      </c>
      <c r="E3562" s="107"/>
      <c r="F3562" s="107"/>
      <c r="G3562" s="108"/>
      <c r="H3562" s="40"/>
    </row>
    <row r="3563" spans="2:8">
      <c r="C3563" s="35" t="s">
        <v>12</v>
      </c>
      <c r="D3563" s="75">
        <v>1.2</v>
      </c>
      <c r="E3563" s="49"/>
      <c r="F3563" s="10"/>
    </row>
    <row r="3564" spans="2:8">
      <c r="C3564" s="1" t="s">
        <v>9</v>
      </c>
      <c r="D3564" s="76">
        <v>259</v>
      </c>
      <c r="E3564" s="109" t="s">
        <v>16</v>
      </c>
      <c r="F3564" s="110"/>
      <c r="G3564" s="113">
        <f>D3565/D3564</f>
        <v>10.471196911196911</v>
      </c>
    </row>
    <row r="3565" spans="2:8">
      <c r="C3565" s="1" t="s">
        <v>10</v>
      </c>
      <c r="D3565" s="77">
        <v>2712.04</v>
      </c>
      <c r="E3565" s="111"/>
      <c r="F3565" s="112"/>
      <c r="G3565" s="114"/>
    </row>
    <row r="3566" spans="2:8">
      <c r="C3566" s="37"/>
      <c r="D3566" s="38"/>
      <c r="E3566" s="50"/>
    </row>
    <row r="3567" spans="2:8">
      <c r="C3567" s="36" t="s">
        <v>7</v>
      </c>
      <c r="D3567" s="78" t="s">
        <v>92</v>
      </c>
    </row>
    <row r="3568" spans="2:8">
      <c r="C3568" s="36" t="s">
        <v>11</v>
      </c>
      <c r="D3568" s="78">
        <v>55</v>
      </c>
    </row>
    <row r="3569" spans="2:8">
      <c r="C3569" s="36" t="s">
        <v>13</v>
      </c>
      <c r="D3569" s="69" t="s">
        <v>34</v>
      </c>
      <c r="E3569" s="41"/>
    </row>
    <row r="3570" spans="2:8" ht="24" thickBot="1">
      <c r="C3570" s="42"/>
      <c r="D3570" s="42"/>
    </row>
    <row r="3571" spans="2:8" ht="48" thickBot="1">
      <c r="B3571" s="88" t="s">
        <v>17</v>
      </c>
      <c r="C3571" s="89"/>
      <c r="D3571" s="23" t="s">
        <v>20</v>
      </c>
      <c r="E3571" s="90" t="s">
        <v>22</v>
      </c>
      <c r="F3571" s="91"/>
      <c r="G3571" s="2" t="s">
        <v>21</v>
      </c>
    </row>
    <row r="3572" spans="2:8" ht="24" thickBot="1">
      <c r="B3572" s="92" t="s">
        <v>36</v>
      </c>
      <c r="C3572" s="93"/>
      <c r="D3572" s="70">
        <v>50.01</v>
      </c>
      <c r="E3572" s="56">
        <v>1.2</v>
      </c>
      <c r="F3572" s="18" t="s">
        <v>25</v>
      </c>
      <c r="G3572" s="26">
        <f t="shared" ref="G3572:G3579" si="80">D3572*E3572</f>
        <v>60.011999999999993</v>
      </c>
      <c r="H3572" s="94"/>
    </row>
    <row r="3573" spans="2:8">
      <c r="B3573" s="95" t="s">
        <v>18</v>
      </c>
      <c r="C3573" s="96"/>
      <c r="D3573" s="59">
        <v>97.44</v>
      </c>
      <c r="E3573" s="57">
        <v>0.45</v>
      </c>
      <c r="F3573" s="19" t="s">
        <v>26</v>
      </c>
      <c r="G3573" s="27">
        <f t="shared" si="80"/>
        <v>43.847999999999999</v>
      </c>
      <c r="H3573" s="94"/>
    </row>
    <row r="3574" spans="2:8" ht="24" thickBot="1">
      <c r="B3574" s="97" t="s">
        <v>19</v>
      </c>
      <c r="C3574" s="98"/>
      <c r="D3574" s="62">
        <v>151.63</v>
      </c>
      <c r="E3574" s="58">
        <v>0.45</v>
      </c>
      <c r="F3574" s="20" t="s">
        <v>26</v>
      </c>
      <c r="G3574" s="28">
        <f t="shared" si="80"/>
        <v>68.233500000000006</v>
      </c>
      <c r="H3574" s="94"/>
    </row>
    <row r="3575" spans="2:8" ht="24" thickBot="1">
      <c r="B3575" s="99" t="s">
        <v>28</v>
      </c>
      <c r="C3575" s="100"/>
      <c r="D3575" s="71">
        <v>731.97</v>
      </c>
      <c r="E3575" s="79"/>
      <c r="F3575" s="24" t="s">
        <v>25</v>
      </c>
      <c r="G3575" s="29">
        <f t="shared" si="80"/>
        <v>0</v>
      </c>
      <c r="H3575" s="94"/>
    </row>
    <row r="3576" spans="2:8">
      <c r="B3576" s="95" t="s">
        <v>33</v>
      </c>
      <c r="C3576" s="96"/>
      <c r="D3576" s="59">
        <v>652.6</v>
      </c>
      <c r="E3576" s="59">
        <v>2.4</v>
      </c>
      <c r="F3576" s="19" t="s">
        <v>25</v>
      </c>
      <c r="G3576" s="27">
        <f t="shared" si="80"/>
        <v>1566.24</v>
      </c>
      <c r="H3576" s="94"/>
    </row>
    <row r="3577" spans="2:8">
      <c r="B3577" s="101" t="s">
        <v>27</v>
      </c>
      <c r="C3577" s="102"/>
      <c r="D3577" s="72">
        <v>526.99</v>
      </c>
      <c r="E3577" s="60">
        <v>1.2</v>
      </c>
      <c r="F3577" s="21" t="s">
        <v>25</v>
      </c>
      <c r="G3577" s="30">
        <f t="shared" si="80"/>
        <v>632.38800000000003</v>
      </c>
      <c r="H3577" s="94"/>
    </row>
    <row r="3578" spans="2:8">
      <c r="B3578" s="101" t="s">
        <v>29</v>
      </c>
      <c r="C3578" s="102"/>
      <c r="D3578" s="73">
        <v>5436.99</v>
      </c>
      <c r="E3578" s="61"/>
      <c r="F3578" s="21" t="s">
        <v>25</v>
      </c>
      <c r="G3578" s="30">
        <f t="shared" si="80"/>
        <v>0</v>
      </c>
      <c r="H3578" s="94"/>
    </row>
    <row r="3579" spans="2:8">
      <c r="B3579" s="101" t="s">
        <v>30</v>
      </c>
      <c r="C3579" s="102"/>
      <c r="D3579" s="73">
        <v>1672.77</v>
      </c>
      <c r="E3579" s="61"/>
      <c r="F3579" s="21" t="s">
        <v>25</v>
      </c>
      <c r="G3579" s="30">
        <f t="shared" si="80"/>
        <v>0</v>
      </c>
      <c r="H3579" s="94"/>
    </row>
    <row r="3580" spans="2:8">
      <c r="B3580" s="101" t="s">
        <v>32</v>
      </c>
      <c r="C3580" s="102"/>
      <c r="D3580" s="73">
        <v>548.24</v>
      </c>
      <c r="E3580" s="61"/>
      <c r="F3580" s="21" t="s">
        <v>25</v>
      </c>
      <c r="G3580" s="30">
        <f>D3580*E3580</f>
        <v>0</v>
      </c>
      <c r="H3580" s="94"/>
    </row>
    <row r="3581" spans="2:8" ht="24" thickBot="1">
      <c r="B3581" s="97" t="s">
        <v>31</v>
      </c>
      <c r="C3581" s="98"/>
      <c r="D3581" s="74">
        <v>340.74</v>
      </c>
      <c r="E3581" s="62"/>
      <c r="F3581" s="20" t="s">
        <v>25</v>
      </c>
      <c r="G3581" s="31">
        <f>D3581*E3581</f>
        <v>0</v>
      </c>
      <c r="H3581" s="94"/>
    </row>
    <row r="3582" spans="2:8">
      <c r="C3582" s="3"/>
      <c r="D3582" s="3"/>
      <c r="E3582" s="4"/>
      <c r="F3582" s="4"/>
      <c r="H3582" s="45"/>
    </row>
    <row r="3583" spans="2:8" ht="25.5">
      <c r="C3583" s="14" t="s">
        <v>14</v>
      </c>
      <c r="D3583" s="6"/>
    </row>
    <row r="3584" spans="2:8" ht="20.25">
      <c r="C3584" s="85" t="s">
        <v>6</v>
      </c>
      <c r="D3584" s="83" t="s">
        <v>0</v>
      </c>
      <c r="E3584" s="9">
        <f>IF(G3572&gt;0, ROUND((G3572+D3565)/D3565,2), 0)</f>
        <v>1.02</v>
      </c>
      <c r="F3584" s="9"/>
      <c r="G3584" s="10"/>
      <c r="H3584" s="7"/>
    </row>
    <row r="3585" spans="2:8">
      <c r="C3585" s="85"/>
      <c r="D3585" s="83" t="s">
        <v>1</v>
      </c>
      <c r="E3585" s="9">
        <f>IF(SUM(G3573:G3574)&gt;0,ROUND((G3573+G3574+D3565)/D3565,2),0)</f>
        <v>1.04</v>
      </c>
      <c r="F3585" s="9"/>
      <c r="G3585" s="11"/>
      <c r="H3585" s="47"/>
    </row>
    <row r="3586" spans="2:8">
      <c r="C3586" s="85"/>
      <c r="D3586" s="83" t="s">
        <v>2</v>
      </c>
      <c r="E3586" s="9">
        <f>IF(G3575&gt;0,ROUND((G3575+D3565)/D3565,2),0)</f>
        <v>0</v>
      </c>
      <c r="F3586" s="12"/>
      <c r="G3586" s="11"/>
    </row>
    <row r="3587" spans="2:8">
      <c r="C3587" s="85"/>
      <c r="D3587" s="13" t="s">
        <v>3</v>
      </c>
      <c r="E3587" s="32">
        <f>IF(SUM(G3576:G3581)&gt;0,ROUND((SUM(G3576:G3581)+D3565)/D3565,2),0)</f>
        <v>1.81</v>
      </c>
      <c r="F3587" s="10"/>
      <c r="G3587" s="11"/>
    </row>
    <row r="3588" spans="2:8" ht="25.5">
      <c r="D3588" s="33" t="s">
        <v>4</v>
      </c>
      <c r="E3588" s="34">
        <f>SUM(E3584:E3587)-IF(VALUE(COUNTIF(E3584:E3587,"&gt;0"))=4,3,0)-IF(VALUE(COUNTIF(E3584:E3587,"&gt;0"))=3,2,0)-IF(VALUE(COUNTIF(E3584:E3587,"&gt;0"))=2,1,0)</f>
        <v>1.87</v>
      </c>
      <c r="F3588" s="25"/>
    </row>
    <row r="3589" spans="2:8">
      <c r="E3589" s="15"/>
    </row>
    <row r="3590" spans="2:8" ht="25.5">
      <c r="B3590" s="22"/>
      <c r="C3590" s="16" t="s">
        <v>23</v>
      </c>
      <c r="D3590" s="86">
        <f>E3588*D3565</f>
        <v>5071.5147999999999</v>
      </c>
      <c r="E3590" s="86"/>
    </row>
    <row r="3591" spans="2:8" ht="20.25">
      <c r="C3591" s="17" t="s">
        <v>8</v>
      </c>
      <c r="D3591" s="87">
        <f>D3590/D3564</f>
        <v>19.581138223938222</v>
      </c>
      <c r="E3591" s="87"/>
      <c r="G3591" s="7"/>
      <c r="H3591" s="48"/>
    </row>
    <row r="3601" spans="2:8" ht="60.75">
      <c r="B3601" s="115" t="s">
        <v>294</v>
      </c>
      <c r="C3601" s="115"/>
      <c r="D3601" s="115"/>
      <c r="E3601" s="115"/>
      <c r="F3601" s="115"/>
      <c r="G3601" s="115"/>
      <c r="H3601" s="115"/>
    </row>
    <row r="3602" spans="2:8">
      <c r="B3602" s="116" t="s">
        <v>37</v>
      </c>
      <c r="C3602" s="116"/>
      <c r="D3602" s="116"/>
      <c r="E3602" s="116"/>
      <c r="F3602" s="116"/>
      <c r="G3602" s="116"/>
    </row>
    <row r="3603" spans="2:8">
      <c r="C3603" s="84"/>
      <c r="G3603" s="7"/>
    </row>
    <row r="3604" spans="2:8" ht="25.5">
      <c r="C3604" s="14" t="s">
        <v>5</v>
      </c>
      <c r="D3604" s="6"/>
    </row>
    <row r="3605" spans="2:8" ht="20.25">
      <c r="B3605" s="10"/>
      <c r="C3605" s="103" t="s">
        <v>15</v>
      </c>
      <c r="D3605" s="106" t="s">
        <v>87</v>
      </c>
      <c r="E3605" s="107"/>
      <c r="F3605" s="107"/>
      <c r="G3605" s="108"/>
      <c r="H3605" s="40"/>
    </row>
    <row r="3606" spans="2:8" ht="20.25">
      <c r="B3606" s="10"/>
      <c r="C3606" s="104"/>
      <c r="D3606" s="106" t="s">
        <v>88</v>
      </c>
      <c r="E3606" s="107"/>
      <c r="F3606" s="107"/>
      <c r="G3606" s="108"/>
      <c r="H3606" s="40"/>
    </row>
    <row r="3607" spans="2:8" ht="20.25">
      <c r="B3607" s="10"/>
      <c r="C3607" s="105"/>
      <c r="D3607" s="106" t="s">
        <v>95</v>
      </c>
      <c r="E3607" s="107"/>
      <c r="F3607" s="107"/>
      <c r="G3607" s="108"/>
      <c r="H3607" s="40"/>
    </row>
    <row r="3608" spans="2:8">
      <c r="C3608" s="35" t="s">
        <v>12</v>
      </c>
      <c r="D3608" s="75">
        <v>4.7</v>
      </c>
      <c r="E3608" s="49"/>
      <c r="F3608" s="10"/>
    </row>
    <row r="3609" spans="2:8">
      <c r="C3609" s="1" t="s">
        <v>9</v>
      </c>
      <c r="D3609" s="76">
        <v>925</v>
      </c>
      <c r="E3609" s="109" t="s">
        <v>16</v>
      </c>
      <c r="F3609" s="110"/>
      <c r="G3609" s="113">
        <f>D3610/D3609</f>
        <v>12.00092972972973</v>
      </c>
    </row>
    <row r="3610" spans="2:8">
      <c r="C3610" s="1" t="s">
        <v>10</v>
      </c>
      <c r="D3610" s="77">
        <v>11100.86</v>
      </c>
      <c r="E3610" s="111"/>
      <c r="F3610" s="112"/>
      <c r="G3610" s="114"/>
    </row>
    <row r="3611" spans="2:8">
      <c r="C3611" s="37"/>
      <c r="D3611" s="38"/>
      <c r="E3611" s="50"/>
    </row>
    <row r="3612" spans="2:8">
      <c r="C3612" s="36" t="s">
        <v>7</v>
      </c>
      <c r="D3612" s="78" t="s">
        <v>96</v>
      </c>
    </row>
    <row r="3613" spans="2:8">
      <c r="C3613" s="36" t="s">
        <v>11</v>
      </c>
      <c r="D3613" s="78">
        <v>65</v>
      </c>
    </row>
    <row r="3614" spans="2:8">
      <c r="C3614" s="36" t="s">
        <v>13</v>
      </c>
      <c r="D3614" s="69" t="s">
        <v>34</v>
      </c>
      <c r="E3614" s="41"/>
    </row>
    <row r="3615" spans="2:8" ht="24" thickBot="1">
      <c r="C3615" s="42"/>
      <c r="D3615" s="42"/>
    </row>
    <row r="3616" spans="2:8" ht="48" thickBot="1">
      <c r="B3616" s="88" t="s">
        <v>17</v>
      </c>
      <c r="C3616" s="89"/>
      <c r="D3616" s="23" t="s">
        <v>20</v>
      </c>
      <c r="E3616" s="90" t="s">
        <v>22</v>
      </c>
      <c r="F3616" s="91"/>
      <c r="G3616" s="2" t="s">
        <v>21</v>
      </c>
    </row>
    <row r="3617" spans="2:8" ht="24" thickBot="1">
      <c r="B3617" s="92" t="s">
        <v>36</v>
      </c>
      <c r="C3617" s="93"/>
      <c r="D3617" s="70">
        <v>50.01</v>
      </c>
      <c r="E3617" s="56">
        <v>4.7</v>
      </c>
      <c r="F3617" s="18" t="s">
        <v>25</v>
      </c>
      <c r="G3617" s="26">
        <f t="shared" ref="G3617:G3624" si="81">D3617*E3617</f>
        <v>235.047</v>
      </c>
      <c r="H3617" s="94"/>
    </row>
    <row r="3618" spans="2:8">
      <c r="B3618" s="95" t="s">
        <v>18</v>
      </c>
      <c r="C3618" s="96"/>
      <c r="D3618" s="59">
        <v>97.44</v>
      </c>
      <c r="E3618" s="57">
        <v>1.2</v>
      </c>
      <c r="F3618" s="19" t="s">
        <v>26</v>
      </c>
      <c r="G3618" s="27">
        <f t="shared" si="81"/>
        <v>116.928</v>
      </c>
      <c r="H3618" s="94"/>
    </row>
    <row r="3619" spans="2:8" ht="24" thickBot="1">
      <c r="B3619" s="97" t="s">
        <v>19</v>
      </c>
      <c r="C3619" s="98"/>
      <c r="D3619" s="62">
        <v>151.63</v>
      </c>
      <c r="E3619" s="58">
        <v>1.2</v>
      </c>
      <c r="F3619" s="20" t="s">
        <v>26</v>
      </c>
      <c r="G3619" s="28">
        <f t="shared" si="81"/>
        <v>181.95599999999999</v>
      </c>
      <c r="H3619" s="94"/>
    </row>
    <row r="3620" spans="2:8" ht="24" thickBot="1">
      <c r="B3620" s="99" t="s">
        <v>28</v>
      </c>
      <c r="C3620" s="100"/>
      <c r="D3620" s="71">
        <v>731.97</v>
      </c>
      <c r="E3620" s="79"/>
      <c r="F3620" s="24" t="s">
        <v>25</v>
      </c>
      <c r="G3620" s="29">
        <f t="shared" si="81"/>
        <v>0</v>
      </c>
      <c r="H3620" s="94"/>
    </row>
    <row r="3621" spans="2:8">
      <c r="B3621" s="95" t="s">
        <v>33</v>
      </c>
      <c r="C3621" s="96"/>
      <c r="D3621" s="59">
        <v>652.6</v>
      </c>
      <c r="E3621" s="59">
        <v>9.4</v>
      </c>
      <c r="F3621" s="19" t="s">
        <v>25</v>
      </c>
      <c r="G3621" s="27">
        <f t="shared" si="81"/>
        <v>6134.4400000000005</v>
      </c>
      <c r="H3621" s="94"/>
    </row>
    <row r="3622" spans="2:8">
      <c r="B3622" s="101" t="s">
        <v>27</v>
      </c>
      <c r="C3622" s="102"/>
      <c r="D3622" s="72">
        <v>526.99</v>
      </c>
      <c r="E3622" s="60">
        <v>4.7</v>
      </c>
      <c r="F3622" s="21" t="s">
        <v>25</v>
      </c>
      <c r="G3622" s="30">
        <f t="shared" si="81"/>
        <v>2476.8530000000001</v>
      </c>
      <c r="H3622" s="94"/>
    </row>
    <row r="3623" spans="2:8">
      <c r="B3623" s="101" t="s">
        <v>29</v>
      </c>
      <c r="C3623" s="102"/>
      <c r="D3623" s="73">
        <v>5436.99</v>
      </c>
      <c r="E3623" s="61"/>
      <c r="F3623" s="21" t="s">
        <v>25</v>
      </c>
      <c r="G3623" s="30">
        <f t="shared" si="81"/>
        <v>0</v>
      </c>
      <c r="H3623" s="94"/>
    </row>
    <row r="3624" spans="2:8">
      <c r="B3624" s="101" t="s">
        <v>30</v>
      </c>
      <c r="C3624" s="102"/>
      <c r="D3624" s="73">
        <v>1672.77</v>
      </c>
      <c r="E3624" s="61"/>
      <c r="F3624" s="21" t="s">
        <v>25</v>
      </c>
      <c r="G3624" s="30">
        <f t="shared" si="81"/>
        <v>0</v>
      </c>
      <c r="H3624" s="94"/>
    </row>
    <row r="3625" spans="2:8">
      <c r="B3625" s="101" t="s">
        <v>32</v>
      </c>
      <c r="C3625" s="102"/>
      <c r="D3625" s="73">
        <v>548.24</v>
      </c>
      <c r="E3625" s="61"/>
      <c r="F3625" s="21" t="s">
        <v>25</v>
      </c>
      <c r="G3625" s="30">
        <f>D3625*E3625</f>
        <v>0</v>
      </c>
      <c r="H3625" s="94"/>
    </row>
    <row r="3626" spans="2:8" ht="24" thickBot="1">
      <c r="B3626" s="97" t="s">
        <v>31</v>
      </c>
      <c r="C3626" s="98"/>
      <c r="D3626" s="74">
        <v>340.74</v>
      </c>
      <c r="E3626" s="62"/>
      <c r="F3626" s="20" t="s">
        <v>25</v>
      </c>
      <c r="G3626" s="31">
        <f>D3626*E3626</f>
        <v>0</v>
      </c>
      <c r="H3626" s="94"/>
    </row>
    <row r="3627" spans="2:8">
      <c r="C3627" s="3"/>
      <c r="D3627" s="3"/>
      <c r="E3627" s="4"/>
      <c r="F3627" s="4"/>
      <c r="H3627" s="45"/>
    </row>
    <row r="3628" spans="2:8" ht="25.5">
      <c r="C3628" s="14" t="s">
        <v>14</v>
      </c>
      <c r="D3628" s="6"/>
    </row>
    <row r="3629" spans="2:8" ht="20.25">
      <c r="C3629" s="85" t="s">
        <v>6</v>
      </c>
      <c r="D3629" s="83" t="s">
        <v>0</v>
      </c>
      <c r="E3629" s="9">
        <f>IF(G3617&gt;0, ROUND((G3617+D3610)/D3610,2), 0)</f>
        <v>1.02</v>
      </c>
      <c r="F3629" s="9"/>
      <c r="G3629" s="10"/>
      <c r="H3629" s="7"/>
    </row>
    <row r="3630" spans="2:8">
      <c r="C3630" s="85"/>
      <c r="D3630" s="83" t="s">
        <v>1</v>
      </c>
      <c r="E3630" s="9">
        <f>IF(SUM(G3618:G3619)&gt;0,ROUND((G3618+G3619+D3610)/D3610,2),0)</f>
        <v>1.03</v>
      </c>
      <c r="F3630" s="9"/>
      <c r="G3630" s="11"/>
      <c r="H3630" s="47"/>
    </row>
    <row r="3631" spans="2:8">
      <c r="C3631" s="85"/>
      <c r="D3631" s="83" t="s">
        <v>2</v>
      </c>
      <c r="E3631" s="9">
        <f>IF(G3620&gt;0,ROUND((G3620+D3610)/D3610,2),0)</f>
        <v>0</v>
      </c>
      <c r="F3631" s="12"/>
      <c r="G3631" s="11"/>
    </row>
    <row r="3632" spans="2:8">
      <c r="C3632" s="85"/>
      <c r="D3632" s="13" t="s">
        <v>3</v>
      </c>
      <c r="E3632" s="32">
        <f>IF(SUM(G3621:G3626)&gt;0,ROUND((SUM(G3621:G3626)+D3610)/D3610,2),0)</f>
        <v>1.78</v>
      </c>
      <c r="F3632" s="10"/>
      <c r="G3632" s="11"/>
    </row>
    <row r="3633" spans="2:8" ht="25.5">
      <c r="D3633" s="33" t="s">
        <v>4</v>
      </c>
      <c r="E3633" s="34">
        <f>SUM(E3629:E3632)-IF(VALUE(COUNTIF(E3629:E3632,"&gt;0"))=4,3,0)-IF(VALUE(COUNTIF(E3629:E3632,"&gt;0"))=3,2,0)-IF(VALUE(COUNTIF(E3629:E3632,"&gt;0"))=2,1,0)</f>
        <v>1.83</v>
      </c>
      <c r="F3633" s="25"/>
    </row>
    <row r="3634" spans="2:8">
      <c r="E3634" s="15"/>
    </row>
    <row r="3635" spans="2:8" ht="25.5">
      <c r="B3635" s="22"/>
      <c r="C3635" s="16" t="s">
        <v>23</v>
      </c>
      <c r="D3635" s="86">
        <f>E3633*D3610</f>
        <v>20314.573800000002</v>
      </c>
      <c r="E3635" s="86"/>
    </row>
    <row r="3636" spans="2:8" ht="20.25">
      <c r="C3636" s="17" t="s">
        <v>8</v>
      </c>
      <c r="D3636" s="87">
        <f>D3635/D3609</f>
        <v>21.961701405405407</v>
      </c>
      <c r="E3636" s="87"/>
      <c r="G3636" s="7"/>
      <c r="H3636" s="48"/>
    </row>
    <row r="3646" spans="2:8" ht="60.75">
      <c r="B3646" s="115" t="s">
        <v>295</v>
      </c>
      <c r="C3646" s="115"/>
      <c r="D3646" s="115"/>
      <c r="E3646" s="115"/>
      <c r="F3646" s="115"/>
      <c r="G3646" s="115"/>
      <c r="H3646" s="115"/>
    </row>
    <row r="3647" spans="2:8">
      <c r="B3647" s="116" t="s">
        <v>37</v>
      </c>
      <c r="C3647" s="116"/>
      <c r="D3647" s="116"/>
      <c r="E3647" s="116"/>
      <c r="F3647" s="116"/>
      <c r="G3647" s="116"/>
    </row>
    <row r="3648" spans="2:8">
      <c r="C3648" s="84"/>
      <c r="G3648" s="7"/>
    </row>
    <row r="3649" spans="2:8" ht="25.5">
      <c r="C3649" s="14" t="s">
        <v>5</v>
      </c>
      <c r="D3649" s="6"/>
    </row>
    <row r="3650" spans="2:8" ht="20.25">
      <c r="B3650" s="10"/>
      <c r="C3650" s="103" t="s">
        <v>15</v>
      </c>
      <c r="D3650" s="106" t="s">
        <v>87</v>
      </c>
      <c r="E3650" s="107"/>
      <c r="F3650" s="107"/>
      <c r="G3650" s="108"/>
      <c r="H3650" s="40"/>
    </row>
    <row r="3651" spans="2:8" ht="20.25">
      <c r="B3651" s="10"/>
      <c r="C3651" s="104"/>
      <c r="D3651" s="106" t="s">
        <v>88</v>
      </c>
      <c r="E3651" s="107"/>
      <c r="F3651" s="107"/>
      <c r="G3651" s="108"/>
      <c r="H3651" s="40"/>
    </row>
    <row r="3652" spans="2:8" ht="20.25">
      <c r="B3652" s="10"/>
      <c r="C3652" s="105"/>
      <c r="D3652" s="106" t="s">
        <v>97</v>
      </c>
      <c r="E3652" s="107"/>
      <c r="F3652" s="107"/>
      <c r="G3652" s="108"/>
      <c r="H3652" s="40"/>
    </row>
    <row r="3653" spans="2:8">
      <c r="C3653" s="35" t="s">
        <v>12</v>
      </c>
      <c r="D3653" s="75">
        <v>5.3</v>
      </c>
      <c r="E3653" s="49"/>
      <c r="F3653" s="10"/>
    </row>
    <row r="3654" spans="2:8">
      <c r="C3654" s="1" t="s">
        <v>9</v>
      </c>
      <c r="D3654" s="76">
        <v>880</v>
      </c>
      <c r="E3654" s="109" t="s">
        <v>16</v>
      </c>
      <c r="F3654" s="110"/>
      <c r="G3654" s="113">
        <f>D3655/D3654</f>
        <v>18.028181818181817</v>
      </c>
    </row>
    <row r="3655" spans="2:8">
      <c r="C3655" s="1" t="s">
        <v>10</v>
      </c>
      <c r="D3655" s="77">
        <v>15864.8</v>
      </c>
      <c r="E3655" s="111"/>
      <c r="F3655" s="112"/>
      <c r="G3655" s="114"/>
    </row>
    <row r="3656" spans="2:8">
      <c r="C3656" s="37"/>
      <c r="D3656" s="38"/>
      <c r="E3656" s="50"/>
    </row>
    <row r="3657" spans="2:8">
      <c r="C3657" s="36" t="s">
        <v>7</v>
      </c>
      <c r="D3657" s="78" t="s">
        <v>98</v>
      </c>
    </row>
    <row r="3658" spans="2:8">
      <c r="C3658" s="36" t="s">
        <v>11</v>
      </c>
      <c r="D3658" s="78">
        <v>65</v>
      </c>
    </row>
    <row r="3659" spans="2:8">
      <c r="C3659" s="36" t="s">
        <v>13</v>
      </c>
      <c r="D3659" s="69" t="s">
        <v>34</v>
      </c>
      <c r="E3659" s="41"/>
    </row>
    <row r="3660" spans="2:8" ht="24" thickBot="1">
      <c r="C3660" s="42"/>
      <c r="D3660" s="42"/>
    </row>
    <row r="3661" spans="2:8" ht="48" thickBot="1">
      <c r="B3661" s="88" t="s">
        <v>17</v>
      </c>
      <c r="C3661" s="89"/>
      <c r="D3661" s="23" t="s">
        <v>20</v>
      </c>
      <c r="E3661" s="90" t="s">
        <v>22</v>
      </c>
      <c r="F3661" s="91"/>
      <c r="G3661" s="2" t="s">
        <v>21</v>
      </c>
    </row>
    <row r="3662" spans="2:8" ht="24" thickBot="1">
      <c r="B3662" s="92" t="s">
        <v>36</v>
      </c>
      <c r="C3662" s="93"/>
      <c r="D3662" s="70">
        <v>50.01</v>
      </c>
      <c r="E3662" s="56">
        <v>5.3</v>
      </c>
      <c r="F3662" s="18" t="s">
        <v>25</v>
      </c>
      <c r="G3662" s="26">
        <f t="shared" ref="G3662:G3669" si="82">D3662*E3662</f>
        <v>265.053</v>
      </c>
      <c r="H3662" s="94"/>
    </row>
    <row r="3663" spans="2:8">
      <c r="B3663" s="95" t="s">
        <v>18</v>
      </c>
      <c r="C3663" s="96"/>
      <c r="D3663" s="59">
        <v>97.44</v>
      </c>
      <c r="E3663" s="57">
        <v>0.94599999999999995</v>
      </c>
      <c r="F3663" s="19" t="s">
        <v>26</v>
      </c>
      <c r="G3663" s="27">
        <f t="shared" si="82"/>
        <v>92.178239999999988</v>
      </c>
      <c r="H3663" s="94"/>
    </row>
    <row r="3664" spans="2:8" ht="24" thickBot="1">
      <c r="B3664" s="97" t="s">
        <v>19</v>
      </c>
      <c r="C3664" s="98"/>
      <c r="D3664" s="62">
        <v>151.63</v>
      </c>
      <c r="E3664" s="58">
        <v>0.94599999999999995</v>
      </c>
      <c r="F3664" s="20" t="s">
        <v>26</v>
      </c>
      <c r="G3664" s="28">
        <f t="shared" si="82"/>
        <v>143.44198</v>
      </c>
      <c r="H3664" s="94"/>
    </row>
    <row r="3665" spans="2:8" ht="24" thickBot="1">
      <c r="B3665" s="99" t="s">
        <v>28</v>
      </c>
      <c r="C3665" s="100"/>
      <c r="D3665" s="71">
        <v>731.97</v>
      </c>
      <c r="E3665" s="79"/>
      <c r="F3665" s="24" t="s">
        <v>25</v>
      </c>
      <c r="G3665" s="29">
        <f t="shared" si="82"/>
        <v>0</v>
      </c>
      <c r="H3665" s="94"/>
    </row>
    <row r="3666" spans="2:8">
      <c r="B3666" s="95" t="s">
        <v>33</v>
      </c>
      <c r="C3666" s="96"/>
      <c r="D3666" s="59">
        <v>652.6</v>
      </c>
      <c r="E3666" s="59">
        <v>10.6</v>
      </c>
      <c r="F3666" s="19" t="s">
        <v>25</v>
      </c>
      <c r="G3666" s="27">
        <f t="shared" si="82"/>
        <v>6917.56</v>
      </c>
      <c r="H3666" s="94"/>
    </row>
    <row r="3667" spans="2:8">
      <c r="B3667" s="101" t="s">
        <v>27</v>
      </c>
      <c r="C3667" s="102"/>
      <c r="D3667" s="72">
        <v>526.99</v>
      </c>
      <c r="E3667" s="60"/>
      <c r="F3667" s="21" t="s">
        <v>25</v>
      </c>
      <c r="G3667" s="30">
        <f t="shared" si="82"/>
        <v>0</v>
      </c>
      <c r="H3667" s="94"/>
    </row>
    <row r="3668" spans="2:8">
      <c r="B3668" s="101" t="s">
        <v>29</v>
      </c>
      <c r="C3668" s="102"/>
      <c r="D3668" s="73">
        <v>5436.99</v>
      </c>
      <c r="E3668" s="61">
        <v>5.3</v>
      </c>
      <c r="F3668" s="21" t="s">
        <v>25</v>
      </c>
      <c r="G3668" s="30">
        <f t="shared" si="82"/>
        <v>28816.046999999999</v>
      </c>
      <c r="H3668" s="94"/>
    </row>
    <row r="3669" spans="2:8">
      <c r="B3669" s="101" t="s">
        <v>30</v>
      </c>
      <c r="C3669" s="102"/>
      <c r="D3669" s="73">
        <v>1672.77</v>
      </c>
      <c r="E3669" s="61">
        <v>5.3</v>
      </c>
      <c r="F3669" s="21" t="s">
        <v>25</v>
      </c>
      <c r="G3669" s="30">
        <f t="shared" si="82"/>
        <v>8865.6810000000005</v>
      </c>
      <c r="H3669" s="94"/>
    </row>
    <row r="3670" spans="2:8">
      <c r="B3670" s="101" t="s">
        <v>32</v>
      </c>
      <c r="C3670" s="102"/>
      <c r="D3670" s="73">
        <v>548.24</v>
      </c>
      <c r="E3670" s="61">
        <v>5.3</v>
      </c>
      <c r="F3670" s="21" t="s">
        <v>25</v>
      </c>
      <c r="G3670" s="30">
        <f>D3670*E3670</f>
        <v>2905.672</v>
      </c>
      <c r="H3670" s="94"/>
    </row>
    <row r="3671" spans="2:8" ht="24" thickBot="1">
      <c r="B3671" s="97" t="s">
        <v>31</v>
      </c>
      <c r="C3671" s="98"/>
      <c r="D3671" s="74">
        <v>340.74</v>
      </c>
      <c r="E3671" s="62">
        <v>53</v>
      </c>
      <c r="F3671" s="20" t="s">
        <v>25</v>
      </c>
      <c r="G3671" s="31">
        <f>D3671*E3671</f>
        <v>18059.22</v>
      </c>
      <c r="H3671" s="94"/>
    </row>
    <row r="3672" spans="2:8">
      <c r="C3672" s="3"/>
      <c r="D3672" s="3"/>
      <c r="E3672" s="4"/>
      <c r="F3672" s="4"/>
      <c r="H3672" s="45"/>
    </row>
    <row r="3673" spans="2:8" ht="25.5">
      <c r="C3673" s="14" t="s">
        <v>14</v>
      </c>
      <c r="D3673" s="6"/>
    </row>
    <row r="3674" spans="2:8" ht="20.25">
      <c r="C3674" s="85" t="s">
        <v>6</v>
      </c>
      <c r="D3674" s="83" t="s">
        <v>0</v>
      </c>
      <c r="E3674" s="9">
        <f>IF(G3662&gt;0, ROUND((G3662+D3655)/D3655,2), 0)</f>
        <v>1.02</v>
      </c>
      <c r="F3674" s="9"/>
      <c r="G3674" s="10"/>
      <c r="H3674" s="7"/>
    </row>
    <row r="3675" spans="2:8">
      <c r="C3675" s="85"/>
      <c r="D3675" s="83" t="s">
        <v>1</v>
      </c>
      <c r="E3675" s="9">
        <f>IF(SUM(G3663:G3664)&gt;0,ROUND((G3663+G3664+D3655)/D3655,2),0)</f>
        <v>1.01</v>
      </c>
      <c r="F3675" s="9"/>
      <c r="G3675" s="11"/>
      <c r="H3675" s="47"/>
    </row>
    <row r="3676" spans="2:8">
      <c r="C3676" s="85"/>
      <c r="D3676" s="83" t="s">
        <v>2</v>
      </c>
      <c r="E3676" s="9">
        <f>IF(G3665&gt;0,ROUND((G3665+D3655)/D3655,2),0)</f>
        <v>0</v>
      </c>
      <c r="F3676" s="12"/>
      <c r="G3676" s="11"/>
    </row>
    <row r="3677" spans="2:8">
      <c r="C3677" s="85"/>
      <c r="D3677" s="13" t="s">
        <v>3</v>
      </c>
      <c r="E3677" s="32">
        <f>IF(SUM(G3666:G3671)&gt;0,ROUND((SUM(G3666:G3671)+D3655)/D3655,2),0)</f>
        <v>5.13</v>
      </c>
      <c r="F3677" s="10"/>
      <c r="G3677" s="11"/>
    </row>
    <row r="3678" spans="2:8" ht="25.5">
      <c r="D3678" s="33" t="s">
        <v>4</v>
      </c>
      <c r="E3678" s="34">
        <f>SUM(E3674:E3677)-IF(VALUE(COUNTIF(E3674:E3677,"&gt;0"))=4,3,0)-IF(VALUE(COUNTIF(E3674:E3677,"&gt;0"))=3,2,0)-IF(VALUE(COUNTIF(E3674:E3677,"&gt;0"))=2,1,0)</f>
        <v>5.16</v>
      </c>
      <c r="F3678" s="25"/>
    </row>
    <row r="3679" spans="2:8">
      <c r="E3679" s="15"/>
    </row>
    <row r="3680" spans="2:8" ht="25.5">
      <c r="B3680" s="22"/>
      <c r="C3680" s="16" t="s">
        <v>23</v>
      </c>
      <c r="D3680" s="86">
        <f>E3678*D3655</f>
        <v>81862.368000000002</v>
      </c>
      <c r="E3680" s="86"/>
    </row>
    <row r="3681" spans="2:8" ht="20.25">
      <c r="C3681" s="17" t="s">
        <v>8</v>
      </c>
      <c r="D3681" s="87">
        <f>D3680/D3654</f>
        <v>93.025418181818182</v>
      </c>
      <c r="E3681" s="87"/>
      <c r="G3681" s="7"/>
      <c r="H3681" s="48"/>
    </row>
    <row r="3691" spans="2:8" ht="60.75">
      <c r="B3691" s="115" t="s">
        <v>296</v>
      </c>
      <c r="C3691" s="115"/>
      <c r="D3691" s="115"/>
      <c r="E3691" s="115"/>
      <c r="F3691" s="115"/>
      <c r="G3691" s="115"/>
      <c r="H3691" s="115"/>
    </row>
    <row r="3692" spans="2:8">
      <c r="B3692" s="116" t="s">
        <v>37</v>
      </c>
      <c r="C3692" s="116"/>
      <c r="D3692" s="116"/>
      <c r="E3692" s="116"/>
      <c r="F3692" s="116"/>
      <c r="G3692" s="116"/>
    </row>
    <row r="3693" spans="2:8">
      <c r="C3693" s="84"/>
      <c r="G3693" s="7"/>
    </row>
    <row r="3694" spans="2:8" ht="25.5">
      <c r="C3694" s="14" t="s">
        <v>5</v>
      </c>
      <c r="D3694" s="6"/>
    </row>
    <row r="3695" spans="2:8" ht="20.25">
      <c r="B3695" s="10"/>
      <c r="C3695" s="103" t="s">
        <v>15</v>
      </c>
      <c r="D3695" s="106" t="s">
        <v>87</v>
      </c>
      <c r="E3695" s="107"/>
      <c r="F3695" s="107"/>
      <c r="G3695" s="108"/>
      <c r="H3695" s="40"/>
    </row>
    <row r="3696" spans="2:8" ht="20.25">
      <c r="B3696" s="10"/>
      <c r="C3696" s="104"/>
      <c r="D3696" s="106" t="s">
        <v>88</v>
      </c>
      <c r="E3696" s="107"/>
      <c r="F3696" s="107"/>
      <c r="G3696" s="108"/>
      <c r="H3696" s="40"/>
    </row>
    <row r="3697" spans="2:8" ht="20.25">
      <c r="B3697" s="10"/>
      <c r="C3697" s="105"/>
      <c r="D3697" s="106" t="s">
        <v>99</v>
      </c>
      <c r="E3697" s="107"/>
      <c r="F3697" s="107"/>
      <c r="G3697" s="108"/>
      <c r="H3697" s="40"/>
    </row>
    <row r="3698" spans="2:8">
      <c r="C3698" s="35" t="s">
        <v>12</v>
      </c>
      <c r="D3698" s="75">
        <v>3.1</v>
      </c>
      <c r="E3698" s="49"/>
      <c r="F3698" s="10"/>
    </row>
    <row r="3699" spans="2:8">
      <c r="C3699" s="1" t="s">
        <v>9</v>
      </c>
      <c r="D3699" s="76">
        <v>546</v>
      </c>
      <c r="E3699" s="109" t="s">
        <v>16</v>
      </c>
      <c r="F3699" s="110"/>
      <c r="G3699" s="113">
        <f>D3700/D3699</f>
        <v>12.435201465201464</v>
      </c>
    </row>
    <row r="3700" spans="2:8">
      <c r="C3700" s="1" t="s">
        <v>10</v>
      </c>
      <c r="D3700" s="77">
        <v>6789.62</v>
      </c>
      <c r="E3700" s="111"/>
      <c r="F3700" s="112"/>
      <c r="G3700" s="114"/>
    </row>
    <row r="3701" spans="2:8">
      <c r="C3701" s="37"/>
      <c r="D3701" s="38"/>
      <c r="E3701" s="50"/>
    </row>
    <row r="3702" spans="2:8">
      <c r="C3702" s="36" t="s">
        <v>7</v>
      </c>
      <c r="D3702" s="78" t="s">
        <v>100</v>
      </c>
    </row>
    <row r="3703" spans="2:8">
      <c r="C3703" s="36" t="s">
        <v>11</v>
      </c>
      <c r="D3703" s="78">
        <v>45</v>
      </c>
    </row>
    <row r="3704" spans="2:8">
      <c r="C3704" s="36" t="s">
        <v>13</v>
      </c>
      <c r="D3704" s="69" t="s">
        <v>34</v>
      </c>
      <c r="E3704" s="41"/>
    </row>
    <row r="3705" spans="2:8" ht="24" thickBot="1">
      <c r="C3705" s="42"/>
      <c r="D3705" s="42"/>
    </row>
    <row r="3706" spans="2:8" ht="48" thickBot="1">
      <c r="B3706" s="88" t="s">
        <v>17</v>
      </c>
      <c r="C3706" s="89"/>
      <c r="D3706" s="23" t="s">
        <v>20</v>
      </c>
      <c r="E3706" s="90" t="s">
        <v>22</v>
      </c>
      <c r="F3706" s="91"/>
      <c r="G3706" s="2" t="s">
        <v>21</v>
      </c>
    </row>
    <row r="3707" spans="2:8" ht="24" thickBot="1">
      <c r="B3707" s="92" t="s">
        <v>36</v>
      </c>
      <c r="C3707" s="93"/>
      <c r="D3707" s="70">
        <v>50.01</v>
      </c>
      <c r="E3707" s="56">
        <v>3.1</v>
      </c>
      <c r="F3707" s="18" t="s">
        <v>25</v>
      </c>
      <c r="G3707" s="26">
        <f t="shared" ref="G3707:G3714" si="83">D3707*E3707</f>
        <v>155.03100000000001</v>
      </c>
      <c r="H3707" s="94"/>
    </row>
    <row r="3708" spans="2:8">
      <c r="B3708" s="95" t="s">
        <v>18</v>
      </c>
      <c r="C3708" s="96"/>
      <c r="D3708" s="59">
        <v>97.44</v>
      </c>
      <c r="E3708" s="57">
        <v>0.86</v>
      </c>
      <c r="F3708" s="19" t="s">
        <v>26</v>
      </c>
      <c r="G3708" s="27">
        <f t="shared" si="83"/>
        <v>83.798400000000001</v>
      </c>
      <c r="H3708" s="94"/>
    </row>
    <row r="3709" spans="2:8" ht="24" thickBot="1">
      <c r="B3709" s="97" t="s">
        <v>19</v>
      </c>
      <c r="C3709" s="98"/>
      <c r="D3709" s="62">
        <v>151.63</v>
      </c>
      <c r="E3709" s="58">
        <v>0.86</v>
      </c>
      <c r="F3709" s="20" t="s">
        <v>26</v>
      </c>
      <c r="G3709" s="28">
        <f t="shared" si="83"/>
        <v>130.40179999999998</v>
      </c>
      <c r="H3709" s="94"/>
    </row>
    <row r="3710" spans="2:8" ht="24" thickBot="1">
      <c r="B3710" s="99" t="s">
        <v>28</v>
      </c>
      <c r="C3710" s="100"/>
      <c r="D3710" s="71">
        <v>731.97</v>
      </c>
      <c r="E3710" s="79"/>
      <c r="F3710" s="24" t="s">
        <v>25</v>
      </c>
      <c r="G3710" s="29">
        <f t="shared" si="83"/>
        <v>0</v>
      </c>
      <c r="H3710" s="94"/>
    </row>
    <row r="3711" spans="2:8">
      <c r="B3711" s="95" t="s">
        <v>33</v>
      </c>
      <c r="C3711" s="96"/>
      <c r="D3711" s="59">
        <v>652.6</v>
      </c>
      <c r="E3711" s="59">
        <v>6.2</v>
      </c>
      <c r="F3711" s="19" t="s">
        <v>25</v>
      </c>
      <c r="G3711" s="27">
        <f t="shared" si="83"/>
        <v>4046.1200000000003</v>
      </c>
      <c r="H3711" s="94"/>
    </row>
    <row r="3712" spans="2:8">
      <c r="B3712" s="101" t="s">
        <v>27</v>
      </c>
      <c r="C3712" s="102"/>
      <c r="D3712" s="72">
        <v>526.99</v>
      </c>
      <c r="E3712" s="60">
        <v>3.1</v>
      </c>
      <c r="F3712" s="21" t="s">
        <v>25</v>
      </c>
      <c r="G3712" s="30">
        <f t="shared" si="83"/>
        <v>1633.6690000000001</v>
      </c>
      <c r="H3712" s="94"/>
    </row>
    <row r="3713" spans="2:8">
      <c r="B3713" s="101" t="s">
        <v>29</v>
      </c>
      <c r="C3713" s="102"/>
      <c r="D3713" s="73">
        <v>5436.99</v>
      </c>
      <c r="E3713" s="61"/>
      <c r="F3713" s="21" t="s">
        <v>25</v>
      </c>
      <c r="G3713" s="30">
        <f t="shared" si="83"/>
        <v>0</v>
      </c>
      <c r="H3713" s="94"/>
    </row>
    <row r="3714" spans="2:8">
      <c r="B3714" s="101" t="s">
        <v>30</v>
      </c>
      <c r="C3714" s="102"/>
      <c r="D3714" s="73">
        <v>1672.77</v>
      </c>
      <c r="E3714" s="61"/>
      <c r="F3714" s="21" t="s">
        <v>25</v>
      </c>
      <c r="G3714" s="30">
        <f t="shared" si="83"/>
        <v>0</v>
      </c>
      <c r="H3714" s="94"/>
    </row>
    <row r="3715" spans="2:8">
      <c r="B3715" s="101" t="s">
        <v>32</v>
      </c>
      <c r="C3715" s="102"/>
      <c r="D3715" s="73">
        <v>548.24</v>
      </c>
      <c r="E3715" s="61"/>
      <c r="F3715" s="21" t="s">
        <v>25</v>
      </c>
      <c r="G3715" s="30">
        <f>D3715*E3715</f>
        <v>0</v>
      </c>
      <c r="H3715" s="94"/>
    </row>
    <row r="3716" spans="2:8" ht="24" thickBot="1">
      <c r="B3716" s="97" t="s">
        <v>31</v>
      </c>
      <c r="C3716" s="98"/>
      <c r="D3716" s="74">
        <v>340.74</v>
      </c>
      <c r="E3716" s="62"/>
      <c r="F3716" s="20" t="s">
        <v>25</v>
      </c>
      <c r="G3716" s="31">
        <f>D3716*E3716</f>
        <v>0</v>
      </c>
      <c r="H3716" s="94"/>
    </row>
    <row r="3717" spans="2:8">
      <c r="C3717" s="3"/>
      <c r="D3717" s="3"/>
      <c r="E3717" s="4"/>
      <c r="F3717" s="4"/>
      <c r="H3717" s="45"/>
    </row>
    <row r="3718" spans="2:8" ht="25.5">
      <c r="C3718" s="14" t="s">
        <v>14</v>
      </c>
      <c r="D3718" s="6"/>
    </row>
    <row r="3719" spans="2:8" ht="20.25">
      <c r="C3719" s="85" t="s">
        <v>6</v>
      </c>
      <c r="D3719" s="83" t="s">
        <v>0</v>
      </c>
      <c r="E3719" s="9">
        <f>IF(G3707&gt;0, ROUND((G3707+D3700)/D3700,2), 0)</f>
        <v>1.02</v>
      </c>
      <c r="F3719" s="9"/>
      <c r="G3719" s="10"/>
      <c r="H3719" s="7"/>
    </row>
    <row r="3720" spans="2:8">
      <c r="C3720" s="85"/>
      <c r="D3720" s="83" t="s">
        <v>1</v>
      </c>
      <c r="E3720" s="9">
        <f>IF(SUM(G3708:G3709)&gt;0,ROUND((G3708+G3709+D3700)/D3700,2),0)</f>
        <v>1.03</v>
      </c>
      <c r="F3720" s="9"/>
      <c r="G3720" s="11"/>
      <c r="H3720" s="47"/>
    </row>
    <row r="3721" spans="2:8">
      <c r="C3721" s="85"/>
      <c r="D3721" s="83" t="s">
        <v>2</v>
      </c>
      <c r="E3721" s="9">
        <f>IF(G3710&gt;0,ROUND((G3710+D3700)/D3700,2),0)</f>
        <v>0</v>
      </c>
      <c r="F3721" s="12"/>
      <c r="G3721" s="11"/>
    </row>
    <row r="3722" spans="2:8">
      <c r="C3722" s="85"/>
      <c r="D3722" s="13" t="s">
        <v>3</v>
      </c>
      <c r="E3722" s="32">
        <f>IF(SUM(G3711:G3716)&gt;0,ROUND((SUM(G3711:G3716)+D3700)/D3700,2),0)</f>
        <v>1.84</v>
      </c>
      <c r="F3722" s="10"/>
      <c r="G3722" s="11"/>
    </row>
    <row r="3723" spans="2:8" ht="25.5">
      <c r="D3723" s="33" t="s">
        <v>4</v>
      </c>
      <c r="E3723" s="34">
        <f>SUM(E3719:E3722)-IF(VALUE(COUNTIF(E3719:E3722,"&gt;0"))=4,3,0)-IF(VALUE(COUNTIF(E3719:E3722,"&gt;0"))=3,2,0)-IF(VALUE(COUNTIF(E3719:E3722,"&gt;0"))=2,1,0)</f>
        <v>1.8899999999999997</v>
      </c>
      <c r="F3723" s="25"/>
    </row>
    <row r="3724" spans="2:8">
      <c r="E3724" s="15"/>
    </row>
    <row r="3725" spans="2:8" ht="25.5">
      <c r="B3725" s="22"/>
      <c r="C3725" s="16" t="s">
        <v>23</v>
      </c>
      <c r="D3725" s="86">
        <f>E3723*D3700</f>
        <v>12832.381799999997</v>
      </c>
      <c r="E3725" s="86"/>
    </row>
    <row r="3726" spans="2:8" ht="20.25">
      <c r="C3726" s="17" t="s">
        <v>8</v>
      </c>
      <c r="D3726" s="87">
        <f>D3725/D3699</f>
        <v>23.502530769230763</v>
      </c>
      <c r="E3726" s="87"/>
      <c r="G3726" s="7"/>
      <c r="H3726" s="48"/>
    </row>
    <row r="3736" spans="2:8" ht="60.75">
      <c r="B3736" s="115" t="s">
        <v>297</v>
      </c>
      <c r="C3736" s="115"/>
      <c r="D3736" s="115"/>
      <c r="E3736" s="115"/>
      <c r="F3736" s="115"/>
      <c r="G3736" s="115"/>
      <c r="H3736" s="115"/>
    </row>
    <row r="3737" spans="2:8">
      <c r="B3737" s="116" t="s">
        <v>37</v>
      </c>
      <c r="C3737" s="116"/>
      <c r="D3737" s="116"/>
      <c r="E3737" s="116"/>
      <c r="F3737" s="116"/>
      <c r="G3737" s="116"/>
    </row>
    <row r="3738" spans="2:8">
      <c r="C3738" s="84"/>
      <c r="G3738" s="7"/>
    </row>
    <row r="3739" spans="2:8" ht="25.5">
      <c r="C3739" s="14" t="s">
        <v>5</v>
      </c>
      <c r="D3739" s="6"/>
    </row>
    <row r="3740" spans="2:8" ht="20.25">
      <c r="B3740" s="10"/>
      <c r="C3740" s="103" t="s">
        <v>15</v>
      </c>
      <c r="D3740" s="106" t="s">
        <v>87</v>
      </c>
      <c r="E3740" s="107"/>
      <c r="F3740" s="107"/>
      <c r="G3740" s="108"/>
      <c r="H3740" s="40"/>
    </row>
    <row r="3741" spans="2:8" ht="20.25">
      <c r="B3741" s="10"/>
      <c r="C3741" s="104"/>
      <c r="D3741" s="106" t="s">
        <v>88</v>
      </c>
      <c r="E3741" s="107"/>
      <c r="F3741" s="107"/>
      <c r="G3741" s="108"/>
      <c r="H3741" s="40"/>
    </row>
    <row r="3742" spans="2:8" ht="20.25">
      <c r="B3742" s="10"/>
      <c r="C3742" s="105"/>
      <c r="D3742" s="106" t="s">
        <v>101</v>
      </c>
      <c r="E3742" s="107"/>
      <c r="F3742" s="107"/>
      <c r="G3742" s="108"/>
      <c r="H3742" s="40"/>
    </row>
    <row r="3743" spans="2:8">
      <c r="C3743" s="35" t="s">
        <v>12</v>
      </c>
      <c r="D3743" s="75">
        <v>1.9</v>
      </c>
      <c r="E3743" s="49"/>
      <c r="F3743" s="10"/>
    </row>
    <row r="3744" spans="2:8">
      <c r="C3744" s="1" t="s">
        <v>9</v>
      </c>
      <c r="D3744" s="76">
        <v>359</v>
      </c>
      <c r="E3744" s="109" t="s">
        <v>16</v>
      </c>
      <c r="F3744" s="110"/>
      <c r="G3744" s="113">
        <f>D3745/D3744</f>
        <v>13.021337047353761</v>
      </c>
    </row>
    <row r="3745" spans="2:8">
      <c r="C3745" s="1" t="s">
        <v>10</v>
      </c>
      <c r="D3745" s="77">
        <v>4674.66</v>
      </c>
      <c r="E3745" s="111"/>
      <c r="F3745" s="112"/>
      <c r="G3745" s="114"/>
    </row>
    <row r="3746" spans="2:8">
      <c r="C3746" s="37"/>
      <c r="D3746" s="38"/>
      <c r="E3746" s="50"/>
    </row>
    <row r="3747" spans="2:8">
      <c r="C3747" s="36" t="s">
        <v>7</v>
      </c>
      <c r="D3747" s="78" t="s">
        <v>100</v>
      </c>
    </row>
    <row r="3748" spans="2:8">
      <c r="C3748" s="36" t="s">
        <v>11</v>
      </c>
      <c r="D3748" s="78">
        <v>45</v>
      </c>
    </row>
    <row r="3749" spans="2:8">
      <c r="C3749" s="36" t="s">
        <v>13</v>
      </c>
      <c r="D3749" s="69" t="s">
        <v>34</v>
      </c>
      <c r="E3749" s="41"/>
    </row>
    <row r="3750" spans="2:8" ht="24" thickBot="1">
      <c r="C3750" s="42"/>
      <c r="D3750" s="42"/>
    </row>
    <row r="3751" spans="2:8" ht="48" thickBot="1">
      <c r="B3751" s="88" t="s">
        <v>17</v>
      </c>
      <c r="C3751" s="89"/>
      <c r="D3751" s="23" t="s">
        <v>20</v>
      </c>
      <c r="E3751" s="90" t="s">
        <v>22</v>
      </c>
      <c r="F3751" s="91"/>
      <c r="G3751" s="2" t="s">
        <v>21</v>
      </c>
    </row>
    <row r="3752" spans="2:8" ht="24" thickBot="1">
      <c r="B3752" s="92" t="s">
        <v>36</v>
      </c>
      <c r="C3752" s="93"/>
      <c r="D3752" s="70">
        <v>50.01</v>
      </c>
      <c r="E3752" s="56">
        <v>1.9</v>
      </c>
      <c r="F3752" s="18" t="s">
        <v>25</v>
      </c>
      <c r="G3752" s="26">
        <f t="shared" ref="G3752:G3759" si="84">D3752*E3752</f>
        <v>95.018999999999991</v>
      </c>
      <c r="H3752" s="94"/>
    </row>
    <row r="3753" spans="2:8">
      <c r="B3753" s="95" t="s">
        <v>18</v>
      </c>
      <c r="C3753" s="96"/>
      <c r="D3753" s="59">
        <v>97.44</v>
      </c>
      <c r="E3753" s="57">
        <v>0.78</v>
      </c>
      <c r="F3753" s="19" t="s">
        <v>26</v>
      </c>
      <c r="G3753" s="27">
        <f t="shared" si="84"/>
        <v>76.003200000000007</v>
      </c>
      <c r="H3753" s="94"/>
    </row>
    <row r="3754" spans="2:8" ht="24" thickBot="1">
      <c r="B3754" s="97" t="s">
        <v>19</v>
      </c>
      <c r="C3754" s="98"/>
      <c r="D3754" s="62">
        <v>151.63</v>
      </c>
      <c r="E3754" s="58">
        <v>0.78</v>
      </c>
      <c r="F3754" s="20" t="s">
        <v>26</v>
      </c>
      <c r="G3754" s="28">
        <f t="shared" si="84"/>
        <v>118.2714</v>
      </c>
      <c r="H3754" s="94"/>
    </row>
    <row r="3755" spans="2:8" ht="24" thickBot="1">
      <c r="B3755" s="99" t="s">
        <v>28</v>
      </c>
      <c r="C3755" s="100"/>
      <c r="D3755" s="71">
        <v>731.97</v>
      </c>
      <c r="E3755" s="79"/>
      <c r="F3755" s="24" t="s">
        <v>25</v>
      </c>
      <c r="G3755" s="29">
        <f t="shared" si="84"/>
        <v>0</v>
      </c>
      <c r="H3755" s="94"/>
    </row>
    <row r="3756" spans="2:8">
      <c r="B3756" s="95" t="s">
        <v>33</v>
      </c>
      <c r="C3756" s="96"/>
      <c r="D3756" s="59">
        <v>652.6</v>
      </c>
      <c r="E3756" s="59">
        <v>3.8</v>
      </c>
      <c r="F3756" s="19" t="s">
        <v>25</v>
      </c>
      <c r="G3756" s="27">
        <f t="shared" si="84"/>
        <v>2479.88</v>
      </c>
      <c r="H3756" s="94"/>
    </row>
    <row r="3757" spans="2:8">
      <c r="B3757" s="101" t="s">
        <v>27</v>
      </c>
      <c r="C3757" s="102"/>
      <c r="D3757" s="72">
        <v>526.99</v>
      </c>
      <c r="E3757" s="60">
        <v>1.9</v>
      </c>
      <c r="F3757" s="21" t="s">
        <v>25</v>
      </c>
      <c r="G3757" s="30">
        <f t="shared" si="84"/>
        <v>1001.2809999999999</v>
      </c>
      <c r="H3757" s="94"/>
    </row>
    <row r="3758" spans="2:8">
      <c r="B3758" s="101" t="s">
        <v>29</v>
      </c>
      <c r="C3758" s="102"/>
      <c r="D3758" s="73">
        <v>5436.99</v>
      </c>
      <c r="E3758" s="61"/>
      <c r="F3758" s="21" t="s">
        <v>25</v>
      </c>
      <c r="G3758" s="30">
        <f t="shared" si="84"/>
        <v>0</v>
      </c>
      <c r="H3758" s="94"/>
    </row>
    <row r="3759" spans="2:8">
      <c r="B3759" s="101" t="s">
        <v>30</v>
      </c>
      <c r="C3759" s="102"/>
      <c r="D3759" s="73">
        <v>1672.77</v>
      </c>
      <c r="E3759" s="61"/>
      <c r="F3759" s="21" t="s">
        <v>25</v>
      </c>
      <c r="G3759" s="30">
        <f t="shared" si="84"/>
        <v>0</v>
      </c>
      <c r="H3759" s="94"/>
    </row>
    <row r="3760" spans="2:8">
      <c r="B3760" s="101" t="s">
        <v>32</v>
      </c>
      <c r="C3760" s="102"/>
      <c r="D3760" s="73">
        <v>548.24</v>
      </c>
      <c r="E3760" s="61"/>
      <c r="F3760" s="21" t="s">
        <v>25</v>
      </c>
      <c r="G3760" s="30">
        <f>D3760*E3760</f>
        <v>0</v>
      </c>
      <c r="H3760" s="94"/>
    </row>
    <row r="3761" spans="2:8" ht="24" thickBot="1">
      <c r="B3761" s="97" t="s">
        <v>31</v>
      </c>
      <c r="C3761" s="98"/>
      <c r="D3761" s="74">
        <v>340.74</v>
      </c>
      <c r="E3761" s="62"/>
      <c r="F3761" s="20" t="s">
        <v>25</v>
      </c>
      <c r="G3761" s="31">
        <f>D3761*E3761</f>
        <v>0</v>
      </c>
      <c r="H3761" s="94"/>
    </row>
    <row r="3762" spans="2:8">
      <c r="C3762" s="3"/>
      <c r="D3762" s="3"/>
      <c r="E3762" s="4"/>
      <c r="F3762" s="4"/>
      <c r="H3762" s="45"/>
    </row>
    <row r="3763" spans="2:8" ht="25.5">
      <c r="C3763" s="14" t="s">
        <v>14</v>
      </c>
      <c r="D3763" s="6"/>
    </row>
    <row r="3764" spans="2:8" ht="20.25">
      <c r="C3764" s="85" t="s">
        <v>6</v>
      </c>
      <c r="D3764" s="83" t="s">
        <v>0</v>
      </c>
      <c r="E3764" s="9">
        <f>IF(G3752&gt;0, ROUND((G3752+D3745)/D3745,2), 0)</f>
        <v>1.02</v>
      </c>
      <c r="F3764" s="9"/>
      <c r="G3764" s="10"/>
      <c r="H3764" s="7"/>
    </row>
    <row r="3765" spans="2:8">
      <c r="C3765" s="85"/>
      <c r="D3765" s="83" t="s">
        <v>1</v>
      </c>
      <c r="E3765" s="9">
        <f>IF(SUM(G3753:G3754)&gt;0,ROUND((G3753+G3754+D3745)/D3745,2),0)</f>
        <v>1.04</v>
      </c>
      <c r="F3765" s="9"/>
      <c r="G3765" s="11"/>
      <c r="H3765" s="47"/>
    </row>
    <row r="3766" spans="2:8">
      <c r="C3766" s="85"/>
      <c r="D3766" s="83" t="s">
        <v>2</v>
      </c>
      <c r="E3766" s="9">
        <f>IF(G3755&gt;0,ROUND((G3755+D3745)/D3745,2),0)</f>
        <v>0</v>
      </c>
      <c r="F3766" s="12"/>
      <c r="G3766" s="11"/>
    </row>
    <row r="3767" spans="2:8">
      <c r="C3767" s="85"/>
      <c r="D3767" s="13" t="s">
        <v>3</v>
      </c>
      <c r="E3767" s="32">
        <f>IF(SUM(G3756:G3761)&gt;0,ROUND((SUM(G3756:G3761)+D3745)/D3745,2),0)</f>
        <v>1.74</v>
      </c>
      <c r="F3767" s="10"/>
      <c r="G3767" s="11"/>
    </row>
    <row r="3768" spans="2:8" ht="25.5">
      <c r="D3768" s="33" t="s">
        <v>4</v>
      </c>
      <c r="E3768" s="34">
        <f>SUM(E3764:E3767)-IF(VALUE(COUNTIF(E3764:E3767,"&gt;0"))=4,3,0)-IF(VALUE(COUNTIF(E3764:E3767,"&gt;0"))=3,2,0)-IF(VALUE(COUNTIF(E3764:E3767,"&gt;0"))=2,1,0)</f>
        <v>1.7999999999999998</v>
      </c>
      <c r="F3768" s="25"/>
    </row>
    <row r="3769" spans="2:8">
      <c r="E3769" s="15"/>
    </row>
    <row r="3770" spans="2:8" ht="25.5">
      <c r="B3770" s="22"/>
      <c r="C3770" s="16" t="s">
        <v>23</v>
      </c>
      <c r="D3770" s="86">
        <f>E3768*D3745</f>
        <v>8414.387999999999</v>
      </c>
      <c r="E3770" s="86"/>
    </row>
    <row r="3771" spans="2:8" ht="20.25">
      <c r="C3771" s="17" t="s">
        <v>8</v>
      </c>
      <c r="D3771" s="87">
        <f>D3770/D3744</f>
        <v>23.438406685236767</v>
      </c>
      <c r="E3771" s="87"/>
      <c r="G3771" s="7"/>
      <c r="H3771" s="48"/>
    </row>
    <row r="3781" spans="2:8" ht="60.75">
      <c r="B3781" s="115" t="s">
        <v>298</v>
      </c>
      <c r="C3781" s="115"/>
      <c r="D3781" s="115"/>
      <c r="E3781" s="115"/>
      <c r="F3781" s="115"/>
      <c r="G3781" s="115"/>
      <c r="H3781" s="115"/>
    </row>
    <row r="3782" spans="2:8">
      <c r="B3782" s="116" t="s">
        <v>37</v>
      </c>
      <c r="C3782" s="116"/>
      <c r="D3782" s="116"/>
      <c r="E3782" s="116"/>
      <c r="F3782" s="116"/>
      <c r="G3782" s="116"/>
    </row>
    <row r="3783" spans="2:8">
      <c r="C3783" s="84"/>
      <c r="G3783" s="7"/>
    </row>
    <row r="3784" spans="2:8" ht="25.5">
      <c r="C3784" s="14" t="s">
        <v>5</v>
      </c>
      <c r="D3784" s="6"/>
    </row>
    <row r="3785" spans="2:8" ht="20.25">
      <c r="B3785" s="10"/>
      <c r="C3785" s="103" t="s">
        <v>15</v>
      </c>
      <c r="D3785" s="106" t="s">
        <v>87</v>
      </c>
      <c r="E3785" s="107"/>
      <c r="F3785" s="107"/>
      <c r="G3785" s="108"/>
      <c r="H3785" s="40"/>
    </row>
    <row r="3786" spans="2:8" ht="20.25">
      <c r="B3786" s="10"/>
      <c r="C3786" s="104"/>
      <c r="D3786" s="106" t="s">
        <v>88</v>
      </c>
      <c r="E3786" s="107"/>
      <c r="F3786" s="107"/>
      <c r="G3786" s="108"/>
      <c r="H3786" s="40"/>
    </row>
    <row r="3787" spans="2:8" ht="20.25">
      <c r="B3787" s="10"/>
      <c r="C3787" s="105"/>
      <c r="D3787" s="106" t="s">
        <v>102</v>
      </c>
      <c r="E3787" s="107"/>
      <c r="F3787" s="107"/>
      <c r="G3787" s="108"/>
      <c r="H3787" s="40"/>
    </row>
    <row r="3788" spans="2:8">
      <c r="C3788" s="35" t="s">
        <v>12</v>
      </c>
      <c r="D3788" s="75">
        <v>2.1</v>
      </c>
      <c r="E3788" s="49"/>
      <c r="F3788" s="10"/>
    </row>
    <row r="3789" spans="2:8">
      <c r="C3789" s="1" t="s">
        <v>9</v>
      </c>
      <c r="D3789" s="76">
        <v>425</v>
      </c>
      <c r="E3789" s="109" t="s">
        <v>16</v>
      </c>
      <c r="F3789" s="110"/>
      <c r="G3789" s="113">
        <f>D3790/D3789</f>
        <v>13.785435294117647</v>
      </c>
    </row>
    <row r="3790" spans="2:8">
      <c r="C3790" s="1" t="s">
        <v>10</v>
      </c>
      <c r="D3790" s="77">
        <v>5858.81</v>
      </c>
      <c r="E3790" s="111"/>
      <c r="F3790" s="112"/>
      <c r="G3790" s="114"/>
    </row>
    <row r="3791" spans="2:8">
      <c r="C3791" s="37"/>
      <c r="D3791" s="38"/>
      <c r="E3791" s="50"/>
    </row>
    <row r="3792" spans="2:8">
      <c r="C3792" s="36" t="s">
        <v>7</v>
      </c>
      <c r="D3792" s="78" t="s">
        <v>100</v>
      </c>
    </row>
    <row r="3793" spans="2:8">
      <c r="C3793" s="36" t="s">
        <v>11</v>
      </c>
      <c r="D3793" s="78">
        <v>45</v>
      </c>
    </row>
    <row r="3794" spans="2:8">
      <c r="C3794" s="36" t="s">
        <v>13</v>
      </c>
      <c r="D3794" s="69" t="s">
        <v>34</v>
      </c>
      <c r="E3794" s="41"/>
    </row>
    <row r="3795" spans="2:8" ht="24" thickBot="1">
      <c r="C3795" s="42"/>
      <c r="D3795" s="42"/>
    </row>
    <row r="3796" spans="2:8" ht="48" thickBot="1">
      <c r="B3796" s="88" t="s">
        <v>17</v>
      </c>
      <c r="C3796" s="89"/>
      <c r="D3796" s="23" t="s">
        <v>20</v>
      </c>
      <c r="E3796" s="90" t="s">
        <v>22</v>
      </c>
      <c r="F3796" s="91"/>
      <c r="G3796" s="2" t="s">
        <v>21</v>
      </c>
    </row>
    <row r="3797" spans="2:8" ht="24" thickBot="1">
      <c r="B3797" s="92" t="s">
        <v>36</v>
      </c>
      <c r="C3797" s="93"/>
      <c r="D3797" s="70">
        <v>50.01</v>
      </c>
      <c r="E3797" s="56">
        <v>2.1</v>
      </c>
      <c r="F3797" s="18" t="s">
        <v>25</v>
      </c>
      <c r="G3797" s="26">
        <f t="shared" ref="G3797:G3804" si="85">D3797*E3797</f>
        <v>105.021</v>
      </c>
      <c r="H3797" s="94"/>
    </row>
    <row r="3798" spans="2:8">
      <c r="B3798" s="95" t="s">
        <v>18</v>
      </c>
      <c r="C3798" s="96"/>
      <c r="D3798" s="59">
        <v>97.44</v>
      </c>
      <c r="E3798" s="57">
        <v>0.66</v>
      </c>
      <c r="F3798" s="19" t="s">
        <v>26</v>
      </c>
      <c r="G3798" s="27">
        <f t="shared" si="85"/>
        <v>64.310400000000001</v>
      </c>
      <c r="H3798" s="94"/>
    </row>
    <row r="3799" spans="2:8" ht="24" thickBot="1">
      <c r="B3799" s="97" t="s">
        <v>19</v>
      </c>
      <c r="C3799" s="98"/>
      <c r="D3799" s="62">
        <v>151.63</v>
      </c>
      <c r="E3799" s="58">
        <v>0.66</v>
      </c>
      <c r="F3799" s="20" t="s">
        <v>26</v>
      </c>
      <c r="G3799" s="28">
        <f t="shared" si="85"/>
        <v>100.0758</v>
      </c>
      <c r="H3799" s="94"/>
    </row>
    <row r="3800" spans="2:8" ht="24" thickBot="1">
      <c r="B3800" s="99" t="s">
        <v>28</v>
      </c>
      <c r="C3800" s="100"/>
      <c r="D3800" s="71">
        <v>731.97</v>
      </c>
      <c r="E3800" s="79"/>
      <c r="F3800" s="24" t="s">
        <v>25</v>
      </c>
      <c r="G3800" s="29">
        <f t="shared" si="85"/>
        <v>0</v>
      </c>
      <c r="H3800" s="94"/>
    </row>
    <row r="3801" spans="2:8">
      <c r="B3801" s="95" t="s">
        <v>33</v>
      </c>
      <c r="C3801" s="96"/>
      <c r="D3801" s="59">
        <v>652.6</v>
      </c>
      <c r="E3801" s="59">
        <v>4.2</v>
      </c>
      <c r="F3801" s="19" t="s">
        <v>25</v>
      </c>
      <c r="G3801" s="27">
        <f t="shared" si="85"/>
        <v>2740.92</v>
      </c>
      <c r="H3801" s="94"/>
    </row>
    <row r="3802" spans="2:8">
      <c r="B3802" s="101" t="s">
        <v>27</v>
      </c>
      <c r="C3802" s="102"/>
      <c r="D3802" s="72">
        <v>526.99</v>
      </c>
      <c r="E3802" s="60">
        <v>2.1</v>
      </c>
      <c r="F3802" s="21" t="s">
        <v>25</v>
      </c>
      <c r="G3802" s="30">
        <f t="shared" si="85"/>
        <v>1106.6790000000001</v>
      </c>
      <c r="H3802" s="94"/>
    </row>
    <row r="3803" spans="2:8">
      <c r="B3803" s="101" t="s">
        <v>29</v>
      </c>
      <c r="C3803" s="102"/>
      <c r="D3803" s="73">
        <v>5436.99</v>
      </c>
      <c r="E3803" s="61"/>
      <c r="F3803" s="21" t="s">
        <v>25</v>
      </c>
      <c r="G3803" s="30">
        <f t="shared" si="85"/>
        <v>0</v>
      </c>
      <c r="H3803" s="94"/>
    </row>
    <row r="3804" spans="2:8">
      <c r="B3804" s="101" t="s">
        <v>30</v>
      </c>
      <c r="C3804" s="102"/>
      <c r="D3804" s="73">
        <v>1672.77</v>
      </c>
      <c r="E3804" s="61"/>
      <c r="F3804" s="21" t="s">
        <v>25</v>
      </c>
      <c r="G3804" s="30">
        <f t="shared" si="85"/>
        <v>0</v>
      </c>
      <c r="H3804" s="94"/>
    </row>
    <row r="3805" spans="2:8">
      <c r="B3805" s="101" t="s">
        <v>32</v>
      </c>
      <c r="C3805" s="102"/>
      <c r="D3805" s="73">
        <v>548.24</v>
      </c>
      <c r="E3805" s="61"/>
      <c r="F3805" s="21" t="s">
        <v>25</v>
      </c>
      <c r="G3805" s="30">
        <f>D3805*E3805</f>
        <v>0</v>
      </c>
      <c r="H3805" s="94"/>
    </row>
    <row r="3806" spans="2:8" ht="24" thickBot="1">
      <c r="B3806" s="97" t="s">
        <v>31</v>
      </c>
      <c r="C3806" s="98"/>
      <c r="D3806" s="74">
        <v>340.74</v>
      </c>
      <c r="E3806" s="62"/>
      <c r="F3806" s="20" t="s">
        <v>25</v>
      </c>
      <c r="G3806" s="31">
        <f>D3806*E3806</f>
        <v>0</v>
      </c>
      <c r="H3806" s="94"/>
    </row>
    <row r="3807" spans="2:8">
      <c r="C3807" s="3"/>
      <c r="D3807" s="3"/>
      <c r="E3807" s="4"/>
      <c r="F3807" s="4"/>
      <c r="H3807" s="45"/>
    </row>
    <row r="3808" spans="2:8" ht="25.5">
      <c r="C3808" s="14" t="s">
        <v>14</v>
      </c>
      <c r="D3808" s="6"/>
    </row>
    <row r="3809" spans="2:8" ht="20.25">
      <c r="C3809" s="85" t="s">
        <v>6</v>
      </c>
      <c r="D3809" s="83" t="s">
        <v>0</v>
      </c>
      <c r="E3809" s="9">
        <f>IF(G3797&gt;0, ROUND((G3797+D3790)/D3790,2), 0)</f>
        <v>1.02</v>
      </c>
      <c r="F3809" s="9"/>
      <c r="G3809" s="10"/>
      <c r="H3809" s="7"/>
    </row>
    <row r="3810" spans="2:8">
      <c r="C3810" s="85"/>
      <c r="D3810" s="83" t="s">
        <v>1</v>
      </c>
      <c r="E3810" s="9">
        <f>IF(SUM(G3798:G3799)&gt;0,ROUND((G3798+G3799+D3790)/D3790,2),0)</f>
        <v>1.03</v>
      </c>
      <c r="F3810" s="9"/>
      <c r="G3810" s="11"/>
      <c r="H3810" s="47"/>
    </row>
    <row r="3811" spans="2:8">
      <c r="C3811" s="85"/>
      <c r="D3811" s="83" t="s">
        <v>2</v>
      </c>
      <c r="E3811" s="9">
        <f>IF(G3800&gt;0,ROUND((G3800+D3790)/D3790,2),0)</f>
        <v>0</v>
      </c>
      <c r="F3811" s="12"/>
      <c r="G3811" s="11"/>
    </row>
    <row r="3812" spans="2:8">
      <c r="C3812" s="85"/>
      <c r="D3812" s="13" t="s">
        <v>3</v>
      </c>
      <c r="E3812" s="32">
        <f>IF(SUM(G3801:G3806)&gt;0,ROUND((SUM(G3801:G3806)+D3790)/D3790,2),0)</f>
        <v>1.66</v>
      </c>
      <c r="F3812" s="10"/>
      <c r="G3812" s="11"/>
    </row>
    <row r="3813" spans="2:8" ht="25.5">
      <c r="D3813" s="33" t="s">
        <v>4</v>
      </c>
      <c r="E3813" s="34">
        <f>SUM(E3809:E3812)-IF(VALUE(COUNTIF(E3809:E3812,"&gt;0"))=4,3,0)-IF(VALUE(COUNTIF(E3809:E3812,"&gt;0"))=3,2,0)-IF(VALUE(COUNTIF(E3809:E3812,"&gt;0"))=2,1,0)</f>
        <v>1.71</v>
      </c>
      <c r="F3813" s="25"/>
    </row>
    <row r="3814" spans="2:8">
      <c r="E3814" s="15"/>
    </row>
    <row r="3815" spans="2:8" ht="25.5">
      <c r="B3815" s="22"/>
      <c r="C3815" s="16" t="s">
        <v>23</v>
      </c>
      <c r="D3815" s="86">
        <f>E3813*D3790</f>
        <v>10018.5651</v>
      </c>
      <c r="E3815" s="86"/>
    </row>
    <row r="3816" spans="2:8" ht="20.25">
      <c r="C3816" s="17" t="s">
        <v>8</v>
      </c>
      <c r="D3816" s="87">
        <f>D3815/D3789</f>
        <v>23.573094352941176</v>
      </c>
      <c r="E3816" s="87"/>
      <c r="G3816" s="7"/>
      <c r="H3816" s="48"/>
    </row>
    <row r="3826" spans="2:8" ht="60.75">
      <c r="B3826" s="115" t="s">
        <v>299</v>
      </c>
      <c r="C3826" s="115"/>
      <c r="D3826" s="115"/>
      <c r="E3826" s="115"/>
      <c r="F3826" s="115"/>
      <c r="G3826" s="115"/>
      <c r="H3826" s="115"/>
    </row>
    <row r="3827" spans="2:8">
      <c r="B3827" s="116" t="s">
        <v>37</v>
      </c>
      <c r="C3827" s="116"/>
      <c r="D3827" s="116"/>
      <c r="E3827" s="116"/>
      <c r="F3827" s="116"/>
      <c r="G3827" s="116"/>
    </row>
    <row r="3828" spans="2:8">
      <c r="C3828" s="84"/>
      <c r="G3828" s="7"/>
    </row>
    <row r="3829" spans="2:8" ht="25.5">
      <c r="C3829" s="14" t="s">
        <v>5</v>
      </c>
      <c r="D3829" s="6"/>
    </row>
    <row r="3830" spans="2:8" ht="20.25">
      <c r="B3830" s="10"/>
      <c r="C3830" s="103" t="s">
        <v>15</v>
      </c>
      <c r="D3830" s="106" t="s">
        <v>87</v>
      </c>
      <c r="E3830" s="107"/>
      <c r="F3830" s="107"/>
      <c r="G3830" s="108"/>
      <c r="H3830" s="40"/>
    </row>
    <row r="3831" spans="2:8" ht="20.25">
      <c r="B3831" s="10"/>
      <c r="C3831" s="104"/>
      <c r="D3831" s="106" t="s">
        <v>88</v>
      </c>
      <c r="E3831" s="107"/>
      <c r="F3831" s="107"/>
      <c r="G3831" s="108"/>
      <c r="H3831" s="40"/>
    </row>
    <row r="3832" spans="2:8" ht="20.25">
      <c r="B3832" s="10"/>
      <c r="C3832" s="105"/>
      <c r="D3832" s="106" t="s">
        <v>103</v>
      </c>
      <c r="E3832" s="107"/>
      <c r="F3832" s="107"/>
      <c r="G3832" s="108"/>
      <c r="H3832" s="40"/>
    </row>
    <row r="3833" spans="2:8">
      <c r="C3833" s="35" t="s">
        <v>12</v>
      </c>
      <c r="D3833" s="75">
        <v>5.6</v>
      </c>
      <c r="E3833" s="49"/>
      <c r="F3833" s="10"/>
    </row>
    <row r="3834" spans="2:8">
      <c r="C3834" s="1" t="s">
        <v>9</v>
      </c>
      <c r="D3834" s="76">
        <v>964</v>
      </c>
      <c r="E3834" s="109" t="s">
        <v>16</v>
      </c>
      <c r="F3834" s="110"/>
      <c r="G3834" s="113">
        <f>D3835/D3834</f>
        <v>22.512510373443984</v>
      </c>
    </row>
    <row r="3835" spans="2:8">
      <c r="C3835" s="1" t="s">
        <v>10</v>
      </c>
      <c r="D3835" s="77">
        <v>21702.06</v>
      </c>
      <c r="E3835" s="111"/>
      <c r="F3835" s="112"/>
      <c r="G3835" s="114"/>
    </row>
    <row r="3836" spans="2:8">
      <c r="C3836" s="37"/>
      <c r="D3836" s="38"/>
      <c r="E3836" s="50"/>
    </row>
    <row r="3837" spans="2:8">
      <c r="C3837" s="36" t="s">
        <v>7</v>
      </c>
      <c r="D3837" s="78" t="s">
        <v>104</v>
      </c>
    </row>
    <row r="3838" spans="2:8">
      <c r="C3838" s="36" t="s">
        <v>11</v>
      </c>
      <c r="D3838" s="78">
        <v>65</v>
      </c>
    </row>
    <row r="3839" spans="2:8">
      <c r="C3839" s="36" t="s">
        <v>13</v>
      </c>
      <c r="D3839" s="69" t="s">
        <v>34</v>
      </c>
      <c r="E3839" s="41"/>
    </row>
    <row r="3840" spans="2:8" ht="24" thickBot="1">
      <c r="C3840" s="42"/>
      <c r="D3840" s="42"/>
    </row>
    <row r="3841" spans="2:8" ht="48" thickBot="1">
      <c r="B3841" s="88" t="s">
        <v>17</v>
      </c>
      <c r="C3841" s="89"/>
      <c r="D3841" s="23" t="s">
        <v>20</v>
      </c>
      <c r="E3841" s="90" t="s">
        <v>22</v>
      </c>
      <c r="F3841" s="91"/>
      <c r="G3841" s="2" t="s">
        <v>21</v>
      </c>
    </row>
    <row r="3842" spans="2:8" ht="24" thickBot="1">
      <c r="B3842" s="92" t="s">
        <v>36</v>
      </c>
      <c r="C3842" s="93"/>
      <c r="D3842" s="70">
        <v>50.01</v>
      </c>
      <c r="E3842" s="56">
        <v>5.6</v>
      </c>
      <c r="F3842" s="18" t="s">
        <v>25</v>
      </c>
      <c r="G3842" s="26">
        <f t="shared" ref="G3842:G3849" si="86">D3842*E3842</f>
        <v>280.05599999999998</v>
      </c>
      <c r="H3842" s="94"/>
    </row>
    <row r="3843" spans="2:8">
      <c r="B3843" s="95" t="s">
        <v>18</v>
      </c>
      <c r="C3843" s="96"/>
      <c r="D3843" s="59">
        <v>97.44</v>
      </c>
      <c r="E3843" s="57">
        <v>1.22</v>
      </c>
      <c r="F3843" s="19" t="s">
        <v>26</v>
      </c>
      <c r="G3843" s="27">
        <f t="shared" si="86"/>
        <v>118.87679999999999</v>
      </c>
      <c r="H3843" s="94"/>
    </row>
    <row r="3844" spans="2:8" ht="24" thickBot="1">
      <c r="B3844" s="97" t="s">
        <v>19</v>
      </c>
      <c r="C3844" s="98"/>
      <c r="D3844" s="62">
        <v>151.63</v>
      </c>
      <c r="E3844" s="58">
        <v>1.22</v>
      </c>
      <c r="F3844" s="20" t="s">
        <v>26</v>
      </c>
      <c r="G3844" s="28">
        <f t="shared" si="86"/>
        <v>184.98859999999999</v>
      </c>
      <c r="H3844" s="94"/>
    </row>
    <row r="3845" spans="2:8" ht="24" thickBot="1">
      <c r="B3845" s="99" t="s">
        <v>28</v>
      </c>
      <c r="C3845" s="100"/>
      <c r="D3845" s="71">
        <v>731.97</v>
      </c>
      <c r="E3845" s="79"/>
      <c r="F3845" s="24" t="s">
        <v>25</v>
      </c>
      <c r="G3845" s="29">
        <f t="shared" si="86"/>
        <v>0</v>
      </c>
      <c r="H3845" s="94"/>
    </row>
    <row r="3846" spans="2:8">
      <c r="B3846" s="95" t="s">
        <v>33</v>
      </c>
      <c r="C3846" s="96"/>
      <c r="D3846" s="59">
        <v>652.6</v>
      </c>
      <c r="E3846" s="59">
        <v>11.2</v>
      </c>
      <c r="F3846" s="19" t="s">
        <v>25</v>
      </c>
      <c r="G3846" s="27">
        <f t="shared" si="86"/>
        <v>7309.12</v>
      </c>
      <c r="H3846" s="94"/>
    </row>
    <row r="3847" spans="2:8">
      <c r="B3847" s="101" t="s">
        <v>27</v>
      </c>
      <c r="C3847" s="102"/>
      <c r="D3847" s="72">
        <v>526.99</v>
      </c>
      <c r="E3847" s="60"/>
      <c r="F3847" s="21" t="s">
        <v>25</v>
      </c>
      <c r="G3847" s="30">
        <f t="shared" si="86"/>
        <v>0</v>
      </c>
      <c r="H3847" s="94"/>
    </row>
    <row r="3848" spans="2:8">
      <c r="B3848" s="101" t="s">
        <v>29</v>
      </c>
      <c r="C3848" s="102"/>
      <c r="D3848" s="73">
        <v>5436.99</v>
      </c>
      <c r="E3848" s="61">
        <v>5.6</v>
      </c>
      <c r="F3848" s="21" t="s">
        <v>25</v>
      </c>
      <c r="G3848" s="30">
        <f t="shared" si="86"/>
        <v>30447.143999999997</v>
      </c>
      <c r="H3848" s="94"/>
    </row>
    <row r="3849" spans="2:8">
      <c r="B3849" s="101" t="s">
        <v>30</v>
      </c>
      <c r="C3849" s="102"/>
      <c r="D3849" s="73">
        <v>1672.77</v>
      </c>
      <c r="E3849" s="61">
        <v>5.6</v>
      </c>
      <c r="F3849" s="21" t="s">
        <v>25</v>
      </c>
      <c r="G3849" s="30">
        <f t="shared" si="86"/>
        <v>9367.5119999999988</v>
      </c>
      <c r="H3849" s="94"/>
    </row>
    <row r="3850" spans="2:8">
      <c r="B3850" s="101" t="s">
        <v>32</v>
      </c>
      <c r="C3850" s="102"/>
      <c r="D3850" s="73">
        <v>548.24</v>
      </c>
      <c r="E3850" s="61">
        <v>5.6</v>
      </c>
      <c r="F3850" s="21" t="s">
        <v>25</v>
      </c>
      <c r="G3850" s="30">
        <f>D3850*E3850</f>
        <v>3070.1439999999998</v>
      </c>
      <c r="H3850" s="94"/>
    </row>
    <row r="3851" spans="2:8" ht="24" thickBot="1">
      <c r="B3851" s="97" t="s">
        <v>31</v>
      </c>
      <c r="C3851" s="98"/>
      <c r="D3851" s="74">
        <v>340.74</v>
      </c>
      <c r="E3851" s="62">
        <v>56</v>
      </c>
      <c r="F3851" s="20" t="s">
        <v>25</v>
      </c>
      <c r="G3851" s="31">
        <f>D3851*E3851</f>
        <v>19081.440000000002</v>
      </c>
      <c r="H3851" s="94"/>
    </row>
    <row r="3852" spans="2:8">
      <c r="C3852" s="3"/>
      <c r="D3852" s="3"/>
      <c r="E3852" s="4"/>
      <c r="F3852" s="4"/>
      <c r="H3852" s="45"/>
    </row>
    <row r="3853" spans="2:8" ht="25.5">
      <c r="C3853" s="14" t="s">
        <v>14</v>
      </c>
      <c r="D3853" s="6"/>
    </row>
    <row r="3854" spans="2:8" ht="20.25">
      <c r="C3854" s="85" t="s">
        <v>6</v>
      </c>
      <c r="D3854" s="83" t="s">
        <v>0</v>
      </c>
      <c r="E3854" s="9">
        <f>IF(G3842&gt;0, ROUND((G3842+D3835)/D3835,2), 0)</f>
        <v>1.01</v>
      </c>
      <c r="F3854" s="9"/>
      <c r="G3854" s="10"/>
      <c r="H3854" s="7"/>
    </row>
    <row r="3855" spans="2:8">
      <c r="C3855" s="85"/>
      <c r="D3855" s="83" t="s">
        <v>1</v>
      </c>
      <c r="E3855" s="9">
        <f>IF(SUM(G3843:G3844)&gt;0,ROUND((G3843+G3844+D3835)/D3835,2),0)</f>
        <v>1.01</v>
      </c>
      <c r="F3855" s="9"/>
      <c r="G3855" s="11"/>
      <c r="H3855" s="47"/>
    </row>
    <row r="3856" spans="2:8">
      <c r="C3856" s="85"/>
      <c r="D3856" s="83" t="s">
        <v>2</v>
      </c>
      <c r="E3856" s="9">
        <f>IF(G3845&gt;0,ROUND((G3845+D3835)/D3835,2),0)</f>
        <v>0</v>
      </c>
      <c r="F3856" s="12"/>
      <c r="G3856" s="11"/>
    </row>
    <row r="3857" spans="2:8">
      <c r="C3857" s="85"/>
      <c r="D3857" s="13" t="s">
        <v>3</v>
      </c>
      <c r="E3857" s="32">
        <f>IF(SUM(G3846:G3851)&gt;0,ROUND((SUM(G3846:G3851)+D3835)/D3835,2),0)</f>
        <v>4.1900000000000004</v>
      </c>
      <c r="F3857" s="10"/>
      <c r="G3857" s="11"/>
    </row>
    <row r="3858" spans="2:8" ht="25.5">
      <c r="D3858" s="33" t="s">
        <v>4</v>
      </c>
      <c r="E3858" s="34">
        <f>SUM(E3854:E3857)-IF(VALUE(COUNTIF(E3854:E3857,"&gt;0"))=4,3,0)-IF(VALUE(COUNTIF(E3854:E3857,"&gt;0"))=3,2,0)-IF(VALUE(COUNTIF(E3854:E3857,"&gt;0"))=2,1,0)</f>
        <v>4.2100000000000009</v>
      </c>
      <c r="F3858" s="25"/>
    </row>
    <row r="3859" spans="2:8">
      <c r="E3859" s="15"/>
    </row>
    <row r="3860" spans="2:8" ht="25.5">
      <c r="B3860" s="22"/>
      <c r="C3860" s="16" t="s">
        <v>23</v>
      </c>
      <c r="D3860" s="86">
        <f>E3858*D3835</f>
        <v>91365.67260000002</v>
      </c>
      <c r="E3860" s="86"/>
    </row>
    <row r="3861" spans="2:8" ht="20.25">
      <c r="C3861" s="17" t="s">
        <v>8</v>
      </c>
      <c r="D3861" s="87">
        <f>D3860/D3834</f>
        <v>94.777668672199184</v>
      </c>
      <c r="E3861" s="87"/>
      <c r="G3861" s="7"/>
      <c r="H3861" s="48"/>
    </row>
    <row r="3871" spans="2:8" ht="60.75">
      <c r="B3871" s="115" t="s">
        <v>300</v>
      </c>
      <c r="C3871" s="115"/>
      <c r="D3871" s="115"/>
      <c r="E3871" s="115"/>
      <c r="F3871" s="115"/>
      <c r="G3871" s="115"/>
      <c r="H3871" s="115"/>
    </row>
    <row r="3872" spans="2:8">
      <c r="B3872" s="116" t="s">
        <v>37</v>
      </c>
      <c r="C3872" s="116"/>
      <c r="D3872" s="116"/>
      <c r="E3872" s="116"/>
      <c r="F3872" s="116"/>
      <c r="G3872" s="116"/>
    </row>
    <row r="3873" spans="2:8">
      <c r="C3873" s="84"/>
      <c r="G3873" s="7"/>
    </row>
    <row r="3874" spans="2:8" ht="25.5">
      <c r="C3874" s="14" t="s">
        <v>5</v>
      </c>
      <c r="D3874" s="6"/>
    </row>
    <row r="3875" spans="2:8" ht="20.25">
      <c r="B3875" s="10"/>
      <c r="C3875" s="103" t="s">
        <v>15</v>
      </c>
      <c r="D3875" s="106" t="s">
        <v>87</v>
      </c>
      <c r="E3875" s="107"/>
      <c r="F3875" s="107"/>
      <c r="G3875" s="108"/>
      <c r="H3875" s="40"/>
    </row>
    <row r="3876" spans="2:8" ht="20.25">
      <c r="B3876" s="10"/>
      <c r="C3876" s="104"/>
      <c r="D3876" s="106" t="s">
        <v>88</v>
      </c>
      <c r="E3876" s="107"/>
      <c r="F3876" s="107"/>
      <c r="G3876" s="108"/>
      <c r="H3876" s="40"/>
    </row>
    <row r="3877" spans="2:8" ht="20.25">
      <c r="B3877" s="10"/>
      <c r="C3877" s="105"/>
      <c r="D3877" s="106" t="s">
        <v>105</v>
      </c>
      <c r="E3877" s="107"/>
      <c r="F3877" s="107"/>
      <c r="G3877" s="108"/>
      <c r="H3877" s="40"/>
    </row>
    <row r="3878" spans="2:8">
      <c r="C3878" s="35" t="s">
        <v>12</v>
      </c>
      <c r="D3878" s="75">
        <v>9</v>
      </c>
      <c r="E3878" s="49"/>
      <c r="F3878" s="10"/>
    </row>
    <row r="3879" spans="2:8">
      <c r="C3879" s="1" t="s">
        <v>9</v>
      </c>
      <c r="D3879" s="76">
        <v>1487</v>
      </c>
      <c r="E3879" s="109" t="s">
        <v>16</v>
      </c>
      <c r="F3879" s="110"/>
      <c r="G3879" s="113">
        <f>D3880/D3879</f>
        <v>11.475924680564896</v>
      </c>
    </row>
    <row r="3880" spans="2:8">
      <c r="C3880" s="1" t="s">
        <v>10</v>
      </c>
      <c r="D3880" s="77">
        <v>17064.7</v>
      </c>
      <c r="E3880" s="111"/>
      <c r="F3880" s="112"/>
      <c r="G3880" s="114"/>
    </row>
    <row r="3881" spans="2:8">
      <c r="C3881" s="37"/>
      <c r="D3881" s="38"/>
      <c r="E3881" s="50"/>
    </row>
    <row r="3882" spans="2:8">
      <c r="C3882" s="36" t="s">
        <v>7</v>
      </c>
      <c r="D3882" s="80" t="s">
        <v>106</v>
      </c>
    </row>
    <row r="3883" spans="2:8">
      <c r="C3883" s="36" t="s">
        <v>11</v>
      </c>
      <c r="D3883" s="80">
        <v>80</v>
      </c>
    </row>
    <row r="3884" spans="2:8">
      <c r="C3884" s="36" t="s">
        <v>13</v>
      </c>
      <c r="D3884" s="69" t="s">
        <v>34</v>
      </c>
      <c r="E3884" s="41"/>
    </row>
    <row r="3885" spans="2:8" ht="24" thickBot="1">
      <c r="C3885" s="42"/>
      <c r="D3885" s="42"/>
    </row>
    <row r="3886" spans="2:8" ht="48" thickBot="1">
      <c r="B3886" s="88" t="s">
        <v>17</v>
      </c>
      <c r="C3886" s="89"/>
      <c r="D3886" s="23" t="s">
        <v>20</v>
      </c>
      <c r="E3886" s="90" t="s">
        <v>22</v>
      </c>
      <c r="F3886" s="91"/>
      <c r="G3886" s="2" t="s">
        <v>21</v>
      </c>
    </row>
    <row r="3887" spans="2:8" ht="24" thickBot="1">
      <c r="B3887" s="92" t="s">
        <v>36</v>
      </c>
      <c r="C3887" s="93"/>
      <c r="D3887" s="70">
        <v>50.01</v>
      </c>
      <c r="E3887" s="56">
        <v>9</v>
      </c>
      <c r="F3887" s="18" t="s">
        <v>25</v>
      </c>
      <c r="G3887" s="26">
        <f t="shared" ref="G3887:G3894" si="87">D3887*E3887</f>
        <v>450.09</v>
      </c>
      <c r="H3887" s="94"/>
    </row>
    <row r="3888" spans="2:8">
      <c r="B3888" s="95" t="s">
        <v>18</v>
      </c>
      <c r="C3888" s="96"/>
      <c r="D3888" s="59">
        <v>97.44</v>
      </c>
      <c r="E3888" s="57">
        <v>1.92</v>
      </c>
      <c r="F3888" s="19" t="s">
        <v>26</v>
      </c>
      <c r="G3888" s="27">
        <f t="shared" si="87"/>
        <v>187.0848</v>
      </c>
      <c r="H3888" s="94"/>
    </row>
    <row r="3889" spans="2:8" ht="24" thickBot="1">
      <c r="B3889" s="97" t="s">
        <v>19</v>
      </c>
      <c r="C3889" s="98"/>
      <c r="D3889" s="62">
        <v>151.63</v>
      </c>
      <c r="E3889" s="58">
        <v>1.92</v>
      </c>
      <c r="F3889" s="20" t="s">
        <v>26</v>
      </c>
      <c r="G3889" s="28">
        <f t="shared" si="87"/>
        <v>291.12959999999998</v>
      </c>
      <c r="H3889" s="94"/>
    </row>
    <row r="3890" spans="2:8" ht="24" thickBot="1">
      <c r="B3890" s="99" t="s">
        <v>28</v>
      </c>
      <c r="C3890" s="100"/>
      <c r="D3890" s="71">
        <v>731.97</v>
      </c>
      <c r="E3890" s="79"/>
      <c r="F3890" s="24" t="s">
        <v>25</v>
      </c>
      <c r="G3890" s="29">
        <f t="shared" si="87"/>
        <v>0</v>
      </c>
      <c r="H3890" s="94"/>
    </row>
    <row r="3891" spans="2:8">
      <c r="B3891" s="95" t="s">
        <v>33</v>
      </c>
      <c r="C3891" s="96"/>
      <c r="D3891" s="59">
        <v>652.6</v>
      </c>
      <c r="E3891" s="59">
        <v>18</v>
      </c>
      <c r="F3891" s="19" t="s">
        <v>25</v>
      </c>
      <c r="G3891" s="27">
        <f t="shared" si="87"/>
        <v>11746.800000000001</v>
      </c>
      <c r="H3891" s="94"/>
    </row>
    <row r="3892" spans="2:8">
      <c r="B3892" s="101" t="s">
        <v>27</v>
      </c>
      <c r="C3892" s="102"/>
      <c r="D3892" s="72">
        <v>526.99</v>
      </c>
      <c r="E3892" s="60">
        <v>9</v>
      </c>
      <c r="F3892" s="21" t="s">
        <v>25</v>
      </c>
      <c r="G3892" s="30">
        <f t="shared" si="87"/>
        <v>4742.91</v>
      </c>
      <c r="H3892" s="94"/>
    </row>
    <row r="3893" spans="2:8">
      <c r="B3893" s="101" t="s">
        <v>29</v>
      </c>
      <c r="C3893" s="102"/>
      <c r="D3893" s="73">
        <v>5436.99</v>
      </c>
      <c r="E3893" s="61"/>
      <c r="F3893" s="21" t="s">
        <v>25</v>
      </c>
      <c r="G3893" s="30">
        <f t="shared" si="87"/>
        <v>0</v>
      </c>
      <c r="H3893" s="94"/>
    </row>
    <row r="3894" spans="2:8">
      <c r="B3894" s="101" t="s">
        <v>30</v>
      </c>
      <c r="C3894" s="102"/>
      <c r="D3894" s="73">
        <v>1672.77</v>
      </c>
      <c r="E3894" s="61"/>
      <c r="F3894" s="21" t="s">
        <v>25</v>
      </c>
      <c r="G3894" s="30">
        <f t="shared" si="87"/>
        <v>0</v>
      </c>
      <c r="H3894" s="94"/>
    </row>
    <row r="3895" spans="2:8">
      <c r="B3895" s="101" t="s">
        <v>32</v>
      </c>
      <c r="C3895" s="102"/>
      <c r="D3895" s="73">
        <v>548.24</v>
      </c>
      <c r="E3895" s="61"/>
      <c r="F3895" s="21" t="s">
        <v>25</v>
      </c>
      <c r="G3895" s="30">
        <f>D3895*E3895</f>
        <v>0</v>
      </c>
      <c r="H3895" s="94"/>
    </row>
    <row r="3896" spans="2:8" ht="24" thickBot="1">
      <c r="B3896" s="97" t="s">
        <v>31</v>
      </c>
      <c r="C3896" s="98"/>
      <c r="D3896" s="74">
        <v>340.74</v>
      </c>
      <c r="E3896" s="62"/>
      <c r="F3896" s="20" t="s">
        <v>25</v>
      </c>
      <c r="G3896" s="31">
        <f>D3896*E3896</f>
        <v>0</v>
      </c>
      <c r="H3896" s="94"/>
    </row>
    <row r="3897" spans="2:8">
      <c r="C3897" s="3"/>
      <c r="D3897" s="3"/>
      <c r="E3897" s="4"/>
      <c r="F3897" s="4"/>
      <c r="H3897" s="45"/>
    </row>
    <row r="3898" spans="2:8" ht="25.5">
      <c r="C3898" s="14" t="s">
        <v>14</v>
      </c>
      <c r="D3898" s="6"/>
    </row>
    <row r="3899" spans="2:8" ht="20.25">
      <c r="C3899" s="85" t="s">
        <v>6</v>
      </c>
      <c r="D3899" s="83" t="s">
        <v>0</v>
      </c>
      <c r="E3899" s="9">
        <f>IF(G3887&gt;0, ROUND((G3887+D3880)/D3880,2), 0)</f>
        <v>1.03</v>
      </c>
      <c r="F3899" s="9"/>
      <c r="G3899" s="10"/>
      <c r="H3899" s="7"/>
    </row>
    <row r="3900" spans="2:8">
      <c r="C3900" s="85"/>
      <c r="D3900" s="83" t="s">
        <v>1</v>
      </c>
      <c r="E3900" s="9">
        <f>IF(SUM(G3888:G3889)&gt;0,ROUND((G3888+G3889+D3880)/D3880,2),0)</f>
        <v>1.03</v>
      </c>
      <c r="F3900" s="9"/>
      <c r="G3900" s="11"/>
      <c r="H3900" s="47"/>
    </row>
    <row r="3901" spans="2:8">
      <c r="C3901" s="85"/>
      <c r="D3901" s="83" t="s">
        <v>2</v>
      </c>
      <c r="E3901" s="9">
        <f>IF(G3890&gt;0,ROUND((G3890+D3880)/D3880,2),0)</f>
        <v>0</v>
      </c>
      <c r="F3901" s="12"/>
      <c r="G3901" s="11"/>
    </row>
    <row r="3902" spans="2:8">
      <c r="C3902" s="85"/>
      <c r="D3902" s="13" t="s">
        <v>3</v>
      </c>
      <c r="E3902" s="32">
        <f>IF(SUM(G3891:G3896)&gt;0,ROUND((SUM(G3891:G3896)+D3880)/D3880,2),0)</f>
        <v>1.97</v>
      </c>
      <c r="F3902" s="10"/>
      <c r="G3902" s="11"/>
    </row>
    <row r="3903" spans="2:8" ht="25.5">
      <c r="D3903" s="33" t="s">
        <v>4</v>
      </c>
      <c r="E3903" s="34">
        <f>SUM(E3899:E3902)-IF(VALUE(COUNTIF(E3899:E3902,"&gt;0"))=4,3,0)-IF(VALUE(COUNTIF(E3899:E3902,"&gt;0"))=3,2,0)-IF(VALUE(COUNTIF(E3899:E3902,"&gt;0"))=2,1,0)</f>
        <v>2.0300000000000002</v>
      </c>
      <c r="F3903" s="25"/>
    </row>
    <row r="3904" spans="2:8">
      <c r="E3904" s="15"/>
    </row>
    <row r="3905" spans="2:8" ht="25.5">
      <c r="B3905" s="22"/>
      <c r="C3905" s="16" t="s">
        <v>23</v>
      </c>
      <c r="D3905" s="86">
        <f>E3903*D3880</f>
        <v>34641.341000000008</v>
      </c>
      <c r="E3905" s="86"/>
    </row>
    <row r="3906" spans="2:8" ht="20.25">
      <c r="C3906" s="17" t="s">
        <v>8</v>
      </c>
      <c r="D3906" s="87">
        <f>D3905/D3879</f>
        <v>23.296127101546745</v>
      </c>
      <c r="E3906" s="87"/>
      <c r="G3906" s="7"/>
      <c r="H3906" s="48"/>
    </row>
    <row r="3916" spans="2:8" ht="60.75">
      <c r="B3916" s="115" t="s">
        <v>301</v>
      </c>
      <c r="C3916" s="115"/>
      <c r="D3916" s="115"/>
      <c r="E3916" s="115"/>
      <c r="F3916" s="115"/>
      <c r="G3916" s="115"/>
      <c r="H3916" s="115"/>
    </row>
    <row r="3917" spans="2:8">
      <c r="B3917" s="116" t="s">
        <v>37</v>
      </c>
      <c r="C3917" s="116"/>
      <c r="D3917" s="116"/>
      <c r="E3917" s="116"/>
      <c r="F3917" s="116"/>
      <c r="G3917" s="116"/>
    </row>
    <row r="3918" spans="2:8">
      <c r="C3918" s="84"/>
      <c r="G3918" s="7"/>
    </row>
    <row r="3919" spans="2:8" ht="25.5">
      <c r="C3919" s="14" t="s">
        <v>5</v>
      </c>
      <c r="D3919" s="6"/>
    </row>
    <row r="3920" spans="2:8" ht="20.25">
      <c r="B3920" s="10"/>
      <c r="C3920" s="103" t="s">
        <v>15</v>
      </c>
      <c r="D3920" s="106" t="s">
        <v>87</v>
      </c>
      <c r="E3920" s="107"/>
      <c r="F3920" s="107"/>
      <c r="G3920" s="108"/>
      <c r="H3920" s="40"/>
    </row>
    <row r="3921" spans="2:8" ht="20.25">
      <c r="B3921" s="10"/>
      <c r="C3921" s="104"/>
      <c r="D3921" s="106" t="s">
        <v>88</v>
      </c>
      <c r="E3921" s="107"/>
      <c r="F3921" s="107"/>
      <c r="G3921" s="108"/>
      <c r="H3921" s="40"/>
    </row>
    <row r="3922" spans="2:8" ht="20.25">
      <c r="B3922" s="10"/>
      <c r="C3922" s="105"/>
      <c r="D3922" s="106" t="s">
        <v>107</v>
      </c>
      <c r="E3922" s="107"/>
      <c r="F3922" s="107"/>
      <c r="G3922" s="108"/>
      <c r="H3922" s="40"/>
    </row>
    <row r="3923" spans="2:8">
      <c r="C3923" s="35" t="s">
        <v>12</v>
      </c>
      <c r="D3923" s="75">
        <v>5.0999999999999996</v>
      </c>
      <c r="E3923" s="49"/>
      <c r="F3923" s="10"/>
    </row>
    <row r="3924" spans="2:8">
      <c r="C3924" s="1" t="s">
        <v>9</v>
      </c>
      <c r="D3924" s="76">
        <v>1047</v>
      </c>
      <c r="E3924" s="109" t="s">
        <v>16</v>
      </c>
      <c r="F3924" s="110"/>
      <c r="G3924" s="113">
        <f>D3925/D3924</f>
        <v>9.0565616045845267</v>
      </c>
    </row>
    <row r="3925" spans="2:8">
      <c r="C3925" s="1" t="s">
        <v>10</v>
      </c>
      <c r="D3925" s="77">
        <v>9482.2199999999993</v>
      </c>
      <c r="E3925" s="111"/>
      <c r="F3925" s="112"/>
      <c r="G3925" s="114"/>
    </row>
    <row r="3926" spans="2:8">
      <c r="C3926" s="37"/>
      <c r="D3926" s="38"/>
      <c r="E3926" s="50"/>
    </row>
    <row r="3927" spans="2:8">
      <c r="C3927" s="36" t="s">
        <v>7</v>
      </c>
      <c r="D3927" s="78" t="s">
        <v>108</v>
      </c>
    </row>
    <row r="3928" spans="2:8">
      <c r="C3928" s="36" t="s">
        <v>11</v>
      </c>
      <c r="D3928" s="78">
        <v>55</v>
      </c>
    </row>
    <row r="3929" spans="2:8">
      <c r="C3929" s="36" t="s">
        <v>13</v>
      </c>
      <c r="D3929" s="69" t="s">
        <v>34</v>
      </c>
      <c r="E3929" s="41"/>
    </row>
    <row r="3930" spans="2:8" ht="24" thickBot="1">
      <c r="C3930" s="42"/>
      <c r="D3930" s="42"/>
    </row>
    <row r="3931" spans="2:8" ht="48" thickBot="1">
      <c r="B3931" s="88" t="s">
        <v>17</v>
      </c>
      <c r="C3931" s="89"/>
      <c r="D3931" s="23" t="s">
        <v>20</v>
      </c>
      <c r="E3931" s="90" t="s">
        <v>22</v>
      </c>
      <c r="F3931" s="91"/>
      <c r="G3931" s="2" t="s">
        <v>21</v>
      </c>
    </row>
    <row r="3932" spans="2:8" ht="24" thickBot="1">
      <c r="B3932" s="92" t="s">
        <v>36</v>
      </c>
      <c r="C3932" s="93"/>
      <c r="D3932" s="70">
        <v>50.01</v>
      </c>
      <c r="E3932" s="56">
        <v>5.0999999999999996</v>
      </c>
      <c r="F3932" s="18" t="s">
        <v>25</v>
      </c>
      <c r="G3932" s="26">
        <f t="shared" ref="G3932:G3939" si="88">D3932*E3932</f>
        <v>255.05099999999996</v>
      </c>
      <c r="H3932" s="94"/>
    </row>
    <row r="3933" spans="2:8">
      <c r="B3933" s="95" t="s">
        <v>18</v>
      </c>
      <c r="C3933" s="96"/>
      <c r="D3933" s="59">
        <v>97.44</v>
      </c>
      <c r="E3933" s="57">
        <v>1.27</v>
      </c>
      <c r="F3933" s="19" t="s">
        <v>26</v>
      </c>
      <c r="G3933" s="27">
        <f t="shared" si="88"/>
        <v>123.7488</v>
      </c>
      <c r="H3933" s="94"/>
    </row>
    <row r="3934" spans="2:8" ht="24" thickBot="1">
      <c r="B3934" s="97" t="s">
        <v>19</v>
      </c>
      <c r="C3934" s="98"/>
      <c r="D3934" s="62">
        <v>151.63</v>
      </c>
      <c r="E3934" s="58">
        <v>1.27</v>
      </c>
      <c r="F3934" s="20" t="s">
        <v>26</v>
      </c>
      <c r="G3934" s="28">
        <f t="shared" si="88"/>
        <v>192.5701</v>
      </c>
      <c r="H3934" s="94"/>
    </row>
    <row r="3935" spans="2:8" ht="24" thickBot="1">
      <c r="B3935" s="99" t="s">
        <v>28</v>
      </c>
      <c r="C3935" s="100"/>
      <c r="D3935" s="71">
        <v>731.97</v>
      </c>
      <c r="E3935" s="79"/>
      <c r="F3935" s="24" t="s">
        <v>25</v>
      </c>
      <c r="G3935" s="29">
        <f t="shared" si="88"/>
        <v>0</v>
      </c>
      <c r="H3935" s="94"/>
    </row>
    <row r="3936" spans="2:8">
      <c r="B3936" s="95" t="s">
        <v>33</v>
      </c>
      <c r="C3936" s="96"/>
      <c r="D3936" s="59">
        <v>652.6</v>
      </c>
      <c r="E3936" s="59">
        <v>10.199999999999999</v>
      </c>
      <c r="F3936" s="19" t="s">
        <v>25</v>
      </c>
      <c r="G3936" s="27">
        <f t="shared" si="88"/>
        <v>6656.5199999999995</v>
      </c>
      <c r="H3936" s="94"/>
    </row>
    <row r="3937" spans="2:8">
      <c r="B3937" s="101" t="s">
        <v>27</v>
      </c>
      <c r="C3937" s="102"/>
      <c r="D3937" s="72">
        <v>526.99</v>
      </c>
      <c r="E3937" s="60">
        <v>5.0999999999999996</v>
      </c>
      <c r="F3937" s="21" t="s">
        <v>25</v>
      </c>
      <c r="G3937" s="30">
        <f t="shared" si="88"/>
        <v>2687.6489999999999</v>
      </c>
      <c r="H3937" s="94"/>
    </row>
    <row r="3938" spans="2:8">
      <c r="B3938" s="101" t="s">
        <v>29</v>
      </c>
      <c r="C3938" s="102"/>
      <c r="D3938" s="73">
        <v>5436.99</v>
      </c>
      <c r="E3938" s="61"/>
      <c r="F3938" s="21" t="s">
        <v>25</v>
      </c>
      <c r="G3938" s="30">
        <f t="shared" si="88"/>
        <v>0</v>
      </c>
      <c r="H3938" s="94"/>
    </row>
    <row r="3939" spans="2:8">
      <c r="B3939" s="101" t="s">
        <v>30</v>
      </c>
      <c r="C3939" s="102"/>
      <c r="D3939" s="73">
        <v>1672.77</v>
      </c>
      <c r="E3939" s="61"/>
      <c r="F3939" s="21" t="s">
        <v>25</v>
      </c>
      <c r="G3939" s="30">
        <f t="shared" si="88"/>
        <v>0</v>
      </c>
      <c r="H3939" s="94"/>
    </row>
    <row r="3940" spans="2:8">
      <c r="B3940" s="101" t="s">
        <v>32</v>
      </c>
      <c r="C3940" s="102"/>
      <c r="D3940" s="73">
        <v>548.24</v>
      </c>
      <c r="E3940" s="61"/>
      <c r="F3940" s="21" t="s">
        <v>25</v>
      </c>
      <c r="G3940" s="30">
        <f>D3940*E3940</f>
        <v>0</v>
      </c>
      <c r="H3940" s="94"/>
    </row>
    <row r="3941" spans="2:8" ht="24" thickBot="1">
      <c r="B3941" s="97" t="s">
        <v>31</v>
      </c>
      <c r="C3941" s="98"/>
      <c r="D3941" s="74">
        <v>340.74</v>
      </c>
      <c r="E3941" s="62"/>
      <c r="F3941" s="20" t="s">
        <v>25</v>
      </c>
      <c r="G3941" s="31">
        <f>D3941*E3941</f>
        <v>0</v>
      </c>
      <c r="H3941" s="94"/>
    </row>
    <row r="3942" spans="2:8">
      <c r="C3942" s="3"/>
      <c r="D3942" s="3"/>
      <c r="E3942" s="4"/>
      <c r="F3942" s="4"/>
      <c r="H3942" s="45"/>
    </row>
    <row r="3943" spans="2:8" ht="25.5">
      <c r="C3943" s="14" t="s">
        <v>14</v>
      </c>
      <c r="D3943" s="6"/>
    </row>
    <row r="3944" spans="2:8" ht="20.25">
      <c r="C3944" s="85" t="s">
        <v>6</v>
      </c>
      <c r="D3944" s="83" t="s">
        <v>0</v>
      </c>
      <c r="E3944" s="9">
        <f>IF(G3932&gt;0, ROUND((G3932+D3925)/D3925,2), 0)</f>
        <v>1.03</v>
      </c>
      <c r="F3944" s="9"/>
      <c r="G3944" s="10"/>
      <c r="H3944" s="7"/>
    </row>
    <row r="3945" spans="2:8">
      <c r="C3945" s="85"/>
      <c r="D3945" s="83" t="s">
        <v>1</v>
      </c>
      <c r="E3945" s="9">
        <f>IF(SUM(G3933:G3934)&gt;0,ROUND((G3933+G3934+D3925)/D3925,2),0)</f>
        <v>1.03</v>
      </c>
      <c r="F3945" s="9"/>
      <c r="G3945" s="11"/>
      <c r="H3945" s="47"/>
    </row>
    <row r="3946" spans="2:8">
      <c r="C3946" s="85"/>
      <c r="D3946" s="83" t="s">
        <v>2</v>
      </c>
      <c r="E3946" s="9">
        <f>IF(G3935&gt;0,ROUND((G3935+D3925)/D3925,2),0)</f>
        <v>0</v>
      </c>
      <c r="F3946" s="12"/>
      <c r="G3946" s="11"/>
    </row>
    <row r="3947" spans="2:8">
      <c r="C3947" s="85"/>
      <c r="D3947" s="13" t="s">
        <v>3</v>
      </c>
      <c r="E3947" s="32">
        <f>IF(SUM(G3936:G3941)&gt;0,ROUND((SUM(G3936:G3941)+D3925)/D3925,2),0)</f>
        <v>1.99</v>
      </c>
      <c r="F3947" s="10"/>
      <c r="G3947" s="11"/>
    </row>
    <row r="3948" spans="2:8" ht="25.5">
      <c r="D3948" s="33" t="s">
        <v>4</v>
      </c>
      <c r="E3948" s="34">
        <f>SUM(E3944:E3947)-IF(VALUE(COUNTIF(E3944:E3947,"&gt;0"))=4,3,0)-IF(VALUE(COUNTIF(E3944:E3947,"&gt;0"))=3,2,0)-IF(VALUE(COUNTIF(E3944:E3947,"&gt;0"))=2,1,0)</f>
        <v>2.0499999999999998</v>
      </c>
      <c r="F3948" s="25"/>
    </row>
    <row r="3949" spans="2:8">
      <c r="E3949" s="15"/>
    </row>
    <row r="3950" spans="2:8" ht="25.5">
      <c r="B3950" s="22"/>
      <c r="C3950" s="16" t="s">
        <v>23</v>
      </c>
      <c r="D3950" s="86">
        <f>E3948*D3925</f>
        <v>19438.550999999996</v>
      </c>
      <c r="E3950" s="86"/>
    </row>
    <row r="3951" spans="2:8" ht="20.25">
      <c r="C3951" s="17" t="s">
        <v>8</v>
      </c>
      <c r="D3951" s="87">
        <f>D3950/D3924</f>
        <v>18.565951289398278</v>
      </c>
      <c r="E3951" s="87"/>
      <c r="G3951" s="7"/>
      <c r="H3951" s="48"/>
    </row>
    <row r="3961" spans="2:8" ht="60.75">
      <c r="B3961" s="115" t="s">
        <v>302</v>
      </c>
      <c r="C3961" s="115"/>
      <c r="D3961" s="115"/>
      <c r="E3961" s="115"/>
      <c r="F3961" s="115"/>
      <c r="G3961" s="115"/>
      <c r="H3961" s="115"/>
    </row>
    <row r="3962" spans="2:8">
      <c r="B3962" s="116" t="s">
        <v>37</v>
      </c>
      <c r="C3962" s="116"/>
      <c r="D3962" s="116"/>
      <c r="E3962" s="116"/>
      <c r="F3962" s="116"/>
      <c r="G3962" s="116"/>
    </row>
    <row r="3963" spans="2:8">
      <c r="C3963" s="84"/>
      <c r="G3963" s="7"/>
    </row>
    <row r="3964" spans="2:8" ht="25.5">
      <c r="C3964" s="14" t="s">
        <v>5</v>
      </c>
      <c r="D3964" s="6"/>
    </row>
    <row r="3965" spans="2:8" ht="20.25">
      <c r="B3965" s="10"/>
      <c r="C3965" s="103" t="s">
        <v>15</v>
      </c>
      <c r="D3965" s="106" t="s">
        <v>87</v>
      </c>
      <c r="E3965" s="107"/>
      <c r="F3965" s="107"/>
      <c r="G3965" s="108"/>
      <c r="H3965" s="40"/>
    </row>
    <row r="3966" spans="2:8" ht="20.25">
      <c r="B3966" s="10"/>
      <c r="C3966" s="104"/>
      <c r="D3966" s="106" t="s">
        <v>88</v>
      </c>
      <c r="E3966" s="107"/>
      <c r="F3966" s="107"/>
      <c r="G3966" s="108"/>
      <c r="H3966" s="40"/>
    </row>
    <row r="3967" spans="2:8" ht="20.25">
      <c r="B3967" s="10"/>
      <c r="C3967" s="105"/>
      <c r="D3967" s="106" t="s">
        <v>109</v>
      </c>
      <c r="E3967" s="107"/>
      <c r="F3967" s="107"/>
      <c r="G3967" s="108"/>
      <c r="H3967" s="40"/>
    </row>
    <row r="3968" spans="2:8">
      <c r="C3968" s="35" t="s">
        <v>12</v>
      </c>
      <c r="D3968" s="75">
        <v>4.3</v>
      </c>
      <c r="E3968" s="49"/>
      <c r="F3968" s="10"/>
    </row>
    <row r="3969" spans="2:8">
      <c r="C3969" s="1" t="s">
        <v>9</v>
      </c>
      <c r="D3969" s="76">
        <v>714</v>
      </c>
      <c r="E3969" s="109" t="s">
        <v>16</v>
      </c>
      <c r="F3969" s="110"/>
      <c r="G3969" s="113">
        <f>D3970/D3969</f>
        <v>81.240462184873948</v>
      </c>
    </row>
    <row r="3970" spans="2:8">
      <c r="C3970" s="1" t="s">
        <v>10</v>
      </c>
      <c r="D3970" s="77">
        <v>58005.69</v>
      </c>
      <c r="E3970" s="111"/>
      <c r="F3970" s="112"/>
      <c r="G3970" s="114"/>
    </row>
    <row r="3971" spans="2:8">
      <c r="C3971" s="37"/>
      <c r="D3971" s="38"/>
      <c r="E3971" s="50"/>
    </row>
    <row r="3972" spans="2:8">
      <c r="C3972" s="36" t="s">
        <v>7</v>
      </c>
      <c r="D3972" s="78" t="s">
        <v>110</v>
      </c>
    </row>
    <row r="3973" spans="2:8">
      <c r="C3973" s="36" t="s">
        <v>11</v>
      </c>
      <c r="D3973" s="78">
        <v>80</v>
      </c>
    </row>
    <row r="3974" spans="2:8">
      <c r="C3974" s="36" t="s">
        <v>13</v>
      </c>
      <c r="D3974" s="69" t="s">
        <v>34</v>
      </c>
      <c r="E3974" s="41"/>
    </row>
    <row r="3975" spans="2:8" ht="24" thickBot="1">
      <c r="C3975" s="42"/>
      <c r="D3975" s="42"/>
    </row>
    <row r="3976" spans="2:8" ht="48" thickBot="1">
      <c r="B3976" s="88" t="s">
        <v>17</v>
      </c>
      <c r="C3976" s="89"/>
      <c r="D3976" s="23" t="s">
        <v>20</v>
      </c>
      <c r="E3976" s="90" t="s">
        <v>22</v>
      </c>
      <c r="F3976" s="91"/>
      <c r="G3976" s="2" t="s">
        <v>21</v>
      </c>
    </row>
    <row r="3977" spans="2:8" ht="24" thickBot="1">
      <c r="B3977" s="92" t="s">
        <v>36</v>
      </c>
      <c r="C3977" s="93"/>
      <c r="D3977" s="70">
        <v>50.01</v>
      </c>
      <c r="E3977" s="56">
        <v>4.3</v>
      </c>
      <c r="F3977" s="18" t="s">
        <v>25</v>
      </c>
      <c r="G3977" s="26">
        <f t="shared" ref="G3977:G3984" si="89">D3977*E3977</f>
        <v>215.04299999999998</v>
      </c>
      <c r="H3977" s="94"/>
    </row>
    <row r="3978" spans="2:8">
      <c r="B3978" s="95" t="s">
        <v>18</v>
      </c>
      <c r="C3978" s="96"/>
      <c r="D3978" s="59">
        <v>97.44</v>
      </c>
      <c r="E3978" s="57">
        <v>1.6</v>
      </c>
      <c r="F3978" s="19" t="s">
        <v>26</v>
      </c>
      <c r="G3978" s="27">
        <f t="shared" si="89"/>
        <v>155.904</v>
      </c>
      <c r="H3978" s="94"/>
    </row>
    <row r="3979" spans="2:8" ht="24" thickBot="1">
      <c r="B3979" s="97" t="s">
        <v>19</v>
      </c>
      <c r="C3979" s="98"/>
      <c r="D3979" s="62">
        <v>151.63</v>
      </c>
      <c r="E3979" s="58">
        <v>1.6</v>
      </c>
      <c r="F3979" s="20" t="s">
        <v>26</v>
      </c>
      <c r="G3979" s="28">
        <f t="shared" si="89"/>
        <v>242.608</v>
      </c>
      <c r="H3979" s="94"/>
    </row>
    <row r="3980" spans="2:8" ht="24" thickBot="1">
      <c r="B3980" s="99" t="s">
        <v>28</v>
      </c>
      <c r="C3980" s="100"/>
      <c r="D3980" s="71">
        <v>731.97</v>
      </c>
      <c r="E3980" s="79"/>
      <c r="F3980" s="24" t="s">
        <v>25</v>
      </c>
      <c r="G3980" s="29">
        <f t="shared" si="89"/>
        <v>0</v>
      </c>
      <c r="H3980" s="94"/>
    </row>
    <row r="3981" spans="2:8">
      <c r="B3981" s="95" t="s">
        <v>33</v>
      </c>
      <c r="C3981" s="96"/>
      <c r="D3981" s="59">
        <v>652.6</v>
      </c>
      <c r="E3981" s="59">
        <v>8.6</v>
      </c>
      <c r="F3981" s="19" t="s">
        <v>25</v>
      </c>
      <c r="G3981" s="27">
        <f t="shared" si="89"/>
        <v>5612.36</v>
      </c>
      <c r="H3981" s="94"/>
    </row>
    <row r="3982" spans="2:8">
      <c r="B3982" s="101" t="s">
        <v>27</v>
      </c>
      <c r="C3982" s="102"/>
      <c r="D3982" s="72">
        <v>526.99</v>
      </c>
      <c r="E3982" s="60"/>
      <c r="F3982" s="21" t="s">
        <v>25</v>
      </c>
      <c r="G3982" s="30">
        <f t="shared" si="89"/>
        <v>0</v>
      </c>
      <c r="H3982" s="94"/>
    </row>
    <row r="3983" spans="2:8">
      <c r="B3983" s="101" t="s">
        <v>29</v>
      </c>
      <c r="C3983" s="102"/>
      <c r="D3983" s="73">
        <v>5436.99</v>
      </c>
      <c r="E3983" s="61">
        <v>4.3</v>
      </c>
      <c r="F3983" s="21" t="s">
        <v>25</v>
      </c>
      <c r="G3983" s="30">
        <f t="shared" si="89"/>
        <v>23379.056999999997</v>
      </c>
      <c r="H3983" s="94"/>
    </row>
    <row r="3984" spans="2:8">
      <c r="B3984" s="101" t="s">
        <v>30</v>
      </c>
      <c r="C3984" s="102"/>
      <c r="D3984" s="73">
        <v>1672.77</v>
      </c>
      <c r="E3984" s="61">
        <v>4.3</v>
      </c>
      <c r="F3984" s="21" t="s">
        <v>25</v>
      </c>
      <c r="G3984" s="30">
        <f t="shared" si="89"/>
        <v>7192.9110000000001</v>
      </c>
      <c r="H3984" s="94"/>
    </row>
    <row r="3985" spans="2:8">
      <c r="B3985" s="101" t="s">
        <v>32</v>
      </c>
      <c r="C3985" s="102"/>
      <c r="D3985" s="73">
        <v>548.24</v>
      </c>
      <c r="E3985" s="61">
        <v>4.3</v>
      </c>
      <c r="F3985" s="21" t="s">
        <v>25</v>
      </c>
      <c r="G3985" s="30">
        <f>D3985*E3985</f>
        <v>2357.4319999999998</v>
      </c>
      <c r="H3985" s="94"/>
    </row>
    <row r="3986" spans="2:8" ht="24" thickBot="1">
      <c r="B3986" s="97" t="s">
        <v>31</v>
      </c>
      <c r="C3986" s="98"/>
      <c r="D3986" s="74">
        <v>340.74</v>
      </c>
      <c r="E3986" s="62">
        <v>43</v>
      </c>
      <c r="F3986" s="20" t="s">
        <v>25</v>
      </c>
      <c r="G3986" s="31">
        <f>D3986*E3986</f>
        <v>14651.82</v>
      </c>
      <c r="H3986" s="94"/>
    </row>
    <row r="3987" spans="2:8">
      <c r="C3987" s="3"/>
      <c r="D3987" s="3"/>
      <c r="E3987" s="4"/>
      <c r="F3987" s="4"/>
      <c r="H3987" s="45"/>
    </row>
    <row r="3988" spans="2:8" ht="25.5">
      <c r="C3988" s="14" t="s">
        <v>14</v>
      </c>
      <c r="D3988" s="6"/>
    </row>
    <row r="3989" spans="2:8" ht="20.25">
      <c r="C3989" s="85" t="s">
        <v>6</v>
      </c>
      <c r="D3989" s="83" t="s">
        <v>0</v>
      </c>
      <c r="E3989" s="9">
        <f>IF(G3977&gt;0, ROUND((G3977+D3970)/D3970,2), 0)</f>
        <v>1</v>
      </c>
      <c r="F3989" s="9"/>
      <c r="G3989" s="10"/>
      <c r="H3989" s="7"/>
    </row>
    <row r="3990" spans="2:8">
      <c r="C3990" s="85"/>
      <c r="D3990" s="83" t="s">
        <v>1</v>
      </c>
      <c r="E3990" s="9">
        <f>IF(SUM(G3978:G3979)&gt;0,ROUND((G3978+G3979+D3970)/D3970,2),0)</f>
        <v>1.01</v>
      </c>
      <c r="F3990" s="9"/>
      <c r="G3990" s="11"/>
      <c r="H3990" s="47"/>
    </row>
    <row r="3991" spans="2:8">
      <c r="C3991" s="85"/>
      <c r="D3991" s="83" t="s">
        <v>2</v>
      </c>
      <c r="E3991" s="9">
        <f>IF(G3980&gt;0,ROUND((G3980+D3970)/D3970,2),0)</f>
        <v>0</v>
      </c>
      <c r="F3991" s="12"/>
      <c r="G3991" s="11"/>
    </row>
    <row r="3992" spans="2:8">
      <c r="C3992" s="85"/>
      <c r="D3992" s="13" t="s">
        <v>3</v>
      </c>
      <c r="E3992" s="32">
        <f>IF(SUM(G3981:G3986)&gt;0,ROUND((SUM(G3981:G3986)+D3970)/D3970,2),0)</f>
        <v>1.92</v>
      </c>
      <c r="F3992" s="10"/>
      <c r="G3992" s="11"/>
    </row>
    <row r="3993" spans="2:8" ht="25.5">
      <c r="D3993" s="33" t="s">
        <v>4</v>
      </c>
      <c r="E3993" s="34">
        <f>SUM(E3989:E3992)-IF(VALUE(COUNTIF(E3989:E3992,"&gt;0"))=4,3,0)-IF(VALUE(COUNTIF(E3989:E3992,"&gt;0"))=3,2,0)-IF(VALUE(COUNTIF(E3989:E3992,"&gt;0"))=2,1,0)</f>
        <v>1.9299999999999997</v>
      </c>
      <c r="F3993" s="25"/>
    </row>
    <row r="3994" spans="2:8">
      <c r="E3994" s="15"/>
    </row>
    <row r="3995" spans="2:8" ht="25.5">
      <c r="B3995" s="22"/>
      <c r="C3995" s="16" t="s">
        <v>23</v>
      </c>
      <c r="D3995" s="86">
        <f>E3993*D3970</f>
        <v>111950.98169999999</v>
      </c>
      <c r="E3995" s="86"/>
    </row>
    <row r="3996" spans="2:8" ht="20.25">
      <c r="C3996" s="17" t="s">
        <v>8</v>
      </c>
      <c r="D3996" s="87">
        <f>D3995/D3969</f>
        <v>156.7940920168067</v>
      </c>
      <c r="E3996" s="87"/>
      <c r="G3996" s="7"/>
      <c r="H3996" s="48"/>
    </row>
    <row r="4006" spans="2:8" ht="60.75">
      <c r="B4006" s="115" t="s">
        <v>303</v>
      </c>
      <c r="C4006" s="115"/>
      <c r="D4006" s="115"/>
      <c r="E4006" s="115"/>
      <c r="F4006" s="115"/>
      <c r="G4006" s="115"/>
      <c r="H4006" s="115"/>
    </row>
    <row r="4007" spans="2:8">
      <c r="B4007" s="116" t="s">
        <v>37</v>
      </c>
      <c r="C4007" s="116"/>
      <c r="D4007" s="116"/>
      <c r="E4007" s="116"/>
      <c r="F4007" s="116"/>
      <c r="G4007" s="116"/>
    </row>
    <row r="4008" spans="2:8">
      <c r="C4008" s="84"/>
      <c r="G4008" s="7"/>
    </row>
    <row r="4009" spans="2:8" ht="25.5">
      <c r="C4009" s="14" t="s">
        <v>5</v>
      </c>
      <c r="D4009" s="6"/>
    </row>
    <row r="4010" spans="2:8" ht="20.25">
      <c r="B4010" s="10"/>
      <c r="C4010" s="103" t="s">
        <v>15</v>
      </c>
      <c r="D4010" s="106" t="s">
        <v>87</v>
      </c>
      <c r="E4010" s="107"/>
      <c r="F4010" s="107"/>
      <c r="G4010" s="108"/>
      <c r="H4010" s="40"/>
    </row>
    <row r="4011" spans="2:8" ht="20.25">
      <c r="B4011" s="10"/>
      <c r="C4011" s="104"/>
      <c r="D4011" s="106" t="s">
        <v>88</v>
      </c>
      <c r="E4011" s="107"/>
      <c r="F4011" s="107"/>
      <c r="G4011" s="108"/>
      <c r="H4011" s="40"/>
    </row>
    <row r="4012" spans="2:8" ht="20.25">
      <c r="B4012" s="10"/>
      <c r="C4012" s="105"/>
      <c r="D4012" s="106" t="s">
        <v>111</v>
      </c>
      <c r="E4012" s="107"/>
      <c r="F4012" s="107"/>
      <c r="G4012" s="108"/>
      <c r="H4012" s="40"/>
    </row>
    <row r="4013" spans="2:8">
      <c r="C4013" s="35" t="s">
        <v>12</v>
      </c>
      <c r="D4013" s="75">
        <v>3.2</v>
      </c>
      <c r="E4013" s="49"/>
      <c r="F4013" s="10"/>
    </row>
    <row r="4014" spans="2:8">
      <c r="C4014" s="1" t="s">
        <v>9</v>
      </c>
      <c r="D4014" s="76">
        <v>447</v>
      </c>
      <c r="E4014" s="109" t="s">
        <v>16</v>
      </c>
      <c r="F4014" s="110"/>
      <c r="G4014" s="113">
        <f>D4015/D4014</f>
        <v>69.638277404921709</v>
      </c>
    </row>
    <row r="4015" spans="2:8">
      <c r="C4015" s="1" t="s">
        <v>10</v>
      </c>
      <c r="D4015" s="77">
        <v>31128.31</v>
      </c>
      <c r="E4015" s="111"/>
      <c r="F4015" s="112"/>
      <c r="G4015" s="114"/>
    </row>
    <row r="4016" spans="2:8">
      <c r="C4016" s="37"/>
      <c r="D4016" s="38"/>
      <c r="E4016" s="50"/>
    </row>
    <row r="4017" spans="2:8">
      <c r="C4017" s="36" t="s">
        <v>7</v>
      </c>
      <c r="D4017" s="78" t="s">
        <v>110</v>
      </c>
    </row>
    <row r="4018" spans="2:8">
      <c r="C4018" s="36" t="s">
        <v>11</v>
      </c>
      <c r="D4018" s="78">
        <v>80</v>
      </c>
    </row>
    <row r="4019" spans="2:8">
      <c r="C4019" s="36" t="s">
        <v>13</v>
      </c>
      <c r="D4019" s="69" t="s">
        <v>34</v>
      </c>
      <c r="E4019" s="41"/>
    </row>
    <row r="4020" spans="2:8" ht="24" thickBot="1">
      <c r="C4020" s="42"/>
      <c r="D4020" s="42"/>
    </row>
    <row r="4021" spans="2:8" ht="48" thickBot="1">
      <c r="B4021" s="88" t="s">
        <v>17</v>
      </c>
      <c r="C4021" s="89"/>
      <c r="D4021" s="23" t="s">
        <v>20</v>
      </c>
      <c r="E4021" s="90" t="s">
        <v>22</v>
      </c>
      <c r="F4021" s="91"/>
      <c r="G4021" s="2" t="s">
        <v>21</v>
      </c>
    </row>
    <row r="4022" spans="2:8" ht="24" thickBot="1">
      <c r="B4022" s="92" t="s">
        <v>36</v>
      </c>
      <c r="C4022" s="93"/>
      <c r="D4022" s="70">
        <v>50.01</v>
      </c>
      <c r="E4022" s="56">
        <v>3.2</v>
      </c>
      <c r="F4022" s="18" t="s">
        <v>25</v>
      </c>
      <c r="G4022" s="26">
        <f t="shared" ref="G4022:G4029" si="90">D4022*E4022</f>
        <v>160.03200000000001</v>
      </c>
      <c r="H4022" s="94"/>
    </row>
    <row r="4023" spans="2:8">
      <c r="B4023" s="95" t="s">
        <v>18</v>
      </c>
      <c r="C4023" s="96"/>
      <c r="D4023" s="59">
        <v>97.44</v>
      </c>
      <c r="E4023" s="57">
        <v>0.91</v>
      </c>
      <c r="F4023" s="19" t="s">
        <v>26</v>
      </c>
      <c r="G4023" s="27">
        <f t="shared" si="90"/>
        <v>88.670400000000001</v>
      </c>
      <c r="H4023" s="94"/>
    </row>
    <row r="4024" spans="2:8" ht="24" thickBot="1">
      <c r="B4024" s="97" t="s">
        <v>19</v>
      </c>
      <c r="C4024" s="98"/>
      <c r="D4024" s="62">
        <v>151.63</v>
      </c>
      <c r="E4024" s="58">
        <v>0.91</v>
      </c>
      <c r="F4024" s="20" t="s">
        <v>26</v>
      </c>
      <c r="G4024" s="28">
        <f t="shared" si="90"/>
        <v>137.98330000000001</v>
      </c>
      <c r="H4024" s="94"/>
    </row>
    <row r="4025" spans="2:8" ht="24" thickBot="1">
      <c r="B4025" s="99" t="s">
        <v>28</v>
      </c>
      <c r="C4025" s="100"/>
      <c r="D4025" s="71">
        <v>731.97</v>
      </c>
      <c r="E4025" s="79"/>
      <c r="F4025" s="24" t="s">
        <v>25</v>
      </c>
      <c r="G4025" s="29">
        <f t="shared" si="90"/>
        <v>0</v>
      </c>
      <c r="H4025" s="94"/>
    </row>
    <row r="4026" spans="2:8">
      <c r="B4026" s="95" t="s">
        <v>33</v>
      </c>
      <c r="C4026" s="96"/>
      <c r="D4026" s="59">
        <v>652.6</v>
      </c>
      <c r="E4026" s="59">
        <v>6.4</v>
      </c>
      <c r="F4026" s="19" t="s">
        <v>25</v>
      </c>
      <c r="G4026" s="27">
        <f t="shared" si="90"/>
        <v>4176.6400000000003</v>
      </c>
      <c r="H4026" s="94"/>
    </row>
    <row r="4027" spans="2:8">
      <c r="B4027" s="101" t="s">
        <v>27</v>
      </c>
      <c r="C4027" s="102"/>
      <c r="D4027" s="72">
        <v>526.99</v>
      </c>
      <c r="E4027" s="60"/>
      <c r="F4027" s="21" t="s">
        <v>25</v>
      </c>
      <c r="G4027" s="30">
        <f t="shared" si="90"/>
        <v>0</v>
      </c>
      <c r="H4027" s="94"/>
    </row>
    <row r="4028" spans="2:8">
      <c r="B4028" s="101" t="s">
        <v>29</v>
      </c>
      <c r="C4028" s="102"/>
      <c r="D4028" s="73">
        <v>5436.99</v>
      </c>
      <c r="E4028" s="61">
        <v>3.2</v>
      </c>
      <c r="F4028" s="21" t="s">
        <v>25</v>
      </c>
      <c r="G4028" s="30">
        <f t="shared" si="90"/>
        <v>17398.367999999999</v>
      </c>
      <c r="H4028" s="94"/>
    </row>
    <row r="4029" spans="2:8">
      <c r="B4029" s="101" t="s">
        <v>30</v>
      </c>
      <c r="C4029" s="102"/>
      <c r="D4029" s="73">
        <v>1672.77</v>
      </c>
      <c r="E4029" s="61">
        <v>3.2</v>
      </c>
      <c r="F4029" s="21" t="s">
        <v>25</v>
      </c>
      <c r="G4029" s="30">
        <f t="shared" si="90"/>
        <v>5352.8640000000005</v>
      </c>
      <c r="H4029" s="94"/>
    </row>
    <row r="4030" spans="2:8">
      <c r="B4030" s="101" t="s">
        <v>32</v>
      </c>
      <c r="C4030" s="102"/>
      <c r="D4030" s="73">
        <v>548.24</v>
      </c>
      <c r="E4030" s="61">
        <v>3.2</v>
      </c>
      <c r="F4030" s="21" t="s">
        <v>25</v>
      </c>
      <c r="G4030" s="30">
        <f>D4030*E4030</f>
        <v>1754.3680000000002</v>
      </c>
      <c r="H4030" s="94"/>
    </row>
    <row r="4031" spans="2:8" ht="24" thickBot="1">
      <c r="B4031" s="97" t="s">
        <v>31</v>
      </c>
      <c r="C4031" s="98"/>
      <c r="D4031" s="74">
        <v>340.74</v>
      </c>
      <c r="E4031" s="62">
        <v>32</v>
      </c>
      <c r="F4031" s="20" t="s">
        <v>25</v>
      </c>
      <c r="G4031" s="31">
        <f>D4031*E4031</f>
        <v>10903.68</v>
      </c>
      <c r="H4031" s="94"/>
    </row>
    <row r="4032" spans="2:8">
      <c r="C4032" s="3"/>
      <c r="D4032" s="3"/>
      <c r="E4032" s="4"/>
      <c r="F4032" s="4"/>
      <c r="H4032" s="45"/>
    </row>
    <row r="4033" spans="2:8" ht="25.5">
      <c r="C4033" s="14" t="s">
        <v>14</v>
      </c>
      <c r="D4033" s="6"/>
    </row>
    <row r="4034" spans="2:8" ht="20.25">
      <c r="C4034" s="85" t="s">
        <v>6</v>
      </c>
      <c r="D4034" s="83" t="s">
        <v>0</v>
      </c>
      <c r="E4034" s="9">
        <f>IF(G4022&gt;0, ROUND((G4022+D4015)/D4015,2), 0)</f>
        <v>1.01</v>
      </c>
      <c r="F4034" s="9"/>
      <c r="G4034" s="10"/>
      <c r="H4034" s="7"/>
    </row>
    <row r="4035" spans="2:8">
      <c r="C4035" s="85"/>
      <c r="D4035" s="83" t="s">
        <v>1</v>
      </c>
      <c r="E4035" s="9">
        <f>IF(SUM(G4023:G4024)&gt;0,ROUND((G4023+G4024+D4015)/D4015,2),0)</f>
        <v>1.01</v>
      </c>
      <c r="F4035" s="9"/>
      <c r="G4035" s="11"/>
      <c r="H4035" s="47"/>
    </row>
    <row r="4036" spans="2:8">
      <c r="C4036" s="85"/>
      <c r="D4036" s="83" t="s">
        <v>2</v>
      </c>
      <c r="E4036" s="9">
        <f>IF(G4025&gt;0,ROUND((G4025+D4015)/D4015,2),0)</f>
        <v>0</v>
      </c>
      <c r="F4036" s="12"/>
      <c r="G4036" s="11"/>
    </row>
    <row r="4037" spans="2:8">
      <c r="C4037" s="85"/>
      <c r="D4037" s="13" t="s">
        <v>3</v>
      </c>
      <c r="E4037" s="32">
        <f>IF(SUM(G4026:G4031)&gt;0,ROUND((SUM(G4026:G4031)+D4015)/D4015,2),0)</f>
        <v>2.27</v>
      </c>
      <c r="F4037" s="10"/>
      <c r="G4037" s="11"/>
    </row>
    <row r="4038" spans="2:8" ht="25.5">
      <c r="D4038" s="33" t="s">
        <v>4</v>
      </c>
      <c r="E4038" s="34">
        <f>SUM(E4034:E4037)-IF(VALUE(COUNTIF(E4034:E4037,"&gt;0"))=4,3,0)-IF(VALUE(COUNTIF(E4034:E4037,"&gt;0"))=3,2,0)-IF(VALUE(COUNTIF(E4034:E4037,"&gt;0"))=2,1,0)</f>
        <v>2.29</v>
      </c>
      <c r="F4038" s="25"/>
    </row>
    <row r="4039" spans="2:8">
      <c r="E4039" s="15"/>
    </row>
    <row r="4040" spans="2:8" ht="25.5">
      <c r="B4040" s="22"/>
      <c r="C4040" s="16" t="s">
        <v>23</v>
      </c>
      <c r="D4040" s="86">
        <f>E4038*D4015</f>
        <v>71283.829899999997</v>
      </c>
      <c r="E4040" s="86"/>
    </row>
    <row r="4041" spans="2:8" ht="20.25">
      <c r="C4041" s="17" t="s">
        <v>8</v>
      </c>
      <c r="D4041" s="87">
        <f>D4040/D4014</f>
        <v>159.4716552572707</v>
      </c>
      <c r="E4041" s="87"/>
      <c r="G4041" s="7"/>
      <c r="H4041" s="48"/>
    </row>
    <row r="4051" spans="2:8" ht="60.75">
      <c r="B4051" s="115" t="s">
        <v>304</v>
      </c>
      <c r="C4051" s="115"/>
      <c r="D4051" s="115"/>
      <c r="E4051" s="115"/>
      <c r="F4051" s="115"/>
      <c r="G4051" s="115"/>
      <c r="H4051" s="115"/>
    </row>
    <row r="4052" spans="2:8">
      <c r="B4052" s="116" t="s">
        <v>37</v>
      </c>
      <c r="C4052" s="116"/>
      <c r="D4052" s="116"/>
      <c r="E4052" s="116"/>
      <c r="F4052" s="116"/>
      <c r="G4052" s="116"/>
    </row>
    <row r="4053" spans="2:8">
      <c r="C4053" s="84"/>
      <c r="G4053" s="7"/>
    </row>
    <row r="4054" spans="2:8" ht="25.5">
      <c r="C4054" s="14" t="s">
        <v>5</v>
      </c>
      <c r="D4054" s="6"/>
    </row>
    <row r="4055" spans="2:8" ht="20.25">
      <c r="B4055" s="10"/>
      <c r="C4055" s="103" t="s">
        <v>15</v>
      </c>
      <c r="D4055" s="106" t="s">
        <v>87</v>
      </c>
      <c r="E4055" s="107"/>
      <c r="F4055" s="107"/>
      <c r="G4055" s="108"/>
      <c r="H4055" s="40"/>
    </row>
    <row r="4056" spans="2:8" ht="20.25">
      <c r="B4056" s="10"/>
      <c r="C4056" s="104"/>
      <c r="D4056" s="106" t="s">
        <v>88</v>
      </c>
      <c r="E4056" s="107"/>
      <c r="F4056" s="107"/>
      <c r="G4056" s="108"/>
      <c r="H4056" s="40"/>
    </row>
    <row r="4057" spans="2:8" ht="20.25">
      <c r="B4057" s="10"/>
      <c r="C4057" s="105"/>
      <c r="D4057" s="106" t="s">
        <v>112</v>
      </c>
      <c r="E4057" s="107"/>
      <c r="F4057" s="107"/>
      <c r="G4057" s="108"/>
      <c r="H4057" s="40"/>
    </row>
    <row r="4058" spans="2:8">
      <c r="C4058" s="35" t="s">
        <v>12</v>
      </c>
      <c r="D4058" s="75">
        <v>7.2</v>
      </c>
      <c r="E4058" s="49"/>
      <c r="F4058" s="10"/>
    </row>
    <row r="4059" spans="2:8">
      <c r="C4059" s="1" t="s">
        <v>9</v>
      </c>
      <c r="D4059" s="76">
        <v>1005</v>
      </c>
      <c r="E4059" s="109" t="s">
        <v>16</v>
      </c>
      <c r="F4059" s="110"/>
      <c r="G4059" s="113">
        <f>D4060/D4059</f>
        <v>16.137691542288557</v>
      </c>
    </row>
    <row r="4060" spans="2:8">
      <c r="C4060" s="1" t="s">
        <v>10</v>
      </c>
      <c r="D4060" s="77">
        <v>16218.38</v>
      </c>
      <c r="E4060" s="111"/>
      <c r="F4060" s="112"/>
      <c r="G4060" s="114"/>
    </row>
    <row r="4061" spans="2:8">
      <c r="C4061" s="37"/>
      <c r="D4061" s="38"/>
      <c r="E4061" s="50"/>
    </row>
    <row r="4062" spans="2:8">
      <c r="C4062" s="36" t="s">
        <v>7</v>
      </c>
      <c r="D4062" s="78" t="s">
        <v>113</v>
      </c>
    </row>
    <row r="4063" spans="2:8">
      <c r="C4063" s="36" t="s">
        <v>11</v>
      </c>
      <c r="D4063" s="78">
        <v>90</v>
      </c>
    </row>
    <row r="4064" spans="2:8">
      <c r="C4064" s="36" t="s">
        <v>13</v>
      </c>
      <c r="D4064" s="69" t="s">
        <v>34</v>
      </c>
      <c r="E4064" s="41"/>
    </row>
    <row r="4065" spans="2:8" ht="24" thickBot="1">
      <c r="C4065" s="42"/>
      <c r="D4065" s="42"/>
    </row>
    <row r="4066" spans="2:8" ht="48" thickBot="1">
      <c r="B4066" s="88" t="s">
        <v>17</v>
      </c>
      <c r="C4066" s="89"/>
      <c r="D4066" s="23" t="s">
        <v>20</v>
      </c>
      <c r="E4066" s="90" t="s">
        <v>22</v>
      </c>
      <c r="F4066" s="91"/>
      <c r="G4066" s="2" t="s">
        <v>21</v>
      </c>
    </row>
    <row r="4067" spans="2:8" ht="24" thickBot="1">
      <c r="B4067" s="92" t="s">
        <v>36</v>
      </c>
      <c r="C4067" s="93"/>
      <c r="D4067" s="70">
        <v>50.01</v>
      </c>
      <c r="E4067" s="56">
        <v>7.2</v>
      </c>
      <c r="F4067" s="18" t="s">
        <v>25</v>
      </c>
      <c r="G4067" s="26">
        <f t="shared" ref="G4067:G4074" si="91">D4067*E4067</f>
        <v>360.072</v>
      </c>
      <c r="H4067" s="94"/>
    </row>
    <row r="4068" spans="2:8">
      <c r="B4068" s="95" t="s">
        <v>18</v>
      </c>
      <c r="C4068" s="96"/>
      <c r="D4068" s="59">
        <v>97.44</v>
      </c>
      <c r="E4068" s="57">
        <v>1.43</v>
      </c>
      <c r="F4068" s="19" t="s">
        <v>26</v>
      </c>
      <c r="G4068" s="27">
        <f t="shared" si="91"/>
        <v>139.33919999999998</v>
      </c>
      <c r="H4068" s="94"/>
    </row>
    <row r="4069" spans="2:8" ht="24" thickBot="1">
      <c r="B4069" s="97" t="s">
        <v>19</v>
      </c>
      <c r="C4069" s="98"/>
      <c r="D4069" s="62">
        <v>151.63</v>
      </c>
      <c r="E4069" s="58">
        <v>1.43</v>
      </c>
      <c r="F4069" s="20" t="s">
        <v>26</v>
      </c>
      <c r="G4069" s="28">
        <f t="shared" si="91"/>
        <v>216.83089999999999</v>
      </c>
      <c r="H4069" s="94"/>
    </row>
    <row r="4070" spans="2:8" ht="24" thickBot="1">
      <c r="B4070" s="99" t="s">
        <v>28</v>
      </c>
      <c r="C4070" s="100"/>
      <c r="D4070" s="71">
        <v>731.97</v>
      </c>
      <c r="E4070" s="79"/>
      <c r="F4070" s="24" t="s">
        <v>25</v>
      </c>
      <c r="G4070" s="29">
        <f t="shared" si="91"/>
        <v>0</v>
      </c>
      <c r="H4070" s="94"/>
    </row>
    <row r="4071" spans="2:8">
      <c r="B4071" s="95" t="s">
        <v>33</v>
      </c>
      <c r="C4071" s="96"/>
      <c r="D4071" s="59">
        <v>652.6</v>
      </c>
      <c r="E4071" s="59">
        <v>14.4</v>
      </c>
      <c r="F4071" s="19" t="s">
        <v>25</v>
      </c>
      <c r="G4071" s="27">
        <f t="shared" si="91"/>
        <v>9397.44</v>
      </c>
      <c r="H4071" s="94"/>
    </row>
    <row r="4072" spans="2:8">
      <c r="B4072" s="101" t="s">
        <v>27</v>
      </c>
      <c r="C4072" s="102"/>
      <c r="D4072" s="72">
        <v>526.99</v>
      </c>
      <c r="E4072" s="60"/>
      <c r="F4072" s="21" t="s">
        <v>25</v>
      </c>
      <c r="G4072" s="30">
        <f t="shared" si="91"/>
        <v>0</v>
      </c>
      <c r="H4072" s="94"/>
    </row>
    <row r="4073" spans="2:8">
      <c r="B4073" s="101" t="s">
        <v>29</v>
      </c>
      <c r="C4073" s="102"/>
      <c r="D4073" s="73">
        <v>5436.99</v>
      </c>
      <c r="E4073" s="61">
        <v>7.2</v>
      </c>
      <c r="F4073" s="21" t="s">
        <v>25</v>
      </c>
      <c r="G4073" s="30">
        <f t="shared" si="91"/>
        <v>39146.328000000001</v>
      </c>
      <c r="H4073" s="94"/>
    </row>
    <row r="4074" spans="2:8">
      <c r="B4074" s="101" t="s">
        <v>30</v>
      </c>
      <c r="C4074" s="102"/>
      <c r="D4074" s="73">
        <v>1672.77</v>
      </c>
      <c r="E4074" s="61">
        <v>7.2</v>
      </c>
      <c r="F4074" s="21" t="s">
        <v>25</v>
      </c>
      <c r="G4074" s="30">
        <f t="shared" si="91"/>
        <v>12043.944</v>
      </c>
      <c r="H4074" s="94"/>
    </row>
    <row r="4075" spans="2:8">
      <c r="B4075" s="101" t="s">
        <v>32</v>
      </c>
      <c r="C4075" s="102"/>
      <c r="D4075" s="73">
        <v>548.24</v>
      </c>
      <c r="E4075" s="61">
        <v>7.2</v>
      </c>
      <c r="F4075" s="21" t="s">
        <v>25</v>
      </c>
      <c r="G4075" s="30">
        <f>D4075*E4075</f>
        <v>3947.328</v>
      </c>
      <c r="H4075" s="94"/>
    </row>
    <row r="4076" spans="2:8" ht="24" thickBot="1">
      <c r="B4076" s="97" t="s">
        <v>31</v>
      </c>
      <c r="C4076" s="98"/>
      <c r="D4076" s="74">
        <v>340.74</v>
      </c>
      <c r="E4076" s="62">
        <v>72</v>
      </c>
      <c r="F4076" s="20" t="s">
        <v>25</v>
      </c>
      <c r="G4076" s="31">
        <f>D4076*E4076</f>
        <v>24533.279999999999</v>
      </c>
      <c r="H4076" s="94"/>
    </row>
    <row r="4077" spans="2:8">
      <c r="C4077" s="3"/>
      <c r="D4077" s="3"/>
      <c r="E4077" s="4"/>
      <c r="F4077" s="4"/>
      <c r="H4077" s="45"/>
    </row>
    <row r="4078" spans="2:8" ht="25.5">
      <c r="C4078" s="14" t="s">
        <v>14</v>
      </c>
      <c r="D4078" s="6"/>
    </row>
    <row r="4079" spans="2:8" ht="20.25">
      <c r="C4079" s="85" t="s">
        <v>6</v>
      </c>
      <c r="D4079" s="83" t="s">
        <v>0</v>
      </c>
      <c r="E4079" s="9">
        <f>IF(G4067&gt;0, ROUND((G4067+D4060)/D4060,2), 0)</f>
        <v>1.02</v>
      </c>
      <c r="F4079" s="9"/>
      <c r="G4079" s="10"/>
      <c r="H4079" s="7"/>
    </row>
    <row r="4080" spans="2:8">
      <c r="C4080" s="85"/>
      <c r="D4080" s="83" t="s">
        <v>1</v>
      </c>
      <c r="E4080" s="9">
        <f>IF(SUM(G4068:G4069)&gt;0,ROUND((G4068+G4069+D4060)/D4060,2),0)</f>
        <v>1.02</v>
      </c>
      <c r="F4080" s="9"/>
      <c r="G4080" s="11"/>
      <c r="H4080" s="47"/>
    </row>
    <row r="4081" spans="2:8">
      <c r="C4081" s="85"/>
      <c r="D4081" s="83" t="s">
        <v>2</v>
      </c>
      <c r="E4081" s="9">
        <f>IF(G4070&gt;0,ROUND((G4070+D4060)/D4060,2),0)</f>
        <v>0</v>
      </c>
      <c r="F4081" s="12"/>
      <c r="G4081" s="11"/>
    </row>
    <row r="4082" spans="2:8">
      <c r="C4082" s="85"/>
      <c r="D4082" s="13" t="s">
        <v>3</v>
      </c>
      <c r="E4082" s="32">
        <f>IF(SUM(G4071:G4076)&gt;0,ROUND((SUM(G4071:G4076)+D4060)/D4060,2),0)</f>
        <v>6.49</v>
      </c>
      <c r="F4082" s="10"/>
      <c r="G4082" s="11"/>
    </row>
    <row r="4083" spans="2:8" ht="25.5">
      <c r="D4083" s="33" t="s">
        <v>4</v>
      </c>
      <c r="E4083" s="34">
        <f>SUM(E4079:E4082)-IF(VALUE(COUNTIF(E4079:E4082,"&gt;0"))=4,3,0)-IF(VALUE(COUNTIF(E4079:E4082,"&gt;0"))=3,2,0)-IF(VALUE(COUNTIF(E4079:E4082,"&gt;0"))=2,1,0)</f>
        <v>6.5300000000000011</v>
      </c>
      <c r="F4083" s="25"/>
    </row>
    <row r="4084" spans="2:8">
      <c r="E4084" s="15"/>
    </row>
    <row r="4085" spans="2:8" ht="25.5">
      <c r="B4085" s="22"/>
      <c r="C4085" s="16" t="s">
        <v>23</v>
      </c>
      <c r="D4085" s="86">
        <f>E4083*D4060</f>
        <v>105906.02140000001</v>
      </c>
      <c r="E4085" s="86"/>
    </row>
    <row r="4086" spans="2:8" ht="20.25">
      <c r="C4086" s="17" t="s">
        <v>8</v>
      </c>
      <c r="D4086" s="87">
        <f>D4085/D4059</f>
        <v>105.37912577114429</v>
      </c>
      <c r="E4086" s="87"/>
      <c r="G4086" s="7"/>
      <c r="H4086" s="48"/>
    </row>
    <row r="4096" spans="2:8" ht="60.75">
      <c r="B4096" s="115" t="s">
        <v>305</v>
      </c>
      <c r="C4096" s="115"/>
      <c r="D4096" s="115"/>
      <c r="E4096" s="115"/>
      <c r="F4096" s="115"/>
      <c r="G4096" s="115"/>
      <c r="H4096" s="115"/>
    </row>
    <row r="4097" spans="2:8">
      <c r="B4097" s="116" t="s">
        <v>37</v>
      </c>
      <c r="C4097" s="116"/>
      <c r="D4097" s="116"/>
      <c r="E4097" s="116"/>
      <c r="F4097" s="116"/>
      <c r="G4097" s="116"/>
    </row>
    <row r="4098" spans="2:8">
      <c r="C4098" s="84"/>
      <c r="G4098" s="7"/>
    </row>
    <row r="4099" spans="2:8" ht="25.5">
      <c r="C4099" s="14" t="s">
        <v>5</v>
      </c>
      <c r="D4099" s="6"/>
    </row>
    <row r="4100" spans="2:8" ht="20.25">
      <c r="B4100" s="10"/>
      <c r="C4100" s="103" t="s">
        <v>15</v>
      </c>
      <c r="D4100" s="106" t="s">
        <v>87</v>
      </c>
      <c r="E4100" s="107"/>
      <c r="F4100" s="107"/>
      <c r="G4100" s="108"/>
      <c r="H4100" s="40"/>
    </row>
    <row r="4101" spans="2:8" ht="20.25">
      <c r="B4101" s="10"/>
      <c r="C4101" s="104"/>
      <c r="D4101" s="106" t="s">
        <v>88</v>
      </c>
      <c r="E4101" s="107"/>
      <c r="F4101" s="107"/>
      <c r="G4101" s="108"/>
      <c r="H4101" s="40"/>
    </row>
    <row r="4102" spans="2:8" ht="20.25">
      <c r="B4102" s="10"/>
      <c r="C4102" s="105"/>
      <c r="D4102" s="106" t="s">
        <v>114</v>
      </c>
      <c r="E4102" s="107"/>
      <c r="F4102" s="107"/>
      <c r="G4102" s="108"/>
      <c r="H4102" s="40"/>
    </row>
    <row r="4103" spans="2:8">
      <c r="C4103" s="35" t="s">
        <v>12</v>
      </c>
      <c r="D4103" s="75">
        <v>5.5</v>
      </c>
      <c r="E4103" s="49"/>
      <c r="F4103" s="10"/>
    </row>
    <row r="4104" spans="2:8">
      <c r="C4104" s="1" t="s">
        <v>9</v>
      </c>
      <c r="D4104" s="76">
        <v>712</v>
      </c>
      <c r="E4104" s="109" t="s">
        <v>16</v>
      </c>
      <c r="F4104" s="110"/>
      <c r="G4104" s="113">
        <f>D4105/D4104</f>
        <v>151.97463483146069</v>
      </c>
    </row>
    <row r="4105" spans="2:8">
      <c r="C4105" s="1" t="s">
        <v>10</v>
      </c>
      <c r="D4105" s="77">
        <v>108205.94</v>
      </c>
      <c r="E4105" s="111"/>
      <c r="F4105" s="112"/>
      <c r="G4105" s="114"/>
    </row>
    <row r="4106" spans="2:8">
      <c r="C4106" s="37"/>
      <c r="D4106" s="38"/>
      <c r="E4106" s="50"/>
    </row>
    <row r="4107" spans="2:8">
      <c r="C4107" s="36" t="s">
        <v>7</v>
      </c>
      <c r="D4107" s="78" t="s">
        <v>115</v>
      </c>
    </row>
    <row r="4108" spans="2:8">
      <c r="C4108" s="36" t="s">
        <v>11</v>
      </c>
      <c r="D4108" s="78">
        <v>70</v>
      </c>
    </row>
    <row r="4109" spans="2:8">
      <c r="C4109" s="36" t="s">
        <v>13</v>
      </c>
      <c r="D4109" s="69" t="s">
        <v>34</v>
      </c>
      <c r="E4109" s="41"/>
    </row>
    <row r="4110" spans="2:8" ht="24" thickBot="1">
      <c r="C4110" s="42"/>
      <c r="D4110" s="42"/>
    </row>
    <row r="4111" spans="2:8" ht="48" thickBot="1">
      <c r="B4111" s="88" t="s">
        <v>17</v>
      </c>
      <c r="C4111" s="89"/>
      <c r="D4111" s="23" t="s">
        <v>20</v>
      </c>
      <c r="E4111" s="90" t="s">
        <v>22</v>
      </c>
      <c r="F4111" s="91"/>
      <c r="G4111" s="2" t="s">
        <v>21</v>
      </c>
    </row>
    <row r="4112" spans="2:8" ht="24" thickBot="1">
      <c r="B4112" s="92" t="s">
        <v>36</v>
      </c>
      <c r="C4112" s="93"/>
      <c r="D4112" s="70">
        <v>50.01</v>
      </c>
      <c r="E4112" s="56">
        <v>5.5</v>
      </c>
      <c r="F4112" s="18" t="s">
        <v>25</v>
      </c>
      <c r="G4112" s="26">
        <f t="shared" ref="G4112:G4119" si="92">D4112*E4112</f>
        <v>275.05500000000001</v>
      </c>
      <c r="H4112" s="94"/>
    </row>
    <row r="4113" spans="2:8">
      <c r="B4113" s="95" t="s">
        <v>18</v>
      </c>
      <c r="C4113" s="96"/>
      <c r="D4113" s="59">
        <v>97.44</v>
      </c>
      <c r="E4113" s="57">
        <v>1.37</v>
      </c>
      <c r="F4113" s="19" t="s">
        <v>26</v>
      </c>
      <c r="G4113" s="27">
        <f t="shared" si="92"/>
        <v>133.49280000000002</v>
      </c>
      <c r="H4113" s="94"/>
    </row>
    <row r="4114" spans="2:8" ht="24" thickBot="1">
      <c r="B4114" s="97" t="s">
        <v>19</v>
      </c>
      <c r="C4114" s="98"/>
      <c r="D4114" s="62">
        <v>151.63</v>
      </c>
      <c r="E4114" s="58">
        <v>1.37</v>
      </c>
      <c r="F4114" s="20" t="s">
        <v>26</v>
      </c>
      <c r="G4114" s="28">
        <f t="shared" si="92"/>
        <v>207.73310000000001</v>
      </c>
      <c r="H4114" s="94"/>
    </row>
    <row r="4115" spans="2:8" ht="24" thickBot="1">
      <c r="B4115" s="99" t="s">
        <v>28</v>
      </c>
      <c r="C4115" s="100"/>
      <c r="D4115" s="71">
        <v>731.97</v>
      </c>
      <c r="E4115" s="79"/>
      <c r="F4115" s="24" t="s">
        <v>25</v>
      </c>
      <c r="G4115" s="29">
        <f t="shared" si="92"/>
        <v>0</v>
      </c>
      <c r="H4115" s="94"/>
    </row>
    <row r="4116" spans="2:8">
      <c r="B4116" s="95" t="s">
        <v>33</v>
      </c>
      <c r="C4116" s="96"/>
      <c r="D4116" s="59">
        <v>652.6</v>
      </c>
      <c r="E4116" s="59">
        <v>11</v>
      </c>
      <c r="F4116" s="19" t="s">
        <v>25</v>
      </c>
      <c r="G4116" s="27">
        <f t="shared" si="92"/>
        <v>7178.6</v>
      </c>
      <c r="H4116" s="94"/>
    </row>
    <row r="4117" spans="2:8">
      <c r="B4117" s="101" t="s">
        <v>27</v>
      </c>
      <c r="C4117" s="102"/>
      <c r="D4117" s="72">
        <v>526.99</v>
      </c>
      <c r="E4117" s="60"/>
      <c r="F4117" s="21" t="s">
        <v>25</v>
      </c>
      <c r="G4117" s="30">
        <f t="shared" si="92"/>
        <v>0</v>
      </c>
      <c r="H4117" s="94"/>
    </row>
    <row r="4118" spans="2:8">
      <c r="B4118" s="101" t="s">
        <v>29</v>
      </c>
      <c r="C4118" s="102"/>
      <c r="D4118" s="73">
        <v>5436.99</v>
      </c>
      <c r="E4118" s="61">
        <v>5.5</v>
      </c>
      <c r="F4118" s="21" t="s">
        <v>25</v>
      </c>
      <c r="G4118" s="30">
        <f t="shared" si="92"/>
        <v>29903.445</v>
      </c>
      <c r="H4118" s="94"/>
    </row>
    <row r="4119" spans="2:8">
      <c r="B4119" s="101" t="s">
        <v>30</v>
      </c>
      <c r="C4119" s="102"/>
      <c r="D4119" s="73">
        <v>1672.77</v>
      </c>
      <c r="E4119" s="61">
        <v>5.5</v>
      </c>
      <c r="F4119" s="21" t="s">
        <v>25</v>
      </c>
      <c r="G4119" s="30">
        <f t="shared" si="92"/>
        <v>9200.2350000000006</v>
      </c>
      <c r="H4119" s="94"/>
    </row>
    <row r="4120" spans="2:8">
      <c r="B4120" s="101" t="s">
        <v>32</v>
      </c>
      <c r="C4120" s="102"/>
      <c r="D4120" s="73">
        <v>548.24</v>
      </c>
      <c r="E4120" s="61">
        <v>5.5</v>
      </c>
      <c r="F4120" s="21" t="s">
        <v>25</v>
      </c>
      <c r="G4120" s="30">
        <f>D4120*E4120</f>
        <v>3015.32</v>
      </c>
      <c r="H4120" s="94"/>
    </row>
    <row r="4121" spans="2:8" ht="24" thickBot="1">
      <c r="B4121" s="97" t="s">
        <v>31</v>
      </c>
      <c r="C4121" s="98"/>
      <c r="D4121" s="74">
        <v>340.74</v>
      </c>
      <c r="E4121" s="62">
        <v>55</v>
      </c>
      <c r="F4121" s="20" t="s">
        <v>25</v>
      </c>
      <c r="G4121" s="31">
        <f>D4121*E4121</f>
        <v>18740.7</v>
      </c>
      <c r="H4121" s="94"/>
    </row>
    <row r="4122" spans="2:8">
      <c r="C4122" s="3"/>
      <c r="D4122" s="3"/>
      <c r="E4122" s="4"/>
      <c r="F4122" s="4"/>
      <c r="H4122" s="45"/>
    </row>
    <row r="4123" spans="2:8" ht="25.5">
      <c r="C4123" s="14" t="s">
        <v>14</v>
      </c>
      <c r="D4123" s="6"/>
    </row>
    <row r="4124" spans="2:8" ht="20.25">
      <c r="C4124" s="85" t="s">
        <v>6</v>
      </c>
      <c r="D4124" s="83" t="s">
        <v>0</v>
      </c>
      <c r="E4124" s="9">
        <f>IF(G4112&gt;0, ROUND((G4112+D4105)/D4105,2), 0)</f>
        <v>1</v>
      </c>
      <c r="F4124" s="9"/>
      <c r="G4124" s="10"/>
      <c r="H4124" s="7"/>
    </row>
    <row r="4125" spans="2:8">
      <c r="C4125" s="85"/>
      <c r="D4125" s="83" t="s">
        <v>1</v>
      </c>
      <c r="E4125" s="9">
        <f>IF(SUM(G4113:G4114)&gt;0,ROUND((G4113+G4114+D4105)/D4105,2),0)</f>
        <v>1</v>
      </c>
      <c r="F4125" s="9"/>
      <c r="G4125" s="11"/>
      <c r="H4125" s="47"/>
    </row>
    <row r="4126" spans="2:8">
      <c r="C4126" s="85"/>
      <c r="D4126" s="83" t="s">
        <v>2</v>
      </c>
      <c r="E4126" s="9">
        <f>IF(G4115&gt;0,ROUND((G4115+D4105)/D4105,2),0)</f>
        <v>0</v>
      </c>
      <c r="F4126" s="12"/>
      <c r="G4126" s="11"/>
    </row>
    <row r="4127" spans="2:8">
      <c r="C4127" s="85"/>
      <c r="D4127" s="13" t="s">
        <v>3</v>
      </c>
      <c r="E4127" s="32">
        <f>IF(SUM(G4116:G4121)&gt;0,ROUND((SUM(G4116:G4121)+D4105)/D4105,2),0)</f>
        <v>1.63</v>
      </c>
      <c r="F4127" s="10"/>
      <c r="G4127" s="11"/>
    </row>
    <row r="4128" spans="2:8" ht="25.5">
      <c r="D4128" s="33" t="s">
        <v>4</v>
      </c>
      <c r="E4128" s="34">
        <f>SUM(E4124:E4127)-IF(VALUE(COUNTIF(E4124:E4127,"&gt;0"))=4,3,0)-IF(VALUE(COUNTIF(E4124:E4127,"&gt;0"))=3,2,0)-IF(VALUE(COUNTIF(E4124:E4127,"&gt;0"))=2,1,0)</f>
        <v>1.63</v>
      </c>
      <c r="F4128" s="25"/>
    </row>
    <row r="4129" spans="2:8">
      <c r="E4129" s="15"/>
    </row>
    <row r="4130" spans="2:8" ht="25.5">
      <c r="B4130" s="22"/>
      <c r="C4130" s="16" t="s">
        <v>23</v>
      </c>
      <c r="D4130" s="86">
        <f>E4128*D4105</f>
        <v>176375.68219999998</v>
      </c>
      <c r="E4130" s="86"/>
    </row>
    <row r="4131" spans="2:8" ht="20.25">
      <c r="C4131" s="17" t="s">
        <v>8</v>
      </c>
      <c r="D4131" s="87">
        <f>D4130/D4104</f>
        <v>247.71865477528087</v>
      </c>
      <c r="E4131" s="87"/>
      <c r="G4131" s="7"/>
      <c r="H4131" s="48"/>
    </row>
    <row r="4141" spans="2:8" ht="60.75">
      <c r="B4141" s="115" t="s">
        <v>306</v>
      </c>
      <c r="C4141" s="115"/>
      <c r="D4141" s="115"/>
      <c r="E4141" s="115"/>
      <c r="F4141" s="115"/>
      <c r="G4141" s="115"/>
      <c r="H4141" s="115"/>
    </row>
    <row r="4142" spans="2:8">
      <c r="B4142" s="116" t="s">
        <v>37</v>
      </c>
      <c r="C4142" s="116"/>
      <c r="D4142" s="116"/>
      <c r="E4142" s="116"/>
      <c r="F4142" s="116"/>
      <c r="G4142" s="116"/>
    </row>
    <row r="4143" spans="2:8">
      <c r="C4143" s="84"/>
      <c r="G4143" s="7"/>
    </row>
    <row r="4144" spans="2:8" ht="25.5">
      <c r="C4144" s="14" t="s">
        <v>5</v>
      </c>
      <c r="D4144" s="6"/>
    </row>
    <row r="4145" spans="2:8" ht="20.25">
      <c r="B4145" s="10"/>
      <c r="C4145" s="103" t="s">
        <v>15</v>
      </c>
      <c r="D4145" s="106" t="s">
        <v>87</v>
      </c>
      <c r="E4145" s="107"/>
      <c r="F4145" s="107"/>
      <c r="G4145" s="108"/>
      <c r="H4145" s="40"/>
    </row>
    <row r="4146" spans="2:8" ht="20.25">
      <c r="B4146" s="10"/>
      <c r="C4146" s="104"/>
      <c r="D4146" s="106" t="s">
        <v>88</v>
      </c>
      <c r="E4146" s="107"/>
      <c r="F4146" s="107"/>
      <c r="G4146" s="108"/>
      <c r="H4146" s="40"/>
    </row>
    <row r="4147" spans="2:8" ht="20.25">
      <c r="B4147" s="10"/>
      <c r="C4147" s="105"/>
      <c r="D4147" s="106" t="s">
        <v>116</v>
      </c>
      <c r="E4147" s="107"/>
      <c r="F4147" s="107"/>
      <c r="G4147" s="108"/>
      <c r="H4147" s="40"/>
    </row>
    <row r="4148" spans="2:8">
      <c r="C4148" s="35" t="s">
        <v>12</v>
      </c>
      <c r="D4148" s="75">
        <v>4.0999999999999996</v>
      </c>
      <c r="E4148" s="49"/>
      <c r="F4148" s="10"/>
    </row>
    <row r="4149" spans="2:8">
      <c r="C4149" s="1" t="s">
        <v>9</v>
      </c>
      <c r="D4149" s="76">
        <v>596</v>
      </c>
      <c r="E4149" s="109" t="s">
        <v>16</v>
      </c>
      <c r="F4149" s="110"/>
      <c r="G4149" s="113">
        <f>D4150/D4149</f>
        <v>22.911593959731544</v>
      </c>
    </row>
    <row r="4150" spans="2:8">
      <c r="C4150" s="1" t="s">
        <v>10</v>
      </c>
      <c r="D4150" s="77">
        <v>13655.31</v>
      </c>
      <c r="E4150" s="111"/>
      <c r="F4150" s="112"/>
      <c r="G4150" s="114"/>
    </row>
    <row r="4151" spans="2:8">
      <c r="C4151" s="37"/>
      <c r="D4151" s="38"/>
      <c r="E4151" s="50"/>
    </row>
    <row r="4152" spans="2:8">
      <c r="C4152" s="36" t="s">
        <v>7</v>
      </c>
      <c r="D4152" s="80" t="s">
        <v>117</v>
      </c>
    </row>
    <row r="4153" spans="2:8">
      <c r="C4153" s="36" t="s">
        <v>11</v>
      </c>
      <c r="D4153" s="80">
        <v>70</v>
      </c>
    </row>
    <row r="4154" spans="2:8">
      <c r="C4154" s="36" t="s">
        <v>13</v>
      </c>
      <c r="D4154" s="69" t="s">
        <v>34</v>
      </c>
      <c r="E4154" s="41"/>
    </row>
    <row r="4155" spans="2:8" ht="24" thickBot="1">
      <c r="C4155" s="42"/>
      <c r="D4155" s="42"/>
    </row>
    <row r="4156" spans="2:8" ht="48" thickBot="1">
      <c r="B4156" s="88" t="s">
        <v>17</v>
      </c>
      <c r="C4156" s="89"/>
      <c r="D4156" s="23" t="s">
        <v>20</v>
      </c>
      <c r="E4156" s="90" t="s">
        <v>22</v>
      </c>
      <c r="F4156" s="91"/>
      <c r="G4156" s="2" t="s">
        <v>21</v>
      </c>
    </row>
    <row r="4157" spans="2:8" ht="24" thickBot="1">
      <c r="B4157" s="92" t="s">
        <v>36</v>
      </c>
      <c r="C4157" s="93"/>
      <c r="D4157" s="70">
        <v>50.01</v>
      </c>
      <c r="E4157" s="56">
        <v>4.0999999999999996</v>
      </c>
      <c r="F4157" s="18" t="s">
        <v>25</v>
      </c>
      <c r="G4157" s="26">
        <f t="shared" ref="G4157:G4164" si="93">D4157*E4157</f>
        <v>205.04099999999997</v>
      </c>
      <c r="H4157" s="94"/>
    </row>
    <row r="4158" spans="2:8">
      <c r="B4158" s="95" t="s">
        <v>18</v>
      </c>
      <c r="C4158" s="96"/>
      <c r="D4158" s="59">
        <v>97.44</v>
      </c>
      <c r="E4158" s="57">
        <v>0.67</v>
      </c>
      <c r="F4158" s="19" t="s">
        <v>26</v>
      </c>
      <c r="G4158" s="27">
        <f t="shared" si="93"/>
        <v>65.284800000000004</v>
      </c>
      <c r="H4158" s="94"/>
    </row>
    <row r="4159" spans="2:8" ht="24" thickBot="1">
      <c r="B4159" s="97" t="s">
        <v>19</v>
      </c>
      <c r="C4159" s="98"/>
      <c r="D4159" s="62">
        <v>151.63</v>
      </c>
      <c r="E4159" s="58">
        <v>0.67</v>
      </c>
      <c r="F4159" s="20" t="s">
        <v>26</v>
      </c>
      <c r="G4159" s="28">
        <f t="shared" si="93"/>
        <v>101.5921</v>
      </c>
      <c r="H4159" s="94"/>
    </row>
    <row r="4160" spans="2:8" ht="24" thickBot="1">
      <c r="B4160" s="99" t="s">
        <v>28</v>
      </c>
      <c r="C4160" s="100"/>
      <c r="D4160" s="71">
        <v>731.97</v>
      </c>
      <c r="E4160" s="79"/>
      <c r="F4160" s="24" t="s">
        <v>25</v>
      </c>
      <c r="G4160" s="29">
        <f t="shared" si="93"/>
        <v>0</v>
      </c>
      <c r="H4160" s="94"/>
    </row>
    <row r="4161" spans="2:8">
      <c r="B4161" s="95" t="s">
        <v>33</v>
      </c>
      <c r="C4161" s="96"/>
      <c r="D4161" s="59">
        <v>652.6</v>
      </c>
      <c r="E4161" s="59">
        <v>8.1999999999999993</v>
      </c>
      <c r="F4161" s="19" t="s">
        <v>25</v>
      </c>
      <c r="G4161" s="27">
        <f t="shared" si="93"/>
        <v>5351.32</v>
      </c>
      <c r="H4161" s="94"/>
    </row>
    <row r="4162" spans="2:8">
      <c r="B4162" s="101" t="s">
        <v>27</v>
      </c>
      <c r="C4162" s="102"/>
      <c r="D4162" s="72">
        <v>526.99</v>
      </c>
      <c r="E4162" s="60"/>
      <c r="F4162" s="21" t="s">
        <v>25</v>
      </c>
      <c r="G4162" s="30">
        <f t="shared" si="93"/>
        <v>0</v>
      </c>
      <c r="H4162" s="94"/>
    </row>
    <row r="4163" spans="2:8">
      <c r="B4163" s="101" t="s">
        <v>29</v>
      </c>
      <c r="C4163" s="102"/>
      <c r="D4163" s="73">
        <v>5436.99</v>
      </c>
      <c r="E4163" s="61">
        <v>4.0999999999999996</v>
      </c>
      <c r="F4163" s="21" t="s">
        <v>25</v>
      </c>
      <c r="G4163" s="30">
        <f t="shared" si="93"/>
        <v>22291.658999999996</v>
      </c>
      <c r="H4163" s="94"/>
    </row>
    <row r="4164" spans="2:8">
      <c r="B4164" s="101" t="s">
        <v>30</v>
      </c>
      <c r="C4164" s="102"/>
      <c r="D4164" s="73">
        <v>1672.77</v>
      </c>
      <c r="E4164" s="61">
        <v>4.0999999999999996</v>
      </c>
      <c r="F4164" s="21" t="s">
        <v>25</v>
      </c>
      <c r="G4164" s="30">
        <f t="shared" si="93"/>
        <v>6858.3569999999991</v>
      </c>
      <c r="H4164" s="94"/>
    </row>
    <row r="4165" spans="2:8">
      <c r="B4165" s="101" t="s">
        <v>32</v>
      </c>
      <c r="C4165" s="102"/>
      <c r="D4165" s="73">
        <v>548.24</v>
      </c>
      <c r="E4165" s="61">
        <v>4.0999999999999996</v>
      </c>
      <c r="F4165" s="21" t="s">
        <v>25</v>
      </c>
      <c r="G4165" s="30">
        <f>D4165*E4165</f>
        <v>2247.7839999999997</v>
      </c>
      <c r="H4165" s="94"/>
    </row>
    <row r="4166" spans="2:8" ht="24" thickBot="1">
      <c r="B4166" s="97" t="s">
        <v>31</v>
      </c>
      <c r="C4166" s="98"/>
      <c r="D4166" s="74">
        <v>340.74</v>
      </c>
      <c r="E4166" s="62">
        <v>41</v>
      </c>
      <c r="F4166" s="20" t="s">
        <v>25</v>
      </c>
      <c r="G4166" s="31">
        <f>D4166*E4166</f>
        <v>13970.34</v>
      </c>
      <c r="H4166" s="94"/>
    </row>
    <row r="4167" spans="2:8">
      <c r="C4167" s="3"/>
      <c r="D4167" s="3"/>
      <c r="E4167" s="4"/>
      <c r="F4167" s="4"/>
      <c r="H4167" s="45"/>
    </row>
    <row r="4168" spans="2:8" ht="25.5">
      <c r="C4168" s="14" t="s">
        <v>14</v>
      </c>
      <c r="D4168" s="6"/>
    </row>
    <row r="4169" spans="2:8" ht="20.25">
      <c r="C4169" s="85" t="s">
        <v>6</v>
      </c>
      <c r="D4169" s="83" t="s">
        <v>0</v>
      </c>
      <c r="E4169" s="9">
        <f>IF(G4157&gt;0, ROUND((G4157+D4150)/D4150,2), 0)</f>
        <v>1.02</v>
      </c>
      <c r="F4169" s="9"/>
      <c r="G4169" s="10"/>
      <c r="H4169" s="7"/>
    </row>
    <row r="4170" spans="2:8">
      <c r="C4170" s="85"/>
      <c r="D4170" s="83" t="s">
        <v>1</v>
      </c>
      <c r="E4170" s="9">
        <f>IF(SUM(G4158:G4159)&gt;0,ROUND((G4158+G4159+D4150)/D4150,2),0)</f>
        <v>1.01</v>
      </c>
      <c r="F4170" s="9"/>
      <c r="G4170" s="11"/>
      <c r="H4170" s="47"/>
    </row>
    <row r="4171" spans="2:8">
      <c r="C4171" s="85"/>
      <c r="D4171" s="83" t="s">
        <v>2</v>
      </c>
      <c r="E4171" s="9">
        <f>IF(G4160&gt;0,ROUND((G4160+D4150)/D4150,2),0)</f>
        <v>0</v>
      </c>
      <c r="F4171" s="12"/>
      <c r="G4171" s="11"/>
    </row>
    <row r="4172" spans="2:8">
      <c r="C4172" s="85"/>
      <c r="D4172" s="13" t="s">
        <v>3</v>
      </c>
      <c r="E4172" s="32">
        <f>IF(SUM(G4161:G4166)&gt;0,ROUND((SUM(G4161:G4166)+D4150)/D4150,2),0)</f>
        <v>4.71</v>
      </c>
      <c r="F4172" s="10"/>
      <c r="G4172" s="11"/>
    </row>
    <row r="4173" spans="2:8" ht="25.5">
      <c r="D4173" s="33" t="s">
        <v>4</v>
      </c>
      <c r="E4173" s="34">
        <f>SUM(E4169:E4172)-IF(VALUE(COUNTIF(E4169:E4172,"&gt;0"))=4,3,0)-IF(VALUE(COUNTIF(E4169:E4172,"&gt;0"))=3,2,0)-IF(VALUE(COUNTIF(E4169:E4172,"&gt;0"))=2,1,0)</f>
        <v>4.74</v>
      </c>
      <c r="F4173" s="25"/>
    </row>
    <row r="4174" spans="2:8">
      <c r="E4174" s="15"/>
    </row>
    <row r="4175" spans="2:8" ht="25.5">
      <c r="B4175" s="22"/>
      <c r="C4175" s="16" t="s">
        <v>23</v>
      </c>
      <c r="D4175" s="86">
        <f>E4173*D4150</f>
        <v>64726.169399999999</v>
      </c>
      <c r="E4175" s="86"/>
    </row>
    <row r="4176" spans="2:8" ht="20.25">
      <c r="C4176" s="17" t="s">
        <v>8</v>
      </c>
      <c r="D4176" s="87">
        <f>D4175/D4149</f>
        <v>108.60095536912752</v>
      </c>
      <c r="E4176" s="87"/>
      <c r="G4176" s="7"/>
      <c r="H4176" s="48"/>
    </row>
    <row r="4186" spans="2:8" ht="60.75">
      <c r="B4186" s="115" t="s">
        <v>307</v>
      </c>
      <c r="C4186" s="115"/>
      <c r="D4186" s="115"/>
      <c r="E4186" s="115"/>
      <c r="F4186" s="115"/>
      <c r="G4186" s="115"/>
      <c r="H4186" s="115"/>
    </row>
    <row r="4187" spans="2:8">
      <c r="B4187" s="116" t="s">
        <v>37</v>
      </c>
      <c r="C4187" s="116"/>
      <c r="D4187" s="116"/>
      <c r="E4187" s="116"/>
      <c r="F4187" s="116"/>
      <c r="G4187" s="116"/>
    </row>
    <row r="4188" spans="2:8">
      <c r="C4188" s="84"/>
      <c r="G4188" s="7"/>
    </row>
    <row r="4189" spans="2:8" ht="25.5">
      <c r="C4189" s="14" t="s">
        <v>5</v>
      </c>
      <c r="D4189" s="6"/>
    </row>
    <row r="4190" spans="2:8" ht="20.25">
      <c r="B4190" s="10"/>
      <c r="C4190" s="103" t="s">
        <v>15</v>
      </c>
      <c r="D4190" s="106" t="s">
        <v>87</v>
      </c>
      <c r="E4190" s="107"/>
      <c r="F4190" s="107"/>
      <c r="G4190" s="108"/>
      <c r="H4190" s="40"/>
    </row>
    <row r="4191" spans="2:8" ht="20.25">
      <c r="B4191" s="10"/>
      <c r="C4191" s="104"/>
      <c r="D4191" s="106" t="s">
        <v>158</v>
      </c>
      <c r="E4191" s="107"/>
      <c r="F4191" s="107"/>
      <c r="G4191" s="108"/>
      <c r="H4191" s="40"/>
    </row>
    <row r="4192" spans="2:8" ht="20.25">
      <c r="B4192" s="10"/>
      <c r="C4192" s="105"/>
      <c r="D4192" s="106" t="s">
        <v>159</v>
      </c>
      <c r="E4192" s="107"/>
      <c r="F4192" s="107"/>
      <c r="G4192" s="108"/>
      <c r="H4192" s="40"/>
    </row>
    <row r="4193" spans="2:8">
      <c r="C4193" s="35" t="s">
        <v>12</v>
      </c>
      <c r="D4193" s="53">
        <v>2</v>
      </c>
      <c r="E4193" s="49"/>
      <c r="F4193" s="10"/>
    </row>
    <row r="4194" spans="2:8">
      <c r="C4194" s="1" t="s">
        <v>9</v>
      </c>
      <c r="D4194" s="54">
        <v>294</v>
      </c>
      <c r="E4194" s="109" t="s">
        <v>16</v>
      </c>
      <c r="F4194" s="110"/>
      <c r="G4194" s="113">
        <f>D4195/D4194</f>
        <v>21.250884353741498</v>
      </c>
    </row>
    <row r="4195" spans="2:8">
      <c r="C4195" s="1" t="s">
        <v>10</v>
      </c>
      <c r="D4195" s="54">
        <v>6247.76</v>
      </c>
      <c r="E4195" s="111"/>
      <c r="F4195" s="112"/>
      <c r="G4195" s="114"/>
    </row>
    <row r="4196" spans="2:8">
      <c r="C4196" s="37"/>
      <c r="D4196" s="38"/>
      <c r="E4196" s="50"/>
    </row>
    <row r="4197" spans="2:8">
      <c r="C4197" s="36" t="s">
        <v>7</v>
      </c>
      <c r="D4197" s="55" t="s">
        <v>160</v>
      </c>
    </row>
    <row r="4198" spans="2:8">
      <c r="C4198" s="36" t="s">
        <v>11</v>
      </c>
      <c r="D4198" s="55">
        <v>70</v>
      </c>
    </row>
    <row r="4199" spans="2:8">
      <c r="C4199" s="36" t="s">
        <v>13</v>
      </c>
      <c r="D4199" s="69" t="s">
        <v>34</v>
      </c>
      <c r="E4199" s="41"/>
    </row>
    <row r="4200" spans="2:8" ht="24" thickBot="1">
      <c r="C4200" s="42"/>
      <c r="D4200" s="42"/>
    </row>
    <row r="4201" spans="2:8" ht="48" thickBot="1">
      <c r="B4201" s="88" t="s">
        <v>17</v>
      </c>
      <c r="C4201" s="89"/>
      <c r="D4201" s="23" t="s">
        <v>20</v>
      </c>
      <c r="E4201" s="90" t="s">
        <v>22</v>
      </c>
      <c r="F4201" s="91"/>
      <c r="G4201" s="2" t="s">
        <v>21</v>
      </c>
    </row>
    <row r="4202" spans="2:8" ht="24" thickBot="1">
      <c r="B4202" s="92" t="s">
        <v>36</v>
      </c>
      <c r="C4202" s="93"/>
      <c r="D4202" s="70">
        <v>50.01</v>
      </c>
      <c r="E4202" s="56">
        <v>2</v>
      </c>
      <c r="F4202" s="18" t="s">
        <v>25</v>
      </c>
      <c r="G4202" s="26">
        <f t="shared" ref="G4202:G4209" si="94">D4202*E4202</f>
        <v>100.02</v>
      </c>
      <c r="H4202" s="94"/>
    </row>
    <row r="4203" spans="2:8">
      <c r="B4203" s="95" t="s">
        <v>18</v>
      </c>
      <c r="C4203" s="96"/>
      <c r="D4203" s="59">
        <v>97.44</v>
      </c>
      <c r="E4203" s="57">
        <v>0.64</v>
      </c>
      <c r="F4203" s="19" t="s">
        <v>26</v>
      </c>
      <c r="G4203" s="27">
        <f t="shared" si="94"/>
        <v>62.361600000000003</v>
      </c>
      <c r="H4203" s="94"/>
    </row>
    <row r="4204" spans="2:8" ht="24" thickBot="1">
      <c r="B4204" s="97" t="s">
        <v>19</v>
      </c>
      <c r="C4204" s="98"/>
      <c r="D4204" s="62">
        <v>151.63</v>
      </c>
      <c r="E4204" s="58">
        <v>0.64</v>
      </c>
      <c r="F4204" s="20" t="s">
        <v>26</v>
      </c>
      <c r="G4204" s="28">
        <f t="shared" si="94"/>
        <v>97.043199999999999</v>
      </c>
      <c r="H4204" s="94"/>
    </row>
    <row r="4205" spans="2:8" ht="24" thickBot="1">
      <c r="B4205" s="99" t="s">
        <v>28</v>
      </c>
      <c r="C4205" s="100"/>
      <c r="D4205" s="71">
        <v>731.97</v>
      </c>
      <c r="E4205" s="71"/>
      <c r="F4205" s="24" t="s">
        <v>25</v>
      </c>
      <c r="G4205" s="29">
        <f t="shared" si="94"/>
        <v>0</v>
      </c>
      <c r="H4205" s="94"/>
    </row>
    <row r="4206" spans="2:8">
      <c r="B4206" s="95" t="s">
        <v>33</v>
      </c>
      <c r="C4206" s="96"/>
      <c r="D4206" s="59">
        <v>652.6</v>
      </c>
      <c r="E4206" s="59">
        <v>4</v>
      </c>
      <c r="F4206" s="19" t="s">
        <v>25</v>
      </c>
      <c r="G4206" s="27">
        <f t="shared" si="94"/>
        <v>2610.4</v>
      </c>
      <c r="H4206" s="94"/>
    </row>
    <row r="4207" spans="2:8">
      <c r="B4207" s="101" t="s">
        <v>27</v>
      </c>
      <c r="C4207" s="102"/>
      <c r="D4207" s="72">
        <v>526.99</v>
      </c>
      <c r="E4207" s="60">
        <v>2</v>
      </c>
      <c r="F4207" s="21" t="s">
        <v>25</v>
      </c>
      <c r="G4207" s="30">
        <f t="shared" si="94"/>
        <v>1053.98</v>
      </c>
      <c r="H4207" s="94"/>
    </row>
    <row r="4208" spans="2:8">
      <c r="B4208" s="101" t="s">
        <v>29</v>
      </c>
      <c r="C4208" s="102"/>
      <c r="D4208" s="73">
        <v>5436.99</v>
      </c>
      <c r="E4208" s="61"/>
      <c r="F4208" s="21" t="s">
        <v>25</v>
      </c>
      <c r="G4208" s="30">
        <f t="shared" si="94"/>
        <v>0</v>
      </c>
      <c r="H4208" s="94"/>
    </row>
    <row r="4209" spans="2:8">
      <c r="B4209" s="101" t="s">
        <v>30</v>
      </c>
      <c r="C4209" s="102"/>
      <c r="D4209" s="73">
        <v>1672.77</v>
      </c>
      <c r="E4209" s="61"/>
      <c r="F4209" s="21" t="s">
        <v>25</v>
      </c>
      <c r="G4209" s="30">
        <f t="shared" si="94"/>
        <v>0</v>
      </c>
      <c r="H4209" s="94"/>
    </row>
    <row r="4210" spans="2:8">
      <c r="B4210" s="101" t="s">
        <v>32</v>
      </c>
      <c r="C4210" s="102"/>
      <c r="D4210" s="73">
        <v>548.24</v>
      </c>
      <c r="E4210" s="61"/>
      <c r="F4210" s="21" t="s">
        <v>25</v>
      </c>
      <c r="G4210" s="30">
        <f>D4210*E4210</f>
        <v>0</v>
      </c>
      <c r="H4210" s="94"/>
    </row>
    <row r="4211" spans="2:8" ht="24" thickBot="1">
      <c r="B4211" s="97" t="s">
        <v>31</v>
      </c>
      <c r="C4211" s="98"/>
      <c r="D4211" s="74">
        <v>340.74</v>
      </c>
      <c r="E4211" s="62"/>
      <c r="F4211" s="20" t="s">
        <v>25</v>
      </c>
      <c r="G4211" s="31">
        <f>D4211*E4211</f>
        <v>0</v>
      </c>
      <c r="H4211" s="94"/>
    </row>
    <row r="4212" spans="2:8">
      <c r="C4212" s="3"/>
      <c r="D4212" s="3"/>
      <c r="E4212" s="4"/>
      <c r="F4212" s="4"/>
      <c r="H4212" s="45"/>
    </row>
    <row r="4213" spans="2:8" ht="25.5">
      <c r="C4213" s="14" t="s">
        <v>14</v>
      </c>
      <c r="D4213" s="6"/>
    </row>
    <row r="4214" spans="2:8" ht="20.25">
      <c r="C4214" s="85" t="s">
        <v>6</v>
      </c>
      <c r="D4214" s="83" t="s">
        <v>0</v>
      </c>
      <c r="E4214" s="9">
        <f>IF(G4202&gt;0, ROUND((G4202+D4195)/D4195,2), 0)</f>
        <v>1.02</v>
      </c>
      <c r="F4214" s="9"/>
      <c r="G4214" s="10"/>
      <c r="H4214" s="7"/>
    </row>
    <row r="4215" spans="2:8">
      <c r="C4215" s="85"/>
      <c r="D4215" s="83" t="s">
        <v>1</v>
      </c>
      <c r="E4215" s="9">
        <f>IF(SUM(G4203:G4204)&gt;0,ROUND((G4203+G4204+D4195)/D4195,2),0)</f>
        <v>1.03</v>
      </c>
      <c r="F4215" s="9"/>
      <c r="G4215" s="11"/>
      <c r="H4215" s="47"/>
    </row>
    <row r="4216" spans="2:8">
      <c r="C4216" s="85"/>
      <c r="D4216" s="83" t="s">
        <v>2</v>
      </c>
      <c r="E4216" s="9">
        <f>IF(G4205&gt;0,ROUND((G4205+D4195)/D4195,2),0)</f>
        <v>0</v>
      </c>
      <c r="F4216" s="12"/>
      <c r="G4216" s="11"/>
    </row>
    <row r="4217" spans="2:8">
      <c r="C4217" s="85"/>
      <c r="D4217" s="13" t="s">
        <v>3</v>
      </c>
      <c r="E4217" s="32">
        <f>IF(SUM(G4206:G4211)&gt;0,ROUND((SUM(G4206:G4211)+D4195)/D4195,2),0)</f>
        <v>1.59</v>
      </c>
      <c r="F4217" s="10"/>
      <c r="G4217" s="11"/>
    </row>
    <row r="4218" spans="2:8" ht="25.5">
      <c r="D4218" s="33" t="s">
        <v>4</v>
      </c>
      <c r="E4218" s="34">
        <f>SUM(E4214:E4217)-IF(VALUE(COUNTIF(E4214:E4217,"&gt;0"))=4,3,0)-IF(VALUE(COUNTIF(E4214:E4217,"&gt;0"))=3,2,0)-IF(VALUE(COUNTIF(E4214:E4217,"&gt;0"))=2,1,0)</f>
        <v>1.6399999999999997</v>
      </c>
      <c r="F4218" s="25"/>
    </row>
    <row r="4219" spans="2:8">
      <c r="E4219" s="15"/>
    </row>
    <row r="4220" spans="2:8" ht="25.5">
      <c r="B4220" s="22"/>
      <c r="C4220" s="16" t="s">
        <v>23</v>
      </c>
      <c r="D4220" s="86">
        <f>E4218*D4195</f>
        <v>10246.326399999998</v>
      </c>
      <c r="E4220" s="86"/>
    </row>
    <row r="4221" spans="2:8" ht="20.25">
      <c r="C4221" s="17" t="s">
        <v>8</v>
      </c>
      <c r="D4221" s="87">
        <f>D4220/D4194</f>
        <v>34.851450340136047</v>
      </c>
      <c r="E4221" s="87"/>
      <c r="G4221" s="7"/>
      <c r="H4221" s="48"/>
    </row>
    <row r="4231" spans="2:8" ht="60.75">
      <c r="B4231" s="115" t="s">
        <v>308</v>
      </c>
      <c r="C4231" s="115"/>
      <c r="D4231" s="115"/>
      <c r="E4231" s="115"/>
      <c r="F4231" s="115"/>
      <c r="G4231" s="115"/>
      <c r="H4231" s="115"/>
    </row>
    <row r="4232" spans="2:8">
      <c r="B4232" s="116" t="s">
        <v>37</v>
      </c>
      <c r="C4232" s="116"/>
      <c r="D4232" s="116"/>
      <c r="E4232" s="116"/>
      <c r="F4232" s="116"/>
      <c r="G4232" s="116"/>
    </row>
    <row r="4233" spans="2:8">
      <c r="C4233" s="84"/>
      <c r="G4233" s="7"/>
    </row>
    <row r="4234" spans="2:8" ht="25.5">
      <c r="C4234" s="14" t="s">
        <v>5</v>
      </c>
      <c r="D4234" s="6"/>
    </row>
    <row r="4235" spans="2:8" ht="20.25">
      <c r="B4235" s="10"/>
      <c r="C4235" s="103" t="s">
        <v>15</v>
      </c>
      <c r="D4235" s="106" t="s">
        <v>87</v>
      </c>
      <c r="E4235" s="107"/>
      <c r="F4235" s="107"/>
      <c r="G4235" s="108"/>
      <c r="H4235" s="40"/>
    </row>
    <row r="4236" spans="2:8" ht="20.25">
      <c r="B4236" s="10"/>
      <c r="C4236" s="104"/>
      <c r="D4236" s="106" t="s">
        <v>158</v>
      </c>
      <c r="E4236" s="107"/>
      <c r="F4236" s="107"/>
      <c r="G4236" s="108"/>
      <c r="H4236" s="40"/>
    </row>
    <row r="4237" spans="2:8" ht="20.25">
      <c r="B4237" s="10"/>
      <c r="C4237" s="105"/>
      <c r="D4237" s="106" t="s">
        <v>161</v>
      </c>
      <c r="E4237" s="107"/>
      <c r="F4237" s="107"/>
      <c r="G4237" s="108"/>
      <c r="H4237" s="40"/>
    </row>
    <row r="4238" spans="2:8">
      <c r="C4238" s="35" t="s">
        <v>12</v>
      </c>
      <c r="D4238" s="53">
        <v>3.3</v>
      </c>
      <c r="E4238" s="49"/>
      <c r="F4238" s="10"/>
    </row>
    <row r="4239" spans="2:8">
      <c r="C4239" s="1" t="s">
        <v>9</v>
      </c>
      <c r="D4239" s="54">
        <v>749</v>
      </c>
      <c r="E4239" s="109" t="s">
        <v>16</v>
      </c>
      <c r="F4239" s="110"/>
      <c r="G4239" s="113">
        <f>D4240/D4239</f>
        <v>10.613965287049398</v>
      </c>
    </row>
    <row r="4240" spans="2:8">
      <c r="C4240" s="1" t="s">
        <v>10</v>
      </c>
      <c r="D4240" s="54">
        <v>7949.86</v>
      </c>
      <c r="E4240" s="111"/>
      <c r="F4240" s="112"/>
      <c r="G4240" s="114"/>
    </row>
    <row r="4241" spans="2:8">
      <c r="C4241" s="37"/>
      <c r="D4241" s="38"/>
      <c r="E4241" s="50"/>
    </row>
    <row r="4242" spans="2:8">
      <c r="C4242" s="36" t="s">
        <v>7</v>
      </c>
      <c r="D4242" s="55" t="s">
        <v>162</v>
      </c>
    </row>
    <row r="4243" spans="2:8">
      <c r="C4243" s="36" t="s">
        <v>11</v>
      </c>
      <c r="D4243" s="55">
        <v>70</v>
      </c>
    </row>
    <row r="4244" spans="2:8">
      <c r="C4244" s="36" t="s">
        <v>13</v>
      </c>
      <c r="D4244" s="69" t="s">
        <v>34</v>
      </c>
      <c r="E4244" s="41"/>
    </row>
    <row r="4245" spans="2:8" ht="24" thickBot="1">
      <c r="C4245" s="42"/>
      <c r="D4245" s="42"/>
    </row>
    <row r="4246" spans="2:8" ht="48" thickBot="1">
      <c r="B4246" s="88" t="s">
        <v>17</v>
      </c>
      <c r="C4246" s="89"/>
      <c r="D4246" s="23" t="s">
        <v>20</v>
      </c>
      <c r="E4246" s="90" t="s">
        <v>22</v>
      </c>
      <c r="F4246" s="91"/>
      <c r="G4246" s="2" t="s">
        <v>21</v>
      </c>
    </row>
    <row r="4247" spans="2:8" ht="24" thickBot="1">
      <c r="B4247" s="92" t="s">
        <v>36</v>
      </c>
      <c r="C4247" s="93"/>
      <c r="D4247" s="70">
        <v>50.01</v>
      </c>
      <c r="E4247" s="56">
        <v>3.3</v>
      </c>
      <c r="F4247" s="18" t="s">
        <v>25</v>
      </c>
      <c r="G4247" s="26">
        <f t="shared" ref="G4247:G4254" si="95">D4247*E4247</f>
        <v>165.03299999999999</v>
      </c>
      <c r="H4247" s="94"/>
    </row>
    <row r="4248" spans="2:8">
      <c r="B4248" s="95" t="s">
        <v>18</v>
      </c>
      <c r="C4248" s="96"/>
      <c r="D4248" s="59">
        <v>97.44</v>
      </c>
      <c r="E4248" s="57">
        <v>1.1399999999999999</v>
      </c>
      <c r="F4248" s="19" t="s">
        <v>26</v>
      </c>
      <c r="G4248" s="27">
        <f t="shared" si="95"/>
        <v>111.08159999999999</v>
      </c>
      <c r="H4248" s="94"/>
    </row>
    <row r="4249" spans="2:8" ht="24" thickBot="1">
      <c r="B4249" s="97" t="s">
        <v>19</v>
      </c>
      <c r="C4249" s="98"/>
      <c r="D4249" s="62">
        <v>151.63</v>
      </c>
      <c r="E4249" s="58">
        <v>1.1399999999999999</v>
      </c>
      <c r="F4249" s="20" t="s">
        <v>26</v>
      </c>
      <c r="G4249" s="28">
        <f t="shared" si="95"/>
        <v>172.85819999999998</v>
      </c>
      <c r="H4249" s="94"/>
    </row>
    <row r="4250" spans="2:8" ht="24" thickBot="1">
      <c r="B4250" s="99" t="s">
        <v>28</v>
      </c>
      <c r="C4250" s="100"/>
      <c r="D4250" s="71">
        <v>731.97</v>
      </c>
      <c r="E4250" s="71"/>
      <c r="F4250" s="24" t="s">
        <v>25</v>
      </c>
      <c r="G4250" s="29">
        <f t="shared" si="95"/>
        <v>0</v>
      </c>
      <c r="H4250" s="94"/>
    </row>
    <row r="4251" spans="2:8">
      <c r="B4251" s="95" t="s">
        <v>33</v>
      </c>
      <c r="C4251" s="96"/>
      <c r="D4251" s="59">
        <v>652.6</v>
      </c>
      <c r="E4251" s="59">
        <v>6.6</v>
      </c>
      <c r="F4251" s="19" t="s">
        <v>25</v>
      </c>
      <c r="G4251" s="27">
        <f t="shared" si="95"/>
        <v>4307.16</v>
      </c>
      <c r="H4251" s="94"/>
    </row>
    <row r="4252" spans="2:8">
      <c r="B4252" s="101" t="s">
        <v>27</v>
      </c>
      <c r="C4252" s="102"/>
      <c r="D4252" s="72">
        <v>526.99</v>
      </c>
      <c r="E4252" s="60">
        <v>3.3</v>
      </c>
      <c r="F4252" s="21" t="s">
        <v>25</v>
      </c>
      <c r="G4252" s="30">
        <f t="shared" si="95"/>
        <v>1739.067</v>
      </c>
      <c r="H4252" s="94"/>
    </row>
    <row r="4253" spans="2:8">
      <c r="B4253" s="101" t="s">
        <v>29</v>
      </c>
      <c r="C4253" s="102"/>
      <c r="D4253" s="73">
        <v>5436.99</v>
      </c>
      <c r="E4253" s="61"/>
      <c r="F4253" s="21" t="s">
        <v>25</v>
      </c>
      <c r="G4253" s="30">
        <f t="shared" si="95"/>
        <v>0</v>
      </c>
      <c r="H4253" s="94"/>
    </row>
    <row r="4254" spans="2:8">
      <c r="B4254" s="101" t="s">
        <v>30</v>
      </c>
      <c r="C4254" s="102"/>
      <c r="D4254" s="73">
        <v>1672.77</v>
      </c>
      <c r="E4254" s="61"/>
      <c r="F4254" s="21" t="s">
        <v>25</v>
      </c>
      <c r="G4254" s="30">
        <f t="shared" si="95"/>
        <v>0</v>
      </c>
      <c r="H4254" s="94"/>
    </row>
    <row r="4255" spans="2:8">
      <c r="B4255" s="101" t="s">
        <v>32</v>
      </c>
      <c r="C4255" s="102"/>
      <c r="D4255" s="73">
        <v>548.24</v>
      </c>
      <c r="E4255" s="61"/>
      <c r="F4255" s="21" t="s">
        <v>25</v>
      </c>
      <c r="G4255" s="30">
        <f>D4255*E4255</f>
        <v>0</v>
      </c>
      <c r="H4255" s="94"/>
    </row>
    <row r="4256" spans="2:8" ht="24" thickBot="1">
      <c r="B4256" s="97" t="s">
        <v>31</v>
      </c>
      <c r="C4256" s="98"/>
      <c r="D4256" s="74">
        <v>340.74</v>
      </c>
      <c r="E4256" s="62"/>
      <c r="F4256" s="20" t="s">
        <v>25</v>
      </c>
      <c r="G4256" s="31">
        <f>D4256*E4256</f>
        <v>0</v>
      </c>
      <c r="H4256" s="94"/>
    </row>
    <row r="4257" spans="2:8">
      <c r="C4257" s="3"/>
      <c r="D4257" s="3"/>
      <c r="E4257" s="4"/>
      <c r="F4257" s="4"/>
      <c r="H4257" s="45"/>
    </row>
    <row r="4258" spans="2:8" ht="25.5">
      <c r="C4258" s="14" t="s">
        <v>14</v>
      </c>
      <c r="D4258" s="6"/>
    </row>
    <row r="4259" spans="2:8" ht="20.25">
      <c r="C4259" s="85" t="s">
        <v>6</v>
      </c>
      <c r="D4259" s="83" t="s">
        <v>0</v>
      </c>
      <c r="E4259" s="9">
        <f>IF(G4247&gt;0, ROUND((G4247+D4240)/D4240,2), 0)</f>
        <v>1.02</v>
      </c>
      <c r="F4259" s="9"/>
      <c r="G4259" s="10"/>
      <c r="H4259" s="7"/>
    </row>
    <row r="4260" spans="2:8">
      <c r="C4260" s="85"/>
      <c r="D4260" s="83" t="s">
        <v>1</v>
      </c>
      <c r="E4260" s="9">
        <f>IF(SUM(G4248:G4249)&gt;0,ROUND((G4248+G4249+D4240)/D4240,2),0)</f>
        <v>1.04</v>
      </c>
      <c r="F4260" s="9"/>
      <c r="G4260" s="11"/>
      <c r="H4260" s="47"/>
    </row>
    <row r="4261" spans="2:8">
      <c r="C4261" s="85"/>
      <c r="D4261" s="83" t="s">
        <v>2</v>
      </c>
      <c r="E4261" s="9">
        <f>IF(G4250&gt;0,ROUND((G4250+D4240)/D4240,2),0)</f>
        <v>0</v>
      </c>
      <c r="F4261" s="12"/>
      <c r="G4261" s="11"/>
    </row>
    <row r="4262" spans="2:8">
      <c r="C4262" s="85"/>
      <c r="D4262" s="13" t="s">
        <v>3</v>
      </c>
      <c r="E4262" s="32">
        <f>IF(SUM(G4251:G4256)&gt;0,ROUND((SUM(G4251:G4256)+D4240)/D4240,2),0)</f>
        <v>1.76</v>
      </c>
      <c r="F4262" s="10"/>
      <c r="G4262" s="11"/>
    </row>
    <row r="4263" spans="2:8" ht="25.5">
      <c r="D4263" s="33" t="s">
        <v>4</v>
      </c>
      <c r="E4263" s="34">
        <f>SUM(E4259:E4262)-IF(VALUE(COUNTIF(E4259:E4262,"&gt;0"))=4,3,0)-IF(VALUE(COUNTIF(E4259:E4262,"&gt;0"))=3,2,0)-IF(VALUE(COUNTIF(E4259:E4262,"&gt;0"))=2,1,0)</f>
        <v>1.8200000000000003</v>
      </c>
      <c r="F4263" s="25"/>
    </row>
    <row r="4264" spans="2:8">
      <c r="E4264" s="15"/>
    </row>
    <row r="4265" spans="2:8" ht="25.5">
      <c r="B4265" s="22"/>
      <c r="C4265" s="16" t="s">
        <v>23</v>
      </c>
      <c r="D4265" s="86">
        <f>E4263*D4240</f>
        <v>14468.745200000001</v>
      </c>
      <c r="E4265" s="86"/>
    </row>
    <row r="4266" spans="2:8" ht="20.25">
      <c r="C4266" s="17" t="s">
        <v>8</v>
      </c>
      <c r="D4266" s="87">
        <f>D4265/D4239</f>
        <v>19.317416822429909</v>
      </c>
      <c r="E4266" s="87"/>
      <c r="G4266" s="7"/>
      <c r="H4266" s="48"/>
    </row>
    <row r="4276" spans="2:8" ht="60.75">
      <c r="B4276" s="115" t="s">
        <v>309</v>
      </c>
      <c r="C4276" s="115"/>
      <c r="D4276" s="115"/>
      <c r="E4276" s="115"/>
      <c r="F4276" s="115"/>
      <c r="G4276" s="115"/>
      <c r="H4276" s="115"/>
    </row>
    <row r="4277" spans="2:8">
      <c r="B4277" s="116" t="s">
        <v>37</v>
      </c>
      <c r="C4277" s="116"/>
      <c r="D4277" s="116"/>
      <c r="E4277" s="116"/>
      <c r="F4277" s="116"/>
      <c r="G4277" s="116"/>
    </row>
    <row r="4278" spans="2:8">
      <c r="C4278" s="84"/>
      <c r="G4278" s="7"/>
    </row>
    <row r="4279" spans="2:8" ht="25.5">
      <c r="C4279" s="14" t="s">
        <v>5</v>
      </c>
      <c r="D4279" s="6"/>
    </row>
    <row r="4280" spans="2:8" ht="20.25">
      <c r="B4280" s="10"/>
      <c r="C4280" s="103" t="s">
        <v>15</v>
      </c>
      <c r="D4280" s="106" t="s">
        <v>87</v>
      </c>
      <c r="E4280" s="107"/>
      <c r="F4280" s="107"/>
      <c r="G4280" s="108"/>
      <c r="H4280" s="40"/>
    </row>
    <row r="4281" spans="2:8" ht="20.25">
      <c r="B4281" s="10"/>
      <c r="C4281" s="104"/>
      <c r="D4281" s="106" t="s">
        <v>158</v>
      </c>
      <c r="E4281" s="107"/>
      <c r="F4281" s="107"/>
      <c r="G4281" s="108"/>
      <c r="H4281" s="40"/>
    </row>
    <row r="4282" spans="2:8" ht="20.25">
      <c r="B4282" s="10"/>
      <c r="C4282" s="105"/>
      <c r="D4282" s="106" t="s">
        <v>163</v>
      </c>
      <c r="E4282" s="107"/>
      <c r="F4282" s="107"/>
      <c r="G4282" s="108"/>
      <c r="H4282" s="40"/>
    </row>
    <row r="4283" spans="2:8">
      <c r="C4283" s="35" t="s">
        <v>12</v>
      </c>
      <c r="D4283" s="53">
        <v>4.8</v>
      </c>
      <c r="E4283" s="49"/>
      <c r="F4283" s="10"/>
    </row>
    <row r="4284" spans="2:8">
      <c r="C4284" s="1" t="s">
        <v>9</v>
      </c>
      <c r="D4284" s="54">
        <v>710</v>
      </c>
      <c r="E4284" s="109" t="s">
        <v>16</v>
      </c>
      <c r="F4284" s="110"/>
      <c r="G4284" s="113">
        <f>D4285/D4284</f>
        <v>58.276647887323939</v>
      </c>
    </row>
    <row r="4285" spans="2:8">
      <c r="C4285" s="1" t="s">
        <v>10</v>
      </c>
      <c r="D4285" s="54">
        <v>41376.42</v>
      </c>
      <c r="E4285" s="111"/>
      <c r="F4285" s="112"/>
      <c r="G4285" s="114"/>
    </row>
    <row r="4286" spans="2:8">
      <c r="C4286" s="37"/>
      <c r="D4286" s="38"/>
      <c r="E4286" s="50"/>
    </row>
    <row r="4287" spans="2:8">
      <c r="C4287" s="36" t="s">
        <v>7</v>
      </c>
      <c r="D4287" s="55" t="s">
        <v>164</v>
      </c>
    </row>
    <row r="4288" spans="2:8">
      <c r="C4288" s="36" t="s">
        <v>11</v>
      </c>
      <c r="D4288" s="55">
        <v>50</v>
      </c>
    </row>
    <row r="4289" spans="2:8">
      <c r="C4289" s="36" t="s">
        <v>13</v>
      </c>
      <c r="D4289" s="69" t="s">
        <v>34</v>
      </c>
      <c r="E4289" s="41"/>
    </row>
    <row r="4290" spans="2:8" ht="24" thickBot="1">
      <c r="C4290" s="42"/>
      <c r="D4290" s="42"/>
    </row>
    <row r="4291" spans="2:8" ht="48" thickBot="1">
      <c r="B4291" s="88" t="s">
        <v>17</v>
      </c>
      <c r="C4291" s="89"/>
      <c r="D4291" s="23" t="s">
        <v>20</v>
      </c>
      <c r="E4291" s="90" t="s">
        <v>22</v>
      </c>
      <c r="F4291" s="91"/>
      <c r="G4291" s="2" t="s">
        <v>21</v>
      </c>
    </row>
    <row r="4292" spans="2:8" ht="24" thickBot="1">
      <c r="B4292" s="92" t="s">
        <v>36</v>
      </c>
      <c r="C4292" s="93"/>
      <c r="D4292" s="70">
        <v>50.01</v>
      </c>
      <c r="E4292" s="56">
        <v>4.8</v>
      </c>
      <c r="F4292" s="18" t="s">
        <v>25</v>
      </c>
      <c r="G4292" s="26">
        <f t="shared" ref="G4292:G4299" si="96">D4292*E4292</f>
        <v>240.04799999999997</v>
      </c>
      <c r="H4292" s="94"/>
    </row>
    <row r="4293" spans="2:8">
      <c r="B4293" s="95" t="s">
        <v>18</v>
      </c>
      <c r="C4293" s="96"/>
      <c r="D4293" s="59">
        <v>97.44</v>
      </c>
      <c r="E4293" s="57">
        <v>1.35</v>
      </c>
      <c r="F4293" s="19" t="s">
        <v>26</v>
      </c>
      <c r="G4293" s="27">
        <f t="shared" si="96"/>
        <v>131.54400000000001</v>
      </c>
      <c r="H4293" s="94"/>
    </row>
    <row r="4294" spans="2:8" ht="24" thickBot="1">
      <c r="B4294" s="97" t="s">
        <v>19</v>
      </c>
      <c r="C4294" s="98"/>
      <c r="D4294" s="62">
        <v>151.63</v>
      </c>
      <c r="E4294" s="58">
        <v>1.35</v>
      </c>
      <c r="F4294" s="20" t="s">
        <v>26</v>
      </c>
      <c r="G4294" s="28">
        <f t="shared" si="96"/>
        <v>204.70050000000001</v>
      </c>
      <c r="H4294" s="94"/>
    </row>
    <row r="4295" spans="2:8" ht="24" thickBot="1">
      <c r="B4295" s="99" t="s">
        <v>28</v>
      </c>
      <c r="C4295" s="100"/>
      <c r="D4295" s="71">
        <v>731.97</v>
      </c>
      <c r="E4295" s="71"/>
      <c r="F4295" s="24" t="s">
        <v>25</v>
      </c>
      <c r="G4295" s="29">
        <f t="shared" si="96"/>
        <v>0</v>
      </c>
      <c r="H4295" s="94"/>
    </row>
    <row r="4296" spans="2:8">
      <c r="B4296" s="95" t="s">
        <v>33</v>
      </c>
      <c r="C4296" s="96"/>
      <c r="D4296" s="59">
        <v>652.6</v>
      </c>
      <c r="E4296" s="59">
        <v>9.6</v>
      </c>
      <c r="F4296" s="19" t="s">
        <v>25</v>
      </c>
      <c r="G4296" s="27">
        <f t="shared" si="96"/>
        <v>6264.96</v>
      </c>
      <c r="H4296" s="94"/>
    </row>
    <row r="4297" spans="2:8">
      <c r="B4297" s="101" t="s">
        <v>27</v>
      </c>
      <c r="C4297" s="102"/>
      <c r="D4297" s="72">
        <v>526.99</v>
      </c>
      <c r="E4297" s="60">
        <v>4.8</v>
      </c>
      <c r="F4297" s="21" t="s">
        <v>25</v>
      </c>
      <c r="G4297" s="30">
        <f t="shared" si="96"/>
        <v>2529.5520000000001</v>
      </c>
      <c r="H4297" s="94"/>
    </row>
    <row r="4298" spans="2:8">
      <c r="B4298" s="101" t="s">
        <v>29</v>
      </c>
      <c r="C4298" s="102"/>
      <c r="D4298" s="73">
        <v>5436.99</v>
      </c>
      <c r="E4298" s="61"/>
      <c r="F4298" s="21" t="s">
        <v>25</v>
      </c>
      <c r="G4298" s="30">
        <f t="shared" si="96"/>
        <v>0</v>
      </c>
      <c r="H4298" s="94"/>
    </row>
    <row r="4299" spans="2:8">
      <c r="B4299" s="101" t="s">
        <v>30</v>
      </c>
      <c r="C4299" s="102"/>
      <c r="D4299" s="73">
        <v>1672.77</v>
      </c>
      <c r="E4299" s="61"/>
      <c r="F4299" s="21" t="s">
        <v>25</v>
      </c>
      <c r="G4299" s="30">
        <f t="shared" si="96"/>
        <v>0</v>
      </c>
      <c r="H4299" s="94"/>
    </row>
    <row r="4300" spans="2:8">
      <c r="B4300" s="101" t="s">
        <v>32</v>
      </c>
      <c r="C4300" s="102"/>
      <c r="D4300" s="73">
        <v>548.24</v>
      </c>
      <c r="E4300" s="61"/>
      <c r="F4300" s="21" t="s">
        <v>25</v>
      </c>
      <c r="G4300" s="30">
        <f>D4300*E4300</f>
        <v>0</v>
      </c>
      <c r="H4300" s="94"/>
    </row>
    <row r="4301" spans="2:8" ht="24" thickBot="1">
      <c r="B4301" s="97" t="s">
        <v>31</v>
      </c>
      <c r="C4301" s="98"/>
      <c r="D4301" s="74">
        <v>340.74</v>
      </c>
      <c r="E4301" s="62"/>
      <c r="F4301" s="20" t="s">
        <v>25</v>
      </c>
      <c r="G4301" s="31">
        <f>D4301*E4301</f>
        <v>0</v>
      </c>
      <c r="H4301" s="94"/>
    </row>
    <row r="4302" spans="2:8">
      <c r="C4302" s="3"/>
      <c r="D4302" s="3"/>
      <c r="E4302" s="4"/>
      <c r="F4302" s="4"/>
      <c r="H4302" s="45"/>
    </row>
    <row r="4303" spans="2:8" ht="25.5">
      <c r="C4303" s="14" t="s">
        <v>14</v>
      </c>
      <c r="D4303" s="6"/>
    </row>
    <row r="4304" spans="2:8" ht="20.25">
      <c r="C4304" s="85" t="s">
        <v>6</v>
      </c>
      <c r="D4304" s="83" t="s">
        <v>0</v>
      </c>
      <c r="E4304" s="9">
        <f>IF(G4292&gt;0, ROUND((G4292+D4285)/D4285,2), 0)</f>
        <v>1.01</v>
      </c>
      <c r="F4304" s="9"/>
      <c r="G4304" s="10"/>
      <c r="H4304" s="7"/>
    </row>
    <row r="4305" spans="2:8">
      <c r="C4305" s="85"/>
      <c r="D4305" s="83" t="s">
        <v>1</v>
      </c>
      <c r="E4305" s="9">
        <f>IF(SUM(G4293:G4294)&gt;0,ROUND((G4293+G4294+D4285)/D4285,2),0)</f>
        <v>1.01</v>
      </c>
      <c r="F4305" s="9"/>
      <c r="G4305" s="11"/>
      <c r="H4305" s="47"/>
    </row>
    <row r="4306" spans="2:8">
      <c r="C4306" s="85"/>
      <c r="D4306" s="83" t="s">
        <v>2</v>
      </c>
      <c r="E4306" s="9">
        <f>IF(G4295&gt;0,ROUND((G4295+D4285)/D4285,2),0)</f>
        <v>0</v>
      </c>
      <c r="F4306" s="12"/>
      <c r="G4306" s="11"/>
    </row>
    <row r="4307" spans="2:8">
      <c r="C4307" s="85"/>
      <c r="D4307" s="13" t="s">
        <v>3</v>
      </c>
      <c r="E4307" s="32">
        <f>IF(SUM(G4296:G4301)&gt;0,ROUND((SUM(G4296:G4301)+D4285)/D4285,2),0)</f>
        <v>1.21</v>
      </c>
      <c r="F4307" s="10"/>
      <c r="G4307" s="11"/>
    </row>
    <row r="4308" spans="2:8" ht="25.5">
      <c r="D4308" s="33" t="s">
        <v>4</v>
      </c>
      <c r="E4308" s="34">
        <f>SUM(E4304:E4307)-IF(VALUE(COUNTIF(E4304:E4307,"&gt;0"))=4,3,0)-IF(VALUE(COUNTIF(E4304:E4307,"&gt;0"))=3,2,0)-IF(VALUE(COUNTIF(E4304:E4307,"&gt;0"))=2,1,0)</f>
        <v>1.23</v>
      </c>
      <c r="F4308" s="25"/>
    </row>
    <row r="4309" spans="2:8">
      <c r="E4309" s="15"/>
    </row>
    <row r="4310" spans="2:8" ht="25.5">
      <c r="B4310" s="22"/>
      <c r="C4310" s="16" t="s">
        <v>23</v>
      </c>
      <c r="D4310" s="86">
        <f>E4308*D4285</f>
        <v>50892.996599999999</v>
      </c>
      <c r="E4310" s="86"/>
    </row>
    <row r="4311" spans="2:8" ht="20.25">
      <c r="C4311" s="17" t="s">
        <v>8</v>
      </c>
      <c r="D4311" s="87">
        <f>D4310/D4284</f>
        <v>71.680276901408448</v>
      </c>
      <c r="E4311" s="87"/>
      <c r="G4311" s="7"/>
      <c r="H4311" s="48"/>
    </row>
    <row r="4321" spans="2:8" ht="60.75">
      <c r="B4321" s="115" t="s">
        <v>310</v>
      </c>
      <c r="C4321" s="115"/>
      <c r="D4321" s="115"/>
      <c r="E4321" s="115"/>
      <c r="F4321" s="115"/>
      <c r="G4321" s="115"/>
      <c r="H4321" s="115"/>
    </row>
    <row r="4322" spans="2:8">
      <c r="B4322" s="116" t="s">
        <v>37</v>
      </c>
      <c r="C4322" s="116"/>
      <c r="D4322" s="116"/>
      <c r="E4322" s="116"/>
      <c r="F4322" s="116"/>
      <c r="G4322" s="116"/>
    </row>
    <row r="4323" spans="2:8">
      <c r="C4323" s="84"/>
      <c r="G4323" s="7"/>
    </row>
    <row r="4324" spans="2:8" ht="25.5">
      <c r="C4324" s="14" t="s">
        <v>5</v>
      </c>
      <c r="D4324" s="6"/>
    </row>
    <row r="4325" spans="2:8" ht="20.25">
      <c r="B4325" s="10"/>
      <c r="C4325" s="103" t="s">
        <v>15</v>
      </c>
      <c r="D4325" s="106" t="s">
        <v>87</v>
      </c>
      <c r="E4325" s="107"/>
      <c r="F4325" s="107"/>
      <c r="G4325" s="108"/>
      <c r="H4325" s="40"/>
    </row>
    <row r="4326" spans="2:8" ht="20.25">
      <c r="B4326" s="10"/>
      <c r="C4326" s="104"/>
      <c r="D4326" s="106" t="s">
        <v>158</v>
      </c>
      <c r="E4326" s="107"/>
      <c r="F4326" s="107"/>
      <c r="G4326" s="108"/>
      <c r="H4326" s="40"/>
    </row>
    <row r="4327" spans="2:8" ht="20.25">
      <c r="B4327" s="10"/>
      <c r="C4327" s="105"/>
      <c r="D4327" s="106" t="s">
        <v>165</v>
      </c>
      <c r="E4327" s="107"/>
      <c r="F4327" s="107"/>
      <c r="G4327" s="108"/>
      <c r="H4327" s="40"/>
    </row>
    <row r="4328" spans="2:8">
      <c r="C4328" s="35" t="s">
        <v>12</v>
      </c>
      <c r="D4328" s="53">
        <v>2.1</v>
      </c>
      <c r="E4328" s="49"/>
      <c r="F4328" s="10"/>
    </row>
    <row r="4329" spans="2:8">
      <c r="C4329" s="1" t="s">
        <v>9</v>
      </c>
      <c r="D4329" s="54">
        <v>311</v>
      </c>
      <c r="E4329" s="109" t="s">
        <v>16</v>
      </c>
      <c r="F4329" s="110"/>
      <c r="G4329" s="113">
        <f>D4330/D4329</f>
        <v>24.509935691318329</v>
      </c>
    </row>
    <row r="4330" spans="2:8">
      <c r="C4330" s="1" t="s">
        <v>10</v>
      </c>
      <c r="D4330" s="54">
        <v>7622.59</v>
      </c>
      <c r="E4330" s="111"/>
      <c r="F4330" s="112"/>
      <c r="G4330" s="114"/>
    </row>
    <row r="4331" spans="2:8">
      <c r="C4331" s="37"/>
      <c r="D4331" s="38"/>
      <c r="E4331" s="50"/>
    </row>
    <row r="4332" spans="2:8">
      <c r="C4332" s="36" t="s">
        <v>7</v>
      </c>
      <c r="D4332" s="55" t="s">
        <v>321</v>
      </c>
    </row>
    <row r="4333" spans="2:8">
      <c r="C4333" s="36" t="s">
        <v>11</v>
      </c>
      <c r="D4333" s="55">
        <v>60</v>
      </c>
    </row>
    <row r="4334" spans="2:8">
      <c r="C4334" s="36" t="s">
        <v>13</v>
      </c>
      <c r="D4334" s="69" t="s">
        <v>34</v>
      </c>
      <c r="E4334" s="41"/>
    </row>
    <row r="4335" spans="2:8" ht="24" thickBot="1">
      <c r="C4335" s="42"/>
      <c r="D4335" s="42"/>
    </row>
    <row r="4336" spans="2:8" ht="48" thickBot="1">
      <c r="B4336" s="88" t="s">
        <v>17</v>
      </c>
      <c r="C4336" s="89"/>
      <c r="D4336" s="23" t="s">
        <v>20</v>
      </c>
      <c r="E4336" s="90" t="s">
        <v>22</v>
      </c>
      <c r="F4336" s="91"/>
      <c r="G4336" s="2" t="s">
        <v>21</v>
      </c>
    </row>
    <row r="4337" spans="2:8" ht="24" thickBot="1">
      <c r="B4337" s="92" t="s">
        <v>36</v>
      </c>
      <c r="C4337" s="93"/>
      <c r="D4337" s="70">
        <v>50.01</v>
      </c>
      <c r="E4337" s="56">
        <v>2.1</v>
      </c>
      <c r="F4337" s="18" t="s">
        <v>25</v>
      </c>
      <c r="G4337" s="26">
        <f t="shared" ref="G4337:G4344" si="97">D4337*E4337</f>
        <v>105.021</v>
      </c>
      <c r="H4337" s="94"/>
    </row>
    <row r="4338" spans="2:8">
      <c r="B4338" s="95" t="s">
        <v>18</v>
      </c>
      <c r="C4338" s="96"/>
      <c r="D4338" s="59">
        <v>97.44</v>
      </c>
      <c r="E4338" s="57">
        <v>0.79</v>
      </c>
      <c r="F4338" s="19" t="s">
        <v>26</v>
      </c>
      <c r="G4338" s="27">
        <f t="shared" si="97"/>
        <v>76.977599999999995</v>
      </c>
      <c r="H4338" s="94"/>
    </row>
    <row r="4339" spans="2:8" ht="24" thickBot="1">
      <c r="B4339" s="97" t="s">
        <v>19</v>
      </c>
      <c r="C4339" s="98"/>
      <c r="D4339" s="62">
        <v>151.63</v>
      </c>
      <c r="E4339" s="58">
        <v>0.79</v>
      </c>
      <c r="F4339" s="20" t="s">
        <v>26</v>
      </c>
      <c r="G4339" s="28">
        <f t="shared" si="97"/>
        <v>119.7877</v>
      </c>
      <c r="H4339" s="94"/>
    </row>
    <row r="4340" spans="2:8" ht="24" thickBot="1">
      <c r="B4340" s="99" t="s">
        <v>28</v>
      </c>
      <c r="C4340" s="100"/>
      <c r="D4340" s="71">
        <v>731.97</v>
      </c>
      <c r="E4340" s="71"/>
      <c r="F4340" s="24" t="s">
        <v>25</v>
      </c>
      <c r="G4340" s="29">
        <f t="shared" si="97"/>
        <v>0</v>
      </c>
      <c r="H4340" s="94"/>
    </row>
    <row r="4341" spans="2:8">
      <c r="B4341" s="95" t="s">
        <v>33</v>
      </c>
      <c r="C4341" s="96"/>
      <c r="D4341" s="59">
        <v>652.6</v>
      </c>
      <c r="E4341" s="59">
        <v>4.2</v>
      </c>
      <c r="F4341" s="19" t="s">
        <v>25</v>
      </c>
      <c r="G4341" s="27">
        <f t="shared" si="97"/>
        <v>2740.92</v>
      </c>
      <c r="H4341" s="94"/>
    </row>
    <row r="4342" spans="2:8">
      <c r="B4342" s="101" t="s">
        <v>27</v>
      </c>
      <c r="C4342" s="102"/>
      <c r="D4342" s="72">
        <v>526.99</v>
      </c>
      <c r="E4342" s="60">
        <v>2.1</v>
      </c>
      <c r="F4342" s="21" t="s">
        <v>25</v>
      </c>
      <c r="G4342" s="30">
        <f t="shared" si="97"/>
        <v>1106.6790000000001</v>
      </c>
      <c r="H4342" s="94"/>
    </row>
    <row r="4343" spans="2:8">
      <c r="B4343" s="101" t="s">
        <v>29</v>
      </c>
      <c r="C4343" s="102"/>
      <c r="D4343" s="73">
        <v>5436.99</v>
      </c>
      <c r="E4343" s="61"/>
      <c r="F4343" s="21" t="s">
        <v>25</v>
      </c>
      <c r="G4343" s="30">
        <f t="shared" si="97"/>
        <v>0</v>
      </c>
      <c r="H4343" s="94"/>
    </row>
    <row r="4344" spans="2:8">
      <c r="B4344" s="101" t="s">
        <v>30</v>
      </c>
      <c r="C4344" s="102"/>
      <c r="D4344" s="73">
        <v>1672.77</v>
      </c>
      <c r="E4344" s="61"/>
      <c r="F4344" s="21" t="s">
        <v>25</v>
      </c>
      <c r="G4344" s="30">
        <f t="shared" si="97"/>
        <v>0</v>
      </c>
      <c r="H4344" s="94"/>
    </row>
    <row r="4345" spans="2:8">
      <c r="B4345" s="101" t="s">
        <v>32</v>
      </c>
      <c r="C4345" s="102"/>
      <c r="D4345" s="73">
        <v>548.24</v>
      </c>
      <c r="E4345" s="61"/>
      <c r="F4345" s="21" t="s">
        <v>25</v>
      </c>
      <c r="G4345" s="30">
        <f>D4345*E4345</f>
        <v>0</v>
      </c>
      <c r="H4345" s="94"/>
    </row>
    <row r="4346" spans="2:8" ht="24" thickBot="1">
      <c r="B4346" s="97" t="s">
        <v>31</v>
      </c>
      <c r="C4346" s="98"/>
      <c r="D4346" s="74">
        <v>340.74</v>
      </c>
      <c r="E4346" s="62"/>
      <c r="F4346" s="20" t="s">
        <v>25</v>
      </c>
      <c r="G4346" s="31">
        <f>D4346*E4346</f>
        <v>0</v>
      </c>
      <c r="H4346" s="94"/>
    </row>
    <row r="4347" spans="2:8">
      <c r="C4347" s="3"/>
      <c r="D4347" s="3"/>
      <c r="E4347" s="4"/>
      <c r="F4347" s="4"/>
      <c r="H4347" s="45"/>
    </row>
    <row r="4348" spans="2:8" ht="25.5">
      <c r="C4348" s="14" t="s">
        <v>14</v>
      </c>
      <c r="D4348" s="6"/>
    </row>
    <row r="4349" spans="2:8" ht="20.25">
      <c r="C4349" s="85" t="s">
        <v>6</v>
      </c>
      <c r="D4349" s="83" t="s">
        <v>0</v>
      </c>
      <c r="E4349" s="9">
        <f>IF(G4337&gt;0, ROUND((G4337+D4330)/D4330,2), 0)</f>
        <v>1.01</v>
      </c>
      <c r="F4349" s="9"/>
      <c r="G4349" s="10"/>
      <c r="H4349" s="7"/>
    </row>
    <row r="4350" spans="2:8">
      <c r="C4350" s="85"/>
      <c r="D4350" s="83" t="s">
        <v>1</v>
      </c>
      <c r="E4350" s="9">
        <f>IF(SUM(G4338:G4339)&gt;0,ROUND((G4338+G4339+D4330)/D4330,2),0)</f>
        <v>1.03</v>
      </c>
      <c r="F4350" s="9"/>
      <c r="G4350" s="11"/>
      <c r="H4350" s="47"/>
    </row>
    <row r="4351" spans="2:8">
      <c r="C4351" s="85"/>
      <c r="D4351" s="83" t="s">
        <v>2</v>
      </c>
      <c r="E4351" s="9">
        <f>IF(G4340&gt;0,ROUND((G4340+D4330)/D4330,2),0)</f>
        <v>0</v>
      </c>
      <c r="F4351" s="12"/>
      <c r="G4351" s="11"/>
    </row>
    <row r="4352" spans="2:8">
      <c r="C4352" s="85"/>
      <c r="D4352" s="13" t="s">
        <v>3</v>
      </c>
      <c r="E4352" s="32">
        <f>IF(SUM(G4341:G4346)&gt;0,ROUND((SUM(G4341:G4346)+D4330)/D4330,2),0)</f>
        <v>1.5</v>
      </c>
      <c r="F4352" s="10"/>
      <c r="G4352" s="11"/>
    </row>
    <row r="4353" spans="2:8" ht="25.5">
      <c r="D4353" s="33" t="s">
        <v>4</v>
      </c>
      <c r="E4353" s="34">
        <f>SUM(E4349:E4352)-IF(VALUE(COUNTIF(E4349:E4352,"&gt;0"))=4,3,0)-IF(VALUE(COUNTIF(E4349:E4352,"&gt;0"))=3,2,0)-IF(VALUE(COUNTIF(E4349:E4352,"&gt;0"))=2,1,0)</f>
        <v>1.54</v>
      </c>
      <c r="F4353" s="25"/>
    </row>
    <row r="4354" spans="2:8">
      <c r="E4354" s="15"/>
    </row>
    <row r="4355" spans="2:8" ht="25.5">
      <c r="B4355" s="22"/>
      <c r="C4355" s="16" t="s">
        <v>23</v>
      </c>
      <c r="D4355" s="86">
        <f>E4353*D4330</f>
        <v>11738.7886</v>
      </c>
      <c r="E4355" s="86"/>
    </row>
    <row r="4356" spans="2:8" ht="20.25">
      <c r="C4356" s="17" t="s">
        <v>8</v>
      </c>
      <c r="D4356" s="87">
        <f>D4355/D4329</f>
        <v>37.745300964630225</v>
      </c>
      <c r="E4356" s="87"/>
      <c r="G4356" s="7"/>
      <c r="H4356" s="48"/>
    </row>
    <row r="4366" spans="2:8" ht="60.75">
      <c r="B4366" s="115" t="s">
        <v>311</v>
      </c>
      <c r="C4366" s="115"/>
      <c r="D4366" s="115"/>
      <c r="E4366" s="115"/>
      <c r="F4366" s="115"/>
      <c r="G4366" s="115"/>
      <c r="H4366" s="115"/>
    </row>
    <row r="4367" spans="2:8">
      <c r="B4367" s="116" t="s">
        <v>37</v>
      </c>
      <c r="C4367" s="116"/>
      <c r="D4367" s="116"/>
      <c r="E4367" s="116"/>
      <c r="F4367" s="116"/>
      <c r="G4367" s="116"/>
    </row>
    <row r="4368" spans="2:8">
      <c r="C4368" s="84"/>
      <c r="G4368" s="7"/>
    </row>
    <row r="4369" spans="2:8" ht="25.5">
      <c r="C4369" s="14" t="s">
        <v>5</v>
      </c>
      <c r="D4369" s="6"/>
    </row>
    <row r="4370" spans="2:8" ht="20.25">
      <c r="B4370" s="10"/>
      <c r="C4370" s="103" t="s">
        <v>15</v>
      </c>
      <c r="D4370" s="106" t="s">
        <v>87</v>
      </c>
      <c r="E4370" s="107"/>
      <c r="F4370" s="107"/>
      <c r="G4370" s="108"/>
      <c r="H4370" s="40"/>
    </row>
    <row r="4371" spans="2:8" ht="20.25">
      <c r="B4371" s="10"/>
      <c r="C4371" s="104"/>
      <c r="D4371" s="106" t="s">
        <v>158</v>
      </c>
      <c r="E4371" s="107"/>
      <c r="F4371" s="107"/>
      <c r="G4371" s="108"/>
      <c r="H4371" s="40"/>
    </row>
    <row r="4372" spans="2:8" ht="20.25">
      <c r="B4372" s="10"/>
      <c r="C4372" s="105"/>
      <c r="D4372" s="106" t="s">
        <v>166</v>
      </c>
      <c r="E4372" s="107"/>
      <c r="F4372" s="107"/>
      <c r="G4372" s="108"/>
      <c r="H4372" s="40"/>
    </row>
    <row r="4373" spans="2:8">
      <c r="C4373" s="35" t="s">
        <v>12</v>
      </c>
      <c r="D4373" s="53">
        <v>6.5</v>
      </c>
      <c r="E4373" s="49"/>
      <c r="F4373" s="10"/>
    </row>
    <row r="4374" spans="2:8">
      <c r="C4374" s="1" t="s">
        <v>9</v>
      </c>
      <c r="D4374" s="54">
        <v>1012</v>
      </c>
      <c r="E4374" s="109" t="s">
        <v>16</v>
      </c>
      <c r="F4374" s="110"/>
      <c r="G4374" s="113">
        <f>D4375/D4374</f>
        <v>84.618250988142293</v>
      </c>
    </row>
    <row r="4375" spans="2:8">
      <c r="C4375" s="1" t="s">
        <v>10</v>
      </c>
      <c r="D4375" s="54">
        <v>85633.67</v>
      </c>
      <c r="E4375" s="111"/>
      <c r="F4375" s="112"/>
      <c r="G4375" s="114"/>
    </row>
    <row r="4376" spans="2:8">
      <c r="C4376" s="37"/>
      <c r="D4376" s="38"/>
      <c r="E4376" s="50"/>
    </row>
    <row r="4377" spans="2:8">
      <c r="C4377" s="36" t="s">
        <v>7</v>
      </c>
      <c r="D4377" s="55" t="s">
        <v>167</v>
      </c>
    </row>
    <row r="4378" spans="2:8">
      <c r="C4378" s="36" t="s">
        <v>11</v>
      </c>
      <c r="D4378" s="55">
        <v>65</v>
      </c>
    </row>
    <row r="4379" spans="2:8">
      <c r="C4379" s="36" t="s">
        <v>13</v>
      </c>
      <c r="D4379" s="69" t="s">
        <v>34</v>
      </c>
      <c r="E4379" s="41"/>
    </row>
    <row r="4380" spans="2:8" ht="24" thickBot="1">
      <c r="C4380" s="42"/>
      <c r="D4380" s="42"/>
    </row>
    <row r="4381" spans="2:8" ht="48" thickBot="1">
      <c r="B4381" s="88" t="s">
        <v>17</v>
      </c>
      <c r="C4381" s="89"/>
      <c r="D4381" s="23" t="s">
        <v>20</v>
      </c>
      <c r="E4381" s="90" t="s">
        <v>22</v>
      </c>
      <c r="F4381" s="91"/>
      <c r="G4381" s="2" t="s">
        <v>21</v>
      </c>
    </row>
    <row r="4382" spans="2:8" ht="24" thickBot="1">
      <c r="B4382" s="92" t="s">
        <v>36</v>
      </c>
      <c r="C4382" s="93"/>
      <c r="D4382" s="70">
        <v>50.01</v>
      </c>
      <c r="E4382" s="56">
        <v>6.5</v>
      </c>
      <c r="F4382" s="18" t="s">
        <v>25</v>
      </c>
      <c r="G4382" s="26">
        <f t="shared" ref="G4382:G4389" si="98">D4382*E4382</f>
        <v>325.065</v>
      </c>
      <c r="H4382" s="94"/>
    </row>
    <row r="4383" spans="2:8">
      <c r="B4383" s="95" t="s">
        <v>18</v>
      </c>
      <c r="C4383" s="96"/>
      <c r="D4383" s="59">
        <v>97.44</v>
      </c>
      <c r="E4383" s="57">
        <v>1.32</v>
      </c>
      <c r="F4383" s="19" t="s">
        <v>26</v>
      </c>
      <c r="G4383" s="27">
        <f t="shared" si="98"/>
        <v>128.6208</v>
      </c>
      <c r="H4383" s="94"/>
    </row>
    <row r="4384" spans="2:8" ht="24" thickBot="1">
      <c r="B4384" s="97" t="s">
        <v>19</v>
      </c>
      <c r="C4384" s="98"/>
      <c r="D4384" s="62">
        <v>151.63</v>
      </c>
      <c r="E4384" s="58">
        <v>1.32</v>
      </c>
      <c r="F4384" s="20" t="s">
        <v>26</v>
      </c>
      <c r="G4384" s="28">
        <f t="shared" si="98"/>
        <v>200.1516</v>
      </c>
      <c r="H4384" s="94"/>
    </row>
    <row r="4385" spans="2:8" ht="24" thickBot="1">
      <c r="B4385" s="99" t="s">
        <v>28</v>
      </c>
      <c r="C4385" s="100"/>
      <c r="D4385" s="71">
        <v>731.97</v>
      </c>
      <c r="E4385" s="71"/>
      <c r="F4385" s="24" t="s">
        <v>25</v>
      </c>
      <c r="G4385" s="29">
        <f t="shared" si="98"/>
        <v>0</v>
      </c>
      <c r="H4385" s="94"/>
    </row>
    <row r="4386" spans="2:8">
      <c r="B4386" s="95" t="s">
        <v>33</v>
      </c>
      <c r="C4386" s="96"/>
      <c r="D4386" s="59">
        <v>652.6</v>
      </c>
      <c r="E4386" s="59">
        <v>13</v>
      </c>
      <c r="F4386" s="19" t="s">
        <v>25</v>
      </c>
      <c r="G4386" s="27">
        <f t="shared" si="98"/>
        <v>8483.8000000000011</v>
      </c>
      <c r="H4386" s="94"/>
    </row>
    <row r="4387" spans="2:8">
      <c r="B4387" s="101" t="s">
        <v>27</v>
      </c>
      <c r="C4387" s="102"/>
      <c r="D4387" s="72">
        <v>526.99</v>
      </c>
      <c r="E4387" s="60">
        <v>6.5</v>
      </c>
      <c r="F4387" s="21" t="s">
        <v>25</v>
      </c>
      <c r="G4387" s="30">
        <f t="shared" si="98"/>
        <v>3425.4349999999999</v>
      </c>
      <c r="H4387" s="94"/>
    </row>
    <row r="4388" spans="2:8">
      <c r="B4388" s="101" t="s">
        <v>29</v>
      </c>
      <c r="C4388" s="102"/>
      <c r="D4388" s="73">
        <v>5436.99</v>
      </c>
      <c r="E4388" s="61"/>
      <c r="F4388" s="21" t="s">
        <v>25</v>
      </c>
      <c r="G4388" s="30">
        <f t="shared" si="98"/>
        <v>0</v>
      </c>
      <c r="H4388" s="94"/>
    </row>
    <row r="4389" spans="2:8">
      <c r="B4389" s="101" t="s">
        <v>30</v>
      </c>
      <c r="C4389" s="102"/>
      <c r="D4389" s="73">
        <v>1672.77</v>
      </c>
      <c r="E4389" s="61"/>
      <c r="F4389" s="21" t="s">
        <v>25</v>
      </c>
      <c r="G4389" s="30">
        <f t="shared" si="98"/>
        <v>0</v>
      </c>
      <c r="H4389" s="94"/>
    </row>
    <row r="4390" spans="2:8">
      <c r="B4390" s="101" t="s">
        <v>32</v>
      </c>
      <c r="C4390" s="102"/>
      <c r="D4390" s="73">
        <v>548.24</v>
      </c>
      <c r="E4390" s="61"/>
      <c r="F4390" s="21" t="s">
        <v>25</v>
      </c>
      <c r="G4390" s="30">
        <f>D4390*E4390</f>
        <v>0</v>
      </c>
      <c r="H4390" s="94"/>
    </row>
    <row r="4391" spans="2:8" ht="24" thickBot="1">
      <c r="B4391" s="97" t="s">
        <v>31</v>
      </c>
      <c r="C4391" s="98"/>
      <c r="D4391" s="74">
        <v>340.74</v>
      </c>
      <c r="E4391" s="62"/>
      <c r="F4391" s="20" t="s">
        <v>25</v>
      </c>
      <c r="G4391" s="31">
        <f>D4391*E4391</f>
        <v>0</v>
      </c>
      <c r="H4391" s="94"/>
    </row>
    <row r="4392" spans="2:8">
      <c r="C4392" s="3"/>
      <c r="D4392" s="3"/>
      <c r="E4392" s="4"/>
      <c r="F4392" s="4"/>
      <c r="H4392" s="45"/>
    </row>
    <row r="4393" spans="2:8" ht="25.5">
      <c r="C4393" s="14" t="s">
        <v>14</v>
      </c>
      <c r="D4393" s="6"/>
    </row>
    <row r="4394" spans="2:8" ht="20.25">
      <c r="C4394" s="85" t="s">
        <v>6</v>
      </c>
      <c r="D4394" s="83" t="s">
        <v>0</v>
      </c>
      <c r="E4394" s="9">
        <f>IF(G4382&gt;0, ROUND((G4382+D4375)/D4375,2), 0)</f>
        <v>1</v>
      </c>
      <c r="F4394" s="9"/>
      <c r="G4394" s="10"/>
      <c r="H4394" s="7"/>
    </row>
    <row r="4395" spans="2:8">
      <c r="C4395" s="85"/>
      <c r="D4395" s="83" t="s">
        <v>1</v>
      </c>
      <c r="E4395" s="9">
        <f>IF(SUM(G4383:G4384)&gt;0,ROUND((G4383+G4384+D4375)/D4375,2),0)</f>
        <v>1</v>
      </c>
      <c r="F4395" s="9"/>
      <c r="G4395" s="11"/>
      <c r="H4395" s="47"/>
    </row>
    <row r="4396" spans="2:8">
      <c r="C4396" s="85"/>
      <c r="D4396" s="83" t="s">
        <v>2</v>
      </c>
      <c r="E4396" s="9">
        <f>IF(G4385&gt;0,ROUND((G4385+D4375)/D4375,2),0)</f>
        <v>0</v>
      </c>
      <c r="F4396" s="12"/>
      <c r="G4396" s="11"/>
    </row>
    <row r="4397" spans="2:8">
      <c r="C4397" s="85"/>
      <c r="D4397" s="13" t="s">
        <v>3</v>
      </c>
      <c r="E4397" s="32">
        <f>IF(SUM(G4386:G4391)&gt;0,ROUND((SUM(G4386:G4391)+D4375)/D4375,2),0)</f>
        <v>1.1399999999999999</v>
      </c>
      <c r="F4397" s="10"/>
      <c r="G4397" s="11"/>
    </row>
    <row r="4398" spans="2:8" ht="25.5">
      <c r="D4398" s="33" t="s">
        <v>4</v>
      </c>
      <c r="E4398" s="34">
        <f>SUM(E4394:E4397)-IF(VALUE(COUNTIF(E4394:E4397,"&gt;0"))=4,3,0)-IF(VALUE(COUNTIF(E4394:E4397,"&gt;0"))=3,2,0)-IF(VALUE(COUNTIF(E4394:E4397,"&gt;0"))=2,1,0)</f>
        <v>1.1399999999999997</v>
      </c>
      <c r="F4398" s="25"/>
    </row>
    <row r="4399" spans="2:8">
      <c r="E4399" s="15"/>
    </row>
    <row r="4400" spans="2:8" ht="25.5">
      <c r="B4400" s="22"/>
      <c r="C4400" s="16" t="s">
        <v>23</v>
      </c>
      <c r="D4400" s="86">
        <f>E4398*D4375</f>
        <v>97622.383799999967</v>
      </c>
      <c r="E4400" s="86"/>
    </row>
    <row r="4401" spans="2:8" ht="20.25">
      <c r="C4401" s="17" t="s">
        <v>8</v>
      </c>
      <c r="D4401" s="87">
        <f>D4400/D4374</f>
        <v>96.464806126482188</v>
      </c>
      <c r="E4401" s="87"/>
      <c r="G4401" s="7"/>
      <c r="H4401" s="48"/>
    </row>
    <row r="4411" spans="2:8" ht="60.75">
      <c r="B4411" s="115" t="s">
        <v>312</v>
      </c>
      <c r="C4411" s="115"/>
      <c r="D4411" s="115"/>
      <c r="E4411" s="115"/>
      <c r="F4411" s="115"/>
      <c r="G4411" s="115"/>
      <c r="H4411" s="115"/>
    </row>
    <row r="4412" spans="2:8">
      <c r="B4412" s="116" t="s">
        <v>37</v>
      </c>
      <c r="C4412" s="116"/>
      <c r="D4412" s="116"/>
      <c r="E4412" s="116"/>
      <c r="F4412" s="116"/>
      <c r="G4412" s="116"/>
    </row>
    <row r="4413" spans="2:8">
      <c r="C4413" s="84"/>
      <c r="G4413" s="7"/>
    </row>
    <row r="4414" spans="2:8" ht="25.5">
      <c r="C4414" s="14" t="s">
        <v>5</v>
      </c>
      <c r="D4414" s="6"/>
    </row>
    <row r="4415" spans="2:8" ht="20.25">
      <c r="B4415" s="10"/>
      <c r="C4415" s="103" t="s">
        <v>15</v>
      </c>
      <c r="D4415" s="106" t="s">
        <v>87</v>
      </c>
      <c r="E4415" s="107"/>
      <c r="F4415" s="107"/>
      <c r="G4415" s="108"/>
      <c r="H4415" s="40"/>
    </row>
    <row r="4416" spans="2:8" ht="20.25">
      <c r="B4416" s="10"/>
      <c r="C4416" s="104"/>
      <c r="D4416" s="106" t="s">
        <v>158</v>
      </c>
      <c r="E4416" s="107"/>
      <c r="F4416" s="107"/>
      <c r="G4416" s="108"/>
      <c r="H4416" s="40"/>
    </row>
    <row r="4417" spans="2:8" ht="20.25">
      <c r="B4417" s="10"/>
      <c r="C4417" s="105"/>
      <c r="D4417" s="106" t="s">
        <v>322</v>
      </c>
      <c r="E4417" s="107"/>
      <c r="F4417" s="107"/>
      <c r="G4417" s="108"/>
      <c r="H4417" s="40"/>
    </row>
    <row r="4418" spans="2:8">
      <c r="C4418" s="35" t="s">
        <v>12</v>
      </c>
      <c r="D4418" s="53">
        <v>0.9</v>
      </c>
      <c r="E4418" s="49"/>
      <c r="F4418" s="10"/>
    </row>
    <row r="4419" spans="2:8">
      <c r="C4419" s="1" t="s">
        <v>9</v>
      </c>
      <c r="D4419" s="54">
        <v>126</v>
      </c>
      <c r="E4419" s="109" t="s">
        <v>16</v>
      </c>
      <c r="F4419" s="110"/>
      <c r="G4419" s="113">
        <f>D4420/D4419</f>
        <v>41.190396825396824</v>
      </c>
    </row>
    <row r="4420" spans="2:8">
      <c r="C4420" s="1" t="s">
        <v>10</v>
      </c>
      <c r="D4420" s="54">
        <v>5189.99</v>
      </c>
      <c r="E4420" s="111"/>
      <c r="F4420" s="112"/>
      <c r="G4420" s="114"/>
    </row>
    <row r="4421" spans="2:8">
      <c r="C4421" s="37"/>
      <c r="D4421" s="38"/>
      <c r="E4421" s="50"/>
    </row>
    <row r="4422" spans="2:8">
      <c r="C4422" s="36" t="s">
        <v>7</v>
      </c>
      <c r="D4422" s="55" t="s">
        <v>323</v>
      </c>
    </row>
    <row r="4423" spans="2:8">
      <c r="C4423" s="36" t="s">
        <v>11</v>
      </c>
      <c r="D4423" s="55">
        <v>50</v>
      </c>
    </row>
    <row r="4424" spans="2:8">
      <c r="C4424" s="36" t="s">
        <v>13</v>
      </c>
      <c r="D4424" s="69" t="s">
        <v>34</v>
      </c>
      <c r="E4424" s="41"/>
    </row>
    <row r="4425" spans="2:8" ht="24" thickBot="1">
      <c r="C4425" s="42"/>
      <c r="D4425" s="42"/>
    </row>
    <row r="4426" spans="2:8" ht="48" thickBot="1">
      <c r="B4426" s="88" t="s">
        <v>17</v>
      </c>
      <c r="C4426" s="89"/>
      <c r="D4426" s="23" t="s">
        <v>20</v>
      </c>
      <c r="E4426" s="90" t="s">
        <v>22</v>
      </c>
      <c r="F4426" s="91"/>
      <c r="G4426" s="2" t="s">
        <v>21</v>
      </c>
    </row>
    <row r="4427" spans="2:8" ht="24" thickBot="1">
      <c r="B4427" s="92" t="s">
        <v>36</v>
      </c>
      <c r="C4427" s="93"/>
      <c r="D4427" s="70">
        <v>50.01</v>
      </c>
      <c r="E4427" s="56">
        <v>0.9</v>
      </c>
      <c r="F4427" s="18" t="s">
        <v>25</v>
      </c>
      <c r="G4427" s="26">
        <f t="shared" ref="G4427:G4434" si="99">D4427*E4427</f>
        <v>45.009</v>
      </c>
      <c r="H4427" s="94"/>
    </row>
    <row r="4428" spans="2:8">
      <c r="B4428" s="95" t="s">
        <v>18</v>
      </c>
      <c r="C4428" s="96"/>
      <c r="D4428" s="59">
        <v>97.44</v>
      </c>
      <c r="E4428" s="57">
        <v>0.36</v>
      </c>
      <c r="F4428" s="19" t="s">
        <v>26</v>
      </c>
      <c r="G4428" s="27">
        <f t="shared" si="99"/>
        <v>35.078399999999995</v>
      </c>
      <c r="H4428" s="94"/>
    </row>
    <row r="4429" spans="2:8" ht="24" thickBot="1">
      <c r="B4429" s="97" t="s">
        <v>19</v>
      </c>
      <c r="C4429" s="98"/>
      <c r="D4429" s="62">
        <v>151.63</v>
      </c>
      <c r="E4429" s="58">
        <v>0.36</v>
      </c>
      <c r="F4429" s="20" t="s">
        <v>26</v>
      </c>
      <c r="G4429" s="28">
        <f t="shared" si="99"/>
        <v>54.586799999999997</v>
      </c>
      <c r="H4429" s="94"/>
    </row>
    <row r="4430" spans="2:8" ht="24" thickBot="1">
      <c r="B4430" s="99" t="s">
        <v>28</v>
      </c>
      <c r="C4430" s="100"/>
      <c r="D4430" s="71">
        <v>731.97</v>
      </c>
      <c r="E4430" s="71"/>
      <c r="F4430" s="24" t="s">
        <v>25</v>
      </c>
      <c r="G4430" s="29">
        <f t="shared" si="99"/>
        <v>0</v>
      </c>
      <c r="H4430" s="94"/>
    </row>
    <row r="4431" spans="2:8">
      <c r="B4431" s="95" t="s">
        <v>33</v>
      </c>
      <c r="C4431" s="96"/>
      <c r="D4431" s="59">
        <v>652.6</v>
      </c>
      <c r="E4431" s="59">
        <v>1.8</v>
      </c>
      <c r="F4431" s="19" t="s">
        <v>25</v>
      </c>
      <c r="G4431" s="27">
        <f t="shared" si="99"/>
        <v>1174.68</v>
      </c>
      <c r="H4431" s="94"/>
    </row>
    <row r="4432" spans="2:8">
      <c r="B4432" s="101" t="s">
        <v>27</v>
      </c>
      <c r="C4432" s="102"/>
      <c r="D4432" s="72">
        <v>526.99</v>
      </c>
      <c r="E4432" s="60">
        <v>0.9</v>
      </c>
      <c r="F4432" s="21" t="s">
        <v>25</v>
      </c>
      <c r="G4432" s="30">
        <f t="shared" si="99"/>
        <v>474.291</v>
      </c>
      <c r="H4432" s="94"/>
    </row>
    <row r="4433" spans="2:8">
      <c r="B4433" s="101" t="s">
        <v>29</v>
      </c>
      <c r="C4433" s="102"/>
      <c r="D4433" s="73">
        <v>5436.99</v>
      </c>
      <c r="E4433" s="61"/>
      <c r="F4433" s="21" t="s">
        <v>25</v>
      </c>
      <c r="G4433" s="30">
        <f t="shared" si="99"/>
        <v>0</v>
      </c>
      <c r="H4433" s="94"/>
    </row>
    <row r="4434" spans="2:8">
      <c r="B4434" s="101" t="s">
        <v>30</v>
      </c>
      <c r="C4434" s="102"/>
      <c r="D4434" s="73">
        <v>1672.77</v>
      </c>
      <c r="E4434" s="61"/>
      <c r="F4434" s="21" t="s">
        <v>25</v>
      </c>
      <c r="G4434" s="30">
        <f t="shared" si="99"/>
        <v>0</v>
      </c>
      <c r="H4434" s="94"/>
    </row>
    <row r="4435" spans="2:8">
      <c r="B4435" s="101" t="s">
        <v>32</v>
      </c>
      <c r="C4435" s="102"/>
      <c r="D4435" s="73">
        <v>548.24</v>
      </c>
      <c r="E4435" s="61"/>
      <c r="F4435" s="21" t="s">
        <v>25</v>
      </c>
      <c r="G4435" s="30">
        <f>D4435*E4435</f>
        <v>0</v>
      </c>
      <c r="H4435" s="94"/>
    </row>
    <row r="4436" spans="2:8" ht="24" thickBot="1">
      <c r="B4436" s="97" t="s">
        <v>31</v>
      </c>
      <c r="C4436" s="98"/>
      <c r="D4436" s="74">
        <v>340.74</v>
      </c>
      <c r="E4436" s="62"/>
      <c r="F4436" s="20" t="s">
        <v>25</v>
      </c>
      <c r="G4436" s="31">
        <f>D4436*E4436</f>
        <v>0</v>
      </c>
      <c r="H4436" s="94"/>
    </row>
    <row r="4437" spans="2:8">
      <c r="C4437" s="3"/>
      <c r="D4437" s="3"/>
      <c r="E4437" s="4"/>
      <c r="F4437" s="4"/>
      <c r="H4437" s="45"/>
    </row>
    <row r="4438" spans="2:8" ht="25.5">
      <c r="C4438" s="14" t="s">
        <v>14</v>
      </c>
      <c r="D4438" s="6"/>
    </row>
    <row r="4439" spans="2:8" ht="20.25">
      <c r="C4439" s="85" t="s">
        <v>6</v>
      </c>
      <c r="D4439" s="83" t="s">
        <v>0</v>
      </c>
      <c r="E4439" s="9">
        <f>IF(G4427&gt;0, ROUND((G4427+D4420)/D4420,2), 0)</f>
        <v>1.01</v>
      </c>
      <c r="F4439" s="9"/>
      <c r="G4439" s="10"/>
      <c r="H4439" s="7"/>
    </row>
    <row r="4440" spans="2:8">
      <c r="C4440" s="85"/>
      <c r="D4440" s="83" t="s">
        <v>1</v>
      </c>
      <c r="E4440" s="9">
        <f>IF(SUM(G4428:G4429)&gt;0,ROUND((G4428+G4429+D4420)/D4420,2),0)</f>
        <v>1.02</v>
      </c>
      <c r="F4440" s="9"/>
      <c r="G4440" s="11"/>
      <c r="H4440" s="47"/>
    </row>
    <row r="4441" spans="2:8">
      <c r="C4441" s="85"/>
      <c r="D4441" s="83" t="s">
        <v>2</v>
      </c>
      <c r="E4441" s="9">
        <f>IF(G4430&gt;0,ROUND((G4430+D4420)/D4420,2),0)</f>
        <v>0</v>
      </c>
      <c r="F4441" s="12"/>
      <c r="G4441" s="11"/>
    </row>
    <row r="4442" spans="2:8">
      <c r="C4442" s="85"/>
      <c r="D4442" s="13" t="s">
        <v>3</v>
      </c>
      <c r="E4442" s="32">
        <f>IF(SUM(G4431:G4436)&gt;0,ROUND((SUM(G4431:G4436)+D4420)/D4420,2),0)</f>
        <v>1.32</v>
      </c>
      <c r="F4442" s="10"/>
      <c r="G4442" s="11"/>
    </row>
    <row r="4443" spans="2:8" ht="25.5">
      <c r="D4443" s="33" t="s">
        <v>4</v>
      </c>
      <c r="E4443" s="34">
        <f>SUM(E4439:E4442)-IF(VALUE(COUNTIF(E4439:E4442,"&gt;0"))=4,3,0)-IF(VALUE(COUNTIF(E4439:E4442,"&gt;0"))=3,2,0)-IF(VALUE(COUNTIF(E4439:E4442,"&gt;0"))=2,1,0)</f>
        <v>1.3500000000000005</v>
      </c>
      <c r="F4443" s="25"/>
    </row>
    <row r="4444" spans="2:8">
      <c r="E4444" s="15"/>
    </row>
    <row r="4445" spans="2:8" ht="25.5">
      <c r="B4445" s="22"/>
      <c r="C4445" s="16" t="s">
        <v>23</v>
      </c>
      <c r="D4445" s="86">
        <f>E4443*D4420</f>
        <v>7006.4865000000027</v>
      </c>
      <c r="E4445" s="86"/>
    </row>
    <row r="4446" spans="2:8" ht="20.25">
      <c r="C4446" s="17" t="s">
        <v>8</v>
      </c>
      <c r="D4446" s="87">
        <f>D4445/D4419</f>
        <v>55.607035714285736</v>
      </c>
      <c r="E4446" s="87"/>
      <c r="G4446" s="7"/>
      <c r="H4446" s="48"/>
    </row>
    <row r="4456" spans="2:8" ht="60.75">
      <c r="B4456" s="115" t="s">
        <v>313</v>
      </c>
      <c r="C4456" s="115"/>
      <c r="D4456" s="115"/>
      <c r="E4456" s="115"/>
      <c r="F4456" s="115"/>
      <c r="G4456" s="115"/>
      <c r="H4456" s="115"/>
    </row>
    <row r="4457" spans="2:8">
      <c r="B4457" s="116" t="s">
        <v>37</v>
      </c>
      <c r="C4457" s="116"/>
      <c r="D4457" s="116"/>
      <c r="E4457" s="116"/>
      <c r="F4457" s="116"/>
      <c r="G4457" s="116"/>
    </row>
    <row r="4458" spans="2:8">
      <c r="C4458" s="84"/>
      <c r="G4458" s="7"/>
    </row>
    <row r="4459" spans="2:8" ht="25.5">
      <c r="C4459" s="14" t="s">
        <v>5</v>
      </c>
      <c r="D4459" s="6"/>
    </row>
    <row r="4460" spans="2:8" ht="20.25">
      <c r="B4460" s="10"/>
      <c r="C4460" s="103" t="s">
        <v>15</v>
      </c>
      <c r="D4460" s="106" t="s">
        <v>87</v>
      </c>
      <c r="E4460" s="107"/>
      <c r="F4460" s="107"/>
      <c r="G4460" s="108"/>
      <c r="H4460" s="40"/>
    </row>
    <row r="4461" spans="2:8" ht="20.25">
      <c r="B4461" s="10"/>
      <c r="C4461" s="104"/>
      <c r="D4461" s="106" t="s">
        <v>158</v>
      </c>
      <c r="E4461" s="107"/>
      <c r="F4461" s="107"/>
      <c r="G4461" s="108"/>
      <c r="H4461" s="40"/>
    </row>
    <row r="4462" spans="2:8" ht="20.25">
      <c r="B4462" s="10"/>
      <c r="C4462" s="105"/>
      <c r="D4462" s="106" t="s">
        <v>168</v>
      </c>
      <c r="E4462" s="107"/>
      <c r="F4462" s="107"/>
      <c r="G4462" s="108"/>
      <c r="H4462" s="40"/>
    </row>
    <row r="4463" spans="2:8">
      <c r="C4463" s="35" t="s">
        <v>12</v>
      </c>
      <c r="D4463" s="53">
        <v>0.6</v>
      </c>
      <c r="E4463" s="49"/>
      <c r="F4463" s="10"/>
    </row>
    <row r="4464" spans="2:8">
      <c r="C4464" s="1" t="s">
        <v>9</v>
      </c>
      <c r="D4464" s="54">
        <v>76</v>
      </c>
      <c r="E4464" s="109" t="s">
        <v>16</v>
      </c>
      <c r="F4464" s="110"/>
      <c r="G4464" s="113">
        <f>D4465/D4464</f>
        <v>220.2769736842105</v>
      </c>
    </row>
    <row r="4465" spans="2:8">
      <c r="C4465" s="1" t="s">
        <v>10</v>
      </c>
      <c r="D4465" s="54">
        <v>16741.05</v>
      </c>
      <c r="E4465" s="111"/>
      <c r="F4465" s="112"/>
      <c r="G4465" s="114"/>
    </row>
    <row r="4466" spans="2:8">
      <c r="C4466" s="37"/>
      <c r="D4466" s="38"/>
      <c r="E4466" s="50"/>
    </row>
    <row r="4467" spans="2:8">
      <c r="C4467" s="36" t="s">
        <v>7</v>
      </c>
      <c r="D4467" s="55" t="s">
        <v>169</v>
      </c>
    </row>
    <row r="4468" spans="2:8">
      <c r="C4468" s="36" t="s">
        <v>11</v>
      </c>
      <c r="D4468" s="55">
        <v>80</v>
      </c>
    </row>
    <row r="4469" spans="2:8">
      <c r="C4469" s="36" t="s">
        <v>13</v>
      </c>
      <c r="D4469" s="69" t="s">
        <v>34</v>
      </c>
      <c r="E4469" s="41"/>
    </row>
    <row r="4470" spans="2:8" ht="24" thickBot="1">
      <c r="C4470" s="42"/>
      <c r="D4470" s="42"/>
    </row>
    <row r="4471" spans="2:8" ht="48" thickBot="1">
      <c r="B4471" s="88" t="s">
        <v>17</v>
      </c>
      <c r="C4471" s="89"/>
      <c r="D4471" s="23" t="s">
        <v>20</v>
      </c>
      <c r="E4471" s="90" t="s">
        <v>22</v>
      </c>
      <c r="F4471" s="91"/>
      <c r="G4471" s="2" t="s">
        <v>21</v>
      </c>
    </row>
    <row r="4472" spans="2:8" ht="24" thickBot="1">
      <c r="B4472" s="92" t="s">
        <v>36</v>
      </c>
      <c r="C4472" s="93"/>
      <c r="D4472" s="70">
        <v>50.01</v>
      </c>
      <c r="E4472" s="56">
        <v>0.6</v>
      </c>
      <c r="F4472" s="18" t="s">
        <v>25</v>
      </c>
      <c r="G4472" s="26">
        <f t="shared" ref="G4472:G4479" si="100">D4472*E4472</f>
        <v>30.005999999999997</v>
      </c>
      <c r="H4472" s="94"/>
    </row>
    <row r="4473" spans="2:8">
      <c r="B4473" s="95" t="s">
        <v>18</v>
      </c>
      <c r="C4473" s="96"/>
      <c r="D4473" s="59">
        <v>97.44</v>
      </c>
      <c r="E4473" s="57">
        <v>0.33</v>
      </c>
      <c r="F4473" s="19" t="s">
        <v>26</v>
      </c>
      <c r="G4473" s="27">
        <f t="shared" si="100"/>
        <v>32.155200000000001</v>
      </c>
      <c r="H4473" s="94"/>
    </row>
    <row r="4474" spans="2:8" ht="24" thickBot="1">
      <c r="B4474" s="97" t="s">
        <v>19</v>
      </c>
      <c r="C4474" s="98"/>
      <c r="D4474" s="62">
        <v>151.63</v>
      </c>
      <c r="E4474" s="58">
        <v>0.33</v>
      </c>
      <c r="F4474" s="20" t="s">
        <v>26</v>
      </c>
      <c r="G4474" s="28">
        <f t="shared" si="100"/>
        <v>50.0379</v>
      </c>
      <c r="H4474" s="94"/>
    </row>
    <row r="4475" spans="2:8" ht="24" thickBot="1">
      <c r="B4475" s="99" t="s">
        <v>28</v>
      </c>
      <c r="C4475" s="100"/>
      <c r="D4475" s="71">
        <v>731.97</v>
      </c>
      <c r="E4475" s="71"/>
      <c r="F4475" s="24" t="s">
        <v>25</v>
      </c>
      <c r="G4475" s="29">
        <f t="shared" si="100"/>
        <v>0</v>
      </c>
      <c r="H4475" s="94"/>
    </row>
    <row r="4476" spans="2:8">
      <c r="B4476" s="95" t="s">
        <v>33</v>
      </c>
      <c r="C4476" s="96"/>
      <c r="D4476" s="59">
        <v>652.6</v>
      </c>
      <c r="E4476" s="59">
        <v>1.2</v>
      </c>
      <c r="F4476" s="19" t="s">
        <v>25</v>
      </c>
      <c r="G4476" s="27">
        <f t="shared" si="100"/>
        <v>783.12</v>
      </c>
      <c r="H4476" s="94"/>
    </row>
    <row r="4477" spans="2:8">
      <c r="B4477" s="101" t="s">
        <v>27</v>
      </c>
      <c r="C4477" s="102"/>
      <c r="D4477" s="72">
        <v>526.99</v>
      </c>
      <c r="E4477" s="60"/>
      <c r="F4477" s="21" t="s">
        <v>25</v>
      </c>
      <c r="G4477" s="30">
        <f t="shared" si="100"/>
        <v>0</v>
      </c>
      <c r="H4477" s="94"/>
    </row>
    <row r="4478" spans="2:8">
      <c r="B4478" s="101" t="s">
        <v>29</v>
      </c>
      <c r="C4478" s="102"/>
      <c r="D4478" s="73">
        <v>5436.99</v>
      </c>
      <c r="E4478" s="61">
        <v>0.6</v>
      </c>
      <c r="F4478" s="21" t="s">
        <v>25</v>
      </c>
      <c r="G4478" s="30">
        <f t="shared" si="100"/>
        <v>3262.194</v>
      </c>
      <c r="H4478" s="94"/>
    </row>
    <row r="4479" spans="2:8">
      <c r="B4479" s="101" t="s">
        <v>30</v>
      </c>
      <c r="C4479" s="102"/>
      <c r="D4479" s="73">
        <v>1672.77</v>
      </c>
      <c r="E4479" s="61">
        <v>0.6</v>
      </c>
      <c r="F4479" s="21" t="s">
        <v>25</v>
      </c>
      <c r="G4479" s="30">
        <f t="shared" si="100"/>
        <v>1003.6619999999999</v>
      </c>
      <c r="H4479" s="94"/>
    </row>
    <row r="4480" spans="2:8">
      <c r="B4480" s="101" t="s">
        <v>32</v>
      </c>
      <c r="C4480" s="102"/>
      <c r="D4480" s="73">
        <v>548.24</v>
      </c>
      <c r="E4480" s="61">
        <v>0.6</v>
      </c>
      <c r="F4480" s="21" t="s">
        <v>25</v>
      </c>
      <c r="G4480" s="30">
        <f>D4480*E4480</f>
        <v>328.94400000000002</v>
      </c>
      <c r="H4480" s="94"/>
    </row>
    <row r="4481" spans="2:8" ht="24" thickBot="1">
      <c r="B4481" s="97" t="s">
        <v>31</v>
      </c>
      <c r="C4481" s="98"/>
      <c r="D4481" s="74">
        <v>340.74</v>
      </c>
      <c r="E4481" s="62">
        <v>6</v>
      </c>
      <c r="F4481" s="20" t="s">
        <v>25</v>
      </c>
      <c r="G4481" s="31">
        <f>D4481*E4481</f>
        <v>2044.44</v>
      </c>
      <c r="H4481" s="94"/>
    </row>
    <row r="4482" spans="2:8">
      <c r="C4482" s="3"/>
      <c r="D4482" s="3"/>
      <c r="E4482" s="4"/>
      <c r="F4482" s="4"/>
      <c r="H4482" s="45"/>
    </row>
    <row r="4483" spans="2:8" ht="25.5">
      <c r="C4483" s="14" t="s">
        <v>14</v>
      </c>
      <c r="D4483" s="6"/>
    </row>
    <row r="4484" spans="2:8" ht="20.25">
      <c r="C4484" s="85" t="s">
        <v>6</v>
      </c>
      <c r="D4484" s="83" t="s">
        <v>0</v>
      </c>
      <c r="E4484" s="9">
        <f>IF(G4472&gt;0, ROUND((G4472+D4465)/D4465,2), 0)</f>
        <v>1</v>
      </c>
      <c r="F4484" s="9"/>
      <c r="G4484" s="10"/>
      <c r="H4484" s="7"/>
    </row>
    <row r="4485" spans="2:8">
      <c r="C4485" s="85"/>
      <c r="D4485" s="83" t="s">
        <v>1</v>
      </c>
      <c r="E4485" s="9">
        <f>IF(SUM(G4473:G4474)&gt;0,ROUND((G4473+G4474+D4465)/D4465,2),0)</f>
        <v>1</v>
      </c>
      <c r="F4485" s="9"/>
      <c r="G4485" s="11"/>
      <c r="H4485" s="47"/>
    </row>
    <row r="4486" spans="2:8">
      <c r="C4486" s="85"/>
      <c r="D4486" s="83" t="s">
        <v>2</v>
      </c>
      <c r="E4486" s="9">
        <f>IF(G4475&gt;0,ROUND((G4475+D4465)/D4465,2),0)</f>
        <v>0</v>
      </c>
      <c r="F4486" s="12"/>
      <c r="G4486" s="11"/>
    </row>
    <row r="4487" spans="2:8">
      <c r="C4487" s="85"/>
      <c r="D4487" s="13" t="s">
        <v>3</v>
      </c>
      <c r="E4487" s="32">
        <f>IF(SUM(G4476:G4481)&gt;0,ROUND((SUM(G4476:G4481)+D4465)/D4465,2),0)</f>
        <v>1.44</v>
      </c>
      <c r="F4487" s="10"/>
      <c r="G4487" s="11"/>
    </row>
    <row r="4488" spans="2:8" ht="25.5">
      <c r="D4488" s="33" t="s">
        <v>4</v>
      </c>
      <c r="E4488" s="34">
        <f>SUM(E4484:E4487)-IF(VALUE(COUNTIF(E4484:E4487,"&gt;0"))=4,3,0)-IF(VALUE(COUNTIF(E4484:E4487,"&gt;0"))=3,2,0)-IF(VALUE(COUNTIF(E4484:E4487,"&gt;0"))=2,1,0)</f>
        <v>1.44</v>
      </c>
      <c r="F4488" s="25"/>
    </row>
    <row r="4489" spans="2:8">
      <c r="E4489" s="15"/>
    </row>
    <row r="4490" spans="2:8" ht="25.5">
      <c r="B4490" s="22"/>
      <c r="C4490" s="16" t="s">
        <v>23</v>
      </c>
      <c r="D4490" s="86">
        <f>E4488*D4465</f>
        <v>24107.111999999997</v>
      </c>
      <c r="E4490" s="86"/>
    </row>
    <row r="4491" spans="2:8" ht="20.25">
      <c r="C4491" s="17" t="s">
        <v>8</v>
      </c>
      <c r="D4491" s="87">
        <f>D4490/D4464</f>
        <v>317.19884210526311</v>
      </c>
      <c r="E4491" s="87"/>
      <c r="G4491" s="7"/>
      <c r="H4491" s="48"/>
    </row>
    <row r="4501" spans="2:8" ht="60.75">
      <c r="B4501" s="115" t="s">
        <v>314</v>
      </c>
      <c r="C4501" s="115"/>
      <c r="D4501" s="115"/>
      <c r="E4501" s="115"/>
      <c r="F4501" s="115"/>
      <c r="G4501" s="115"/>
      <c r="H4501" s="115"/>
    </row>
    <row r="4502" spans="2:8">
      <c r="B4502" s="116" t="s">
        <v>37</v>
      </c>
      <c r="C4502" s="116"/>
      <c r="D4502" s="116"/>
      <c r="E4502" s="116"/>
      <c r="F4502" s="116"/>
      <c r="G4502" s="116"/>
    </row>
    <row r="4503" spans="2:8">
      <c r="C4503" s="84"/>
      <c r="G4503" s="7"/>
    </row>
    <row r="4504" spans="2:8" ht="25.5">
      <c r="C4504" s="14" t="s">
        <v>5</v>
      </c>
      <c r="D4504" s="6"/>
    </row>
    <row r="4505" spans="2:8" ht="20.25">
      <c r="B4505" s="10"/>
      <c r="C4505" s="103" t="s">
        <v>15</v>
      </c>
      <c r="D4505" s="106" t="s">
        <v>87</v>
      </c>
      <c r="E4505" s="107"/>
      <c r="F4505" s="107"/>
      <c r="G4505" s="108"/>
      <c r="H4505" s="40"/>
    </row>
    <row r="4506" spans="2:8" ht="20.25">
      <c r="B4506" s="10"/>
      <c r="C4506" s="104"/>
      <c r="D4506" s="106" t="s">
        <v>158</v>
      </c>
      <c r="E4506" s="107"/>
      <c r="F4506" s="107"/>
      <c r="G4506" s="108"/>
      <c r="H4506" s="40"/>
    </row>
    <row r="4507" spans="2:8" ht="20.25">
      <c r="B4507" s="10"/>
      <c r="C4507" s="105"/>
      <c r="D4507" s="106" t="s">
        <v>170</v>
      </c>
      <c r="E4507" s="107"/>
      <c r="F4507" s="107"/>
      <c r="G4507" s="108"/>
      <c r="H4507" s="40"/>
    </row>
    <row r="4508" spans="2:8">
      <c r="C4508" s="35" t="s">
        <v>12</v>
      </c>
      <c r="D4508" s="53">
        <v>0.4</v>
      </c>
      <c r="E4508" s="49"/>
      <c r="F4508" s="10"/>
    </row>
    <row r="4509" spans="2:8">
      <c r="C4509" s="1" t="s">
        <v>9</v>
      </c>
      <c r="D4509" s="54">
        <v>48</v>
      </c>
      <c r="E4509" s="109" t="s">
        <v>16</v>
      </c>
      <c r="F4509" s="110"/>
      <c r="G4509" s="113">
        <f>D4510/D4509</f>
        <v>238.02645833333335</v>
      </c>
    </row>
    <row r="4510" spans="2:8">
      <c r="C4510" s="1" t="s">
        <v>10</v>
      </c>
      <c r="D4510" s="54">
        <v>11425.27</v>
      </c>
      <c r="E4510" s="111"/>
      <c r="F4510" s="112"/>
      <c r="G4510" s="114"/>
    </row>
    <row r="4511" spans="2:8">
      <c r="C4511" s="37"/>
      <c r="D4511" s="38"/>
      <c r="E4511" s="50"/>
    </row>
    <row r="4512" spans="2:8">
      <c r="C4512" s="36" t="s">
        <v>7</v>
      </c>
      <c r="D4512" s="55" t="s">
        <v>171</v>
      </c>
    </row>
    <row r="4513" spans="2:8">
      <c r="C4513" s="36" t="s">
        <v>11</v>
      </c>
      <c r="D4513" s="55">
        <v>80</v>
      </c>
    </row>
    <row r="4514" spans="2:8">
      <c r="C4514" s="36" t="s">
        <v>13</v>
      </c>
      <c r="D4514" s="69" t="s">
        <v>34</v>
      </c>
      <c r="E4514" s="41"/>
    </row>
    <row r="4515" spans="2:8" ht="24" thickBot="1">
      <c r="C4515" s="42"/>
      <c r="D4515" s="42"/>
    </row>
    <row r="4516" spans="2:8" ht="48" thickBot="1">
      <c r="B4516" s="88" t="s">
        <v>17</v>
      </c>
      <c r="C4516" s="89"/>
      <c r="D4516" s="23" t="s">
        <v>20</v>
      </c>
      <c r="E4516" s="90" t="s">
        <v>22</v>
      </c>
      <c r="F4516" s="91"/>
      <c r="G4516" s="2" t="s">
        <v>21</v>
      </c>
    </row>
    <row r="4517" spans="2:8" ht="24" thickBot="1">
      <c r="B4517" s="92" t="s">
        <v>36</v>
      </c>
      <c r="C4517" s="93"/>
      <c r="D4517" s="70">
        <v>50.01</v>
      </c>
      <c r="E4517" s="56">
        <v>0.4</v>
      </c>
      <c r="F4517" s="18" t="s">
        <v>25</v>
      </c>
      <c r="G4517" s="26">
        <f t="shared" ref="G4517:G4524" si="101">D4517*E4517</f>
        <v>20.004000000000001</v>
      </c>
      <c r="H4517" s="94"/>
    </row>
    <row r="4518" spans="2:8">
      <c r="B4518" s="95" t="s">
        <v>18</v>
      </c>
      <c r="C4518" s="96"/>
      <c r="D4518" s="59">
        <v>97.44</v>
      </c>
      <c r="E4518" s="57">
        <v>0.24</v>
      </c>
      <c r="F4518" s="19" t="s">
        <v>26</v>
      </c>
      <c r="G4518" s="27">
        <f t="shared" si="101"/>
        <v>23.3856</v>
      </c>
      <c r="H4518" s="94"/>
    </row>
    <row r="4519" spans="2:8" ht="24" thickBot="1">
      <c r="B4519" s="97" t="s">
        <v>19</v>
      </c>
      <c r="C4519" s="98"/>
      <c r="D4519" s="62">
        <v>151.63</v>
      </c>
      <c r="E4519" s="58">
        <v>0.24</v>
      </c>
      <c r="F4519" s="20" t="s">
        <v>26</v>
      </c>
      <c r="G4519" s="28">
        <f t="shared" si="101"/>
        <v>36.391199999999998</v>
      </c>
      <c r="H4519" s="94"/>
    </row>
    <row r="4520" spans="2:8" ht="24" thickBot="1">
      <c r="B4520" s="99" t="s">
        <v>28</v>
      </c>
      <c r="C4520" s="100"/>
      <c r="D4520" s="71">
        <v>731.97</v>
      </c>
      <c r="E4520" s="71"/>
      <c r="F4520" s="24" t="s">
        <v>25</v>
      </c>
      <c r="G4520" s="29">
        <f t="shared" si="101"/>
        <v>0</v>
      </c>
      <c r="H4520" s="94"/>
    </row>
    <row r="4521" spans="2:8">
      <c r="B4521" s="95" t="s">
        <v>33</v>
      </c>
      <c r="C4521" s="96"/>
      <c r="D4521" s="59">
        <v>652.6</v>
      </c>
      <c r="E4521" s="59">
        <v>0.8</v>
      </c>
      <c r="F4521" s="19" t="s">
        <v>25</v>
      </c>
      <c r="G4521" s="27">
        <f t="shared" si="101"/>
        <v>522.08000000000004</v>
      </c>
      <c r="H4521" s="94"/>
    </row>
    <row r="4522" spans="2:8">
      <c r="B4522" s="101" t="s">
        <v>27</v>
      </c>
      <c r="C4522" s="102"/>
      <c r="D4522" s="72">
        <v>526.99</v>
      </c>
      <c r="E4522" s="60"/>
      <c r="F4522" s="21" t="s">
        <v>25</v>
      </c>
      <c r="G4522" s="30">
        <f t="shared" si="101"/>
        <v>0</v>
      </c>
      <c r="H4522" s="94"/>
    </row>
    <row r="4523" spans="2:8">
      <c r="B4523" s="101" t="s">
        <v>29</v>
      </c>
      <c r="C4523" s="102"/>
      <c r="D4523" s="73">
        <v>5436.99</v>
      </c>
      <c r="E4523" s="61">
        <v>0.4</v>
      </c>
      <c r="F4523" s="21" t="s">
        <v>25</v>
      </c>
      <c r="G4523" s="30">
        <f t="shared" si="101"/>
        <v>2174.7959999999998</v>
      </c>
      <c r="H4523" s="94"/>
    </row>
    <row r="4524" spans="2:8">
      <c r="B4524" s="101" t="s">
        <v>30</v>
      </c>
      <c r="C4524" s="102"/>
      <c r="D4524" s="73">
        <v>1672.77</v>
      </c>
      <c r="E4524" s="61">
        <v>0.4</v>
      </c>
      <c r="F4524" s="21" t="s">
        <v>25</v>
      </c>
      <c r="G4524" s="30">
        <f t="shared" si="101"/>
        <v>669.10800000000006</v>
      </c>
      <c r="H4524" s="94"/>
    </row>
    <row r="4525" spans="2:8">
      <c r="B4525" s="101" t="s">
        <v>32</v>
      </c>
      <c r="C4525" s="102"/>
      <c r="D4525" s="73">
        <v>548.24</v>
      </c>
      <c r="E4525" s="61">
        <v>0.4</v>
      </c>
      <c r="F4525" s="21" t="s">
        <v>25</v>
      </c>
      <c r="G4525" s="30">
        <f>D4525*E4525</f>
        <v>219.29600000000002</v>
      </c>
      <c r="H4525" s="94"/>
    </row>
    <row r="4526" spans="2:8" ht="24" thickBot="1">
      <c r="B4526" s="97" t="s">
        <v>31</v>
      </c>
      <c r="C4526" s="98"/>
      <c r="D4526" s="74">
        <v>340.74</v>
      </c>
      <c r="E4526" s="62">
        <v>4</v>
      </c>
      <c r="F4526" s="20" t="s">
        <v>25</v>
      </c>
      <c r="G4526" s="31">
        <f>D4526*E4526</f>
        <v>1362.96</v>
      </c>
      <c r="H4526" s="94"/>
    </row>
    <row r="4527" spans="2:8">
      <c r="C4527" s="3"/>
      <c r="D4527" s="3"/>
      <c r="E4527" s="4"/>
      <c r="F4527" s="4"/>
      <c r="H4527" s="45"/>
    </row>
    <row r="4528" spans="2:8" ht="25.5">
      <c r="C4528" s="14" t="s">
        <v>14</v>
      </c>
      <c r="D4528" s="6"/>
    </row>
    <row r="4529" spans="2:8" ht="20.25">
      <c r="C4529" s="85" t="s">
        <v>6</v>
      </c>
      <c r="D4529" s="83" t="s">
        <v>0</v>
      </c>
      <c r="E4529" s="9">
        <f>IF(G4517&gt;0, ROUND((G4517+D4510)/D4510,2), 0)</f>
        <v>1</v>
      </c>
      <c r="F4529" s="9"/>
      <c r="G4529" s="10"/>
      <c r="H4529" s="7"/>
    </row>
    <row r="4530" spans="2:8">
      <c r="C4530" s="85"/>
      <c r="D4530" s="83" t="s">
        <v>1</v>
      </c>
      <c r="E4530" s="9">
        <f>IF(SUM(G4518:G4519)&gt;0,ROUND((G4518+G4519+D4510)/D4510,2),0)</f>
        <v>1.01</v>
      </c>
      <c r="F4530" s="9"/>
      <c r="G4530" s="11"/>
      <c r="H4530" s="47"/>
    </row>
    <row r="4531" spans="2:8">
      <c r="C4531" s="85"/>
      <c r="D4531" s="83" t="s">
        <v>2</v>
      </c>
      <c r="E4531" s="9">
        <f>IF(G4520&gt;0,ROUND((G4520+D4510)/D4510,2),0)</f>
        <v>0</v>
      </c>
      <c r="F4531" s="12"/>
      <c r="G4531" s="11"/>
    </row>
    <row r="4532" spans="2:8">
      <c r="C4532" s="85"/>
      <c r="D4532" s="13" t="s">
        <v>3</v>
      </c>
      <c r="E4532" s="32">
        <f>IF(SUM(G4521:G4526)&gt;0,ROUND((SUM(G4521:G4526)+D4510)/D4510,2),0)</f>
        <v>1.43</v>
      </c>
      <c r="F4532" s="10"/>
      <c r="G4532" s="11"/>
    </row>
    <row r="4533" spans="2:8" ht="25.5">
      <c r="D4533" s="33" t="s">
        <v>4</v>
      </c>
      <c r="E4533" s="34">
        <f>SUM(E4529:E4532)-IF(VALUE(COUNTIF(E4529:E4532,"&gt;0"))=4,3,0)-IF(VALUE(COUNTIF(E4529:E4532,"&gt;0"))=3,2,0)-IF(VALUE(COUNTIF(E4529:E4532,"&gt;0"))=2,1,0)</f>
        <v>1.4399999999999995</v>
      </c>
      <c r="F4533" s="25"/>
    </row>
    <row r="4534" spans="2:8">
      <c r="E4534" s="15"/>
    </row>
    <row r="4535" spans="2:8" ht="25.5">
      <c r="B4535" s="22"/>
      <c r="C4535" s="16" t="s">
        <v>23</v>
      </c>
      <c r="D4535" s="86">
        <f>E4533*D4510</f>
        <v>16452.388799999993</v>
      </c>
      <c r="E4535" s="86"/>
    </row>
    <row r="4536" spans="2:8" ht="20.25">
      <c r="C4536" s="17" t="s">
        <v>8</v>
      </c>
      <c r="D4536" s="87">
        <f>D4535/D4509</f>
        <v>342.75809999999984</v>
      </c>
      <c r="E4536" s="87"/>
      <c r="G4536" s="7"/>
      <c r="H4536" s="48"/>
    </row>
    <row r="4546" spans="2:8" ht="60.75">
      <c r="B4546" s="115" t="s">
        <v>315</v>
      </c>
      <c r="C4546" s="115"/>
      <c r="D4546" s="115"/>
      <c r="E4546" s="115"/>
      <c r="F4546" s="115"/>
      <c r="G4546" s="115"/>
      <c r="H4546" s="115"/>
    </row>
    <row r="4547" spans="2:8">
      <c r="B4547" s="116" t="s">
        <v>37</v>
      </c>
      <c r="C4547" s="116"/>
      <c r="D4547" s="116"/>
      <c r="E4547" s="116"/>
      <c r="F4547" s="116"/>
      <c r="G4547" s="116"/>
    </row>
    <row r="4548" spans="2:8">
      <c r="C4548" s="84"/>
      <c r="G4548" s="7"/>
    </row>
    <row r="4549" spans="2:8" ht="25.5">
      <c r="C4549" s="14" t="s">
        <v>5</v>
      </c>
      <c r="D4549" s="6"/>
    </row>
    <row r="4550" spans="2:8" ht="20.25">
      <c r="B4550" s="10"/>
      <c r="C4550" s="103" t="s">
        <v>15</v>
      </c>
      <c r="D4550" s="106" t="s">
        <v>87</v>
      </c>
      <c r="E4550" s="107"/>
      <c r="F4550" s="107"/>
      <c r="G4550" s="108"/>
      <c r="H4550" s="40"/>
    </row>
    <row r="4551" spans="2:8" ht="20.25">
      <c r="B4551" s="10"/>
      <c r="C4551" s="104"/>
      <c r="D4551" s="106" t="s">
        <v>158</v>
      </c>
      <c r="E4551" s="107"/>
      <c r="F4551" s="107"/>
      <c r="G4551" s="108"/>
      <c r="H4551" s="40"/>
    </row>
    <row r="4552" spans="2:8" ht="20.25">
      <c r="B4552" s="10"/>
      <c r="C4552" s="105"/>
      <c r="D4552" s="106" t="s">
        <v>172</v>
      </c>
      <c r="E4552" s="107"/>
      <c r="F4552" s="107"/>
      <c r="G4552" s="108"/>
      <c r="H4552" s="40"/>
    </row>
    <row r="4553" spans="2:8">
      <c r="C4553" s="35" t="s">
        <v>12</v>
      </c>
      <c r="D4553" s="53">
        <v>1.9</v>
      </c>
      <c r="E4553" s="49"/>
      <c r="F4553" s="10"/>
    </row>
    <row r="4554" spans="2:8">
      <c r="C4554" s="1" t="s">
        <v>9</v>
      </c>
      <c r="D4554" s="54">
        <v>444</v>
      </c>
      <c r="E4554" s="109" t="s">
        <v>16</v>
      </c>
      <c r="F4554" s="110"/>
      <c r="G4554" s="113">
        <f>D4555/D4554</f>
        <v>16.407815315315315</v>
      </c>
    </row>
    <row r="4555" spans="2:8">
      <c r="C4555" s="1" t="s">
        <v>10</v>
      </c>
      <c r="D4555" s="54">
        <v>7285.07</v>
      </c>
      <c r="E4555" s="111"/>
      <c r="F4555" s="112"/>
      <c r="G4555" s="114"/>
    </row>
    <row r="4556" spans="2:8">
      <c r="C4556" s="37"/>
      <c r="D4556" s="38"/>
      <c r="E4556" s="50"/>
    </row>
    <row r="4557" spans="2:8">
      <c r="C4557" s="36" t="s">
        <v>7</v>
      </c>
      <c r="D4557" s="55" t="s">
        <v>173</v>
      </c>
    </row>
    <row r="4558" spans="2:8">
      <c r="C4558" s="36" t="s">
        <v>11</v>
      </c>
      <c r="D4558" s="55">
        <v>60</v>
      </c>
    </row>
    <row r="4559" spans="2:8">
      <c r="C4559" s="36" t="s">
        <v>13</v>
      </c>
      <c r="D4559" s="69" t="s">
        <v>34</v>
      </c>
      <c r="E4559" s="41"/>
    </row>
    <row r="4560" spans="2:8" ht="24" thickBot="1">
      <c r="C4560" s="42"/>
      <c r="D4560" s="42"/>
    </row>
    <row r="4561" spans="2:8" ht="48" thickBot="1">
      <c r="B4561" s="88" t="s">
        <v>17</v>
      </c>
      <c r="C4561" s="89"/>
      <c r="D4561" s="23" t="s">
        <v>20</v>
      </c>
      <c r="E4561" s="90" t="s">
        <v>22</v>
      </c>
      <c r="F4561" s="91"/>
      <c r="G4561" s="2" t="s">
        <v>21</v>
      </c>
    </row>
    <row r="4562" spans="2:8" ht="24" thickBot="1">
      <c r="B4562" s="92" t="s">
        <v>36</v>
      </c>
      <c r="C4562" s="93"/>
      <c r="D4562" s="70">
        <v>50.01</v>
      </c>
      <c r="E4562" s="56">
        <v>1.9</v>
      </c>
      <c r="F4562" s="18" t="s">
        <v>25</v>
      </c>
      <c r="G4562" s="26">
        <f t="shared" ref="G4562:G4569" si="102">D4562*E4562</f>
        <v>95.018999999999991</v>
      </c>
      <c r="H4562" s="94"/>
    </row>
    <row r="4563" spans="2:8">
      <c r="B4563" s="95" t="s">
        <v>18</v>
      </c>
      <c r="C4563" s="96"/>
      <c r="D4563" s="59">
        <v>97.44</v>
      </c>
      <c r="E4563" s="57">
        <v>0.56999999999999995</v>
      </c>
      <c r="F4563" s="19" t="s">
        <v>26</v>
      </c>
      <c r="G4563" s="27">
        <f t="shared" si="102"/>
        <v>55.540799999999997</v>
      </c>
      <c r="H4563" s="94"/>
    </row>
    <row r="4564" spans="2:8" ht="24" thickBot="1">
      <c r="B4564" s="97" t="s">
        <v>19</v>
      </c>
      <c r="C4564" s="98"/>
      <c r="D4564" s="62">
        <v>151.63</v>
      </c>
      <c r="E4564" s="58">
        <v>0.56999999999999995</v>
      </c>
      <c r="F4564" s="20" t="s">
        <v>26</v>
      </c>
      <c r="G4564" s="28">
        <f t="shared" si="102"/>
        <v>86.429099999999991</v>
      </c>
      <c r="H4564" s="94"/>
    </row>
    <row r="4565" spans="2:8" ht="24" thickBot="1">
      <c r="B4565" s="99" t="s">
        <v>28</v>
      </c>
      <c r="C4565" s="100"/>
      <c r="D4565" s="71">
        <v>731.97</v>
      </c>
      <c r="E4565" s="71"/>
      <c r="F4565" s="24" t="s">
        <v>25</v>
      </c>
      <c r="G4565" s="29">
        <f t="shared" si="102"/>
        <v>0</v>
      </c>
      <c r="H4565" s="94"/>
    </row>
    <row r="4566" spans="2:8">
      <c r="B4566" s="95" t="s">
        <v>33</v>
      </c>
      <c r="C4566" s="96"/>
      <c r="D4566" s="59">
        <v>652.6</v>
      </c>
      <c r="E4566" s="59">
        <v>3.8</v>
      </c>
      <c r="F4566" s="19" t="s">
        <v>25</v>
      </c>
      <c r="G4566" s="27">
        <f t="shared" si="102"/>
        <v>2479.88</v>
      </c>
      <c r="H4566" s="94"/>
    </row>
    <row r="4567" spans="2:8">
      <c r="B4567" s="101" t="s">
        <v>27</v>
      </c>
      <c r="C4567" s="102"/>
      <c r="D4567" s="72">
        <v>526.99</v>
      </c>
      <c r="E4567" s="60">
        <v>1.9</v>
      </c>
      <c r="F4567" s="21" t="s">
        <v>25</v>
      </c>
      <c r="G4567" s="30">
        <f t="shared" si="102"/>
        <v>1001.2809999999999</v>
      </c>
      <c r="H4567" s="94"/>
    </row>
    <row r="4568" spans="2:8">
      <c r="B4568" s="101" t="s">
        <v>29</v>
      </c>
      <c r="C4568" s="102"/>
      <c r="D4568" s="73">
        <v>5436.99</v>
      </c>
      <c r="E4568" s="61"/>
      <c r="F4568" s="21" t="s">
        <v>25</v>
      </c>
      <c r="G4568" s="30">
        <f t="shared" si="102"/>
        <v>0</v>
      </c>
      <c r="H4568" s="94"/>
    </row>
    <row r="4569" spans="2:8">
      <c r="B4569" s="101" t="s">
        <v>30</v>
      </c>
      <c r="C4569" s="102"/>
      <c r="D4569" s="73">
        <v>1672.77</v>
      </c>
      <c r="E4569" s="61"/>
      <c r="F4569" s="21" t="s">
        <v>25</v>
      </c>
      <c r="G4569" s="30">
        <f t="shared" si="102"/>
        <v>0</v>
      </c>
      <c r="H4569" s="94"/>
    </row>
    <row r="4570" spans="2:8">
      <c r="B4570" s="101" t="s">
        <v>32</v>
      </c>
      <c r="C4570" s="102"/>
      <c r="D4570" s="73">
        <v>548.24</v>
      </c>
      <c r="E4570" s="61"/>
      <c r="F4570" s="21" t="s">
        <v>25</v>
      </c>
      <c r="G4570" s="30">
        <f>D4570*E4570</f>
        <v>0</v>
      </c>
      <c r="H4570" s="94"/>
    </row>
    <row r="4571" spans="2:8" ht="24" thickBot="1">
      <c r="B4571" s="97" t="s">
        <v>31</v>
      </c>
      <c r="C4571" s="98"/>
      <c r="D4571" s="74">
        <v>340.74</v>
      </c>
      <c r="E4571" s="62"/>
      <c r="F4571" s="20" t="s">
        <v>25</v>
      </c>
      <c r="G4571" s="31">
        <f>D4571*E4571</f>
        <v>0</v>
      </c>
      <c r="H4571" s="94"/>
    </row>
    <row r="4572" spans="2:8">
      <c r="C4572" s="3"/>
      <c r="D4572" s="3"/>
      <c r="E4572" s="4"/>
      <c r="F4572" s="4"/>
      <c r="H4572" s="45"/>
    </row>
    <row r="4573" spans="2:8" ht="25.5">
      <c r="C4573" s="14" t="s">
        <v>14</v>
      </c>
      <c r="D4573" s="6"/>
    </row>
    <row r="4574" spans="2:8" ht="20.25">
      <c r="C4574" s="85" t="s">
        <v>6</v>
      </c>
      <c r="D4574" s="83" t="s">
        <v>0</v>
      </c>
      <c r="E4574" s="9">
        <f>IF(G4562&gt;0, ROUND((G4562+D4555)/D4555,2), 0)</f>
        <v>1.01</v>
      </c>
      <c r="F4574" s="9"/>
      <c r="G4574" s="10"/>
      <c r="H4574" s="7"/>
    </row>
    <row r="4575" spans="2:8">
      <c r="C4575" s="85"/>
      <c r="D4575" s="83" t="s">
        <v>1</v>
      </c>
      <c r="E4575" s="9">
        <f>IF(SUM(G4563:G4564)&gt;0,ROUND((G4563+G4564+D4555)/D4555,2),0)</f>
        <v>1.02</v>
      </c>
      <c r="F4575" s="9"/>
      <c r="G4575" s="11"/>
      <c r="H4575" s="47"/>
    </row>
    <row r="4576" spans="2:8">
      <c r="C4576" s="85"/>
      <c r="D4576" s="83" t="s">
        <v>2</v>
      </c>
      <c r="E4576" s="9">
        <f>IF(G4565&gt;0,ROUND((G4565+D4555)/D4555,2),0)</f>
        <v>0</v>
      </c>
      <c r="F4576" s="12"/>
      <c r="G4576" s="11"/>
    </row>
    <row r="4577" spans="2:8">
      <c r="C4577" s="85"/>
      <c r="D4577" s="13" t="s">
        <v>3</v>
      </c>
      <c r="E4577" s="32">
        <f>IF(SUM(G4566:G4571)&gt;0,ROUND((SUM(G4566:G4571)+D4555)/D4555,2),0)</f>
        <v>1.48</v>
      </c>
      <c r="F4577" s="10"/>
      <c r="G4577" s="11"/>
    </row>
    <row r="4578" spans="2:8" ht="25.5">
      <c r="D4578" s="33" t="s">
        <v>4</v>
      </c>
      <c r="E4578" s="34">
        <f>SUM(E4574:E4577)-IF(VALUE(COUNTIF(E4574:E4577,"&gt;0"))=4,3,0)-IF(VALUE(COUNTIF(E4574:E4577,"&gt;0"))=3,2,0)-IF(VALUE(COUNTIF(E4574:E4577,"&gt;0"))=2,1,0)</f>
        <v>1.5100000000000002</v>
      </c>
      <c r="F4578" s="25"/>
    </row>
    <row r="4579" spans="2:8">
      <c r="E4579" s="15"/>
    </row>
    <row r="4580" spans="2:8" ht="25.5">
      <c r="B4580" s="22"/>
      <c r="C4580" s="16" t="s">
        <v>23</v>
      </c>
      <c r="D4580" s="86">
        <f>E4578*D4555</f>
        <v>11000.4557</v>
      </c>
      <c r="E4580" s="86"/>
    </row>
    <row r="4581" spans="2:8" ht="20.25">
      <c r="C4581" s="17" t="s">
        <v>8</v>
      </c>
      <c r="D4581" s="87">
        <f>D4580/D4554</f>
        <v>24.775801126126126</v>
      </c>
      <c r="E4581" s="87"/>
      <c r="G4581" s="7"/>
      <c r="H4581" s="48"/>
    </row>
    <row r="4591" spans="2:8" ht="60.75">
      <c r="B4591" s="115" t="s">
        <v>316</v>
      </c>
      <c r="C4591" s="115"/>
      <c r="D4591" s="115"/>
      <c r="E4591" s="115"/>
      <c r="F4591" s="115"/>
      <c r="G4591" s="115"/>
      <c r="H4591" s="115"/>
    </row>
    <row r="4592" spans="2:8">
      <c r="B4592" s="116" t="s">
        <v>37</v>
      </c>
      <c r="C4592" s="116"/>
      <c r="D4592" s="116"/>
      <c r="E4592" s="116"/>
      <c r="F4592" s="116"/>
      <c r="G4592" s="116"/>
    </row>
    <row r="4593" spans="2:8">
      <c r="C4593" s="84"/>
      <c r="G4593" s="7"/>
    </row>
    <row r="4594" spans="2:8" ht="25.5">
      <c r="C4594" s="14" t="s">
        <v>5</v>
      </c>
      <c r="D4594" s="6"/>
    </row>
    <row r="4595" spans="2:8" ht="20.25">
      <c r="B4595" s="10"/>
      <c r="C4595" s="103" t="s">
        <v>15</v>
      </c>
      <c r="D4595" s="106" t="s">
        <v>87</v>
      </c>
      <c r="E4595" s="107"/>
      <c r="F4595" s="107"/>
      <c r="G4595" s="108"/>
      <c r="H4595" s="40"/>
    </row>
    <row r="4596" spans="2:8" ht="20.25">
      <c r="B4596" s="10"/>
      <c r="C4596" s="104"/>
      <c r="D4596" s="106" t="s">
        <v>158</v>
      </c>
      <c r="E4596" s="107"/>
      <c r="F4596" s="107"/>
      <c r="G4596" s="108"/>
      <c r="H4596" s="40"/>
    </row>
    <row r="4597" spans="2:8" ht="20.25">
      <c r="B4597" s="10"/>
      <c r="C4597" s="105"/>
      <c r="D4597" s="106" t="s">
        <v>174</v>
      </c>
      <c r="E4597" s="107"/>
      <c r="F4597" s="107"/>
      <c r="G4597" s="108"/>
      <c r="H4597" s="40"/>
    </row>
    <row r="4598" spans="2:8">
      <c r="C4598" s="35" t="s">
        <v>12</v>
      </c>
      <c r="D4598" s="53">
        <v>3.6</v>
      </c>
      <c r="E4598" s="49"/>
      <c r="F4598" s="10"/>
    </row>
    <row r="4599" spans="2:8">
      <c r="C4599" s="1" t="s">
        <v>9</v>
      </c>
      <c r="D4599" s="54">
        <v>730</v>
      </c>
      <c r="E4599" s="109" t="s">
        <v>16</v>
      </c>
      <c r="F4599" s="110"/>
      <c r="G4599" s="113">
        <f>D4600/D4599</f>
        <v>50.151616438356164</v>
      </c>
    </row>
    <row r="4600" spans="2:8">
      <c r="C4600" s="1" t="s">
        <v>10</v>
      </c>
      <c r="D4600" s="54">
        <v>36610.68</v>
      </c>
      <c r="E4600" s="111"/>
      <c r="F4600" s="112"/>
      <c r="G4600" s="114"/>
    </row>
    <row r="4601" spans="2:8">
      <c r="C4601" s="37"/>
      <c r="D4601" s="38"/>
      <c r="E4601" s="50"/>
    </row>
    <row r="4602" spans="2:8">
      <c r="C4602" s="36" t="s">
        <v>7</v>
      </c>
      <c r="D4602" s="55" t="s">
        <v>153</v>
      </c>
    </row>
    <row r="4603" spans="2:8">
      <c r="C4603" s="36" t="s">
        <v>11</v>
      </c>
      <c r="D4603" s="55">
        <v>65</v>
      </c>
    </row>
    <row r="4604" spans="2:8">
      <c r="C4604" s="36" t="s">
        <v>13</v>
      </c>
      <c r="D4604" s="69" t="s">
        <v>34</v>
      </c>
      <c r="E4604" s="41"/>
    </row>
    <row r="4605" spans="2:8" ht="24" thickBot="1">
      <c r="C4605" s="42"/>
      <c r="D4605" s="42"/>
    </row>
    <row r="4606" spans="2:8" ht="48" thickBot="1">
      <c r="B4606" s="88" t="s">
        <v>17</v>
      </c>
      <c r="C4606" s="89"/>
      <c r="D4606" s="23" t="s">
        <v>20</v>
      </c>
      <c r="E4606" s="90" t="s">
        <v>22</v>
      </c>
      <c r="F4606" s="91"/>
      <c r="G4606" s="2" t="s">
        <v>21</v>
      </c>
    </row>
    <row r="4607" spans="2:8" ht="24" thickBot="1">
      <c r="B4607" s="92" t="s">
        <v>36</v>
      </c>
      <c r="C4607" s="93"/>
      <c r="D4607" s="70">
        <v>50.01</v>
      </c>
      <c r="E4607" s="56">
        <v>3.6</v>
      </c>
      <c r="F4607" s="18" t="s">
        <v>25</v>
      </c>
      <c r="G4607" s="26">
        <f t="shared" ref="G4607:G4614" si="103">D4607*E4607</f>
        <v>180.036</v>
      </c>
      <c r="H4607" s="94"/>
    </row>
    <row r="4608" spans="2:8">
      <c r="B4608" s="95" t="s">
        <v>18</v>
      </c>
      <c r="C4608" s="96"/>
      <c r="D4608" s="59">
        <v>97.44</v>
      </c>
      <c r="E4608" s="57">
        <v>0.96</v>
      </c>
      <c r="F4608" s="19" t="s">
        <v>26</v>
      </c>
      <c r="G4608" s="27">
        <f t="shared" si="103"/>
        <v>93.542400000000001</v>
      </c>
      <c r="H4608" s="94"/>
    </row>
    <row r="4609" spans="2:8" ht="24" thickBot="1">
      <c r="B4609" s="97" t="s">
        <v>19</v>
      </c>
      <c r="C4609" s="98"/>
      <c r="D4609" s="62">
        <v>151.63</v>
      </c>
      <c r="E4609" s="58">
        <v>0.96</v>
      </c>
      <c r="F4609" s="20" t="s">
        <v>26</v>
      </c>
      <c r="G4609" s="28">
        <f t="shared" si="103"/>
        <v>145.56479999999999</v>
      </c>
      <c r="H4609" s="94"/>
    </row>
    <row r="4610" spans="2:8" ht="24" thickBot="1">
      <c r="B4610" s="99" t="s">
        <v>28</v>
      </c>
      <c r="C4610" s="100"/>
      <c r="D4610" s="71">
        <v>731.97</v>
      </c>
      <c r="E4610" s="71"/>
      <c r="F4610" s="24" t="s">
        <v>25</v>
      </c>
      <c r="G4610" s="29">
        <f t="shared" si="103"/>
        <v>0</v>
      </c>
      <c r="H4610" s="94"/>
    </row>
    <row r="4611" spans="2:8">
      <c r="B4611" s="95" t="s">
        <v>33</v>
      </c>
      <c r="C4611" s="96"/>
      <c r="D4611" s="59">
        <v>652.6</v>
      </c>
      <c r="E4611" s="59">
        <v>7.2</v>
      </c>
      <c r="F4611" s="19" t="s">
        <v>25</v>
      </c>
      <c r="G4611" s="27">
        <f t="shared" si="103"/>
        <v>4698.72</v>
      </c>
      <c r="H4611" s="94"/>
    </row>
    <row r="4612" spans="2:8">
      <c r="B4612" s="101" t="s">
        <v>27</v>
      </c>
      <c r="C4612" s="102"/>
      <c r="D4612" s="72">
        <v>526.99</v>
      </c>
      <c r="E4612" s="60"/>
      <c r="F4612" s="21" t="s">
        <v>25</v>
      </c>
      <c r="G4612" s="30">
        <f t="shared" si="103"/>
        <v>0</v>
      </c>
      <c r="H4612" s="94"/>
    </row>
    <row r="4613" spans="2:8">
      <c r="B4613" s="101" t="s">
        <v>29</v>
      </c>
      <c r="C4613" s="102"/>
      <c r="D4613" s="73">
        <v>5436.99</v>
      </c>
      <c r="E4613" s="61">
        <v>3.6</v>
      </c>
      <c r="F4613" s="21" t="s">
        <v>25</v>
      </c>
      <c r="G4613" s="30">
        <f t="shared" si="103"/>
        <v>19573.164000000001</v>
      </c>
      <c r="H4613" s="94"/>
    </row>
    <row r="4614" spans="2:8">
      <c r="B4614" s="101" t="s">
        <v>30</v>
      </c>
      <c r="C4614" s="102"/>
      <c r="D4614" s="73">
        <v>1672.77</v>
      </c>
      <c r="E4614" s="61">
        <v>3.6</v>
      </c>
      <c r="F4614" s="21" t="s">
        <v>25</v>
      </c>
      <c r="G4614" s="30">
        <f t="shared" si="103"/>
        <v>6021.9719999999998</v>
      </c>
      <c r="H4614" s="94"/>
    </row>
    <row r="4615" spans="2:8">
      <c r="B4615" s="101" t="s">
        <v>32</v>
      </c>
      <c r="C4615" s="102"/>
      <c r="D4615" s="73">
        <v>548.24</v>
      </c>
      <c r="E4615" s="61">
        <v>3.6</v>
      </c>
      <c r="F4615" s="21" t="s">
        <v>25</v>
      </c>
      <c r="G4615" s="30">
        <f>D4615*E4615</f>
        <v>1973.664</v>
      </c>
      <c r="H4615" s="94"/>
    </row>
    <row r="4616" spans="2:8" ht="24" thickBot="1">
      <c r="B4616" s="97" t="s">
        <v>31</v>
      </c>
      <c r="C4616" s="98"/>
      <c r="D4616" s="74">
        <v>340.74</v>
      </c>
      <c r="E4616" s="62">
        <v>36</v>
      </c>
      <c r="F4616" s="20" t="s">
        <v>25</v>
      </c>
      <c r="G4616" s="31">
        <f>D4616*E4616</f>
        <v>12266.64</v>
      </c>
      <c r="H4616" s="94"/>
    </row>
    <row r="4617" spans="2:8">
      <c r="C4617" s="3"/>
      <c r="D4617" s="3"/>
      <c r="E4617" s="4"/>
      <c r="F4617" s="4"/>
      <c r="H4617" s="45"/>
    </row>
    <row r="4618" spans="2:8" ht="25.5">
      <c r="C4618" s="14" t="s">
        <v>14</v>
      </c>
      <c r="D4618" s="6"/>
    </row>
    <row r="4619" spans="2:8" ht="20.25">
      <c r="C4619" s="85" t="s">
        <v>6</v>
      </c>
      <c r="D4619" s="83" t="s">
        <v>0</v>
      </c>
      <c r="E4619" s="9">
        <f>IF(G4607&gt;0, ROUND((G4607+D4600)/D4600,2), 0)</f>
        <v>1</v>
      </c>
      <c r="F4619" s="9"/>
      <c r="G4619" s="10"/>
      <c r="H4619" s="7"/>
    </row>
    <row r="4620" spans="2:8">
      <c r="C4620" s="85"/>
      <c r="D4620" s="83" t="s">
        <v>1</v>
      </c>
      <c r="E4620" s="9">
        <f>IF(SUM(G4608:G4609)&gt;0,ROUND((G4608+G4609+D4600)/D4600,2),0)</f>
        <v>1.01</v>
      </c>
      <c r="F4620" s="9"/>
      <c r="G4620" s="11"/>
      <c r="H4620" s="47"/>
    </row>
    <row r="4621" spans="2:8">
      <c r="C4621" s="85"/>
      <c r="D4621" s="83" t="s">
        <v>2</v>
      </c>
      <c r="E4621" s="9">
        <f>IF(G4610&gt;0,ROUND((G4610+D4600)/D4600,2),0)</f>
        <v>0</v>
      </c>
      <c r="F4621" s="12"/>
      <c r="G4621" s="11"/>
    </row>
    <row r="4622" spans="2:8">
      <c r="C4622" s="85"/>
      <c r="D4622" s="13" t="s">
        <v>3</v>
      </c>
      <c r="E4622" s="32">
        <f>IF(SUM(G4611:G4616)&gt;0,ROUND((SUM(G4611:G4616)+D4600)/D4600,2),0)</f>
        <v>2.2200000000000002</v>
      </c>
      <c r="F4622" s="10"/>
      <c r="G4622" s="11"/>
    </row>
    <row r="4623" spans="2:8" ht="25.5">
      <c r="D4623" s="33" t="s">
        <v>4</v>
      </c>
      <c r="E4623" s="34">
        <f>SUM(E4619:E4622)-IF(VALUE(COUNTIF(E4619:E4622,"&gt;0"))=4,3,0)-IF(VALUE(COUNTIF(E4619:E4622,"&gt;0"))=3,2,0)-IF(VALUE(COUNTIF(E4619:E4622,"&gt;0"))=2,1,0)</f>
        <v>2.2300000000000004</v>
      </c>
      <c r="F4623" s="25"/>
    </row>
    <row r="4624" spans="2:8">
      <c r="E4624" s="15"/>
    </row>
    <row r="4625" spans="2:8" ht="25.5">
      <c r="B4625" s="22"/>
      <c r="C4625" s="16" t="s">
        <v>23</v>
      </c>
      <c r="D4625" s="86">
        <f>E4623*D4600</f>
        <v>81641.816400000011</v>
      </c>
      <c r="E4625" s="86"/>
    </row>
    <row r="4626" spans="2:8" ht="20.25">
      <c r="C4626" s="17" t="s">
        <v>8</v>
      </c>
      <c r="D4626" s="87">
        <f>D4625/D4599</f>
        <v>111.83810465753426</v>
      </c>
      <c r="E4626" s="87"/>
      <c r="G4626" s="7"/>
      <c r="H4626" s="48"/>
    </row>
    <row r="4636" spans="2:8" ht="60.75">
      <c r="B4636" s="115" t="s">
        <v>317</v>
      </c>
      <c r="C4636" s="115"/>
      <c r="D4636" s="115"/>
      <c r="E4636" s="115"/>
      <c r="F4636" s="115"/>
      <c r="G4636" s="115"/>
      <c r="H4636" s="115"/>
    </row>
    <row r="4637" spans="2:8">
      <c r="B4637" s="116" t="s">
        <v>37</v>
      </c>
      <c r="C4637" s="116"/>
      <c r="D4637" s="116"/>
      <c r="E4637" s="116"/>
      <c r="F4637" s="116"/>
      <c r="G4637" s="116"/>
    </row>
    <row r="4638" spans="2:8">
      <c r="C4638" s="84"/>
      <c r="G4638" s="7"/>
    </row>
    <row r="4639" spans="2:8" ht="25.5">
      <c r="C4639" s="14" t="s">
        <v>5</v>
      </c>
      <c r="D4639" s="6"/>
    </row>
    <row r="4640" spans="2:8" ht="20.25">
      <c r="B4640" s="10"/>
      <c r="C4640" s="103" t="s">
        <v>15</v>
      </c>
      <c r="D4640" s="106" t="s">
        <v>87</v>
      </c>
      <c r="E4640" s="107"/>
      <c r="F4640" s="107"/>
      <c r="G4640" s="108"/>
      <c r="H4640" s="40"/>
    </row>
    <row r="4641" spans="2:8" ht="20.25">
      <c r="B4641" s="10"/>
      <c r="C4641" s="104"/>
      <c r="D4641" s="106" t="s">
        <v>158</v>
      </c>
      <c r="E4641" s="107"/>
      <c r="F4641" s="107"/>
      <c r="G4641" s="108"/>
      <c r="H4641" s="40"/>
    </row>
    <row r="4642" spans="2:8" ht="20.25">
      <c r="B4642" s="10"/>
      <c r="C4642" s="105"/>
      <c r="D4642" s="106" t="s">
        <v>175</v>
      </c>
      <c r="E4642" s="107"/>
      <c r="F4642" s="107"/>
      <c r="G4642" s="108"/>
      <c r="H4642" s="40"/>
    </row>
    <row r="4643" spans="2:8">
      <c r="C4643" s="35" t="s">
        <v>12</v>
      </c>
      <c r="D4643" s="53">
        <v>1.4</v>
      </c>
      <c r="E4643" s="49"/>
      <c r="F4643" s="10"/>
    </row>
    <row r="4644" spans="2:8">
      <c r="C4644" s="1" t="s">
        <v>9</v>
      </c>
      <c r="D4644" s="54">
        <v>154</v>
      </c>
      <c r="E4644" s="109" t="s">
        <v>16</v>
      </c>
      <c r="F4644" s="110"/>
      <c r="G4644" s="113">
        <f>D4645/D4644</f>
        <v>134.83233766233766</v>
      </c>
    </row>
    <row r="4645" spans="2:8">
      <c r="C4645" s="1" t="s">
        <v>10</v>
      </c>
      <c r="D4645" s="54">
        <v>20764.18</v>
      </c>
      <c r="E4645" s="111"/>
      <c r="F4645" s="112"/>
      <c r="G4645" s="114"/>
    </row>
    <row r="4646" spans="2:8">
      <c r="C4646" s="37"/>
      <c r="D4646" s="38"/>
      <c r="E4646" s="50"/>
    </row>
    <row r="4647" spans="2:8">
      <c r="C4647" s="36" t="s">
        <v>7</v>
      </c>
      <c r="D4647" s="55" t="s">
        <v>176</v>
      </c>
    </row>
    <row r="4648" spans="2:8">
      <c r="C4648" s="36" t="s">
        <v>11</v>
      </c>
      <c r="D4648" s="55">
        <v>90</v>
      </c>
    </row>
    <row r="4649" spans="2:8">
      <c r="C4649" s="36" t="s">
        <v>13</v>
      </c>
      <c r="D4649" s="69" t="s">
        <v>34</v>
      </c>
      <c r="E4649" s="41"/>
    </row>
    <row r="4650" spans="2:8" ht="24" thickBot="1">
      <c r="C4650" s="42"/>
      <c r="D4650" s="42"/>
    </row>
    <row r="4651" spans="2:8" ht="48" thickBot="1">
      <c r="B4651" s="88" t="s">
        <v>17</v>
      </c>
      <c r="C4651" s="89"/>
      <c r="D4651" s="23" t="s">
        <v>20</v>
      </c>
      <c r="E4651" s="90" t="s">
        <v>22</v>
      </c>
      <c r="F4651" s="91"/>
      <c r="G4651" s="2" t="s">
        <v>21</v>
      </c>
    </row>
    <row r="4652" spans="2:8" ht="24" thickBot="1">
      <c r="B4652" s="92" t="s">
        <v>36</v>
      </c>
      <c r="C4652" s="93"/>
      <c r="D4652" s="70">
        <v>50.01</v>
      </c>
      <c r="E4652" s="56">
        <v>1.4</v>
      </c>
      <c r="F4652" s="18" t="s">
        <v>25</v>
      </c>
      <c r="G4652" s="26">
        <f t="shared" ref="G4652:G4659" si="104">D4652*E4652</f>
        <v>70.013999999999996</v>
      </c>
      <c r="H4652" s="94"/>
    </row>
    <row r="4653" spans="2:8">
      <c r="B4653" s="95" t="s">
        <v>18</v>
      </c>
      <c r="C4653" s="96"/>
      <c r="D4653" s="59">
        <v>97.44</v>
      </c>
      <c r="E4653" s="57">
        <v>0.52</v>
      </c>
      <c r="F4653" s="19" t="s">
        <v>26</v>
      </c>
      <c r="G4653" s="27">
        <f t="shared" si="104"/>
        <v>50.668799999999997</v>
      </c>
      <c r="H4653" s="94"/>
    </row>
    <row r="4654" spans="2:8" ht="24" thickBot="1">
      <c r="B4654" s="97" t="s">
        <v>19</v>
      </c>
      <c r="C4654" s="98"/>
      <c r="D4654" s="62">
        <v>151.63</v>
      </c>
      <c r="E4654" s="58">
        <v>0.52</v>
      </c>
      <c r="F4654" s="20" t="s">
        <v>26</v>
      </c>
      <c r="G4654" s="28">
        <f t="shared" si="104"/>
        <v>78.8476</v>
      </c>
      <c r="H4654" s="94"/>
    </row>
    <row r="4655" spans="2:8" ht="24" thickBot="1">
      <c r="B4655" s="99" t="s">
        <v>28</v>
      </c>
      <c r="C4655" s="100"/>
      <c r="D4655" s="71">
        <v>731.97</v>
      </c>
      <c r="E4655" s="71"/>
      <c r="F4655" s="24" t="s">
        <v>25</v>
      </c>
      <c r="G4655" s="29">
        <f t="shared" si="104"/>
        <v>0</v>
      </c>
      <c r="H4655" s="94"/>
    </row>
    <row r="4656" spans="2:8">
      <c r="B4656" s="95" t="s">
        <v>33</v>
      </c>
      <c r="C4656" s="96"/>
      <c r="D4656" s="59">
        <v>652.6</v>
      </c>
      <c r="E4656" s="59">
        <v>2.8</v>
      </c>
      <c r="F4656" s="19" t="s">
        <v>25</v>
      </c>
      <c r="G4656" s="27">
        <f t="shared" si="104"/>
        <v>1827.28</v>
      </c>
      <c r="H4656" s="94"/>
    </row>
    <row r="4657" spans="2:8">
      <c r="B4657" s="101" t="s">
        <v>27</v>
      </c>
      <c r="C4657" s="102"/>
      <c r="D4657" s="72">
        <v>526.99</v>
      </c>
      <c r="E4657" s="60"/>
      <c r="F4657" s="21" t="s">
        <v>25</v>
      </c>
      <c r="G4657" s="30">
        <f t="shared" si="104"/>
        <v>0</v>
      </c>
      <c r="H4657" s="94"/>
    </row>
    <row r="4658" spans="2:8">
      <c r="B4658" s="101" t="s">
        <v>29</v>
      </c>
      <c r="C4658" s="102"/>
      <c r="D4658" s="73">
        <v>5436.99</v>
      </c>
      <c r="E4658" s="61">
        <v>1.4</v>
      </c>
      <c r="F4658" s="21" t="s">
        <v>25</v>
      </c>
      <c r="G4658" s="30">
        <f t="shared" si="104"/>
        <v>7611.7859999999991</v>
      </c>
      <c r="H4658" s="94"/>
    </row>
    <row r="4659" spans="2:8">
      <c r="B4659" s="101" t="s">
        <v>30</v>
      </c>
      <c r="C4659" s="102"/>
      <c r="D4659" s="73">
        <v>1672.77</v>
      </c>
      <c r="E4659" s="61">
        <v>1.4</v>
      </c>
      <c r="F4659" s="21" t="s">
        <v>25</v>
      </c>
      <c r="G4659" s="30">
        <f t="shared" si="104"/>
        <v>2341.8779999999997</v>
      </c>
      <c r="H4659" s="94"/>
    </row>
    <row r="4660" spans="2:8">
      <c r="B4660" s="101" t="s">
        <v>32</v>
      </c>
      <c r="C4660" s="102"/>
      <c r="D4660" s="73">
        <v>548.24</v>
      </c>
      <c r="E4660" s="61">
        <v>1.4</v>
      </c>
      <c r="F4660" s="21" t="s">
        <v>25</v>
      </c>
      <c r="G4660" s="30">
        <f>D4660*E4660</f>
        <v>767.53599999999994</v>
      </c>
      <c r="H4660" s="94"/>
    </row>
    <row r="4661" spans="2:8" ht="24" thickBot="1">
      <c r="B4661" s="97" t="s">
        <v>31</v>
      </c>
      <c r="C4661" s="98"/>
      <c r="D4661" s="74">
        <v>340.74</v>
      </c>
      <c r="E4661" s="62">
        <v>14</v>
      </c>
      <c r="F4661" s="20" t="s">
        <v>25</v>
      </c>
      <c r="G4661" s="31">
        <f>D4661*E4661</f>
        <v>4770.3600000000006</v>
      </c>
      <c r="H4661" s="94"/>
    </row>
    <row r="4662" spans="2:8">
      <c r="C4662" s="3"/>
      <c r="D4662" s="3"/>
      <c r="E4662" s="4"/>
      <c r="F4662" s="4"/>
      <c r="H4662" s="45"/>
    </row>
    <row r="4663" spans="2:8" ht="25.5">
      <c r="C4663" s="14" t="s">
        <v>14</v>
      </c>
      <c r="D4663" s="6"/>
    </row>
    <row r="4664" spans="2:8" ht="20.25">
      <c r="C4664" s="85" t="s">
        <v>6</v>
      </c>
      <c r="D4664" s="83" t="s">
        <v>0</v>
      </c>
      <c r="E4664" s="9">
        <f>IF(G4652&gt;0, ROUND((G4652+D4645)/D4645,2), 0)</f>
        <v>1</v>
      </c>
      <c r="F4664" s="9"/>
      <c r="G4664" s="10"/>
      <c r="H4664" s="7"/>
    </row>
    <row r="4665" spans="2:8">
      <c r="C4665" s="85"/>
      <c r="D4665" s="83" t="s">
        <v>1</v>
      </c>
      <c r="E4665" s="9">
        <f>IF(SUM(G4653:G4654)&gt;0,ROUND((G4653+G4654+D4645)/D4645,2),0)</f>
        <v>1.01</v>
      </c>
      <c r="F4665" s="9"/>
      <c r="G4665" s="11"/>
      <c r="H4665" s="47"/>
    </row>
    <row r="4666" spans="2:8">
      <c r="C4666" s="85"/>
      <c r="D4666" s="83" t="s">
        <v>2</v>
      </c>
      <c r="E4666" s="9">
        <f>IF(G4655&gt;0,ROUND((G4655+D4645)/D4645,2),0)</f>
        <v>0</v>
      </c>
      <c r="F4666" s="12"/>
      <c r="G4666" s="11"/>
    </row>
    <row r="4667" spans="2:8">
      <c r="C4667" s="85"/>
      <c r="D4667" s="13" t="s">
        <v>3</v>
      </c>
      <c r="E4667" s="32">
        <f>IF(SUM(G4656:G4661)&gt;0,ROUND((SUM(G4656:G4661)+D4645)/D4645,2),0)</f>
        <v>1.83</v>
      </c>
      <c r="F4667" s="10"/>
      <c r="G4667" s="11"/>
    </row>
    <row r="4668" spans="2:8" ht="25.5">
      <c r="D4668" s="33" t="s">
        <v>4</v>
      </c>
      <c r="E4668" s="34">
        <f>SUM(E4664:E4667)-IF(VALUE(COUNTIF(E4664:E4667,"&gt;0"))=4,3,0)-IF(VALUE(COUNTIF(E4664:E4667,"&gt;0"))=3,2,0)-IF(VALUE(COUNTIF(E4664:E4667,"&gt;0"))=2,1,0)</f>
        <v>1.8399999999999999</v>
      </c>
      <c r="F4668" s="25"/>
    </row>
    <row r="4669" spans="2:8">
      <c r="E4669" s="15"/>
    </row>
    <row r="4670" spans="2:8" ht="25.5">
      <c r="B4670" s="22"/>
      <c r="C4670" s="16" t="s">
        <v>23</v>
      </c>
      <c r="D4670" s="86">
        <f>E4668*D4645</f>
        <v>38206.091199999995</v>
      </c>
      <c r="E4670" s="86"/>
    </row>
    <row r="4671" spans="2:8" ht="20.25">
      <c r="C4671" s="17" t="s">
        <v>8</v>
      </c>
      <c r="D4671" s="87">
        <f>D4670/D4644</f>
        <v>248.09150129870127</v>
      </c>
      <c r="E4671" s="87"/>
      <c r="G4671" s="7"/>
      <c r="H4671" s="48"/>
    </row>
    <row r="4681" spans="2:8" ht="60.75">
      <c r="B4681" s="115" t="s">
        <v>318</v>
      </c>
      <c r="C4681" s="115"/>
      <c r="D4681" s="115"/>
      <c r="E4681" s="115"/>
      <c r="F4681" s="115"/>
      <c r="G4681" s="115"/>
      <c r="H4681" s="115"/>
    </row>
    <row r="4682" spans="2:8">
      <c r="B4682" s="116" t="s">
        <v>37</v>
      </c>
      <c r="C4682" s="116"/>
      <c r="D4682" s="116"/>
      <c r="E4682" s="116"/>
      <c r="F4682" s="116"/>
      <c r="G4682" s="116"/>
    </row>
    <row r="4683" spans="2:8">
      <c r="C4683" s="84"/>
      <c r="G4683" s="7"/>
    </row>
    <row r="4684" spans="2:8" ht="25.5">
      <c r="C4684" s="14" t="s">
        <v>5</v>
      </c>
      <c r="D4684" s="6"/>
    </row>
    <row r="4685" spans="2:8" ht="20.25">
      <c r="B4685" s="10"/>
      <c r="C4685" s="103" t="s">
        <v>15</v>
      </c>
      <c r="D4685" s="106" t="s">
        <v>87</v>
      </c>
      <c r="E4685" s="107"/>
      <c r="F4685" s="107"/>
      <c r="G4685" s="108"/>
      <c r="H4685" s="40"/>
    </row>
    <row r="4686" spans="2:8" ht="20.25">
      <c r="B4686" s="10"/>
      <c r="C4686" s="104"/>
      <c r="D4686" s="106" t="s">
        <v>158</v>
      </c>
      <c r="E4686" s="107"/>
      <c r="F4686" s="107"/>
      <c r="G4686" s="108"/>
      <c r="H4686" s="40"/>
    </row>
    <row r="4687" spans="2:8" ht="20.25">
      <c r="B4687" s="10"/>
      <c r="C4687" s="105"/>
      <c r="D4687" s="106" t="s">
        <v>177</v>
      </c>
      <c r="E4687" s="107"/>
      <c r="F4687" s="107"/>
      <c r="G4687" s="108"/>
      <c r="H4687" s="40"/>
    </row>
    <row r="4688" spans="2:8">
      <c r="C4688" s="35" t="s">
        <v>12</v>
      </c>
      <c r="D4688" s="53">
        <v>1.8</v>
      </c>
      <c r="E4688" s="49"/>
      <c r="F4688" s="10"/>
    </row>
    <row r="4689" spans="2:8">
      <c r="C4689" s="1" t="s">
        <v>9</v>
      </c>
      <c r="D4689" s="54">
        <v>253</v>
      </c>
      <c r="E4689" s="109" t="s">
        <v>16</v>
      </c>
      <c r="F4689" s="110"/>
      <c r="G4689" s="113">
        <f>D4690/D4689</f>
        <v>124.3802766798419</v>
      </c>
    </row>
    <row r="4690" spans="2:8">
      <c r="C4690" s="1" t="s">
        <v>10</v>
      </c>
      <c r="D4690" s="54">
        <v>31468.21</v>
      </c>
      <c r="E4690" s="111"/>
      <c r="F4690" s="112"/>
      <c r="G4690" s="114"/>
    </row>
    <row r="4691" spans="2:8">
      <c r="C4691" s="37"/>
      <c r="D4691" s="38"/>
      <c r="E4691" s="50"/>
    </row>
    <row r="4692" spans="2:8">
      <c r="C4692" s="36" t="s">
        <v>7</v>
      </c>
      <c r="D4692" s="55" t="s">
        <v>178</v>
      </c>
    </row>
    <row r="4693" spans="2:8">
      <c r="C4693" s="36" t="s">
        <v>11</v>
      </c>
      <c r="D4693" s="55">
        <v>70</v>
      </c>
    </row>
    <row r="4694" spans="2:8">
      <c r="C4694" s="36" t="s">
        <v>13</v>
      </c>
      <c r="D4694" s="69" t="s">
        <v>34</v>
      </c>
      <c r="E4694" s="41"/>
    </row>
    <row r="4695" spans="2:8" ht="24" thickBot="1">
      <c r="C4695" s="42"/>
      <c r="D4695" s="42"/>
    </row>
    <row r="4696" spans="2:8" ht="48" thickBot="1">
      <c r="B4696" s="88" t="s">
        <v>17</v>
      </c>
      <c r="C4696" s="89"/>
      <c r="D4696" s="23" t="s">
        <v>20</v>
      </c>
      <c r="E4696" s="90" t="s">
        <v>22</v>
      </c>
      <c r="F4696" s="91"/>
      <c r="G4696" s="2" t="s">
        <v>21</v>
      </c>
    </row>
    <row r="4697" spans="2:8" ht="24" thickBot="1">
      <c r="B4697" s="92" t="s">
        <v>36</v>
      </c>
      <c r="C4697" s="93"/>
      <c r="D4697" s="70">
        <v>50.01</v>
      </c>
      <c r="E4697" s="56">
        <v>1.8</v>
      </c>
      <c r="F4697" s="18" t="s">
        <v>25</v>
      </c>
      <c r="G4697" s="26">
        <f t="shared" ref="G4697:G4704" si="105">D4697*E4697</f>
        <v>90.018000000000001</v>
      </c>
      <c r="H4697" s="94"/>
    </row>
    <row r="4698" spans="2:8">
      <c r="B4698" s="95" t="s">
        <v>18</v>
      </c>
      <c r="C4698" s="96"/>
      <c r="D4698" s="59">
        <v>97.44</v>
      </c>
      <c r="E4698" s="57">
        <v>0.55000000000000004</v>
      </c>
      <c r="F4698" s="19" t="s">
        <v>26</v>
      </c>
      <c r="G4698" s="27">
        <f t="shared" si="105"/>
        <v>53.592000000000006</v>
      </c>
      <c r="H4698" s="94"/>
    </row>
    <row r="4699" spans="2:8" ht="24" thickBot="1">
      <c r="B4699" s="97" t="s">
        <v>19</v>
      </c>
      <c r="C4699" s="98"/>
      <c r="D4699" s="62">
        <v>151.63</v>
      </c>
      <c r="E4699" s="58">
        <v>0.55000000000000004</v>
      </c>
      <c r="F4699" s="20" t="s">
        <v>26</v>
      </c>
      <c r="G4699" s="28">
        <f t="shared" si="105"/>
        <v>83.396500000000003</v>
      </c>
      <c r="H4699" s="94"/>
    </row>
    <row r="4700" spans="2:8" ht="24" thickBot="1">
      <c r="B4700" s="99" t="s">
        <v>28</v>
      </c>
      <c r="C4700" s="100"/>
      <c r="D4700" s="71">
        <v>731.97</v>
      </c>
      <c r="E4700" s="71"/>
      <c r="F4700" s="24" t="s">
        <v>25</v>
      </c>
      <c r="G4700" s="29">
        <f t="shared" si="105"/>
        <v>0</v>
      </c>
      <c r="H4700" s="94"/>
    </row>
    <row r="4701" spans="2:8">
      <c r="B4701" s="95" t="s">
        <v>33</v>
      </c>
      <c r="C4701" s="96"/>
      <c r="D4701" s="59">
        <v>652.6</v>
      </c>
      <c r="E4701" s="59">
        <v>3.6</v>
      </c>
      <c r="F4701" s="19" t="s">
        <v>25</v>
      </c>
      <c r="G4701" s="27">
        <f t="shared" si="105"/>
        <v>2349.36</v>
      </c>
      <c r="H4701" s="94"/>
    </row>
    <row r="4702" spans="2:8">
      <c r="B4702" s="101" t="s">
        <v>27</v>
      </c>
      <c r="C4702" s="102"/>
      <c r="D4702" s="72">
        <v>526.99</v>
      </c>
      <c r="E4702" s="60">
        <v>1.8</v>
      </c>
      <c r="F4702" s="21" t="s">
        <v>25</v>
      </c>
      <c r="G4702" s="30">
        <f t="shared" si="105"/>
        <v>948.58199999999999</v>
      </c>
      <c r="H4702" s="94"/>
    </row>
    <row r="4703" spans="2:8">
      <c r="B4703" s="101" t="s">
        <v>29</v>
      </c>
      <c r="C4703" s="102"/>
      <c r="D4703" s="73">
        <v>5436.99</v>
      </c>
      <c r="E4703" s="61"/>
      <c r="F4703" s="21" t="s">
        <v>25</v>
      </c>
      <c r="G4703" s="30">
        <f t="shared" si="105"/>
        <v>0</v>
      </c>
      <c r="H4703" s="94"/>
    </row>
    <row r="4704" spans="2:8">
      <c r="B4704" s="101" t="s">
        <v>30</v>
      </c>
      <c r="C4704" s="102"/>
      <c r="D4704" s="73">
        <v>1672.77</v>
      </c>
      <c r="E4704" s="61"/>
      <c r="F4704" s="21" t="s">
        <v>25</v>
      </c>
      <c r="G4704" s="30">
        <f t="shared" si="105"/>
        <v>0</v>
      </c>
      <c r="H4704" s="94"/>
    </row>
    <row r="4705" spans="2:8">
      <c r="B4705" s="101" t="s">
        <v>32</v>
      </c>
      <c r="C4705" s="102"/>
      <c r="D4705" s="73">
        <v>548.24</v>
      </c>
      <c r="E4705" s="61"/>
      <c r="F4705" s="21" t="s">
        <v>25</v>
      </c>
      <c r="G4705" s="30">
        <f>D4705*E4705</f>
        <v>0</v>
      </c>
      <c r="H4705" s="94"/>
    </row>
    <row r="4706" spans="2:8" ht="24" thickBot="1">
      <c r="B4706" s="97" t="s">
        <v>31</v>
      </c>
      <c r="C4706" s="98"/>
      <c r="D4706" s="74">
        <v>340.74</v>
      </c>
      <c r="E4706" s="62"/>
      <c r="F4706" s="20" t="s">
        <v>25</v>
      </c>
      <c r="G4706" s="31">
        <f>D4706*E4706</f>
        <v>0</v>
      </c>
      <c r="H4706" s="94"/>
    </row>
    <row r="4707" spans="2:8">
      <c r="C4707" s="3"/>
      <c r="D4707" s="3"/>
      <c r="E4707" s="4"/>
      <c r="F4707" s="4"/>
      <c r="H4707" s="45"/>
    </row>
    <row r="4708" spans="2:8" ht="25.5">
      <c r="C4708" s="14" t="s">
        <v>14</v>
      </c>
      <c r="D4708" s="6"/>
    </row>
    <row r="4709" spans="2:8" ht="20.25">
      <c r="C4709" s="85" t="s">
        <v>6</v>
      </c>
      <c r="D4709" s="83" t="s">
        <v>0</v>
      </c>
      <c r="E4709" s="9">
        <f>IF(G4697&gt;0, ROUND((G4697+D4690)/D4690,2), 0)</f>
        <v>1</v>
      </c>
      <c r="F4709" s="9"/>
      <c r="G4709" s="10"/>
      <c r="H4709" s="7"/>
    </row>
    <row r="4710" spans="2:8">
      <c r="C4710" s="85"/>
      <c r="D4710" s="83" t="s">
        <v>1</v>
      </c>
      <c r="E4710" s="9">
        <f>IF(SUM(G4698:G4699)&gt;0,ROUND((G4698+G4699+D4690)/D4690,2),0)</f>
        <v>1</v>
      </c>
      <c r="F4710" s="9"/>
      <c r="G4710" s="11"/>
      <c r="H4710" s="47"/>
    </row>
    <row r="4711" spans="2:8">
      <c r="C4711" s="85"/>
      <c r="D4711" s="83" t="s">
        <v>2</v>
      </c>
      <c r="E4711" s="9">
        <f>IF(G4700&gt;0,ROUND((G4700+D4690)/D4690,2),0)</f>
        <v>0</v>
      </c>
      <c r="F4711" s="12"/>
      <c r="G4711" s="11"/>
    </row>
    <row r="4712" spans="2:8">
      <c r="C4712" s="85"/>
      <c r="D4712" s="13" t="s">
        <v>3</v>
      </c>
      <c r="E4712" s="32">
        <f>IF(SUM(G4701:G4706)&gt;0,ROUND((SUM(G4701:G4706)+D4690)/D4690,2),0)</f>
        <v>1.1000000000000001</v>
      </c>
      <c r="F4712" s="10"/>
      <c r="G4712" s="11"/>
    </row>
    <row r="4713" spans="2:8" ht="25.5">
      <c r="D4713" s="33" t="s">
        <v>4</v>
      </c>
      <c r="E4713" s="34">
        <f>SUM(E4709:E4712)-IF(VALUE(COUNTIF(E4709:E4712,"&gt;0"))=4,3,0)-IF(VALUE(COUNTIF(E4709:E4712,"&gt;0"))=3,2,0)-IF(VALUE(COUNTIF(E4709:E4712,"&gt;0"))=2,1,0)</f>
        <v>1.1000000000000001</v>
      </c>
      <c r="F4713" s="25"/>
    </row>
    <row r="4714" spans="2:8">
      <c r="E4714" s="15"/>
    </row>
    <row r="4715" spans="2:8" ht="25.5">
      <c r="B4715" s="22"/>
      <c r="C4715" s="16" t="s">
        <v>23</v>
      </c>
      <c r="D4715" s="86">
        <f>E4713*D4690</f>
        <v>34615.031000000003</v>
      </c>
      <c r="E4715" s="86"/>
    </row>
    <row r="4716" spans="2:8" ht="20.25">
      <c r="C4716" s="17" t="s">
        <v>8</v>
      </c>
      <c r="D4716" s="87">
        <f>D4715/D4689</f>
        <v>136.81830434782609</v>
      </c>
      <c r="E4716" s="87"/>
      <c r="G4716" s="7"/>
      <c r="H4716" s="48"/>
    </row>
    <row r="4726" spans="2:8" ht="60.75">
      <c r="B4726" s="115" t="s">
        <v>319</v>
      </c>
      <c r="C4726" s="115"/>
      <c r="D4726" s="115"/>
      <c r="E4726" s="115"/>
      <c r="F4726" s="115"/>
      <c r="G4726" s="115"/>
      <c r="H4726" s="115"/>
    </row>
    <row r="4727" spans="2:8">
      <c r="B4727" s="116" t="s">
        <v>37</v>
      </c>
      <c r="C4727" s="116"/>
      <c r="D4727" s="116"/>
      <c r="E4727" s="116"/>
      <c r="F4727" s="116"/>
      <c r="G4727" s="116"/>
    </row>
    <row r="4728" spans="2:8">
      <c r="C4728" s="84"/>
      <c r="G4728" s="7"/>
    </row>
    <row r="4729" spans="2:8" ht="25.5">
      <c r="C4729" s="14" t="s">
        <v>5</v>
      </c>
      <c r="D4729" s="6"/>
    </row>
    <row r="4730" spans="2:8" ht="20.25">
      <c r="B4730" s="10"/>
      <c r="C4730" s="103" t="s">
        <v>15</v>
      </c>
      <c r="D4730" s="106" t="s">
        <v>87</v>
      </c>
      <c r="E4730" s="107"/>
      <c r="F4730" s="107"/>
      <c r="G4730" s="108"/>
      <c r="H4730" s="40"/>
    </row>
    <row r="4731" spans="2:8" ht="20.25">
      <c r="B4731" s="10"/>
      <c r="C4731" s="104"/>
      <c r="D4731" s="106" t="s">
        <v>158</v>
      </c>
      <c r="E4731" s="107"/>
      <c r="F4731" s="107"/>
      <c r="G4731" s="108"/>
      <c r="H4731" s="40"/>
    </row>
    <row r="4732" spans="2:8" ht="20.25">
      <c r="B4732" s="10"/>
      <c r="C4732" s="105"/>
      <c r="D4732" s="106" t="s">
        <v>324</v>
      </c>
      <c r="E4732" s="107"/>
      <c r="F4732" s="107"/>
      <c r="G4732" s="108"/>
      <c r="H4732" s="40"/>
    </row>
    <row r="4733" spans="2:8">
      <c r="C4733" s="35" t="s">
        <v>12</v>
      </c>
      <c r="D4733" s="53">
        <v>2</v>
      </c>
      <c r="E4733" s="49"/>
      <c r="F4733" s="10"/>
    </row>
    <row r="4734" spans="2:8">
      <c r="C4734" s="1" t="s">
        <v>9</v>
      </c>
      <c r="D4734" s="54">
        <v>225</v>
      </c>
      <c r="E4734" s="109" t="s">
        <v>16</v>
      </c>
      <c r="F4734" s="110"/>
      <c r="G4734" s="113">
        <f>D4735/D4734</f>
        <v>175.98217777777776</v>
      </c>
    </row>
    <row r="4735" spans="2:8">
      <c r="C4735" s="1" t="s">
        <v>10</v>
      </c>
      <c r="D4735" s="54">
        <v>39595.99</v>
      </c>
      <c r="E4735" s="111"/>
      <c r="F4735" s="112"/>
      <c r="G4735" s="114"/>
    </row>
    <row r="4736" spans="2:8">
      <c r="C4736" s="37"/>
      <c r="D4736" s="38"/>
      <c r="E4736" s="50"/>
    </row>
    <row r="4737" spans="2:8">
      <c r="C4737" s="36" t="s">
        <v>7</v>
      </c>
      <c r="D4737" s="55" t="s">
        <v>325</v>
      </c>
    </row>
    <row r="4738" spans="2:8">
      <c r="C4738" s="36" t="s">
        <v>11</v>
      </c>
      <c r="D4738" s="55">
        <v>85</v>
      </c>
    </row>
    <row r="4739" spans="2:8">
      <c r="C4739" s="36" t="s">
        <v>13</v>
      </c>
      <c r="D4739" s="69" t="s">
        <v>34</v>
      </c>
      <c r="E4739" s="41"/>
    </row>
    <row r="4740" spans="2:8" ht="24" thickBot="1">
      <c r="C4740" s="42"/>
      <c r="D4740" s="42"/>
    </row>
    <row r="4741" spans="2:8" ht="48" thickBot="1">
      <c r="B4741" s="88" t="s">
        <v>17</v>
      </c>
      <c r="C4741" s="89"/>
      <c r="D4741" s="23" t="s">
        <v>20</v>
      </c>
      <c r="E4741" s="90" t="s">
        <v>22</v>
      </c>
      <c r="F4741" s="91"/>
      <c r="G4741" s="2" t="s">
        <v>21</v>
      </c>
    </row>
    <row r="4742" spans="2:8" ht="24" thickBot="1">
      <c r="B4742" s="92" t="s">
        <v>36</v>
      </c>
      <c r="C4742" s="93"/>
      <c r="D4742" s="70">
        <v>50.01</v>
      </c>
      <c r="E4742" s="56">
        <v>2</v>
      </c>
      <c r="F4742" s="18" t="s">
        <v>25</v>
      </c>
      <c r="G4742" s="26">
        <f t="shared" ref="G4742:G4749" si="106">D4742*E4742</f>
        <v>100.02</v>
      </c>
      <c r="H4742" s="94"/>
    </row>
    <row r="4743" spans="2:8">
      <c r="B4743" s="95" t="s">
        <v>18</v>
      </c>
      <c r="C4743" s="96"/>
      <c r="D4743" s="59">
        <v>97.44</v>
      </c>
      <c r="E4743" s="57">
        <v>0.59</v>
      </c>
      <c r="F4743" s="19" t="s">
        <v>26</v>
      </c>
      <c r="G4743" s="27">
        <f t="shared" si="106"/>
        <v>57.489599999999996</v>
      </c>
      <c r="H4743" s="94"/>
    </row>
    <row r="4744" spans="2:8" ht="24" thickBot="1">
      <c r="B4744" s="97" t="s">
        <v>19</v>
      </c>
      <c r="C4744" s="98"/>
      <c r="D4744" s="62">
        <v>151.63</v>
      </c>
      <c r="E4744" s="58">
        <v>0.59</v>
      </c>
      <c r="F4744" s="20" t="s">
        <v>26</v>
      </c>
      <c r="G4744" s="28">
        <f t="shared" si="106"/>
        <v>89.461699999999993</v>
      </c>
      <c r="H4744" s="94"/>
    </row>
    <row r="4745" spans="2:8" ht="24" thickBot="1">
      <c r="B4745" s="99" t="s">
        <v>28</v>
      </c>
      <c r="C4745" s="100"/>
      <c r="D4745" s="71">
        <v>731.97</v>
      </c>
      <c r="E4745" s="71"/>
      <c r="F4745" s="24" t="s">
        <v>25</v>
      </c>
      <c r="G4745" s="29">
        <f t="shared" si="106"/>
        <v>0</v>
      </c>
      <c r="H4745" s="94"/>
    </row>
    <row r="4746" spans="2:8">
      <c r="B4746" s="95" t="s">
        <v>33</v>
      </c>
      <c r="C4746" s="96"/>
      <c r="D4746" s="59">
        <v>652.6</v>
      </c>
      <c r="E4746" s="59">
        <v>4</v>
      </c>
      <c r="F4746" s="19" t="s">
        <v>25</v>
      </c>
      <c r="G4746" s="27">
        <f t="shared" si="106"/>
        <v>2610.4</v>
      </c>
      <c r="H4746" s="94"/>
    </row>
    <row r="4747" spans="2:8">
      <c r="B4747" s="101" t="s">
        <v>27</v>
      </c>
      <c r="C4747" s="102"/>
      <c r="D4747" s="72">
        <v>526.99</v>
      </c>
      <c r="E4747" s="60"/>
      <c r="F4747" s="21" t="s">
        <v>25</v>
      </c>
      <c r="G4747" s="30">
        <f t="shared" si="106"/>
        <v>0</v>
      </c>
      <c r="H4747" s="94"/>
    </row>
    <row r="4748" spans="2:8">
      <c r="B4748" s="101" t="s">
        <v>29</v>
      </c>
      <c r="C4748" s="102"/>
      <c r="D4748" s="73">
        <v>5436.99</v>
      </c>
      <c r="E4748" s="61">
        <v>2</v>
      </c>
      <c r="F4748" s="21" t="s">
        <v>25</v>
      </c>
      <c r="G4748" s="30">
        <f t="shared" si="106"/>
        <v>10873.98</v>
      </c>
      <c r="H4748" s="94"/>
    </row>
    <row r="4749" spans="2:8">
      <c r="B4749" s="101" t="s">
        <v>30</v>
      </c>
      <c r="C4749" s="102"/>
      <c r="D4749" s="73">
        <v>1672.77</v>
      </c>
      <c r="E4749" s="61">
        <v>2</v>
      </c>
      <c r="F4749" s="21" t="s">
        <v>25</v>
      </c>
      <c r="G4749" s="30">
        <f t="shared" si="106"/>
        <v>3345.54</v>
      </c>
      <c r="H4749" s="94"/>
    </row>
    <row r="4750" spans="2:8">
      <c r="B4750" s="101" t="s">
        <v>32</v>
      </c>
      <c r="C4750" s="102"/>
      <c r="D4750" s="73">
        <v>548.24</v>
      </c>
      <c r="E4750" s="61">
        <v>2</v>
      </c>
      <c r="F4750" s="21" t="s">
        <v>25</v>
      </c>
      <c r="G4750" s="30">
        <f>D4750*E4750</f>
        <v>1096.48</v>
      </c>
      <c r="H4750" s="94"/>
    </row>
    <row r="4751" spans="2:8" ht="24" thickBot="1">
      <c r="B4751" s="97" t="s">
        <v>31</v>
      </c>
      <c r="C4751" s="98"/>
      <c r="D4751" s="74">
        <v>340.74</v>
      </c>
      <c r="E4751" s="62">
        <v>20</v>
      </c>
      <c r="F4751" s="20" t="s">
        <v>25</v>
      </c>
      <c r="G4751" s="31">
        <f>D4751*E4751</f>
        <v>6814.8</v>
      </c>
      <c r="H4751" s="94"/>
    </row>
    <row r="4752" spans="2:8">
      <c r="C4752" s="3"/>
      <c r="D4752" s="3"/>
      <c r="E4752" s="4"/>
      <c r="F4752" s="4"/>
      <c r="H4752" s="45"/>
    </row>
    <row r="4753" spans="2:8" ht="25.5">
      <c r="C4753" s="14" t="s">
        <v>14</v>
      </c>
      <c r="D4753" s="6"/>
    </row>
    <row r="4754" spans="2:8" ht="20.25">
      <c r="C4754" s="85" t="s">
        <v>6</v>
      </c>
      <c r="D4754" s="83" t="s">
        <v>0</v>
      </c>
      <c r="E4754" s="9">
        <f>IF(G4742&gt;0, ROUND((G4742+D4735)/D4735,2), 0)</f>
        <v>1</v>
      </c>
      <c r="F4754" s="9"/>
      <c r="G4754" s="10"/>
      <c r="H4754" s="7"/>
    </row>
    <row r="4755" spans="2:8">
      <c r="C4755" s="85"/>
      <c r="D4755" s="83" t="s">
        <v>1</v>
      </c>
      <c r="E4755" s="9">
        <f>IF(SUM(G4743:G4744)&gt;0,ROUND((G4743+G4744+D4735)/D4735,2),0)</f>
        <v>1</v>
      </c>
      <c r="F4755" s="9"/>
      <c r="G4755" s="11"/>
      <c r="H4755" s="47"/>
    </row>
    <row r="4756" spans="2:8">
      <c r="C4756" s="85"/>
      <c r="D4756" s="83" t="s">
        <v>2</v>
      </c>
      <c r="E4756" s="9">
        <f>IF(G4745&gt;0,ROUND((G4745+D4735)/D4735,2),0)</f>
        <v>0</v>
      </c>
      <c r="F4756" s="12"/>
      <c r="G4756" s="11"/>
    </row>
    <row r="4757" spans="2:8">
      <c r="C4757" s="85"/>
      <c r="D4757" s="13" t="s">
        <v>3</v>
      </c>
      <c r="E4757" s="32">
        <f>IF(SUM(G4746:G4751)&gt;0,ROUND((SUM(G4746:G4751)+D4735)/D4735,2),0)</f>
        <v>1.62</v>
      </c>
      <c r="F4757" s="10"/>
      <c r="G4757" s="11"/>
    </row>
    <row r="4758" spans="2:8" ht="25.5">
      <c r="D4758" s="33" t="s">
        <v>4</v>
      </c>
      <c r="E4758" s="34">
        <f>SUM(E4754:E4757)-IF(VALUE(COUNTIF(E4754:E4757,"&gt;0"))=4,3,0)-IF(VALUE(COUNTIF(E4754:E4757,"&gt;0"))=3,2,0)-IF(VALUE(COUNTIF(E4754:E4757,"&gt;0"))=2,1,0)</f>
        <v>1.62</v>
      </c>
      <c r="F4758" s="25"/>
    </row>
    <row r="4759" spans="2:8">
      <c r="E4759" s="15"/>
    </row>
    <row r="4760" spans="2:8" ht="25.5">
      <c r="B4760" s="22"/>
      <c r="C4760" s="16" t="s">
        <v>23</v>
      </c>
      <c r="D4760" s="86">
        <f>E4758*D4735</f>
        <v>64145.503799999999</v>
      </c>
      <c r="E4760" s="86"/>
    </row>
    <row r="4761" spans="2:8" ht="20.25">
      <c r="C4761" s="17" t="s">
        <v>8</v>
      </c>
      <c r="D4761" s="87">
        <f>D4760/D4734</f>
        <v>285.09112799999997</v>
      </c>
      <c r="E4761" s="87"/>
      <c r="G4761" s="7"/>
      <c r="H4761" s="48"/>
    </row>
    <row r="4771" spans="2:8" ht="60.75">
      <c r="B4771" s="115" t="s">
        <v>320</v>
      </c>
      <c r="C4771" s="115"/>
      <c r="D4771" s="115"/>
      <c r="E4771" s="115"/>
      <c r="F4771" s="115"/>
      <c r="G4771" s="115"/>
      <c r="H4771" s="115"/>
    </row>
    <row r="4772" spans="2:8">
      <c r="B4772" s="116" t="s">
        <v>37</v>
      </c>
      <c r="C4772" s="116"/>
      <c r="D4772" s="116"/>
      <c r="E4772" s="116"/>
      <c r="F4772" s="116"/>
      <c r="G4772" s="116"/>
    </row>
    <row r="4773" spans="2:8">
      <c r="C4773" s="84"/>
      <c r="G4773" s="7"/>
    </row>
    <row r="4774" spans="2:8" ht="25.5">
      <c r="C4774" s="14" t="s">
        <v>5</v>
      </c>
      <c r="D4774" s="6"/>
    </row>
    <row r="4775" spans="2:8" ht="20.25">
      <c r="B4775" s="10"/>
      <c r="C4775" s="103" t="s">
        <v>15</v>
      </c>
      <c r="D4775" s="106" t="s">
        <v>87</v>
      </c>
      <c r="E4775" s="107"/>
      <c r="F4775" s="107"/>
      <c r="G4775" s="108"/>
      <c r="H4775" s="40"/>
    </row>
    <row r="4776" spans="2:8" ht="20.25">
      <c r="B4776" s="10"/>
      <c r="C4776" s="104"/>
      <c r="D4776" s="106" t="s">
        <v>158</v>
      </c>
      <c r="E4776" s="107"/>
      <c r="F4776" s="107"/>
      <c r="G4776" s="108"/>
      <c r="H4776" s="40"/>
    </row>
    <row r="4777" spans="2:8" ht="20.25">
      <c r="B4777" s="10"/>
      <c r="C4777" s="105"/>
      <c r="D4777" s="106" t="s">
        <v>179</v>
      </c>
      <c r="E4777" s="107"/>
      <c r="F4777" s="107"/>
      <c r="G4777" s="108"/>
      <c r="H4777" s="40"/>
    </row>
    <row r="4778" spans="2:8">
      <c r="C4778" s="35" t="s">
        <v>12</v>
      </c>
      <c r="D4778" s="53">
        <v>3</v>
      </c>
      <c r="E4778" s="49"/>
      <c r="F4778" s="10"/>
    </row>
    <row r="4779" spans="2:8">
      <c r="C4779" s="1" t="s">
        <v>9</v>
      </c>
      <c r="D4779" s="54">
        <v>536</v>
      </c>
      <c r="E4779" s="109" t="s">
        <v>16</v>
      </c>
      <c r="F4779" s="110"/>
      <c r="G4779" s="113">
        <f>D4780/D4779</f>
        <v>54.947518656716419</v>
      </c>
    </row>
    <row r="4780" spans="2:8">
      <c r="C4780" s="1" t="s">
        <v>10</v>
      </c>
      <c r="D4780" s="54">
        <v>29451.87</v>
      </c>
      <c r="E4780" s="111"/>
      <c r="F4780" s="112"/>
      <c r="G4780" s="114"/>
    </row>
    <row r="4781" spans="2:8">
      <c r="C4781" s="37"/>
      <c r="D4781" s="38"/>
      <c r="E4781" s="50"/>
    </row>
    <row r="4782" spans="2:8">
      <c r="C4782" s="36" t="s">
        <v>7</v>
      </c>
      <c r="D4782" s="55" t="s">
        <v>180</v>
      </c>
    </row>
    <row r="4783" spans="2:8">
      <c r="C4783" s="36" t="s">
        <v>11</v>
      </c>
      <c r="D4783" s="55">
        <v>95</v>
      </c>
    </row>
    <row r="4784" spans="2:8">
      <c r="C4784" s="36" t="s">
        <v>13</v>
      </c>
      <c r="D4784" s="69" t="s">
        <v>34</v>
      </c>
      <c r="E4784" s="41"/>
    </row>
    <row r="4785" spans="2:8" ht="24" thickBot="1">
      <c r="C4785" s="42"/>
      <c r="D4785" s="42"/>
    </row>
    <row r="4786" spans="2:8" ht="48" thickBot="1">
      <c r="B4786" s="88" t="s">
        <v>17</v>
      </c>
      <c r="C4786" s="89"/>
      <c r="D4786" s="23" t="s">
        <v>20</v>
      </c>
      <c r="E4786" s="90" t="s">
        <v>22</v>
      </c>
      <c r="F4786" s="91"/>
      <c r="G4786" s="2" t="s">
        <v>21</v>
      </c>
    </row>
    <row r="4787" spans="2:8" ht="24" thickBot="1">
      <c r="B4787" s="92" t="s">
        <v>36</v>
      </c>
      <c r="C4787" s="93"/>
      <c r="D4787" s="70">
        <v>50.01</v>
      </c>
      <c r="E4787" s="56">
        <v>3</v>
      </c>
      <c r="F4787" s="18" t="s">
        <v>25</v>
      </c>
      <c r="G4787" s="26">
        <f t="shared" ref="G4787:G4794" si="107">D4787*E4787</f>
        <v>150.03</v>
      </c>
      <c r="H4787" s="94"/>
    </row>
    <row r="4788" spans="2:8">
      <c r="B4788" s="95" t="s">
        <v>18</v>
      </c>
      <c r="C4788" s="96"/>
      <c r="D4788" s="59">
        <v>97.44</v>
      </c>
      <c r="E4788" s="57">
        <v>0.83</v>
      </c>
      <c r="F4788" s="19" t="s">
        <v>26</v>
      </c>
      <c r="G4788" s="27">
        <f t="shared" si="107"/>
        <v>80.875199999999992</v>
      </c>
      <c r="H4788" s="94"/>
    </row>
    <row r="4789" spans="2:8" ht="24" thickBot="1">
      <c r="B4789" s="97" t="s">
        <v>19</v>
      </c>
      <c r="C4789" s="98"/>
      <c r="D4789" s="62">
        <v>151.63</v>
      </c>
      <c r="E4789" s="58">
        <v>0.83</v>
      </c>
      <c r="F4789" s="20" t="s">
        <v>26</v>
      </c>
      <c r="G4789" s="28">
        <f t="shared" si="107"/>
        <v>125.85289999999999</v>
      </c>
      <c r="H4789" s="94"/>
    </row>
    <row r="4790" spans="2:8" ht="24" thickBot="1">
      <c r="B4790" s="99" t="s">
        <v>28</v>
      </c>
      <c r="C4790" s="100"/>
      <c r="D4790" s="71">
        <v>731.97</v>
      </c>
      <c r="E4790" s="71"/>
      <c r="F4790" s="24" t="s">
        <v>25</v>
      </c>
      <c r="G4790" s="29">
        <f t="shared" si="107"/>
        <v>0</v>
      </c>
      <c r="H4790" s="94"/>
    </row>
    <row r="4791" spans="2:8">
      <c r="B4791" s="95" t="s">
        <v>33</v>
      </c>
      <c r="C4791" s="96"/>
      <c r="D4791" s="59">
        <v>652.6</v>
      </c>
      <c r="E4791" s="59">
        <v>6</v>
      </c>
      <c r="F4791" s="19" t="s">
        <v>25</v>
      </c>
      <c r="G4791" s="27">
        <f t="shared" si="107"/>
        <v>3915.6000000000004</v>
      </c>
      <c r="H4791" s="94"/>
    </row>
    <row r="4792" spans="2:8">
      <c r="B4792" s="101" t="s">
        <v>27</v>
      </c>
      <c r="C4792" s="102"/>
      <c r="D4792" s="72">
        <v>526.99</v>
      </c>
      <c r="E4792" s="60">
        <v>3</v>
      </c>
      <c r="F4792" s="21" t="s">
        <v>25</v>
      </c>
      <c r="G4792" s="30">
        <f t="shared" si="107"/>
        <v>1580.97</v>
      </c>
      <c r="H4792" s="94"/>
    </row>
    <row r="4793" spans="2:8">
      <c r="B4793" s="101" t="s">
        <v>29</v>
      </c>
      <c r="C4793" s="102"/>
      <c r="D4793" s="73">
        <v>5436.99</v>
      </c>
      <c r="E4793" s="61"/>
      <c r="F4793" s="21" t="s">
        <v>25</v>
      </c>
      <c r="G4793" s="30">
        <f t="shared" si="107"/>
        <v>0</v>
      </c>
      <c r="H4793" s="94"/>
    </row>
    <row r="4794" spans="2:8">
      <c r="B4794" s="101" t="s">
        <v>30</v>
      </c>
      <c r="C4794" s="102"/>
      <c r="D4794" s="73">
        <v>1672.77</v>
      </c>
      <c r="E4794" s="61"/>
      <c r="F4794" s="21" t="s">
        <v>25</v>
      </c>
      <c r="G4794" s="30">
        <f t="shared" si="107"/>
        <v>0</v>
      </c>
      <c r="H4794" s="94"/>
    </row>
    <row r="4795" spans="2:8">
      <c r="B4795" s="101" t="s">
        <v>32</v>
      </c>
      <c r="C4795" s="102"/>
      <c r="D4795" s="73">
        <v>548.24</v>
      </c>
      <c r="E4795" s="61"/>
      <c r="F4795" s="21" t="s">
        <v>25</v>
      </c>
      <c r="G4795" s="30">
        <f>D4795*E4795</f>
        <v>0</v>
      </c>
      <c r="H4795" s="94"/>
    </row>
    <row r="4796" spans="2:8" ht="24" thickBot="1">
      <c r="B4796" s="97" t="s">
        <v>31</v>
      </c>
      <c r="C4796" s="98"/>
      <c r="D4796" s="74">
        <v>340.74</v>
      </c>
      <c r="E4796" s="62"/>
      <c r="F4796" s="20" t="s">
        <v>25</v>
      </c>
      <c r="G4796" s="31">
        <f>D4796*E4796</f>
        <v>0</v>
      </c>
      <c r="H4796" s="94"/>
    </row>
    <row r="4797" spans="2:8">
      <c r="C4797" s="3"/>
      <c r="D4797" s="3"/>
      <c r="E4797" s="4"/>
      <c r="F4797" s="4"/>
      <c r="H4797" s="45"/>
    </row>
    <row r="4798" spans="2:8" ht="25.5">
      <c r="C4798" s="14" t="s">
        <v>14</v>
      </c>
      <c r="D4798" s="6"/>
    </row>
    <row r="4799" spans="2:8" ht="20.25">
      <c r="C4799" s="85" t="s">
        <v>6</v>
      </c>
      <c r="D4799" s="83" t="s">
        <v>0</v>
      </c>
      <c r="E4799" s="9">
        <f>IF(G4787&gt;0, ROUND((G4787+D4780)/D4780,2), 0)</f>
        <v>1.01</v>
      </c>
      <c r="F4799" s="9"/>
      <c r="G4799" s="10"/>
      <c r="H4799" s="7"/>
    </row>
    <row r="4800" spans="2:8">
      <c r="C4800" s="85"/>
      <c r="D4800" s="83" t="s">
        <v>1</v>
      </c>
      <c r="E4800" s="9">
        <f>IF(SUM(G4788:G4789)&gt;0,ROUND((G4788+G4789+D4780)/D4780,2),0)</f>
        <v>1.01</v>
      </c>
      <c r="F4800" s="9"/>
      <c r="G4800" s="11"/>
      <c r="H4800" s="47"/>
    </row>
    <row r="4801" spans="2:8">
      <c r="C4801" s="85"/>
      <c r="D4801" s="83" t="s">
        <v>2</v>
      </c>
      <c r="E4801" s="9">
        <f>IF(G4790&gt;0,ROUND((G4790+D4780)/D4780,2),0)</f>
        <v>0</v>
      </c>
      <c r="F4801" s="12"/>
      <c r="G4801" s="11"/>
    </row>
    <row r="4802" spans="2:8">
      <c r="C4802" s="85"/>
      <c r="D4802" s="13" t="s">
        <v>3</v>
      </c>
      <c r="E4802" s="32">
        <f>IF(SUM(G4791:G4796)&gt;0,ROUND((SUM(G4791:G4796)+D4780)/D4780,2),0)</f>
        <v>1.19</v>
      </c>
      <c r="F4802" s="10"/>
      <c r="G4802" s="11"/>
    </row>
    <row r="4803" spans="2:8" ht="25.5">
      <c r="D4803" s="33" t="s">
        <v>4</v>
      </c>
      <c r="E4803" s="34">
        <f>SUM(E4799:E4802)-IF(VALUE(COUNTIF(E4799:E4802,"&gt;0"))=4,3,0)-IF(VALUE(COUNTIF(E4799:E4802,"&gt;0"))=3,2,0)-IF(VALUE(COUNTIF(E4799:E4802,"&gt;0"))=2,1,0)</f>
        <v>1.21</v>
      </c>
      <c r="F4803" s="25"/>
    </row>
    <row r="4804" spans="2:8">
      <c r="E4804" s="15"/>
    </row>
    <row r="4805" spans="2:8" ht="25.5">
      <c r="B4805" s="22"/>
      <c r="C4805" s="16" t="s">
        <v>23</v>
      </c>
      <c r="D4805" s="86">
        <f>E4803*D4780</f>
        <v>35636.762699999999</v>
      </c>
      <c r="E4805" s="86"/>
    </row>
    <row r="4806" spans="2:8" ht="20.25">
      <c r="C4806" s="17" t="s">
        <v>8</v>
      </c>
      <c r="D4806" s="87">
        <f>D4805/D4779</f>
        <v>66.486497574626867</v>
      </c>
      <c r="E4806" s="87"/>
      <c r="G4806" s="7"/>
      <c r="H4806" s="48"/>
    </row>
    <row r="4816" spans="2:8" ht="60.75">
      <c r="B4816" s="115" t="s">
        <v>327</v>
      </c>
      <c r="C4816" s="115"/>
      <c r="D4816" s="115"/>
      <c r="E4816" s="115"/>
      <c r="F4816" s="115"/>
      <c r="G4816" s="115"/>
      <c r="H4816" s="115"/>
    </row>
    <row r="4817" spans="2:8">
      <c r="B4817" s="116" t="s">
        <v>37</v>
      </c>
      <c r="C4817" s="116"/>
      <c r="D4817" s="116"/>
      <c r="E4817" s="116"/>
      <c r="F4817" s="116"/>
      <c r="G4817" s="116"/>
    </row>
    <row r="4818" spans="2:8">
      <c r="C4818" s="84"/>
      <c r="G4818" s="7"/>
    </row>
    <row r="4819" spans="2:8" ht="25.5">
      <c r="C4819" s="14" t="s">
        <v>5</v>
      </c>
      <c r="D4819" s="6"/>
    </row>
    <row r="4820" spans="2:8" ht="20.25">
      <c r="B4820" s="10"/>
      <c r="C4820" s="103" t="s">
        <v>15</v>
      </c>
      <c r="D4820" s="106" t="s">
        <v>87</v>
      </c>
      <c r="E4820" s="107"/>
      <c r="F4820" s="107"/>
      <c r="G4820" s="108"/>
      <c r="H4820" s="40"/>
    </row>
    <row r="4821" spans="2:8" ht="20.25">
      <c r="B4821" s="10"/>
      <c r="C4821" s="104"/>
      <c r="D4821" s="106" t="s">
        <v>158</v>
      </c>
      <c r="E4821" s="107"/>
      <c r="F4821" s="107"/>
      <c r="G4821" s="108"/>
      <c r="H4821" s="40"/>
    </row>
    <row r="4822" spans="2:8" ht="20.25">
      <c r="B4822" s="10"/>
      <c r="C4822" s="105"/>
      <c r="D4822" s="106" t="s">
        <v>181</v>
      </c>
      <c r="E4822" s="107"/>
      <c r="F4822" s="107"/>
      <c r="G4822" s="108"/>
      <c r="H4822" s="40"/>
    </row>
    <row r="4823" spans="2:8">
      <c r="C4823" s="35" t="s">
        <v>12</v>
      </c>
      <c r="D4823" s="53">
        <v>0.4</v>
      </c>
      <c r="E4823" s="49"/>
      <c r="F4823" s="10"/>
    </row>
    <row r="4824" spans="2:8">
      <c r="C4824" s="1" t="s">
        <v>9</v>
      </c>
      <c r="D4824" s="54">
        <v>60</v>
      </c>
      <c r="E4824" s="109" t="s">
        <v>16</v>
      </c>
      <c r="F4824" s="110"/>
      <c r="G4824" s="113">
        <f>D4825/D4824</f>
        <v>239.72116666666668</v>
      </c>
    </row>
    <row r="4825" spans="2:8">
      <c r="C4825" s="1" t="s">
        <v>10</v>
      </c>
      <c r="D4825" s="54">
        <v>14383.27</v>
      </c>
      <c r="E4825" s="111"/>
      <c r="F4825" s="112"/>
      <c r="G4825" s="114"/>
    </row>
    <row r="4826" spans="2:8">
      <c r="C4826" s="37"/>
      <c r="D4826" s="38"/>
      <c r="E4826" s="50"/>
    </row>
    <row r="4827" spans="2:8">
      <c r="C4827" s="36" t="s">
        <v>7</v>
      </c>
      <c r="D4827" s="55" t="s">
        <v>182</v>
      </c>
    </row>
    <row r="4828" spans="2:8">
      <c r="C4828" s="36" t="s">
        <v>11</v>
      </c>
      <c r="D4828" s="55">
        <v>80</v>
      </c>
    </row>
    <row r="4829" spans="2:8">
      <c r="C4829" s="36" t="s">
        <v>13</v>
      </c>
      <c r="D4829" s="69" t="s">
        <v>34</v>
      </c>
      <c r="E4829" s="41"/>
    </row>
    <row r="4830" spans="2:8" ht="24" thickBot="1">
      <c r="C4830" s="42"/>
      <c r="D4830" s="42"/>
    </row>
    <row r="4831" spans="2:8" ht="48" thickBot="1">
      <c r="B4831" s="88" t="s">
        <v>17</v>
      </c>
      <c r="C4831" s="89"/>
      <c r="D4831" s="23" t="s">
        <v>20</v>
      </c>
      <c r="E4831" s="90" t="s">
        <v>22</v>
      </c>
      <c r="F4831" s="91"/>
      <c r="G4831" s="2" t="s">
        <v>21</v>
      </c>
    </row>
    <row r="4832" spans="2:8" ht="24" thickBot="1">
      <c r="B4832" s="92" t="s">
        <v>36</v>
      </c>
      <c r="C4832" s="93"/>
      <c r="D4832" s="70">
        <v>50.01</v>
      </c>
      <c r="E4832" s="56">
        <v>0.4</v>
      </c>
      <c r="F4832" s="18" t="s">
        <v>25</v>
      </c>
      <c r="G4832" s="26">
        <f t="shared" ref="G4832:G4839" si="108">D4832*E4832</f>
        <v>20.004000000000001</v>
      </c>
      <c r="H4832" s="94"/>
    </row>
    <row r="4833" spans="2:8">
      <c r="B4833" s="95" t="s">
        <v>18</v>
      </c>
      <c r="C4833" s="96"/>
      <c r="D4833" s="59">
        <v>97.44</v>
      </c>
      <c r="E4833" s="57">
        <v>0.26</v>
      </c>
      <c r="F4833" s="19" t="s">
        <v>26</v>
      </c>
      <c r="G4833" s="27">
        <f t="shared" si="108"/>
        <v>25.334399999999999</v>
      </c>
      <c r="H4833" s="94"/>
    </row>
    <row r="4834" spans="2:8" ht="24" thickBot="1">
      <c r="B4834" s="97" t="s">
        <v>19</v>
      </c>
      <c r="C4834" s="98"/>
      <c r="D4834" s="62">
        <v>151.63</v>
      </c>
      <c r="E4834" s="58">
        <v>0.26</v>
      </c>
      <c r="F4834" s="20" t="s">
        <v>26</v>
      </c>
      <c r="G4834" s="28">
        <f t="shared" si="108"/>
        <v>39.4238</v>
      </c>
      <c r="H4834" s="94"/>
    </row>
    <row r="4835" spans="2:8" ht="24" thickBot="1">
      <c r="B4835" s="99" t="s">
        <v>28</v>
      </c>
      <c r="C4835" s="100"/>
      <c r="D4835" s="71">
        <v>731.97</v>
      </c>
      <c r="E4835" s="71"/>
      <c r="F4835" s="24" t="s">
        <v>25</v>
      </c>
      <c r="G4835" s="29">
        <f t="shared" si="108"/>
        <v>0</v>
      </c>
      <c r="H4835" s="94"/>
    </row>
    <row r="4836" spans="2:8">
      <c r="B4836" s="95" t="s">
        <v>33</v>
      </c>
      <c r="C4836" s="96"/>
      <c r="D4836" s="59">
        <v>652.6</v>
      </c>
      <c r="E4836" s="59">
        <v>0.8</v>
      </c>
      <c r="F4836" s="19" t="s">
        <v>25</v>
      </c>
      <c r="G4836" s="27">
        <f t="shared" si="108"/>
        <v>522.08000000000004</v>
      </c>
      <c r="H4836" s="94"/>
    </row>
    <row r="4837" spans="2:8">
      <c r="B4837" s="101" t="s">
        <v>27</v>
      </c>
      <c r="C4837" s="102"/>
      <c r="D4837" s="72">
        <v>526.99</v>
      </c>
      <c r="E4837" s="60"/>
      <c r="F4837" s="21" t="s">
        <v>25</v>
      </c>
      <c r="G4837" s="30">
        <f t="shared" si="108"/>
        <v>0</v>
      </c>
      <c r="H4837" s="94"/>
    </row>
    <row r="4838" spans="2:8">
      <c r="B4838" s="101" t="s">
        <v>29</v>
      </c>
      <c r="C4838" s="102"/>
      <c r="D4838" s="73">
        <v>5436.99</v>
      </c>
      <c r="E4838" s="61">
        <v>0.4</v>
      </c>
      <c r="F4838" s="21" t="s">
        <v>25</v>
      </c>
      <c r="G4838" s="30">
        <f t="shared" si="108"/>
        <v>2174.7959999999998</v>
      </c>
      <c r="H4838" s="94"/>
    </row>
    <row r="4839" spans="2:8">
      <c r="B4839" s="101" t="s">
        <v>30</v>
      </c>
      <c r="C4839" s="102"/>
      <c r="D4839" s="73">
        <v>1672.77</v>
      </c>
      <c r="E4839" s="61">
        <v>0.4</v>
      </c>
      <c r="F4839" s="21" t="s">
        <v>25</v>
      </c>
      <c r="G4839" s="30">
        <f t="shared" si="108"/>
        <v>669.10800000000006</v>
      </c>
      <c r="H4839" s="94"/>
    </row>
    <row r="4840" spans="2:8">
      <c r="B4840" s="101" t="s">
        <v>32</v>
      </c>
      <c r="C4840" s="102"/>
      <c r="D4840" s="73">
        <v>548.24</v>
      </c>
      <c r="E4840" s="61">
        <v>0.4</v>
      </c>
      <c r="F4840" s="21" t="s">
        <v>25</v>
      </c>
      <c r="G4840" s="30">
        <f>D4840*E4840</f>
        <v>219.29600000000002</v>
      </c>
      <c r="H4840" s="94"/>
    </row>
    <row r="4841" spans="2:8" ht="24" thickBot="1">
      <c r="B4841" s="97" t="s">
        <v>31</v>
      </c>
      <c r="C4841" s="98"/>
      <c r="D4841" s="74">
        <v>340.74</v>
      </c>
      <c r="E4841" s="62">
        <v>4</v>
      </c>
      <c r="F4841" s="20" t="s">
        <v>25</v>
      </c>
      <c r="G4841" s="31">
        <f>D4841*E4841</f>
        <v>1362.96</v>
      </c>
      <c r="H4841" s="94"/>
    </row>
    <row r="4842" spans="2:8">
      <c r="C4842" s="3"/>
      <c r="D4842" s="3"/>
      <c r="E4842" s="4"/>
      <c r="F4842" s="4"/>
      <c r="H4842" s="45"/>
    </row>
    <row r="4843" spans="2:8" ht="25.5">
      <c r="C4843" s="14" t="s">
        <v>14</v>
      </c>
      <c r="D4843" s="6"/>
    </row>
    <row r="4844" spans="2:8" ht="20.25">
      <c r="C4844" s="85" t="s">
        <v>6</v>
      </c>
      <c r="D4844" s="83" t="s">
        <v>0</v>
      </c>
      <c r="E4844" s="9">
        <f>IF(G4832&gt;0, ROUND((G4832+D4825)/D4825,2), 0)</f>
        <v>1</v>
      </c>
      <c r="F4844" s="9"/>
      <c r="G4844" s="10"/>
      <c r="H4844" s="7"/>
    </row>
    <row r="4845" spans="2:8">
      <c r="C4845" s="85"/>
      <c r="D4845" s="83" t="s">
        <v>1</v>
      </c>
      <c r="E4845" s="9">
        <f>IF(SUM(G4833:G4834)&gt;0,ROUND((G4833+G4834+D4825)/D4825,2),0)</f>
        <v>1</v>
      </c>
      <c r="F4845" s="9"/>
      <c r="G4845" s="11"/>
      <c r="H4845" s="47"/>
    </row>
    <row r="4846" spans="2:8">
      <c r="C4846" s="85"/>
      <c r="D4846" s="83" t="s">
        <v>2</v>
      </c>
      <c r="E4846" s="9">
        <f>IF(G4835&gt;0,ROUND((G4835+D4825)/D4825,2),0)</f>
        <v>0</v>
      </c>
      <c r="F4846" s="12"/>
      <c r="G4846" s="11"/>
    </row>
    <row r="4847" spans="2:8">
      <c r="C4847" s="85"/>
      <c r="D4847" s="13" t="s">
        <v>3</v>
      </c>
      <c r="E4847" s="32">
        <f>IF(SUM(G4836:G4841)&gt;0,ROUND((SUM(G4836:G4841)+D4825)/D4825,2),0)</f>
        <v>1.34</v>
      </c>
      <c r="F4847" s="10"/>
      <c r="G4847" s="11"/>
    </row>
    <row r="4848" spans="2:8" ht="25.5">
      <c r="D4848" s="33" t="s">
        <v>4</v>
      </c>
      <c r="E4848" s="34">
        <f>SUM(E4844:E4847)-IF(VALUE(COUNTIF(E4844:E4847,"&gt;0"))=4,3,0)-IF(VALUE(COUNTIF(E4844:E4847,"&gt;0"))=3,2,0)-IF(VALUE(COUNTIF(E4844:E4847,"&gt;0"))=2,1,0)</f>
        <v>1.3399999999999999</v>
      </c>
      <c r="F4848" s="25"/>
    </row>
    <row r="4849" spans="2:8">
      <c r="E4849" s="15"/>
    </row>
    <row r="4850" spans="2:8" ht="25.5">
      <c r="B4850" s="22"/>
      <c r="C4850" s="16" t="s">
        <v>23</v>
      </c>
      <c r="D4850" s="86">
        <f>E4848*D4825</f>
        <v>19273.5818</v>
      </c>
      <c r="E4850" s="86"/>
    </row>
    <row r="4851" spans="2:8" ht="20.25">
      <c r="C4851" s="17" t="s">
        <v>8</v>
      </c>
      <c r="D4851" s="87">
        <f>D4850/D4824</f>
        <v>321.22636333333332</v>
      </c>
      <c r="E4851" s="87"/>
      <c r="G4851" s="7"/>
      <c r="H4851" s="48"/>
    </row>
    <row r="4861" spans="2:8" ht="60.75">
      <c r="B4861" s="115" t="s">
        <v>328</v>
      </c>
      <c r="C4861" s="115"/>
      <c r="D4861" s="115"/>
      <c r="E4861" s="115"/>
      <c r="F4861" s="115"/>
      <c r="G4861" s="115"/>
      <c r="H4861" s="115"/>
    </row>
    <row r="4862" spans="2:8">
      <c r="B4862" s="116" t="s">
        <v>37</v>
      </c>
      <c r="C4862" s="116"/>
      <c r="D4862" s="116"/>
      <c r="E4862" s="116"/>
      <c r="F4862" s="116"/>
      <c r="G4862" s="116"/>
    </row>
    <row r="4863" spans="2:8">
      <c r="C4863" s="84"/>
      <c r="G4863" s="7"/>
    </row>
    <row r="4864" spans="2:8" ht="25.5">
      <c r="C4864" s="14" t="s">
        <v>5</v>
      </c>
      <c r="D4864" s="6"/>
    </row>
    <row r="4865" spans="2:8" ht="20.25">
      <c r="B4865" s="10"/>
      <c r="C4865" s="103" t="s">
        <v>15</v>
      </c>
      <c r="D4865" s="106" t="s">
        <v>87</v>
      </c>
      <c r="E4865" s="107"/>
      <c r="F4865" s="107"/>
      <c r="G4865" s="108"/>
      <c r="H4865" s="40"/>
    </row>
    <row r="4866" spans="2:8" ht="20.25">
      <c r="B4866" s="10"/>
      <c r="C4866" s="104"/>
      <c r="D4866" s="106" t="s">
        <v>158</v>
      </c>
      <c r="E4866" s="107"/>
      <c r="F4866" s="107"/>
      <c r="G4866" s="108"/>
      <c r="H4866" s="40"/>
    </row>
    <row r="4867" spans="2:8" ht="20.25">
      <c r="B4867" s="10"/>
      <c r="C4867" s="105"/>
      <c r="D4867" s="106" t="s">
        <v>326</v>
      </c>
      <c r="E4867" s="107"/>
      <c r="F4867" s="107"/>
      <c r="G4867" s="108"/>
      <c r="H4867" s="40"/>
    </row>
    <row r="4868" spans="2:8">
      <c r="C4868" s="35" t="s">
        <v>12</v>
      </c>
      <c r="D4868" s="53">
        <v>4.3</v>
      </c>
      <c r="E4868" s="49"/>
      <c r="F4868" s="10"/>
    </row>
    <row r="4869" spans="2:8">
      <c r="C4869" s="1" t="s">
        <v>9</v>
      </c>
      <c r="D4869" s="54">
        <v>805</v>
      </c>
      <c r="E4869" s="109" t="s">
        <v>16</v>
      </c>
      <c r="F4869" s="110"/>
      <c r="G4869" s="113">
        <f>D4870/D4869</f>
        <v>58.350273291925468</v>
      </c>
    </row>
    <row r="4870" spans="2:8">
      <c r="C4870" s="1" t="s">
        <v>10</v>
      </c>
      <c r="D4870" s="54">
        <v>46971.97</v>
      </c>
      <c r="E4870" s="111"/>
      <c r="F4870" s="112"/>
      <c r="G4870" s="114"/>
    </row>
    <row r="4871" spans="2:8">
      <c r="C4871" s="37"/>
      <c r="D4871" s="38"/>
      <c r="E4871" s="50"/>
    </row>
    <row r="4872" spans="2:8">
      <c r="C4872" s="36" t="s">
        <v>7</v>
      </c>
      <c r="D4872" s="55" t="s">
        <v>153</v>
      </c>
    </row>
    <row r="4873" spans="2:8">
      <c r="C4873" s="36" t="s">
        <v>11</v>
      </c>
      <c r="D4873" s="55">
        <v>70</v>
      </c>
    </row>
    <row r="4874" spans="2:8">
      <c r="C4874" s="36" t="s">
        <v>13</v>
      </c>
      <c r="D4874" s="69" t="s">
        <v>34</v>
      </c>
      <c r="E4874" s="41"/>
    </row>
    <row r="4875" spans="2:8" ht="24" thickBot="1">
      <c r="C4875" s="42"/>
      <c r="D4875" s="42"/>
    </row>
    <row r="4876" spans="2:8" ht="48" thickBot="1">
      <c r="B4876" s="88" t="s">
        <v>17</v>
      </c>
      <c r="C4876" s="89"/>
      <c r="D4876" s="23" t="s">
        <v>20</v>
      </c>
      <c r="E4876" s="90" t="s">
        <v>22</v>
      </c>
      <c r="F4876" s="91"/>
      <c r="G4876" s="2" t="s">
        <v>21</v>
      </c>
    </row>
    <row r="4877" spans="2:8" ht="24" thickBot="1">
      <c r="B4877" s="92" t="s">
        <v>36</v>
      </c>
      <c r="C4877" s="93"/>
      <c r="D4877" s="70">
        <v>50.01</v>
      </c>
      <c r="E4877" s="56">
        <v>4.3</v>
      </c>
      <c r="F4877" s="18" t="s">
        <v>25</v>
      </c>
      <c r="G4877" s="26">
        <f t="shared" ref="G4877:G4884" si="109">D4877*E4877</f>
        <v>215.04299999999998</v>
      </c>
      <c r="H4877" s="94"/>
    </row>
    <row r="4878" spans="2:8">
      <c r="B4878" s="95" t="s">
        <v>18</v>
      </c>
      <c r="C4878" s="96"/>
      <c r="D4878" s="59">
        <v>97.44</v>
      </c>
      <c r="E4878" s="57">
        <v>0.59</v>
      </c>
      <c r="F4878" s="19" t="s">
        <v>26</v>
      </c>
      <c r="G4878" s="27">
        <f t="shared" si="109"/>
        <v>57.489599999999996</v>
      </c>
      <c r="H4878" s="94"/>
    </row>
    <row r="4879" spans="2:8" ht="24" thickBot="1">
      <c r="B4879" s="97" t="s">
        <v>19</v>
      </c>
      <c r="C4879" s="98"/>
      <c r="D4879" s="62">
        <v>151.63</v>
      </c>
      <c r="E4879" s="58">
        <v>0.59</v>
      </c>
      <c r="F4879" s="20" t="s">
        <v>26</v>
      </c>
      <c r="G4879" s="28">
        <f t="shared" si="109"/>
        <v>89.461699999999993</v>
      </c>
      <c r="H4879" s="94"/>
    </row>
    <row r="4880" spans="2:8" ht="24" thickBot="1">
      <c r="B4880" s="99" t="s">
        <v>28</v>
      </c>
      <c r="C4880" s="100"/>
      <c r="D4880" s="71">
        <v>731.97</v>
      </c>
      <c r="E4880" s="71"/>
      <c r="F4880" s="24" t="s">
        <v>25</v>
      </c>
      <c r="G4880" s="29">
        <f t="shared" si="109"/>
        <v>0</v>
      </c>
      <c r="H4880" s="94"/>
    </row>
    <row r="4881" spans="2:8">
      <c r="B4881" s="95" t="s">
        <v>33</v>
      </c>
      <c r="C4881" s="96"/>
      <c r="D4881" s="59">
        <v>652.6</v>
      </c>
      <c r="E4881" s="59">
        <v>3.2</v>
      </c>
      <c r="F4881" s="19" t="s">
        <v>25</v>
      </c>
      <c r="G4881" s="27">
        <f t="shared" si="109"/>
        <v>2088.3200000000002</v>
      </c>
      <c r="H4881" s="94"/>
    </row>
    <row r="4882" spans="2:8">
      <c r="B4882" s="101" t="s">
        <v>27</v>
      </c>
      <c r="C4882" s="102"/>
      <c r="D4882" s="72">
        <v>526.99</v>
      </c>
      <c r="E4882" s="60"/>
      <c r="F4882" s="21" t="s">
        <v>25</v>
      </c>
      <c r="G4882" s="30">
        <f t="shared" si="109"/>
        <v>0</v>
      </c>
      <c r="H4882" s="94"/>
    </row>
    <row r="4883" spans="2:8">
      <c r="B4883" s="101" t="s">
        <v>29</v>
      </c>
      <c r="C4883" s="102"/>
      <c r="D4883" s="73">
        <v>5436.99</v>
      </c>
      <c r="E4883" s="61">
        <v>1.6</v>
      </c>
      <c r="F4883" s="21" t="s">
        <v>25</v>
      </c>
      <c r="G4883" s="30">
        <f t="shared" si="109"/>
        <v>8699.1839999999993</v>
      </c>
      <c r="H4883" s="94"/>
    </row>
    <row r="4884" spans="2:8">
      <c r="B4884" s="101" t="s">
        <v>30</v>
      </c>
      <c r="C4884" s="102"/>
      <c r="D4884" s="73">
        <v>1672.77</v>
      </c>
      <c r="E4884" s="61">
        <v>1.6</v>
      </c>
      <c r="F4884" s="21" t="s">
        <v>25</v>
      </c>
      <c r="G4884" s="30">
        <f t="shared" si="109"/>
        <v>2676.4320000000002</v>
      </c>
      <c r="H4884" s="94"/>
    </row>
    <row r="4885" spans="2:8">
      <c r="B4885" s="101" t="s">
        <v>32</v>
      </c>
      <c r="C4885" s="102"/>
      <c r="D4885" s="73">
        <v>548.24</v>
      </c>
      <c r="E4885" s="61">
        <v>1.6</v>
      </c>
      <c r="F4885" s="21" t="s">
        <v>25</v>
      </c>
      <c r="G4885" s="30">
        <f>D4885*E4885</f>
        <v>877.18400000000008</v>
      </c>
      <c r="H4885" s="94"/>
    </row>
    <row r="4886" spans="2:8" ht="24" thickBot="1">
      <c r="B4886" s="97" t="s">
        <v>31</v>
      </c>
      <c r="C4886" s="98"/>
      <c r="D4886" s="74">
        <v>340.74</v>
      </c>
      <c r="E4886" s="62">
        <v>16</v>
      </c>
      <c r="F4886" s="20" t="s">
        <v>25</v>
      </c>
      <c r="G4886" s="31">
        <f>D4886*E4886</f>
        <v>5451.84</v>
      </c>
      <c r="H4886" s="94"/>
    </row>
    <row r="4887" spans="2:8">
      <c r="C4887" s="3"/>
      <c r="D4887" s="3"/>
      <c r="E4887" s="4"/>
      <c r="F4887" s="4"/>
      <c r="H4887" s="45"/>
    </row>
    <row r="4888" spans="2:8" ht="25.5">
      <c r="C4888" s="14" t="s">
        <v>14</v>
      </c>
      <c r="D4888" s="6"/>
    </row>
    <row r="4889" spans="2:8" ht="20.25">
      <c r="C4889" s="85" t="s">
        <v>6</v>
      </c>
      <c r="D4889" s="83" t="s">
        <v>0</v>
      </c>
      <c r="E4889" s="9">
        <f>IF(G4877&gt;0, ROUND((G4877+D4870)/D4870,2), 0)</f>
        <v>1</v>
      </c>
      <c r="F4889" s="9"/>
      <c r="G4889" s="10"/>
      <c r="H4889" s="7"/>
    </row>
    <row r="4890" spans="2:8">
      <c r="C4890" s="85"/>
      <c r="D4890" s="83" t="s">
        <v>1</v>
      </c>
      <c r="E4890" s="9">
        <f>IF(SUM(G4878:G4879)&gt;0,ROUND((G4878+G4879+D4870)/D4870,2),0)</f>
        <v>1</v>
      </c>
      <c r="F4890" s="9"/>
      <c r="G4890" s="11"/>
      <c r="H4890" s="47"/>
    </row>
    <row r="4891" spans="2:8">
      <c r="C4891" s="85"/>
      <c r="D4891" s="83" t="s">
        <v>2</v>
      </c>
      <c r="E4891" s="9">
        <f>IF(G4880&gt;0,ROUND((G4880+D4870)/D4870,2),0)</f>
        <v>0</v>
      </c>
      <c r="F4891" s="12"/>
      <c r="G4891" s="11"/>
    </row>
    <row r="4892" spans="2:8">
      <c r="C4892" s="85"/>
      <c r="D4892" s="13" t="s">
        <v>3</v>
      </c>
      <c r="E4892" s="32">
        <f>IF(SUM(G4881:G4886)&gt;0,ROUND((SUM(G4881:G4886)+D4870)/D4870,2),0)</f>
        <v>1.42</v>
      </c>
      <c r="F4892" s="10"/>
      <c r="G4892" s="11"/>
    </row>
    <row r="4893" spans="2:8" ht="25.5">
      <c r="D4893" s="33" t="s">
        <v>4</v>
      </c>
      <c r="E4893" s="34">
        <f>SUM(E4889:E4892)-IF(VALUE(COUNTIF(E4889:E4892,"&gt;0"))=4,3,0)-IF(VALUE(COUNTIF(E4889:E4892,"&gt;0"))=3,2,0)-IF(VALUE(COUNTIF(E4889:E4892,"&gt;0"))=2,1,0)</f>
        <v>1.42</v>
      </c>
      <c r="F4893" s="25"/>
    </row>
    <row r="4894" spans="2:8">
      <c r="E4894" s="15"/>
    </row>
    <row r="4895" spans="2:8" ht="25.5">
      <c r="B4895" s="22"/>
      <c r="C4895" s="16" t="s">
        <v>23</v>
      </c>
      <c r="D4895" s="86">
        <f>E4893*D4870</f>
        <v>66700.197400000005</v>
      </c>
      <c r="E4895" s="86"/>
    </row>
    <row r="4896" spans="2:8" ht="20.25">
      <c r="C4896" s="17" t="s">
        <v>8</v>
      </c>
      <c r="D4896" s="87">
        <f>D4895/D4869</f>
        <v>82.857388074534171</v>
      </c>
      <c r="E4896" s="87"/>
      <c r="G4896" s="7"/>
      <c r="H4896" s="48"/>
    </row>
    <row r="4906" spans="2:8" ht="60.75">
      <c r="B4906" s="115" t="s">
        <v>329</v>
      </c>
      <c r="C4906" s="115"/>
      <c r="D4906" s="115"/>
      <c r="E4906" s="115"/>
      <c r="F4906" s="115"/>
      <c r="G4906" s="115"/>
      <c r="H4906" s="115"/>
    </row>
    <row r="4907" spans="2:8">
      <c r="B4907" s="116" t="s">
        <v>37</v>
      </c>
      <c r="C4907" s="116"/>
      <c r="D4907" s="116"/>
      <c r="E4907" s="116"/>
      <c r="F4907" s="116"/>
      <c r="G4907" s="116"/>
    </row>
    <row r="4908" spans="2:8">
      <c r="C4908" s="84"/>
      <c r="G4908" s="7"/>
    </row>
    <row r="4909" spans="2:8" ht="25.5">
      <c r="C4909" s="14" t="s">
        <v>5</v>
      </c>
      <c r="D4909" s="6"/>
    </row>
    <row r="4910" spans="2:8" ht="20.25">
      <c r="B4910" s="10"/>
      <c r="C4910" s="103" t="s">
        <v>15</v>
      </c>
      <c r="D4910" s="106" t="s">
        <v>87</v>
      </c>
      <c r="E4910" s="107"/>
      <c r="F4910" s="107"/>
      <c r="G4910" s="108"/>
      <c r="H4910" s="40"/>
    </row>
    <row r="4911" spans="2:8" ht="20.25">
      <c r="B4911" s="10"/>
      <c r="C4911" s="104"/>
      <c r="D4911" s="106" t="s">
        <v>158</v>
      </c>
      <c r="E4911" s="107"/>
      <c r="F4911" s="107"/>
      <c r="G4911" s="108"/>
      <c r="H4911" s="40"/>
    </row>
    <row r="4912" spans="2:8" ht="20.25">
      <c r="B4912" s="10"/>
      <c r="C4912" s="105"/>
      <c r="D4912" s="106" t="s">
        <v>183</v>
      </c>
      <c r="E4912" s="107"/>
      <c r="F4912" s="107"/>
      <c r="G4912" s="108"/>
      <c r="H4912" s="40"/>
    </row>
    <row r="4913" spans="2:8">
      <c r="C4913" s="35" t="s">
        <v>12</v>
      </c>
      <c r="D4913" s="53">
        <v>1.6</v>
      </c>
      <c r="E4913" s="49"/>
      <c r="F4913" s="10"/>
    </row>
    <row r="4914" spans="2:8">
      <c r="C4914" s="1" t="s">
        <v>9</v>
      </c>
      <c r="D4914" s="54">
        <v>202</v>
      </c>
      <c r="E4914" s="109" t="s">
        <v>16</v>
      </c>
      <c r="F4914" s="110"/>
      <c r="G4914" s="113">
        <f>D4915/D4914</f>
        <v>285.26930693069306</v>
      </c>
    </row>
    <row r="4915" spans="2:8">
      <c r="C4915" s="1" t="s">
        <v>10</v>
      </c>
      <c r="D4915" s="54">
        <v>57624.4</v>
      </c>
      <c r="E4915" s="111"/>
      <c r="F4915" s="112"/>
      <c r="G4915" s="114"/>
    </row>
    <row r="4916" spans="2:8">
      <c r="C4916" s="37"/>
      <c r="D4916" s="38"/>
      <c r="E4916" s="50"/>
    </row>
    <row r="4917" spans="2:8">
      <c r="C4917" s="36" t="s">
        <v>7</v>
      </c>
      <c r="D4917" s="55" t="s">
        <v>184</v>
      </c>
    </row>
    <row r="4918" spans="2:8">
      <c r="C4918" s="36" t="s">
        <v>11</v>
      </c>
      <c r="D4918" s="55">
        <v>95</v>
      </c>
    </row>
    <row r="4919" spans="2:8">
      <c r="C4919" s="36" t="s">
        <v>13</v>
      </c>
      <c r="D4919" s="69" t="s">
        <v>34</v>
      </c>
      <c r="E4919" s="41"/>
    </row>
    <row r="4920" spans="2:8" ht="24" thickBot="1">
      <c r="C4920" s="42"/>
      <c r="D4920" s="42"/>
    </row>
    <row r="4921" spans="2:8" ht="48" thickBot="1">
      <c r="B4921" s="88" t="s">
        <v>17</v>
      </c>
      <c r="C4921" s="89"/>
      <c r="D4921" s="23" t="s">
        <v>20</v>
      </c>
      <c r="E4921" s="90" t="s">
        <v>22</v>
      </c>
      <c r="F4921" s="91"/>
      <c r="G4921" s="2" t="s">
        <v>21</v>
      </c>
    </row>
    <row r="4922" spans="2:8" ht="24" thickBot="1">
      <c r="B4922" s="92" t="s">
        <v>36</v>
      </c>
      <c r="C4922" s="93"/>
      <c r="D4922" s="70">
        <v>50.01</v>
      </c>
      <c r="E4922" s="56">
        <v>1.6</v>
      </c>
      <c r="F4922" s="18" t="s">
        <v>25</v>
      </c>
      <c r="G4922" s="26">
        <f t="shared" ref="G4922:G4929" si="110">D4922*E4922</f>
        <v>80.016000000000005</v>
      </c>
      <c r="H4922" s="94"/>
    </row>
    <row r="4923" spans="2:8">
      <c r="B4923" s="95" t="s">
        <v>18</v>
      </c>
      <c r="C4923" s="96"/>
      <c r="D4923" s="59">
        <v>97.44</v>
      </c>
      <c r="E4923" s="57">
        <v>0.59</v>
      </c>
      <c r="F4923" s="19" t="s">
        <v>26</v>
      </c>
      <c r="G4923" s="27">
        <f t="shared" si="110"/>
        <v>57.489599999999996</v>
      </c>
      <c r="H4923" s="94"/>
    </row>
    <row r="4924" spans="2:8" ht="24" thickBot="1">
      <c r="B4924" s="97" t="s">
        <v>19</v>
      </c>
      <c r="C4924" s="98"/>
      <c r="D4924" s="62">
        <v>151.63</v>
      </c>
      <c r="E4924" s="58">
        <v>0.59</v>
      </c>
      <c r="F4924" s="20" t="s">
        <v>26</v>
      </c>
      <c r="G4924" s="28">
        <f t="shared" si="110"/>
        <v>89.461699999999993</v>
      </c>
      <c r="H4924" s="94"/>
    </row>
    <row r="4925" spans="2:8" ht="24" thickBot="1">
      <c r="B4925" s="99" t="s">
        <v>28</v>
      </c>
      <c r="C4925" s="100"/>
      <c r="D4925" s="71">
        <v>731.97</v>
      </c>
      <c r="E4925" s="71"/>
      <c r="F4925" s="24" t="s">
        <v>25</v>
      </c>
      <c r="G4925" s="29">
        <f t="shared" si="110"/>
        <v>0</v>
      </c>
      <c r="H4925" s="94"/>
    </row>
    <row r="4926" spans="2:8">
      <c r="B4926" s="95" t="s">
        <v>33</v>
      </c>
      <c r="C4926" s="96"/>
      <c r="D4926" s="59">
        <v>652.6</v>
      </c>
      <c r="E4926" s="59">
        <v>3.2</v>
      </c>
      <c r="F4926" s="19" t="s">
        <v>25</v>
      </c>
      <c r="G4926" s="27">
        <f t="shared" si="110"/>
        <v>2088.3200000000002</v>
      </c>
      <c r="H4926" s="94"/>
    </row>
    <row r="4927" spans="2:8">
      <c r="B4927" s="101" t="s">
        <v>27</v>
      </c>
      <c r="C4927" s="102"/>
      <c r="D4927" s="72">
        <v>526.99</v>
      </c>
      <c r="E4927" s="60"/>
      <c r="F4927" s="21" t="s">
        <v>25</v>
      </c>
      <c r="G4927" s="30">
        <f t="shared" si="110"/>
        <v>0</v>
      </c>
      <c r="H4927" s="94"/>
    </row>
    <row r="4928" spans="2:8">
      <c r="B4928" s="101" t="s">
        <v>29</v>
      </c>
      <c r="C4928" s="102"/>
      <c r="D4928" s="73">
        <v>5436.99</v>
      </c>
      <c r="E4928" s="61">
        <v>1.6</v>
      </c>
      <c r="F4928" s="21" t="s">
        <v>25</v>
      </c>
      <c r="G4928" s="30">
        <f t="shared" si="110"/>
        <v>8699.1839999999993</v>
      </c>
      <c r="H4928" s="94"/>
    </row>
    <row r="4929" spans="2:8">
      <c r="B4929" s="101" t="s">
        <v>30</v>
      </c>
      <c r="C4929" s="102"/>
      <c r="D4929" s="73">
        <v>1672.77</v>
      </c>
      <c r="E4929" s="61">
        <v>1.6</v>
      </c>
      <c r="F4929" s="21" t="s">
        <v>25</v>
      </c>
      <c r="G4929" s="30">
        <f t="shared" si="110"/>
        <v>2676.4320000000002</v>
      </c>
      <c r="H4929" s="94"/>
    </row>
    <row r="4930" spans="2:8">
      <c r="B4930" s="101" t="s">
        <v>32</v>
      </c>
      <c r="C4930" s="102"/>
      <c r="D4930" s="73">
        <v>548.24</v>
      </c>
      <c r="E4930" s="61">
        <v>1.6</v>
      </c>
      <c r="F4930" s="21" t="s">
        <v>25</v>
      </c>
      <c r="G4930" s="30">
        <f>D4930*E4930</f>
        <v>877.18400000000008</v>
      </c>
      <c r="H4930" s="94"/>
    </row>
    <row r="4931" spans="2:8" ht="24" thickBot="1">
      <c r="B4931" s="97" t="s">
        <v>31</v>
      </c>
      <c r="C4931" s="98"/>
      <c r="D4931" s="74">
        <v>340.74</v>
      </c>
      <c r="E4931" s="62">
        <v>16</v>
      </c>
      <c r="F4931" s="20" t="s">
        <v>25</v>
      </c>
      <c r="G4931" s="31">
        <f>D4931*E4931</f>
        <v>5451.84</v>
      </c>
      <c r="H4931" s="94"/>
    </row>
    <row r="4932" spans="2:8">
      <c r="C4932" s="3"/>
      <c r="D4932" s="3"/>
      <c r="E4932" s="4"/>
      <c r="F4932" s="4"/>
      <c r="H4932" s="45"/>
    </row>
    <row r="4933" spans="2:8" ht="25.5">
      <c r="C4933" s="14" t="s">
        <v>14</v>
      </c>
      <c r="D4933" s="6"/>
    </row>
    <row r="4934" spans="2:8" ht="20.25">
      <c r="C4934" s="85" t="s">
        <v>6</v>
      </c>
      <c r="D4934" s="83" t="s">
        <v>0</v>
      </c>
      <c r="E4934" s="9">
        <f>IF(G4922&gt;0, ROUND((G4922+D4915)/D4915,2), 0)</f>
        <v>1</v>
      </c>
      <c r="F4934" s="9"/>
      <c r="G4934" s="10"/>
      <c r="H4934" s="7"/>
    </row>
    <row r="4935" spans="2:8">
      <c r="C4935" s="85"/>
      <c r="D4935" s="83" t="s">
        <v>1</v>
      </c>
      <c r="E4935" s="9">
        <f>IF(SUM(G4923:G4924)&gt;0,ROUND((G4923+G4924+D4915)/D4915,2),0)</f>
        <v>1</v>
      </c>
      <c r="F4935" s="9"/>
      <c r="G4935" s="11"/>
      <c r="H4935" s="47"/>
    </row>
    <row r="4936" spans="2:8">
      <c r="C4936" s="85"/>
      <c r="D4936" s="83" t="s">
        <v>2</v>
      </c>
      <c r="E4936" s="9">
        <f>IF(G4925&gt;0,ROUND((G4925+D4915)/D4915,2),0)</f>
        <v>0</v>
      </c>
      <c r="F4936" s="12"/>
      <c r="G4936" s="11"/>
    </row>
    <row r="4937" spans="2:8">
      <c r="C4937" s="85"/>
      <c r="D4937" s="13" t="s">
        <v>3</v>
      </c>
      <c r="E4937" s="32">
        <f>IF(SUM(G4926:G4931)&gt;0,ROUND((SUM(G4926:G4931)+D4915)/D4915,2),0)</f>
        <v>1.34</v>
      </c>
      <c r="F4937" s="10"/>
      <c r="G4937" s="11"/>
    </row>
    <row r="4938" spans="2:8" ht="25.5">
      <c r="D4938" s="33" t="s">
        <v>4</v>
      </c>
      <c r="E4938" s="34">
        <f>SUM(E4934:E4937)-IF(VALUE(COUNTIF(E4934:E4937,"&gt;0"))=4,3,0)-IF(VALUE(COUNTIF(E4934:E4937,"&gt;0"))=3,2,0)-IF(VALUE(COUNTIF(E4934:E4937,"&gt;0"))=2,1,0)</f>
        <v>1.3399999999999999</v>
      </c>
      <c r="F4938" s="25"/>
    </row>
    <row r="4939" spans="2:8">
      <c r="E4939" s="15"/>
    </row>
    <row r="4940" spans="2:8" ht="25.5">
      <c r="B4940" s="22"/>
      <c r="C4940" s="16" t="s">
        <v>23</v>
      </c>
      <c r="D4940" s="86">
        <f>E4938*D4915</f>
        <v>77216.695999999996</v>
      </c>
      <c r="E4940" s="86"/>
    </row>
    <row r="4941" spans="2:8" ht="20.25">
      <c r="C4941" s="17" t="s">
        <v>8</v>
      </c>
      <c r="D4941" s="87">
        <f>D4940/D4914</f>
        <v>382.26087128712868</v>
      </c>
      <c r="E4941" s="87"/>
      <c r="G4941" s="7"/>
      <c r="H4941" s="48"/>
    </row>
    <row r="4951" spans="2:8" ht="60" customHeight="1">
      <c r="B4951" s="115" t="s">
        <v>331</v>
      </c>
      <c r="C4951" s="115"/>
      <c r="D4951" s="115"/>
      <c r="E4951" s="115"/>
      <c r="F4951" s="115"/>
      <c r="G4951" s="115"/>
      <c r="H4951" s="115"/>
    </row>
    <row r="4952" spans="2:8" ht="23.1" customHeight="1">
      <c r="B4952" s="116" t="s">
        <v>37</v>
      </c>
      <c r="C4952" s="116"/>
      <c r="D4952" s="116"/>
      <c r="E4952" s="116"/>
      <c r="F4952" s="116"/>
      <c r="G4952" s="116"/>
    </row>
    <row r="4953" spans="2:8">
      <c r="C4953" s="84"/>
      <c r="G4953" s="7"/>
    </row>
    <row r="4954" spans="2:8" ht="25.5">
      <c r="C4954" s="14" t="s">
        <v>5</v>
      </c>
      <c r="D4954" s="6"/>
    </row>
    <row r="4955" spans="2:8" ht="20.100000000000001" customHeight="1">
      <c r="B4955" s="10"/>
      <c r="C4955" s="103" t="s">
        <v>15</v>
      </c>
      <c r="D4955" s="106" t="s">
        <v>87</v>
      </c>
      <c r="E4955" s="107"/>
      <c r="F4955" s="107"/>
      <c r="G4955" s="108"/>
      <c r="H4955" s="40"/>
    </row>
    <row r="4956" spans="2:8" ht="20.100000000000001" customHeight="1">
      <c r="B4956" s="10"/>
      <c r="C4956" s="104"/>
      <c r="D4956" s="106" t="s">
        <v>158</v>
      </c>
      <c r="E4956" s="107"/>
      <c r="F4956" s="107"/>
      <c r="G4956" s="108"/>
      <c r="H4956" s="40"/>
    </row>
    <row r="4957" spans="2:8" ht="20.100000000000001" customHeight="1">
      <c r="B4957" s="10"/>
      <c r="C4957" s="105"/>
      <c r="D4957" s="106" t="s">
        <v>185</v>
      </c>
      <c r="E4957" s="107"/>
      <c r="F4957" s="107"/>
      <c r="G4957" s="108"/>
      <c r="H4957" s="40"/>
    </row>
    <row r="4958" spans="2:8">
      <c r="C4958" s="35" t="s">
        <v>12</v>
      </c>
      <c r="D4958" s="53">
        <v>1.2</v>
      </c>
      <c r="E4958" s="49"/>
      <c r="F4958" s="10"/>
    </row>
    <row r="4959" spans="2:8" ht="23.1" customHeight="1">
      <c r="C4959" s="1" t="s">
        <v>9</v>
      </c>
      <c r="D4959" s="54">
        <v>211</v>
      </c>
      <c r="E4959" s="117" t="s">
        <v>16</v>
      </c>
      <c r="F4959" s="110"/>
      <c r="G4959" s="113">
        <f>D4960/D4959</f>
        <v>58.316872037914692</v>
      </c>
    </row>
    <row r="4960" spans="2:8">
      <c r="C4960" s="1" t="s">
        <v>10</v>
      </c>
      <c r="D4960" s="54">
        <v>12304.86</v>
      </c>
      <c r="E4960" s="118"/>
      <c r="F4960" s="112"/>
      <c r="G4960" s="114"/>
    </row>
    <row r="4961" spans="2:8">
      <c r="C4961" s="37"/>
      <c r="D4961" s="38"/>
      <c r="E4961" s="50"/>
    </row>
    <row r="4962" spans="2:8">
      <c r="C4962" s="36" t="s">
        <v>7</v>
      </c>
      <c r="D4962" s="55" t="s">
        <v>186</v>
      </c>
    </row>
    <row r="4963" spans="2:8">
      <c r="C4963" s="36" t="s">
        <v>11</v>
      </c>
      <c r="D4963" s="55">
        <v>80</v>
      </c>
    </row>
    <row r="4964" spans="2:8">
      <c r="C4964" s="36" t="s">
        <v>13</v>
      </c>
      <c r="D4964" s="69" t="s">
        <v>34</v>
      </c>
      <c r="E4964" s="41"/>
    </row>
    <row r="4965" spans="2:8" ht="24" thickBot="1">
      <c r="C4965" s="42"/>
      <c r="D4965" s="42"/>
    </row>
    <row r="4966" spans="2:8" ht="47.1" customHeight="1" thickBot="1">
      <c r="B4966" s="119" t="s">
        <v>17</v>
      </c>
      <c r="C4966" s="120"/>
      <c r="D4966" s="23" t="s">
        <v>20</v>
      </c>
      <c r="E4966" s="121" t="s">
        <v>22</v>
      </c>
      <c r="F4966" s="122"/>
      <c r="G4966" s="2" t="s">
        <v>21</v>
      </c>
    </row>
    <row r="4967" spans="2:8" ht="23.45" customHeight="1" thickBot="1">
      <c r="B4967" s="123" t="s">
        <v>36</v>
      </c>
      <c r="C4967" s="124"/>
      <c r="D4967" s="70">
        <v>50.01</v>
      </c>
      <c r="E4967" s="56">
        <v>1.2</v>
      </c>
      <c r="F4967" s="18" t="s">
        <v>25</v>
      </c>
      <c r="G4967" s="26">
        <f t="shared" ref="G4967:G4974" si="111">D4967*E4967</f>
        <v>60.011999999999993</v>
      </c>
      <c r="H4967" s="125"/>
    </row>
    <row r="4968" spans="2:8" ht="23.1" customHeight="1">
      <c r="B4968" s="126" t="s">
        <v>18</v>
      </c>
      <c r="C4968" s="127"/>
      <c r="D4968" s="59">
        <v>97.44</v>
      </c>
      <c r="E4968" s="57">
        <v>0.48</v>
      </c>
      <c r="F4968" s="19" t="s">
        <v>26</v>
      </c>
      <c r="G4968" s="27">
        <f t="shared" si="111"/>
        <v>46.7712</v>
      </c>
      <c r="H4968" s="125"/>
    </row>
    <row r="4969" spans="2:8" ht="23.45" customHeight="1" thickBot="1">
      <c r="B4969" s="128" t="s">
        <v>19</v>
      </c>
      <c r="C4969" s="129"/>
      <c r="D4969" s="62">
        <v>151.63</v>
      </c>
      <c r="E4969" s="58">
        <v>0.48</v>
      </c>
      <c r="F4969" s="20" t="s">
        <v>26</v>
      </c>
      <c r="G4969" s="28">
        <f t="shared" si="111"/>
        <v>72.782399999999996</v>
      </c>
      <c r="H4969" s="125"/>
    </row>
    <row r="4970" spans="2:8" ht="23.45" customHeight="1" thickBot="1">
      <c r="B4970" s="123" t="s">
        <v>28</v>
      </c>
      <c r="C4970" s="124"/>
      <c r="D4970" s="71">
        <v>731.97</v>
      </c>
      <c r="E4970" s="71"/>
      <c r="F4970" s="24" t="s">
        <v>25</v>
      </c>
      <c r="G4970" s="29">
        <f t="shared" si="111"/>
        <v>0</v>
      </c>
      <c r="H4970" s="125"/>
    </row>
    <row r="4971" spans="2:8" ht="23.1" customHeight="1">
      <c r="B4971" s="126" t="s">
        <v>33</v>
      </c>
      <c r="C4971" s="127"/>
      <c r="D4971" s="59">
        <v>652.6</v>
      </c>
      <c r="E4971" s="59">
        <v>2.4</v>
      </c>
      <c r="F4971" s="19" t="s">
        <v>25</v>
      </c>
      <c r="G4971" s="27">
        <f t="shared" si="111"/>
        <v>1566.24</v>
      </c>
      <c r="H4971" s="125"/>
    </row>
    <row r="4972" spans="2:8" ht="23.1" customHeight="1">
      <c r="B4972" s="130" t="s">
        <v>27</v>
      </c>
      <c r="C4972" s="131"/>
      <c r="D4972" s="72">
        <v>526.99</v>
      </c>
      <c r="E4972" s="60">
        <v>1.2</v>
      </c>
      <c r="F4972" s="21" t="s">
        <v>25</v>
      </c>
      <c r="G4972" s="30">
        <f t="shared" si="111"/>
        <v>632.38800000000003</v>
      </c>
      <c r="H4972" s="125"/>
    </row>
    <row r="4973" spans="2:8" ht="23.1" customHeight="1">
      <c r="B4973" s="130" t="s">
        <v>29</v>
      </c>
      <c r="C4973" s="131"/>
      <c r="D4973" s="73">
        <v>5436.99</v>
      </c>
      <c r="E4973" s="61"/>
      <c r="F4973" s="21" t="s">
        <v>25</v>
      </c>
      <c r="G4973" s="30">
        <f t="shared" si="111"/>
        <v>0</v>
      </c>
      <c r="H4973" s="125"/>
    </row>
    <row r="4974" spans="2:8" ht="23.1" customHeight="1">
      <c r="B4974" s="130" t="s">
        <v>30</v>
      </c>
      <c r="C4974" s="131"/>
      <c r="D4974" s="73">
        <v>1672.77</v>
      </c>
      <c r="E4974" s="61"/>
      <c r="F4974" s="21" t="s">
        <v>25</v>
      </c>
      <c r="G4974" s="30">
        <f t="shared" si="111"/>
        <v>0</v>
      </c>
      <c r="H4974" s="125"/>
    </row>
    <row r="4975" spans="2:8" ht="23.1" customHeight="1">
      <c r="B4975" s="130" t="s">
        <v>32</v>
      </c>
      <c r="C4975" s="131"/>
      <c r="D4975" s="73">
        <v>548.24</v>
      </c>
      <c r="E4975" s="61"/>
      <c r="F4975" s="21" t="s">
        <v>25</v>
      </c>
      <c r="G4975" s="30">
        <f>D4975*E4975</f>
        <v>0</v>
      </c>
      <c r="H4975" s="125"/>
    </row>
    <row r="4976" spans="2:8" ht="24" thickBot="1">
      <c r="B4976" s="128" t="s">
        <v>31</v>
      </c>
      <c r="C4976" s="129"/>
      <c r="D4976" s="74">
        <v>340.74</v>
      </c>
      <c r="E4976" s="62"/>
      <c r="F4976" s="20" t="s">
        <v>25</v>
      </c>
      <c r="G4976" s="31">
        <f>D4976*E4976</f>
        <v>0</v>
      </c>
      <c r="H4976" s="125"/>
    </row>
    <row r="4977" spans="2:8">
      <c r="C4977" s="3"/>
      <c r="D4977" s="3"/>
      <c r="E4977" s="4"/>
      <c r="F4977" s="4"/>
      <c r="H4977" s="45"/>
    </row>
    <row r="4978" spans="2:8" ht="25.5">
      <c r="C4978" s="14" t="s">
        <v>14</v>
      </c>
      <c r="D4978" s="6"/>
    </row>
    <row r="4979" spans="2:8" ht="20.25">
      <c r="C4979" s="85" t="s">
        <v>6</v>
      </c>
      <c r="D4979" s="83" t="s">
        <v>0</v>
      </c>
      <c r="E4979" s="9">
        <f>IF(G4967&gt;0, ROUND((G4967+D4960)/D4960,2), 0)</f>
        <v>1</v>
      </c>
      <c r="F4979" s="9"/>
      <c r="G4979" s="10"/>
      <c r="H4979" s="7"/>
    </row>
    <row r="4980" spans="2:8">
      <c r="C4980" s="85"/>
      <c r="D4980" s="83" t="s">
        <v>1</v>
      </c>
      <c r="E4980" s="9">
        <f>IF(SUM(G4968:G4969)&gt;0,ROUND((G4968+G4969+D4960)/D4960,2),0)</f>
        <v>1.01</v>
      </c>
      <c r="F4980" s="9"/>
      <c r="G4980" s="11"/>
      <c r="H4980" s="47"/>
    </row>
    <row r="4981" spans="2:8">
      <c r="C4981" s="85"/>
      <c r="D4981" s="83" t="s">
        <v>2</v>
      </c>
      <c r="E4981" s="9">
        <f>IF(G4970&gt;0,ROUND((G4970+D4960)/D4960,2),0)</f>
        <v>0</v>
      </c>
      <c r="F4981" s="12"/>
      <c r="G4981" s="11"/>
    </row>
    <row r="4982" spans="2:8">
      <c r="C4982" s="85"/>
      <c r="D4982" s="13" t="s">
        <v>3</v>
      </c>
      <c r="E4982" s="32">
        <f>IF(SUM(G4971:G4976)&gt;0,ROUND((SUM(G4971:G4976)+D4960)/D4960,2),0)</f>
        <v>1.18</v>
      </c>
      <c r="F4982" s="10"/>
      <c r="G4982" s="11"/>
    </row>
    <row r="4983" spans="2:8" ht="25.5">
      <c r="D4983" s="33" t="s">
        <v>4</v>
      </c>
      <c r="E4983" s="34">
        <f>SUM(E4979:E4982)-IF(VALUE(COUNTIF(E4979:E4982,"&gt;0"))=4,3,0)-IF(VALUE(COUNTIF(E4979:E4982,"&gt;0"))=3,2,0)-IF(VALUE(COUNTIF(E4979:E4982,"&gt;0"))=2,1,0)</f>
        <v>1.1899999999999995</v>
      </c>
      <c r="F4983" s="25"/>
    </row>
    <row r="4984" spans="2:8">
      <c r="E4984" s="15"/>
    </row>
    <row r="4985" spans="2:8" ht="25.5">
      <c r="B4985" s="22"/>
      <c r="C4985" s="16" t="s">
        <v>23</v>
      </c>
      <c r="D4985" s="86">
        <f>E4983*D4960</f>
        <v>14642.783399999995</v>
      </c>
      <c r="E4985" s="86"/>
    </row>
    <row r="4986" spans="2:8" ht="20.25">
      <c r="C4986" s="17" t="s">
        <v>8</v>
      </c>
      <c r="D4986" s="87">
        <f>D4985/D4959</f>
        <v>69.397077725118464</v>
      </c>
      <c r="E4986" s="87"/>
      <c r="G4986" s="7"/>
      <c r="H4986" s="48"/>
    </row>
    <row r="4996" spans="2:8" ht="60" customHeight="1">
      <c r="B4996" s="115" t="s">
        <v>334</v>
      </c>
      <c r="C4996" s="115"/>
      <c r="D4996" s="115"/>
      <c r="E4996" s="115"/>
      <c r="F4996" s="115"/>
      <c r="G4996" s="115"/>
      <c r="H4996" s="115"/>
    </row>
    <row r="4997" spans="2:8" ht="23.1" customHeight="1">
      <c r="B4997" s="116" t="s">
        <v>37</v>
      </c>
      <c r="C4997" s="116"/>
      <c r="D4997" s="116"/>
      <c r="E4997" s="116"/>
      <c r="F4997" s="116"/>
      <c r="G4997" s="116"/>
    </row>
    <row r="4998" spans="2:8">
      <c r="C4998" s="84"/>
      <c r="G4998" s="7"/>
    </row>
    <row r="4999" spans="2:8" ht="25.5">
      <c r="C4999" s="14" t="s">
        <v>5</v>
      </c>
      <c r="D4999" s="6"/>
    </row>
    <row r="5000" spans="2:8" ht="20.100000000000001" customHeight="1">
      <c r="B5000" s="10"/>
      <c r="C5000" s="103" t="s">
        <v>15</v>
      </c>
      <c r="D5000" s="106" t="s">
        <v>87</v>
      </c>
      <c r="E5000" s="107"/>
      <c r="F5000" s="107"/>
      <c r="G5000" s="108"/>
      <c r="H5000" s="40"/>
    </row>
    <row r="5001" spans="2:8" ht="20.100000000000001" customHeight="1">
      <c r="B5001" s="10"/>
      <c r="C5001" s="104"/>
      <c r="D5001" s="106" t="s">
        <v>158</v>
      </c>
      <c r="E5001" s="107"/>
      <c r="F5001" s="107"/>
      <c r="G5001" s="108"/>
      <c r="H5001" s="40"/>
    </row>
    <row r="5002" spans="2:8" ht="20.100000000000001" customHeight="1">
      <c r="B5002" s="10"/>
      <c r="C5002" s="105"/>
      <c r="D5002" s="106" t="s">
        <v>187</v>
      </c>
      <c r="E5002" s="107"/>
      <c r="F5002" s="107"/>
      <c r="G5002" s="108"/>
      <c r="H5002" s="40"/>
    </row>
    <row r="5003" spans="2:8">
      <c r="C5003" s="35" t="s">
        <v>12</v>
      </c>
      <c r="D5003" s="53">
        <v>6.7</v>
      </c>
      <c r="E5003" s="49"/>
      <c r="F5003" s="10"/>
    </row>
    <row r="5004" spans="2:8" ht="23.1" customHeight="1">
      <c r="C5004" s="1" t="s">
        <v>9</v>
      </c>
      <c r="D5004" s="54">
        <v>1044</v>
      </c>
      <c r="E5004" s="117" t="s">
        <v>16</v>
      </c>
      <c r="F5004" s="110"/>
      <c r="G5004" s="113">
        <f>D5005/D5004</f>
        <v>99.829607279693491</v>
      </c>
    </row>
    <row r="5005" spans="2:8">
      <c r="C5005" s="1" t="s">
        <v>10</v>
      </c>
      <c r="D5005" s="54">
        <v>104222.11</v>
      </c>
      <c r="E5005" s="118"/>
      <c r="F5005" s="112"/>
      <c r="G5005" s="114"/>
    </row>
    <row r="5006" spans="2:8">
      <c r="C5006" s="37"/>
      <c r="D5006" s="38"/>
      <c r="E5006" s="50"/>
    </row>
    <row r="5007" spans="2:8">
      <c r="C5007" s="36" t="s">
        <v>7</v>
      </c>
      <c r="D5007" s="55" t="s">
        <v>188</v>
      </c>
    </row>
    <row r="5008" spans="2:8">
      <c r="C5008" s="36" t="s">
        <v>11</v>
      </c>
      <c r="D5008" s="55">
        <v>75</v>
      </c>
    </row>
    <row r="5009" spans="2:8">
      <c r="C5009" s="36" t="s">
        <v>13</v>
      </c>
      <c r="D5009" s="69" t="s">
        <v>34</v>
      </c>
      <c r="E5009" s="41"/>
    </row>
    <row r="5010" spans="2:8" ht="24" thickBot="1">
      <c r="C5010" s="42"/>
      <c r="D5010" s="42"/>
    </row>
    <row r="5011" spans="2:8" ht="47.1" customHeight="1" thickBot="1">
      <c r="B5011" s="119" t="s">
        <v>17</v>
      </c>
      <c r="C5011" s="120"/>
      <c r="D5011" s="23" t="s">
        <v>20</v>
      </c>
      <c r="E5011" s="121" t="s">
        <v>22</v>
      </c>
      <c r="F5011" s="122"/>
      <c r="G5011" s="2" t="s">
        <v>21</v>
      </c>
    </row>
    <row r="5012" spans="2:8" ht="23.45" customHeight="1" thickBot="1">
      <c r="B5012" s="123" t="s">
        <v>36</v>
      </c>
      <c r="C5012" s="124"/>
      <c r="D5012" s="70">
        <v>50.01</v>
      </c>
      <c r="E5012" s="56">
        <v>6.7</v>
      </c>
      <c r="F5012" s="18" t="s">
        <v>25</v>
      </c>
      <c r="G5012" s="26">
        <f t="shared" ref="G5012:G5019" si="112">D5012*E5012</f>
        <v>335.06700000000001</v>
      </c>
      <c r="H5012" s="125"/>
    </row>
    <row r="5013" spans="2:8" ht="23.1" customHeight="1">
      <c r="B5013" s="126" t="s">
        <v>18</v>
      </c>
      <c r="C5013" s="127"/>
      <c r="D5013" s="59">
        <v>97.44</v>
      </c>
      <c r="E5013" s="57">
        <v>1.1200000000000001</v>
      </c>
      <c r="F5013" s="19" t="s">
        <v>26</v>
      </c>
      <c r="G5013" s="27">
        <f t="shared" si="112"/>
        <v>109.1328</v>
      </c>
      <c r="H5013" s="125"/>
    </row>
    <row r="5014" spans="2:8" ht="23.45" customHeight="1" thickBot="1">
      <c r="B5014" s="128" t="s">
        <v>19</v>
      </c>
      <c r="C5014" s="129"/>
      <c r="D5014" s="62">
        <v>151.63</v>
      </c>
      <c r="E5014" s="58">
        <v>1.1200000000000001</v>
      </c>
      <c r="F5014" s="20" t="s">
        <v>26</v>
      </c>
      <c r="G5014" s="28">
        <f t="shared" si="112"/>
        <v>169.82560000000001</v>
      </c>
      <c r="H5014" s="125"/>
    </row>
    <row r="5015" spans="2:8" ht="23.45" customHeight="1" thickBot="1">
      <c r="B5015" s="123" t="s">
        <v>28</v>
      </c>
      <c r="C5015" s="124"/>
      <c r="D5015" s="71">
        <v>731.97</v>
      </c>
      <c r="E5015" s="71"/>
      <c r="F5015" s="24" t="s">
        <v>25</v>
      </c>
      <c r="G5015" s="29">
        <f t="shared" si="112"/>
        <v>0</v>
      </c>
      <c r="H5015" s="125"/>
    </row>
    <row r="5016" spans="2:8" ht="23.1" customHeight="1">
      <c r="B5016" s="126" t="s">
        <v>33</v>
      </c>
      <c r="C5016" s="127"/>
      <c r="D5016" s="59">
        <v>652.6</v>
      </c>
      <c r="E5016" s="59">
        <v>13.4</v>
      </c>
      <c r="F5016" s="19" t="s">
        <v>25</v>
      </c>
      <c r="G5016" s="27">
        <f t="shared" si="112"/>
        <v>8744.84</v>
      </c>
      <c r="H5016" s="125"/>
    </row>
    <row r="5017" spans="2:8" ht="23.1" customHeight="1">
      <c r="B5017" s="130" t="s">
        <v>27</v>
      </c>
      <c r="C5017" s="131"/>
      <c r="D5017" s="72">
        <v>526.99</v>
      </c>
      <c r="E5017" s="60">
        <v>6.7</v>
      </c>
      <c r="F5017" s="21" t="s">
        <v>25</v>
      </c>
      <c r="G5017" s="30">
        <f t="shared" si="112"/>
        <v>3530.8330000000001</v>
      </c>
      <c r="H5017" s="125"/>
    </row>
    <row r="5018" spans="2:8" ht="23.1" customHeight="1">
      <c r="B5018" s="130" t="s">
        <v>29</v>
      </c>
      <c r="C5018" s="131"/>
      <c r="D5018" s="73">
        <v>5436.99</v>
      </c>
      <c r="E5018" s="61"/>
      <c r="F5018" s="21" t="s">
        <v>25</v>
      </c>
      <c r="G5018" s="30">
        <f t="shared" si="112"/>
        <v>0</v>
      </c>
      <c r="H5018" s="125"/>
    </row>
    <row r="5019" spans="2:8" ht="23.1" customHeight="1">
      <c r="B5019" s="130" t="s">
        <v>30</v>
      </c>
      <c r="C5019" s="131"/>
      <c r="D5019" s="73">
        <v>1672.77</v>
      </c>
      <c r="E5019" s="61"/>
      <c r="F5019" s="21" t="s">
        <v>25</v>
      </c>
      <c r="G5019" s="30">
        <f t="shared" si="112"/>
        <v>0</v>
      </c>
      <c r="H5019" s="125"/>
    </row>
    <row r="5020" spans="2:8" ht="23.1" customHeight="1">
      <c r="B5020" s="130" t="s">
        <v>32</v>
      </c>
      <c r="C5020" s="131"/>
      <c r="D5020" s="73">
        <v>548.24</v>
      </c>
      <c r="E5020" s="61"/>
      <c r="F5020" s="21" t="s">
        <v>25</v>
      </c>
      <c r="G5020" s="30">
        <f>D5020*E5020</f>
        <v>0</v>
      </c>
      <c r="H5020" s="125"/>
    </row>
    <row r="5021" spans="2:8" ht="24" thickBot="1">
      <c r="B5021" s="128" t="s">
        <v>31</v>
      </c>
      <c r="C5021" s="129"/>
      <c r="D5021" s="74">
        <v>340.74</v>
      </c>
      <c r="E5021" s="62"/>
      <c r="F5021" s="20" t="s">
        <v>25</v>
      </c>
      <c r="G5021" s="31">
        <f>D5021*E5021</f>
        <v>0</v>
      </c>
      <c r="H5021" s="125"/>
    </row>
    <row r="5022" spans="2:8">
      <c r="C5022" s="3"/>
      <c r="D5022" s="3"/>
      <c r="E5022" s="4"/>
      <c r="F5022" s="4"/>
      <c r="H5022" s="45"/>
    </row>
    <row r="5023" spans="2:8" ht="25.5">
      <c r="C5023" s="14" t="s">
        <v>14</v>
      </c>
      <c r="D5023" s="6"/>
    </row>
    <row r="5024" spans="2:8" ht="20.25">
      <c r="C5024" s="85" t="s">
        <v>6</v>
      </c>
      <c r="D5024" s="83" t="s">
        <v>0</v>
      </c>
      <c r="E5024" s="9">
        <f>IF(G5012&gt;0, ROUND((G5012+D5005)/D5005,2), 0)</f>
        <v>1</v>
      </c>
      <c r="F5024" s="9"/>
      <c r="G5024" s="10"/>
      <c r="H5024" s="7"/>
    </row>
    <row r="5025" spans="2:8">
      <c r="C5025" s="85"/>
      <c r="D5025" s="83" t="s">
        <v>1</v>
      </c>
      <c r="E5025" s="9">
        <f>IF(SUM(G5013:G5014)&gt;0,ROUND((G5013+G5014+D5005)/D5005,2),0)</f>
        <v>1</v>
      </c>
      <c r="F5025" s="9"/>
      <c r="G5025" s="11"/>
      <c r="H5025" s="47"/>
    </row>
    <row r="5026" spans="2:8">
      <c r="C5026" s="85"/>
      <c r="D5026" s="83" t="s">
        <v>2</v>
      </c>
      <c r="E5026" s="9">
        <f>IF(G5015&gt;0,ROUND((G5015+D5005)/D5005,2),0)</f>
        <v>0</v>
      </c>
      <c r="F5026" s="12"/>
      <c r="G5026" s="11"/>
    </row>
    <row r="5027" spans="2:8">
      <c r="C5027" s="85"/>
      <c r="D5027" s="13" t="s">
        <v>3</v>
      </c>
      <c r="E5027" s="32">
        <f>IF(SUM(G5016:G5021)&gt;0,ROUND((SUM(G5016:G5021)+D5005)/D5005,2),0)</f>
        <v>1.1200000000000001</v>
      </c>
      <c r="F5027" s="10"/>
      <c r="G5027" s="11"/>
    </row>
    <row r="5028" spans="2:8" ht="25.5">
      <c r="D5028" s="33" t="s">
        <v>4</v>
      </c>
      <c r="E5028" s="34">
        <f>SUM(E5024:E5027)-IF(VALUE(COUNTIF(E5024:E5027,"&gt;0"))=4,3,0)-IF(VALUE(COUNTIF(E5024:E5027,"&gt;0"))=3,2,0)-IF(VALUE(COUNTIF(E5024:E5027,"&gt;0"))=2,1,0)</f>
        <v>1.1200000000000001</v>
      </c>
      <c r="F5028" s="25"/>
    </row>
    <row r="5029" spans="2:8">
      <c r="E5029" s="15"/>
    </row>
    <row r="5030" spans="2:8" ht="25.5">
      <c r="B5030" s="22"/>
      <c r="C5030" s="16" t="s">
        <v>23</v>
      </c>
      <c r="D5030" s="86">
        <f>E5028*D5005</f>
        <v>116728.76320000002</v>
      </c>
      <c r="E5030" s="86"/>
    </row>
    <row r="5031" spans="2:8" ht="20.25">
      <c r="C5031" s="17" t="s">
        <v>8</v>
      </c>
      <c r="D5031" s="87">
        <f>D5030/D5004</f>
        <v>111.80916015325673</v>
      </c>
      <c r="E5031" s="87"/>
      <c r="G5031" s="7"/>
      <c r="H5031" s="48"/>
    </row>
    <row r="5041" spans="2:8" ht="60" customHeight="1">
      <c r="B5041" s="115" t="s">
        <v>340</v>
      </c>
      <c r="C5041" s="115"/>
      <c r="D5041" s="115"/>
      <c r="E5041" s="115"/>
      <c r="F5041" s="115"/>
      <c r="G5041" s="115"/>
      <c r="H5041" s="115"/>
    </row>
    <row r="5042" spans="2:8" ht="23.1" customHeight="1">
      <c r="B5042" s="116" t="s">
        <v>37</v>
      </c>
      <c r="C5042" s="116"/>
      <c r="D5042" s="116"/>
      <c r="E5042" s="116"/>
      <c r="F5042" s="116"/>
      <c r="G5042" s="116"/>
    </row>
    <row r="5043" spans="2:8">
      <c r="C5043" s="84"/>
      <c r="G5043" s="7"/>
    </row>
    <row r="5044" spans="2:8" ht="25.5">
      <c r="C5044" s="14" t="s">
        <v>5</v>
      </c>
      <c r="D5044" s="6"/>
    </row>
    <row r="5045" spans="2:8" ht="20.100000000000001" customHeight="1">
      <c r="B5045" s="10"/>
      <c r="C5045" s="103" t="s">
        <v>15</v>
      </c>
      <c r="D5045" s="106" t="s">
        <v>87</v>
      </c>
      <c r="E5045" s="107"/>
      <c r="F5045" s="107"/>
      <c r="G5045" s="108"/>
      <c r="H5045" s="40"/>
    </row>
    <row r="5046" spans="2:8" ht="20.100000000000001" customHeight="1">
      <c r="B5046" s="10"/>
      <c r="C5046" s="104"/>
      <c r="D5046" s="106" t="s">
        <v>158</v>
      </c>
      <c r="E5046" s="107"/>
      <c r="F5046" s="107"/>
      <c r="G5046" s="108"/>
      <c r="H5046" s="40"/>
    </row>
    <row r="5047" spans="2:8" ht="20.100000000000001" customHeight="1">
      <c r="B5047" s="10"/>
      <c r="C5047" s="105"/>
      <c r="D5047" s="106" t="s">
        <v>330</v>
      </c>
      <c r="E5047" s="107"/>
      <c r="F5047" s="107"/>
      <c r="G5047" s="108"/>
      <c r="H5047" s="40"/>
    </row>
    <row r="5048" spans="2:8">
      <c r="C5048" s="35" t="s">
        <v>12</v>
      </c>
      <c r="D5048" s="53">
        <v>3.9</v>
      </c>
      <c r="E5048" s="49"/>
      <c r="F5048" s="10"/>
    </row>
    <row r="5049" spans="2:8" ht="23.1" customHeight="1">
      <c r="C5049" s="1" t="s">
        <v>9</v>
      </c>
      <c r="D5049" s="54">
        <v>624</v>
      </c>
      <c r="E5049" s="117" t="s">
        <v>16</v>
      </c>
      <c r="F5049" s="110"/>
      <c r="G5049" s="113">
        <f>D5050/D5049</f>
        <v>23.027131410256409</v>
      </c>
    </row>
    <row r="5050" spans="2:8">
      <c r="C5050" s="1" t="s">
        <v>10</v>
      </c>
      <c r="D5050" s="54">
        <v>14368.93</v>
      </c>
      <c r="E5050" s="118"/>
      <c r="F5050" s="112"/>
      <c r="G5050" s="114"/>
    </row>
    <row r="5051" spans="2:8">
      <c r="C5051" s="37"/>
      <c r="D5051" s="38"/>
      <c r="E5051" s="50"/>
    </row>
    <row r="5052" spans="2:8">
      <c r="C5052" s="36" t="s">
        <v>7</v>
      </c>
      <c r="D5052" s="55" t="s">
        <v>100</v>
      </c>
    </row>
    <row r="5053" spans="2:8">
      <c r="C5053" s="36" t="s">
        <v>11</v>
      </c>
      <c r="D5053" s="55">
        <v>60</v>
      </c>
    </row>
    <row r="5054" spans="2:8">
      <c r="C5054" s="36" t="s">
        <v>13</v>
      </c>
      <c r="D5054" s="69" t="s">
        <v>34</v>
      </c>
      <c r="E5054" s="41"/>
    </row>
    <row r="5055" spans="2:8" ht="24" thickBot="1">
      <c r="C5055" s="42"/>
      <c r="D5055" s="42"/>
    </row>
    <row r="5056" spans="2:8" ht="47.1" customHeight="1" thickBot="1">
      <c r="B5056" s="119" t="s">
        <v>17</v>
      </c>
      <c r="C5056" s="120"/>
      <c r="D5056" s="23" t="s">
        <v>20</v>
      </c>
      <c r="E5056" s="121" t="s">
        <v>22</v>
      </c>
      <c r="F5056" s="122"/>
      <c r="G5056" s="2" t="s">
        <v>21</v>
      </c>
    </row>
    <row r="5057" spans="2:8" ht="23.45" customHeight="1" thickBot="1">
      <c r="B5057" s="123" t="s">
        <v>36</v>
      </c>
      <c r="C5057" s="124"/>
      <c r="D5057" s="70">
        <v>50.01</v>
      </c>
      <c r="E5057" s="56">
        <v>3.9</v>
      </c>
      <c r="F5057" s="18" t="s">
        <v>25</v>
      </c>
      <c r="G5057" s="26">
        <f t="shared" ref="G5057:G5064" si="113">D5057*E5057</f>
        <v>195.03899999999999</v>
      </c>
      <c r="H5057" s="125"/>
    </row>
    <row r="5058" spans="2:8" ht="23.1" customHeight="1">
      <c r="B5058" s="126" t="s">
        <v>18</v>
      </c>
      <c r="C5058" s="127"/>
      <c r="D5058" s="59">
        <v>97.44</v>
      </c>
      <c r="E5058" s="57">
        <v>0.96</v>
      </c>
      <c r="F5058" s="19" t="s">
        <v>26</v>
      </c>
      <c r="G5058" s="27">
        <f t="shared" si="113"/>
        <v>93.542400000000001</v>
      </c>
      <c r="H5058" s="125"/>
    </row>
    <row r="5059" spans="2:8" ht="23.45" customHeight="1" thickBot="1">
      <c r="B5059" s="128" t="s">
        <v>19</v>
      </c>
      <c r="C5059" s="129"/>
      <c r="D5059" s="62">
        <v>151.63</v>
      </c>
      <c r="E5059" s="58">
        <v>0.96</v>
      </c>
      <c r="F5059" s="20" t="s">
        <v>26</v>
      </c>
      <c r="G5059" s="28">
        <f t="shared" si="113"/>
        <v>145.56479999999999</v>
      </c>
      <c r="H5059" s="125"/>
    </row>
    <row r="5060" spans="2:8" ht="23.45" customHeight="1" thickBot="1">
      <c r="B5060" s="123" t="s">
        <v>28</v>
      </c>
      <c r="C5060" s="124"/>
      <c r="D5060" s="71">
        <v>731.97</v>
      </c>
      <c r="E5060" s="71"/>
      <c r="F5060" s="24" t="s">
        <v>25</v>
      </c>
      <c r="G5060" s="29">
        <f t="shared" si="113"/>
        <v>0</v>
      </c>
      <c r="H5060" s="125"/>
    </row>
    <row r="5061" spans="2:8" ht="23.1" customHeight="1">
      <c r="B5061" s="126" t="s">
        <v>33</v>
      </c>
      <c r="C5061" s="127"/>
      <c r="D5061" s="59">
        <v>652.6</v>
      </c>
      <c r="E5061" s="59">
        <v>7.8</v>
      </c>
      <c r="F5061" s="19" t="s">
        <v>25</v>
      </c>
      <c r="G5061" s="27">
        <f t="shared" si="113"/>
        <v>5090.28</v>
      </c>
      <c r="H5061" s="125"/>
    </row>
    <row r="5062" spans="2:8" ht="23.1" customHeight="1">
      <c r="B5062" s="130" t="s">
        <v>27</v>
      </c>
      <c r="C5062" s="131"/>
      <c r="D5062" s="72">
        <v>526.99</v>
      </c>
      <c r="E5062" s="60">
        <v>3.9</v>
      </c>
      <c r="F5062" s="21" t="s">
        <v>25</v>
      </c>
      <c r="G5062" s="30">
        <f t="shared" si="113"/>
        <v>2055.261</v>
      </c>
      <c r="H5062" s="125"/>
    </row>
    <row r="5063" spans="2:8" ht="23.1" customHeight="1">
      <c r="B5063" s="130" t="s">
        <v>29</v>
      </c>
      <c r="C5063" s="131"/>
      <c r="D5063" s="73">
        <v>5436.99</v>
      </c>
      <c r="E5063" s="61"/>
      <c r="F5063" s="21" t="s">
        <v>25</v>
      </c>
      <c r="G5063" s="30">
        <f t="shared" si="113"/>
        <v>0</v>
      </c>
      <c r="H5063" s="125"/>
    </row>
    <row r="5064" spans="2:8" ht="23.1" customHeight="1">
      <c r="B5064" s="130" t="s">
        <v>30</v>
      </c>
      <c r="C5064" s="131"/>
      <c r="D5064" s="73">
        <v>1672.77</v>
      </c>
      <c r="E5064" s="61"/>
      <c r="F5064" s="21" t="s">
        <v>25</v>
      </c>
      <c r="G5064" s="30">
        <f t="shared" si="113"/>
        <v>0</v>
      </c>
      <c r="H5064" s="125"/>
    </row>
    <row r="5065" spans="2:8" ht="23.1" customHeight="1">
      <c r="B5065" s="130" t="s">
        <v>32</v>
      </c>
      <c r="C5065" s="131"/>
      <c r="D5065" s="73">
        <v>548.24</v>
      </c>
      <c r="E5065" s="61"/>
      <c r="F5065" s="21" t="s">
        <v>25</v>
      </c>
      <c r="G5065" s="30">
        <f>D5065*E5065</f>
        <v>0</v>
      </c>
      <c r="H5065" s="125"/>
    </row>
    <row r="5066" spans="2:8" ht="24" thickBot="1">
      <c r="B5066" s="128" t="s">
        <v>31</v>
      </c>
      <c r="C5066" s="129"/>
      <c r="D5066" s="74">
        <v>340.74</v>
      </c>
      <c r="E5066" s="62"/>
      <c r="F5066" s="20" t="s">
        <v>25</v>
      </c>
      <c r="G5066" s="31">
        <f>D5066*E5066</f>
        <v>0</v>
      </c>
      <c r="H5066" s="125"/>
    </row>
    <row r="5067" spans="2:8">
      <c r="C5067" s="3"/>
      <c r="D5067" s="3"/>
      <c r="E5067" s="4"/>
      <c r="F5067" s="4"/>
      <c r="H5067" s="45"/>
    </row>
    <row r="5068" spans="2:8" ht="25.5">
      <c r="C5068" s="14" t="s">
        <v>14</v>
      </c>
      <c r="D5068" s="6"/>
    </row>
    <row r="5069" spans="2:8" ht="20.25">
      <c r="C5069" s="85" t="s">
        <v>6</v>
      </c>
      <c r="D5069" s="83" t="s">
        <v>0</v>
      </c>
      <c r="E5069" s="9">
        <f>IF(G5057&gt;0, ROUND((G5057+D5050)/D5050,2), 0)</f>
        <v>1.01</v>
      </c>
      <c r="F5069" s="9"/>
      <c r="G5069" s="10"/>
      <c r="H5069" s="7"/>
    </row>
    <row r="5070" spans="2:8">
      <c r="C5070" s="85"/>
      <c r="D5070" s="83" t="s">
        <v>1</v>
      </c>
      <c r="E5070" s="9">
        <f>IF(SUM(G5058:G5059)&gt;0,ROUND((G5058+G5059+D5050)/D5050,2),0)</f>
        <v>1.02</v>
      </c>
      <c r="F5070" s="9"/>
      <c r="G5070" s="11"/>
      <c r="H5070" s="47"/>
    </row>
    <row r="5071" spans="2:8">
      <c r="C5071" s="85"/>
      <c r="D5071" s="83" t="s">
        <v>2</v>
      </c>
      <c r="E5071" s="9">
        <f>IF(G5060&gt;0,ROUND((G5060+D5050)/D5050,2),0)</f>
        <v>0</v>
      </c>
      <c r="F5071" s="12"/>
      <c r="G5071" s="11"/>
    </row>
    <row r="5072" spans="2:8">
      <c r="C5072" s="85"/>
      <c r="D5072" s="13" t="s">
        <v>3</v>
      </c>
      <c r="E5072" s="32">
        <f>IF(SUM(G5061:G5066)&gt;0,ROUND((SUM(G5061:G5066)+D5050)/D5050,2),0)</f>
        <v>1.5</v>
      </c>
      <c r="F5072" s="10"/>
      <c r="G5072" s="11"/>
    </row>
    <row r="5073" spans="2:8" ht="25.5">
      <c r="D5073" s="33" t="s">
        <v>4</v>
      </c>
      <c r="E5073" s="34">
        <f>SUM(E5069:E5072)-IF(VALUE(COUNTIF(E5069:E5072,"&gt;0"))=4,3,0)-IF(VALUE(COUNTIF(E5069:E5072,"&gt;0"))=3,2,0)-IF(VALUE(COUNTIF(E5069:E5072,"&gt;0"))=2,1,0)</f>
        <v>1.5300000000000002</v>
      </c>
      <c r="F5073" s="25"/>
    </row>
    <row r="5074" spans="2:8">
      <c r="E5074" s="15"/>
    </row>
    <row r="5075" spans="2:8" ht="25.5">
      <c r="B5075" s="22"/>
      <c r="C5075" s="16" t="s">
        <v>23</v>
      </c>
      <c r="D5075" s="86">
        <f>E5073*D5050</f>
        <v>21984.462900000002</v>
      </c>
      <c r="E5075" s="86"/>
    </row>
    <row r="5076" spans="2:8" ht="20.25">
      <c r="C5076" s="17" t="s">
        <v>8</v>
      </c>
      <c r="D5076" s="87">
        <f>D5075/D5049</f>
        <v>35.231511057692309</v>
      </c>
      <c r="E5076" s="87"/>
      <c r="G5076" s="7"/>
      <c r="H5076" s="48"/>
    </row>
    <row r="5086" spans="2:8" ht="60" customHeight="1">
      <c r="B5086" s="115" t="s">
        <v>341</v>
      </c>
      <c r="C5086" s="115"/>
      <c r="D5086" s="115"/>
      <c r="E5086" s="115"/>
      <c r="F5086" s="115"/>
      <c r="G5086" s="115"/>
      <c r="H5086" s="115"/>
    </row>
    <row r="5087" spans="2:8" ht="23.1" customHeight="1">
      <c r="B5087" s="116" t="s">
        <v>37</v>
      </c>
      <c r="C5087" s="116"/>
      <c r="D5087" s="116"/>
      <c r="E5087" s="116"/>
      <c r="F5087" s="116"/>
      <c r="G5087" s="116"/>
    </row>
    <row r="5088" spans="2:8">
      <c r="C5088" s="84"/>
      <c r="G5088" s="7"/>
    </row>
    <row r="5089" spans="2:8" ht="25.5">
      <c r="C5089" s="14" t="s">
        <v>5</v>
      </c>
      <c r="D5089" s="6"/>
    </row>
    <row r="5090" spans="2:8" ht="20.100000000000001" customHeight="1">
      <c r="B5090" s="10"/>
      <c r="C5090" s="103" t="s">
        <v>15</v>
      </c>
      <c r="D5090" s="106" t="s">
        <v>87</v>
      </c>
      <c r="E5090" s="107"/>
      <c r="F5090" s="107"/>
      <c r="G5090" s="108"/>
      <c r="H5090" s="40"/>
    </row>
    <row r="5091" spans="2:8" ht="20.100000000000001" customHeight="1">
      <c r="B5091" s="10"/>
      <c r="C5091" s="104"/>
      <c r="D5091" s="106" t="s">
        <v>158</v>
      </c>
      <c r="E5091" s="107"/>
      <c r="F5091" s="107"/>
      <c r="G5091" s="108"/>
      <c r="H5091" s="40"/>
    </row>
    <row r="5092" spans="2:8" ht="20.100000000000001" customHeight="1">
      <c r="B5092" s="10"/>
      <c r="C5092" s="105"/>
      <c r="D5092" s="106" t="s">
        <v>332</v>
      </c>
      <c r="E5092" s="107"/>
      <c r="F5092" s="107"/>
      <c r="G5092" s="108"/>
      <c r="H5092" s="40"/>
    </row>
    <row r="5093" spans="2:8">
      <c r="C5093" s="35" t="s">
        <v>12</v>
      </c>
      <c r="D5093" s="53">
        <v>7.5</v>
      </c>
      <c r="E5093" s="49"/>
      <c r="F5093" s="10"/>
    </row>
    <row r="5094" spans="2:8" ht="23.1" customHeight="1">
      <c r="C5094" s="1" t="s">
        <v>9</v>
      </c>
      <c r="D5094" s="54">
        <v>1112</v>
      </c>
      <c r="E5094" s="117" t="s">
        <v>16</v>
      </c>
      <c r="F5094" s="110"/>
      <c r="G5094" s="113">
        <f>D5095/D5094</f>
        <v>141.62726618705034</v>
      </c>
    </row>
    <row r="5095" spans="2:8">
      <c r="C5095" s="1" t="s">
        <v>10</v>
      </c>
      <c r="D5095" s="54">
        <v>157489.51999999999</v>
      </c>
      <c r="E5095" s="118"/>
      <c r="F5095" s="112"/>
      <c r="G5095" s="114"/>
    </row>
    <row r="5096" spans="2:8">
      <c r="C5096" s="37"/>
      <c r="D5096" s="38"/>
      <c r="E5096" s="50"/>
    </row>
    <row r="5097" spans="2:8">
      <c r="C5097" s="36" t="s">
        <v>7</v>
      </c>
      <c r="D5097" s="55" t="s">
        <v>333</v>
      </c>
    </row>
    <row r="5098" spans="2:8">
      <c r="C5098" s="36" t="s">
        <v>11</v>
      </c>
      <c r="D5098" s="55">
        <v>65</v>
      </c>
    </row>
    <row r="5099" spans="2:8">
      <c r="C5099" s="36" t="s">
        <v>13</v>
      </c>
      <c r="D5099" s="69" t="s">
        <v>34</v>
      </c>
      <c r="E5099" s="41"/>
    </row>
    <row r="5100" spans="2:8" ht="24" thickBot="1">
      <c r="C5100" s="42"/>
      <c r="D5100" s="42"/>
    </row>
    <row r="5101" spans="2:8" ht="47.1" customHeight="1" thickBot="1">
      <c r="B5101" s="119" t="s">
        <v>17</v>
      </c>
      <c r="C5101" s="120"/>
      <c r="D5101" s="23" t="s">
        <v>20</v>
      </c>
      <c r="E5101" s="121" t="s">
        <v>22</v>
      </c>
      <c r="F5101" s="122"/>
      <c r="G5101" s="2" t="s">
        <v>21</v>
      </c>
    </row>
    <row r="5102" spans="2:8" ht="23.45" customHeight="1" thickBot="1">
      <c r="B5102" s="123" t="s">
        <v>36</v>
      </c>
      <c r="C5102" s="124"/>
      <c r="D5102" s="70">
        <v>50.01</v>
      </c>
      <c r="E5102" s="56">
        <v>7.5</v>
      </c>
      <c r="F5102" s="18" t="s">
        <v>25</v>
      </c>
      <c r="G5102" s="26">
        <f t="shared" ref="G5102:G5109" si="114">D5102*E5102</f>
        <v>375.07499999999999</v>
      </c>
      <c r="H5102" s="125"/>
    </row>
    <row r="5103" spans="2:8" ht="23.1" customHeight="1">
      <c r="B5103" s="126" t="s">
        <v>18</v>
      </c>
      <c r="C5103" s="127"/>
      <c r="D5103" s="59">
        <v>97.44</v>
      </c>
      <c r="E5103" s="57">
        <v>1.1000000000000001</v>
      </c>
      <c r="F5103" s="19" t="s">
        <v>26</v>
      </c>
      <c r="G5103" s="27">
        <f t="shared" si="114"/>
        <v>107.18400000000001</v>
      </c>
      <c r="H5103" s="125"/>
    </row>
    <row r="5104" spans="2:8" ht="23.45" customHeight="1" thickBot="1">
      <c r="B5104" s="128" t="s">
        <v>19</v>
      </c>
      <c r="C5104" s="129"/>
      <c r="D5104" s="62">
        <v>151.63</v>
      </c>
      <c r="E5104" s="58">
        <v>1.1000000000000001</v>
      </c>
      <c r="F5104" s="20" t="s">
        <v>26</v>
      </c>
      <c r="G5104" s="28">
        <f t="shared" si="114"/>
        <v>166.79300000000001</v>
      </c>
      <c r="H5104" s="125"/>
    </row>
    <row r="5105" spans="2:8" ht="23.45" customHeight="1" thickBot="1">
      <c r="B5105" s="123" t="s">
        <v>28</v>
      </c>
      <c r="C5105" s="124"/>
      <c r="D5105" s="71">
        <v>731.97</v>
      </c>
      <c r="E5105" s="71"/>
      <c r="F5105" s="24" t="s">
        <v>25</v>
      </c>
      <c r="G5105" s="29">
        <f t="shared" si="114"/>
        <v>0</v>
      </c>
      <c r="H5105" s="125"/>
    </row>
    <row r="5106" spans="2:8" ht="23.1" customHeight="1">
      <c r="B5106" s="126" t="s">
        <v>33</v>
      </c>
      <c r="C5106" s="127"/>
      <c r="D5106" s="59">
        <v>652.6</v>
      </c>
      <c r="E5106" s="59">
        <v>15</v>
      </c>
      <c r="F5106" s="19" t="s">
        <v>25</v>
      </c>
      <c r="G5106" s="27">
        <f t="shared" si="114"/>
        <v>9789</v>
      </c>
      <c r="H5106" s="125"/>
    </row>
    <row r="5107" spans="2:8" ht="23.1" customHeight="1">
      <c r="B5107" s="130" t="s">
        <v>27</v>
      </c>
      <c r="C5107" s="131"/>
      <c r="D5107" s="72">
        <v>526.99</v>
      </c>
      <c r="E5107" s="60">
        <v>7.5</v>
      </c>
      <c r="F5107" s="21" t="s">
        <v>25</v>
      </c>
      <c r="G5107" s="30">
        <f t="shared" si="114"/>
        <v>3952.4250000000002</v>
      </c>
      <c r="H5107" s="125"/>
    </row>
    <row r="5108" spans="2:8" ht="23.1" customHeight="1">
      <c r="B5108" s="130" t="s">
        <v>29</v>
      </c>
      <c r="C5108" s="131"/>
      <c r="D5108" s="73">
        <v>5436.99</v>
      </c>
      <c r="E5108" s="61"/>
      <c r="F5108" s="21" t="s">
        <v>25</v>
      </c>
      <c r="G5108" s="30">
        <f t="shared" si="114"/>
        <v>0</v>
      </c>
      <c r="H5108" s="125"/>
    </row>
    <row r="5109" spans="2:8" ht="23.1" customHeight="1">
      <c r="B5109" s="130" t="s">
        <v>30</v>
      </c>
      <c r="C5109" s="131"/>
      <c r="D5109" s="73">
        <v>1672.77</v>
      </c>
      <c r="E5109" s="61"/>
      <c r="F5109" s="21" t="s">
        <v>25</v>
      </c>
      <c r="G5109" s="30">
        <f t="shared" si="114"/>
        <v>0</v>
      </c>
      <c r="H5109" s="125"/>
    </row>
    <row r="5110" spans="2:8" ht="23.1" customHeight="1">
      <c r="B5110" s="130" t="s">
        <v>32</v>
      </c>
      <c r="C5110" s="131"/>
      <c r="D5110" s="73">
        <v>548.24</v>
      </c>
      <c r="E5110" s="61"/>
      <c r="F5110" s="21" t="s">
        <v>25</v>
      </c>
      <c r="G5110" s="30">
        <f>D5110*E5110</f>
        <v>0</v>
      </c>
      <c r="H5110" s="125"/>
    </row>
    <row r="5111" spans="2:8" ht="24" thickBot="1">
      <c r="B5111" s="128" t="s">
        <v>31</v>
      </c>
      <c r="C5111" s="129"/>
      <c r="D5111" s="74">
        <v>340.74</v>
      </c>
      <c r="E5111" s="62"/>
      <c r="F5111" s="20" t="s">
        <v>25</v>
      </c>
      <c r="G5111" s="31">
        <f>D5111*E5111</f>
        <v>0</v>
      </c>
      <c r="H5111" s="125"/>
    </row>
    <row r="5112" spans="2:8">
      <c r="C5112" s="3"/>
      <c r="D5112" s="3"/>
      <c r="E5112" s="4"/>
      <c r="F5112" s="4"/>
      <c r="H5112" s="45"/>
    </row>
    <row r="5113" spans="2:8" ht="25.5">
      <c r="C5113" s="14" t="s">
        <v>14</v>
      </c>
      <c r="D5113" s="6"/>
    </row>
    <row r="5114" spans="2:8" ht="20.25">
      <c r="C5114" s="85" t="s">
        <v>6</v>
      </c>
      <c r="D5114" s="83" t="s">
        <v>0</v>
      </c>
      <c r="E5114" s="9">
        <f>IF(G5102&gt;0, ROUND((G5102+D5095)/D5095,2), 0)</f>
        <v>1</v>
      </c>
      <c r="F5114" s="9"/>
      <c r="G5114" s="10"/>
      <c r="H5114" s="7"/>
    </row>
    <row r="5115" spans="2:8">
      <c r="C5115" s="85"/>
      <c r="D5115" s="83" t="s">
        <v>1</v>
      </c>
      <c r="E5115" s="9">
        <f>IF(SUM(G5103:G5104)&gt;0,ROUND((G5103+G5104+D5095)/D5095,2),0)</f>
        <v>1</v>
      </c>
      <c r="F5115" s="9"/>
      <c r="G5115" s="11"/>
      <c r="H5115" s="47"/>
    </row>
    <row r="5116" spans="2:8">
      <c r="C5116" s="85"/>
      <c r="D5116" s="83" t="s">
        <v>2</v>
      </c>
      <c r="E5116" s="9">
        <f>IF(G5105&gt;0,ROUND((G5105+D5095)/D5095,2),0)</f>
        <v>0</v>
      </c>
      <c r="F5116" s="12"/>
      <c r="G5116" s="11"/>
    </row>
    <row r="5117" spans="2:8">
      <c r="C5117" s="85"/>
      <c r="D5117" s="13" t="s">
        <v>3</v>
      </c>
      <c r="E5117" s="32">
        <f>IF(SUM(G5106:G5111)&gt;0,ROUND((SUM(G5106:G5111)+D5095)/D5095,2),0)</f>
        <v>1.0900000000000001</v>
      </c>
      <c r="F5117" s="10"/>
      <c r="G5117" s="11"/>
    </row>
    <row r="5118" spans="2:8" ht="25.5">
      <c r="D5118" s="33" t="s">
        <v>4</v>
      </c>
      <c r="E5118" s="34">
        <f>SUM(E5114:E5117)-IF(VALUE(COUNTIF(E5114:E5117,"&gt;0"))=4,3,0)-IF(VALUE(COUNTIF(E5114:E5117,"&gt;0"))=3,2,0)-IF(VALUE(COUNTIF(E5114:E5117,"&gt;0"))=2,1,0)</f>
        <v>1.0899999999999999</v>
      </c>
      <c r="F5118" s="25"/>
    </row>
    <row r="5119" spans="2:8">
      <c r="E5119" s="15"/>
    </row>
    <row r="5120" spans="2:8" ht="25.5">
      <c r="B5120" s="22"/>
      <c r="C5120" s="16" t="s">
        <v>23</v>
      </c>
      <c r="D5120" s="86">
        <f>E5118*D5095</f>
        <v>171663.57679999998</v>
      </c>
      <c r="E5120" s="86"/>
    </row>
    <row r="5121" spans="2:8" ht="20.25">
      <c r="C5121" s="17" t="s">
        <v>8</v>
      </c>
      <c r="D5121" s="87">
        <f>D5120/D5094</f>
        <v>154.37372014388487</v>
      </c>
      <c r="E5121" s="87"/>
      <c r="G5121" s="7"/>
      <c r="H5121" s="48"/>
    </row>
    <row r="5131" spans="2:8" ht="60" customHeight="1">
      <c r="B5131" s="115" t="s">
        <v>342</v>
      </c>
      <c r="C5131" s="115"/>
      <c r="D5131" s="115"/>
      <c r="E5131" s="115"/>
      <c r="F5131" s="115"/>
      <c r="G5131" s="115"/>
      <c r="H5131" s="115"/>
    </row>
    <row r="5132" spans="2:8" ht="23.1" customHeight="1">
      <c r="B5132" s="116" t="s">
        <v>37</v>
      </c>
      <c r="C5132" s="116"/>
      <c r="D5132" s="116"/>
      <c r="E5132" s="116"/>
      <c r="F5132" s="116"/>
      <c r="G5132" s="116"/>
    </row>
    <row r="5133" spans="2:8">
      <c r="C5133" s="84"/>
      <c r="G5133" s="7"/>
    </row>
    <row r="5134" spans="2:8" ht="25.5">
      <c r="C5134" s="14" t="s">
        <v>5</v>
      </c>
      <c r="D5134" s="6"/>
    </row>
    <row r="5135" spans="2:8" ht="20.100000000000001" customHeight="1">
      <c r="B5135" s="10"/>
      <c r="C5135" s="103" t="s">
        <v>15</v>
      </c>
      <c r="D5135" s="106" t="s">
        <v>87</v>
      </c>
      <c r="E5135" s="107"/>
      <c r="F5135" s="107"/>
      <c r="G5135" s="108"/>
      <c r="H5135" s="40"/>
    </row>
    <row r="5136" spans="2:8" ht="20.100000000000001" customHeight="1">
      <c r="B5136" s="10"/>
      <c r="C5136" s="104"/>
      <c r="D5136" s="106" t="s">
        <v>158</v>
      </c>
      <c r="E5136" s="107"/>
      <c r="F5136" s="107"/>
      <c r="G5136" s="108"/>
      <c r="H5136" s="40"/>
    </row>
    <row r="5137" spans="2:8" ht="20.100000000000001" customHeight="1">
      <c r="B5137" s="10"/>
      <c r="C5137" s="105"/>
      <c r="D5137" s="106" t="s">
        <v>335</v>
      </c>
      <c r="E5137" s="107"/>
      <c r="F5137" s="107"/>
      <c r="G5137" s="108"/>
      <c r="H5137" s="40"/>
    </row>
    <row r="5138" spans="2:8">
      <c r="C5138" s="35" t="s">
        <v>12</v>
      </c>
      <c r="D5138" s="53">
        <v>2.9</v>
      </c>
      <c r="E5138" s="49"/>
      <c r="F5138" s="10"/>
    </row>
    <row r="5139" spans="2:8" ht="23.1" customHeight="1">
      <c r="C5139" s="1" t="s">
        <v>9</v>
      </c>
      <c r="D5139" s="54">
        <v>384</v>
      </c>
      <c r="E5139" s="117" t="s">
        <v>16</v>
      </c>
      <c r="F5139" s="110"/>
      <c r="G5139" s="113">
        <f>D5140/D5139</f>
        <v>284.77510416666667</v>
      </c>
    </row>
    <row r="5140" spans="2:8">
      <c r="C5140" s="1" t="s">
        <v>10</v>
      </c>
      <c r="D5140" s="54">
        <v>109353.64</v>
      </c>
      <c r="E5140" s="118"/>
      <c r="F5140" s="112"/>
      <c r="G5140" s="114"/>
    </row>
    <row r="5141" spans="2:8">
      <c r="C5141" s="37"/>
      <c r="D5141" s="38"/>
      <c r="E5141" s="50"/>
    </row>
    <row r="5142" spans="2:8">
      <c r="C5142" s="36" t="s">
        <v>7</v>
      </c>
      <c r="D5142" s="55" t="s">
        <v>184</v>
      </c>
    </row>
    <row r="5143" spans="2:8">
      <c r="C5143" s="36" t="s">
        <v>11</v>
      </c>
      <c r="D5143" s="55">
        <v>75</v>
      </c>
    </row>
    <row r="5144" spans="2:8">
      <c r="C5144" s="36" t="s">
        <v>13</v>
      </c>
      <c r="D5144" s="69" t="s">
        <v>34</v>
      </c>
      <c r="E5144" s="41"/>
    </row>
    <row r="5145" spans="2:8" ht="24" thickBot="1">
      <c r="C5145" s="42"/>
      <c r="D5145" s="42"/>
    </row>
    <row r="5146" spans="2:8" ht="47.1" customHeight="1" thickBot="1">
      <c r="B5146" s="119" t="s">
        <v>17</v>
      </c>
      <c r="C5146" s="120"/>
      <c r="D5146" s="23" t="s">
        <v>20</v>
      </c>
      <c r="E5146" s="121" t="s">
        <v>22</v>
      </c>
      <c r="F5146" s="122"/>
      <c r="G5146" s="2" t="s">
        <v>21</v>
      </c>
    </row>
    <row r="5147" spans="2:8" ht="23.45" customHeight="1" thickBot="1">
      <c r="B5147" s="123" t="s">
        <v>36</v>
      </c>
      <c r="C5147" s="124"/>
      <c r="D5147" s="70">
        <v>50.01</v>
      </c>
      <c r="E5147" s="56">
        <v>2.9</v>
      </c>
      <c r="F5147" s="18" t="s">
        <v>25</v>
      </c>
      <c r="G5147" s="26">
        <f t="shared" ref="G5147:G5154" si="115">D5147*E5147</f>
        <v>145.029</v>
      </c>
      <c r="H5147" s="125"/>
    </row>
    <row r="5148" spans="2:8" ht="23.1" customHeight="1">
      <c r="B5148" s="126" t="s">
        <v>18</v>
      </c>
      <c r="C5148" s="127"/>
      <c r="D5148" s="59">
        <v>97.44</v>
      </c>
      <c r="E5148" s="57">
        <v>0.83</v>
      </c>
      <c r="F5148" s="19" t="s">
        <v>26</v>
      </c>
      <c r="G5148" s="27">
        <f t="shared" si="115"/>
        <v>80.875199999999992</v>
      </c>
      <c r="H5148" s="125"/>
    </row>
    <row r="5149" spans="2:8" ht="23.45" customHeight="1" thickBot="1">
      <c r="B5149" s="128" t="s">
        <v>19</v>
      </c>
      <c r="C5149" s="129"/>
      <c r="D5149" s="62">
        <v>151.63</v>
      </c>
      <c r="E5149" s="58">
        <v>0.83</v>
      </c>
      <c r="F5149" s="20" t="s">
        <v>26</v>
      </c>
      <c r="G5149" s="28">
        <f t="shared" si="115"/>
        <v>125.85289999999999</v>
      </c>
      <c r="H5149" s="125"/>
    </row>
    <row r="5150" spans="2:8" ht="23.45" customHeight="1" thickBot="1">
      <c r="B5150" s="123" t="s">
        <v>28</v>
      </c>
      <c r="C5150" s="124"/>
      <c r="D5150" s="71">
        <v>731.97</v>
      </c>
      <c r="E5150" s="71"/>
      <c r="F5150" s="24" t="s">
        <v>25</v>
      </c>
      <c r="G5150" s="29">
        <f t="shared" si="115"/>
        <v>0</v>
      </c>
      <c r="H5150" s="125"/>
    </row>
    <row r="5151" spans="2:8" ht="23.1" customHeight="1">
      <c r="B5151" s="126" t="s">
        <v>33</v>
      </c>
      <c r="C5151" s="127"/>
      <c r="D5151" s="59">
        <v>652.6</v>
      </c>
      <c r="E5151" s="59">
        <v>5.8</v>
      </c>
      <c r="F5151" s="19" t="s">
        <v>25</v>
      </c>
      <c r="G5151" s="27">
        <f t="shared" si="115"/>
        <v>3785.08</v>
      </c>
      <c r="H5151" s="125"/>
    </row>
    <row r="5152" spans="2:8" ht="23.1" customHeight="1">
      <c r="B5152" s="130" t="s">
        <v>27</v>
      </c>
      <c r="C5152" s="131"/>
      <c r="D5152" s="72">
        <v>526.99</v>
      </c>
      <c r="E5152" s="60"/>
      <c r="F5152" s="21" t="s">
        <v>25</v>
      </c>
      <c r="G5152" s="30">
        <f t="shared" si="115"/>
        <v>0</v>
      </c>
      <c r="H5152" s="125"/>
    </row>
    <row r="5153" spans="2:8" ht="23.1" customHeight="1">
      <c r="B5153" s="130" t="s">
        <v>29</v>
      </c>
      <c r="C5153" s="131"/>
      <c r="D5153" s="73">
        <v>5436.99</v>
      </c>
      <c r="E5153" s="61">
        <v>2.9</v>
      </c>
      <c r="F5153" s="21" t="s">
        <v>25</v>
      </c>
      <c r="G5153" s="30">
        <f t="shared" si="115"/>
        <v>15767.270999999999</v>
      </c>
      <c r="H5153" s="125"/>
    </row>
    <row r="5154" spans="2:8" ht="23.1" customHeight="1">
      <c r="B5154" s="130" t="s">
        <v>30</v>
      </c>
      <c r="C5154" s="131"/>
      <c r="D5154" s="73">
        <v>1672.77</v>
      </c>
      <c r="E5154" s="61">
        <v>2.9</v>
      </c>
      <c r="F5154" s="21" t="s">
        <v>25</v>
      </c>
      <c r="G5154" s="30">
        <f t="shared" si="115"/>
        <v>4851.0329999999994</v>
      </c>
      <c r="H5154" s="125"/>
    </row>
    <row r="5155" spans="2:8" ht="23.1" customHeight="1">
      <c r="B5155" s="130" t="s">
        <v>32</v>
      </c>
      <c r="C5155" s="131"/>
      <c r="D5155" s="73">
        <v>548.24</v>
      </c>
      <c r="E5155" s="61">
        <v>2.9</v>
      </c>
      <c r="F5155" s="21" t="s">
        <v>25</v>
      </c>
      <c r="G5155" s="30">
        <f>D5155*E5155</f>
        <v>1589.896</v>
      </c>
      <c r="H5155" s="125"/>
    </row>
    <row r="5156" spans="2:8" ht="24" thickBot="1">
      <c r="B5156" s="128" t="s">
        <v>31</v>
      </c>
      <c r="C5156" s="129"/>
      <c r="D5156" s="74">
        <v>340.74</v>
      </c>
      <c r="E5156" s="62">
        <v>29</v>
      </c>
      <c r="F5156" s="20" t="s">
        <v>25</v>
      </c>
      <c r="G5156" s="31">
        <f>D5156*E5156</f>
        <v>9881.4600000000009</v>
      </c>
      <c r="H5156" s="125"/>
    </row>
    <row r="5157" spans="2:8">
      <c r="C5157" s="3"/>
      <c r="D5157" s="3"/>
      <c r="E5157" s="4"/>
      <c r="F5157" s="4"/>
      <c r="H5157" s="45"/>
    </row>
    <row r="5158" spans="2:8" ht="25.5">
      <c r="C5158" s="14" t="s">
        <v>14</v>
      </c>
      <c r="D5158" s="6"/>
    </row>
    <row r="5159" spans="2:8" ht="20.25">
      <c r="C5159" s="85" t="s">
        <v>6</v>
      </c>
      <c r="D5159" s="83" t="s">
        <v>0</v>
      </c>
      <c r="E5159" s="9">
        <f>IF(G5147&gt;0, ROUND((G5147+D5140)/D5140,2), 0)</f>
        <v>1</v>
      </c>
      <c r="F5159" s="9"/>
      <c r="G5159" s="10"/>
      <c r="H5159" s="7"/>
    </row>
    <row r="5160" spans="2:8">
      <c r="C5160" s="85"/>
      <c r="D5160" s="83" t="s">
        <v>1</v>
      </c>
      <c r="E5160" s="9">
        <f>IF(SUM(G5148:G5149)&gt;0,ROUND((G5148+G5149+D5140)/D5140,2),0)</f>
        <v>1</v>
      </c>
      <c r="F5160" s="9"/>
      <c r="G5160" s="11"/>
      <c r="H5160" s="47"/>
    </row>
    <row r="5161" spans="2:8">
      <c r="C5161" s="85"/>
      <c r="D5161" s="83" t="s">
        <v>2</v>
      </c>
      <c r="E5161" s="9">
        <f>IF(G5150&gt;0,ROUND((G5150+D5140)/D5140,2),0)</f>
        <v>0</v>
      </c>
      <c r="F5161" s="12"/>
      <c r="G5161" s="11"/>
    </row>
    <row r="5162" spans="2:8">
      <c r="C5162" s="85"/>
      <c r="D5162" s="13" t="s">
        <v>3</v>
      </c>
      <c r="E5162" s="32">
        <f>IF(SUM(G5151:G5156)&gt;0,ROUND((SUM(G5151:G5156)+D5140)/D5140,2),0)</f>
        <v>1.33</v>
      </c>
      <c r="F5162" s="10"/>
      <c r="G5162" s="11"/>
    </row>
    <row r="5163" spans="2:8" ht="25.5">
      <c r="D5163" s="33" t="s">
        <v>4</v>
      </c>
      <c r="E5163" s="34">
        <f>SUM(E5159:E5162)-IF(VALUE(COUNTIF(E5159:E5162,"&gt;0"))=4,3,0)-IF(VALUE(COUNTIF(E5159:E5162,"&gt;0"))=3,2,0)-IF(VALUE(COUNTIF(E5159:E5162,"&gt;0"))=2,1,0)</f>
        <v>1.33</v>
      </c>
      <c r="F5163" s="25"/>
    </row>
    <row r="5164" spans="2:8">
      <c r="E5164" s="15"/>
    </row>
    <row r="5165" spans="2:8" ht="25.5">
      <c r="B5165" s="22"/>
      <c r="C5165" s="16" t="s">
        <v>23</v>
      </c>
      <c r="D5165" s="86">
        <f>E5163*D5140</f>
        <v>145440.3412</v>
      </c>
      <c r="E5165" s="86"/>
    </row>
    <row r="5166" spans="2:8" ht="20.25">
      <c r="C5166" s="17" t="s">
        <v>8</v>
      </c>
      <c r="D5166" s="87">
        <f>D5165/D5139</f>
        <v>378.75088854166665</v>
      </c>
      <c r="E5166" s="87"/>
      <c r="G5166" s="7"/>
      <c r="H5166" s="48"/>
    </row>
  </sheetData>
  <sheetProtection sheet="1" objects="1" scenarios="1" formatRows="0" insertColumns="0" insertRows="0"/>
  <mergeCells count="2760">
    <mergeCell ref="C5159:C5162"/>
    <mergeCell ref="D5165:E5165"/>
    <mergeCell ref="D5166:E5166"/>
    <mergeCell ref="C5114:C5117"/>
    <mergeCell ref="D5120:E5120"/>
    <mergeCell ref="D5121:E5121"/>
    <mergeCell ref="B5131:H5131"/>
    <mergeCell ref="B5132:G5132"/>
    <mergeCell ref="C5135:C5137"/>
    <mergeCell ref="D5135:G5135"/>
    <mergeCell ref="D5136:G5136"/>
    <mergeCell ref="D5137:G5137"/>
    <mergeCell ref="E5139:F5140"/>
    <mergeCell ref="G5139:G5140"/>
    <mergeCell ref="B5146:C5146"/>
    <mergeCell ref="E5146:F5146"/>
    <mergeCell ref="B5147:C5147"/>
    <mergeCell ref="H5147:H5156"/>
    <mergeCell ref="B5148:C5148"/>
    <mergeCell ref="B5149:C5149"/>
    <mergeCell ref="B5150:C5150"/>
    <mergeCell ref="B5151:C5151"/>
    <mergeCell ref="B5152:C5152"/>
    <mergeCell ref="B5153:C5153"/>
    <mergeCell ref="B5154:C5154"/>
    <mergeCell ref="B5155:C5155"/>
    <mergeCell ref="B5156:C5156"/>
    <mergeCell ref="C5069:C5072"/>
    <mergeCell ref="D5075:E5075"/>
    <mergeCell ref="D5076:E5076"/>
    <mergeCell ref="B5086:H5086"/>
    <mergeCell ref="B5087:G5087"/>
    <mergeCell ref="C5090:C5092"/>
    <mergeCell ref="D5090:G5090"/>
    <mergeCell ref="D5091:G5091"/>
    <mergeCell ref="D5092:G5092"/>
    <mergeCell ref="E5094:F5095"/>
    <mergeCell ref="G5094:G5095"/>
    <mergeCell ref="B5101:C5101"/>
    <mergeCell ref="E5101:F5101"/>
    <mergeCell ref="B5102:C5102"/>
    <mergeCell ref="H5102:H5111"/>
    <mergeCell ref="B5103:C5103"/>
    <mergeCell ref="B5104:C5104"/>
    <mergeCell ref="B5105:C5105"/>
    <mergeCell ref="B5106:C5106"/>
    <mergeCell ref="B5107:C5107"/>
    <mergeCell ref="B5108:C5108"/>
    <mergeCell ref="B5109:C5109"/>
    <mergeCell ref="B5110:C5110"/>
    <mergeCell ref="B5111:C5111"/>
    <mergeCell ref="C5024:C5027"/>
    <mergeCell ref="D5030:E5030"/>
    <mergeCell ref="D5031:E5031"/>
    <mergeCell ref="B5041:H5041"/>
    <mergeCell ref="B5042:G5042"/>
    <mergeCell ref="C5045:C5047"/>
    <mergeCell ref="D5045:G5045"/>
    <mergeCell ref="D5046:G5046"/>
    <mergeCell ref="D5047:G5047"/>
    <mergeCell ref="E5049:F5050"/>
    <mergeCell ref="G5049:G5050"/>
    <mergeCell ref="B5056:C5056"/>
    <mergeCell ref="E5056:F5056"/>
    <mergeCell ref="B5057:C5057"/>
    <mergeCell ref="H5057:H5066"/>
    <mergeCell ref="B5058:C5058"/>
    <mergeCell ref="B5059:C5059"/>
    <mergeCell ref="B5060:C5060"/>
    <mergeCell ref="B5061:C5061"/>
    <mergeCell ref="B5062:C5062"/>
    <mergeCell ref="B5063:C5063"/>
    <mergeCell ref="B5064:C5064"/>
    <mergeCell ref="B5065:C5065"/>
    <mergeCell ref="B5066:C5066"/>
    <mergeCell ref="C4979:C4982"/>
    <mergeCell ref="D4985:E4985"/>
    <mergeCell ref="D4986:E4986"/>
    <mergeCell ref="B4996:H4996"/>
    <mergeCell ref="B4997:G4997"/>
    <mergeCell ref="C5000:C5002"/>
    <mergeCell ref="D5000:G5000"/>
    <mergeCell ref="D5001:G5001"/>
    <mergeCell ref="D5002:G5002"/>
    <mergeCell ref="E5004:F5005"/>
    <mergeCell ref="G5004:G5005"/>
    <mergeCell ref="B5011:C5011"/>
    <mergeCell ref="E5011:F5011"/>
    <mergeCell ref="B5012:C5012"/>
    <mergeCell ref="H5012:H5021"/>
    <mergeCell ref="B5013:C5013"/>
    <mergeCell ref="B5014:C5014"/>
    <mergeCell ref="B5015:C5015"/>
    <mergeCell ref="B5016:C5016"/>
    <mergeCell ref="B5017:C5017"/>
    <mergeCell ref="B5018:C5018"/>
    <mergeCell ref="B5019:C5019"/>
    <mergeCell ref="B5020:C5020"/>
    <mergeCell ref="B5021:C5021"/>
    <mergeCell ref="C4934:C4937"/>
    <mergeCell ref="D4940:E4940"/>
    <mergeCell ref="D4941:E4941"/>
    <mergeCell ref="B4951:H4951"/>
    <mergeCell ref="B4952:G4952"/>
    <mergeCell ref="C4955:C4957"/>
    <mergeCell ref="D4955:G4955"/>
    <mergeCell ref="D4956:G4956"/>
    <mergeCell ref="D4957:G4957"/>
    <mergeCell ref="E4959:F4960"/>
    <mergeCell ref="G4959:G4960"/>
    <mergeCell ref="B4966:C4966"/>
    <mergeCell ref="E4966:F4966"/>
    <mergeCell ref="B4967:C4967"/>
    <mergeCell ref="H4967:H4976"/>
    <mergeCell ref="B4968:C4968"/>
    <mergeCell ref="B4969:C4969"/>
    <mergeCell ref="B4970:C4970"/>
    <mergeCell ref="B4971:C4971"/>
    <mergeCell ref="B4972:C4972"/>
    <mergeCell ref="B4973:C4973"/>
    <mergeCell ref="B4974:C4974"/>
    <mergeCell ref="B4975:C4975"/>
    <mergeCell ref="B4976:C4976"/>
    <mergeCell ref="C4889:C4892"/>
    <mergeCell ref="D4895:E4895"/>
    <mergeCell ref="D4896:E4896"/>
    <mergeCell ref="B4906:H4906"/>
    <mergeCell ref="B4907:G4907"/>
    <mergeCell ref="C4910:C4912"/>
    <mergeCell ref="D4910:G4910"/>
    <mergeCell ref="D4911:G4911"/>
    <mergeCell ref="D4912:G4912"/>
    <mergeCell ref="E4914:F4915"/>
    <mergeCell ref="G4914:G4915"/>
    <mergeCell ref="B4921:C4921"/>
    <mergeCell ref="E4921:F4921"/>
    <mergeCell ref="B4922:C4922"/>
    <mergeCell ref="H4922:H4931"/>
    <mergeCell ref="B4923:C4923"/>
    <mergeCell ref="B4924:C4924"/>
    <mergeCell ref="B4925:C4925"/>
    <mergeCell ref="B4926:C4926"/>
    <mergeCell ref="B4927:C4927"/>
    <mergeCell ref="B4928:C4928"/>
    <mergeCell ref="B4929:C4929"/>
    <mergeCell ref="B4930:C4930"/>
    <mergeCell ref="B4931:C4931"/>
    <mergeCell ref="C4844:C4847"/>
    <mergeCell ref="D4850:E4850"/>
    <mergeCell ref="D4851:E4851"/>
    <mergeCell ref="B4861:H4861"/>
    <mergeCell ref="B4862:G4862"/>
    <mergeCell ref="C4865:C4867"/>
    <mergeCell ref="D4865:G4865"/>
    <mergeCell ref="D4866:G4866"/>
    <mergeCell ref="D4867:G4867"/>
    <mergeCell ref="E4869:F4870"/>
    <mergeCell ref="G4869:G4870"/>
    <mergeCell ref="B4876:C4876"/>
    <mergeCell ref="E4876:F4876"/>
    <mergeCell ref="B4877:C4877"/>
    <mergeCell ref="H4877:H4886"/>
    <mergeCell ref="B4878:C4878"/>
    <mergeCell ref="B4879:C4879"/>
    <mergeCell ref="B4880:C4880"/>
    <mergeCell ref="B4881:C4881"/>
    <mergeCell ref="B4882:C4882"/>
    <mergeCell ref="B4883:C4883"/>
    <mergeCell ref="B4884:C4884"/>
    <mergeCell ref="B4885:C4885"/>
    <mergeCell ref="B4886:C4886"/>
    <mergeCell ref="C4799:C4802"/>
    <mergeCell ref="D4805:E4805"/>
    <mergeCell ref="D4806:E4806"/>
    <mergeCell ref="B4816:H4816"/>
    <mergeCell ref="B4817:G4817"/>
    <mergeCell ref="C4820:C4822"/>
    <mergeCell ref="D4820:G4820"/>
    <mergeCell ref="D4821:G4821"/>
    <mergeCell ref="D4822:G4822"/>
    <mergeCell ref="E4824:F4825"/>
    <mergeCell ref="G4824:G4825"/>
    <mergeCell ref="B4831:C4831"/>
    <mergeCell ref="E4831:F4831"/>
    <mergeCell ref="B4832:C4832"/>
    <mergeCell ref="H4832:H4841"/>
    <mergeCell ref="B4833:C4833"/>
    <mergeCell ref="B4834:C4834"/>
    <mergeCell ref="B4835:C4835"/>
    <mergeCell ref="B4836:C4836"/>
    <mergeCell ref="B4837:C4837"/>
    <mergeCell ref="B4838:C4838"/>
    <mergeCell ref="B4839:C4839"/>
    <mergeCell ref="B4840:C4840"/>
    <mergeCell ref="B4841:C4841"/>
    <mergeCell ref="C4754:C4757"/>
    <mergeCell ref="D4760:E4760"/>
    <mergeCell ref="D4761:E4761"/>
    <mergeCell ref="B4771:H4771"/>
    <mergeCell ref="B4772:G4772"/>
    <mergeCell ref="C4775:C4777"/>
    <mergeCell ref="D4775:G4775"/>
    <mergeCell ref="D4776:G4776"/>
    <mergeCell ref="D4777:G4777"/>
    <mergeCell ref="E4779:F4780"/>
    <mergeCell ref="G4779:G4780"/>
    <mergeCell ref="B4786:C4786"/>
    <mergeCell ref="E4786:F4786"/>
    <mergeCell ref="B4787:C4787"/>
    <mergeCell ref="H4787:H4796"/>
    <mergeCell ref="B4788:C4788"/>
    <mergeCell ref="B4789:C4789"/>
    <mergeCell ref="B4790:C4790"/>
    <mergeCell ref="B4791:C4791"/>
    <mergeCell ref="B4792:C4792"/>
    <mergeCell ref="B4793:C4793"/>
    <mergeCell ref="B4794:C4794"/>
    <mergeCell ref="B4795:C4795"/>
    <mergeCell ref="B4796:C4796"/>
    <mergeCell ref="C4709:C4712"/>
    <mergeCell ref="D4715:E4715"/>
    <mergeCell ref="D4716:E4716"/>
    <mergeCell ref="B4726:H4726"/>
    <mergeCell ref="B4727:G4727"/>
    <mergeCell ref="C4730:C4732"/>
    <mergeCell ref="D4730:G4730"/>
    <mergeCell ref="D4731:G4731"/>
    <mergeCell ref="D4732:G4732"/>
    <mergeCell ref="E4734:F4735"/>
    <mergeCell ref="G4734:G4735"/>
    <mergeCell ref="B4741:C4741"/>
    <mergeCell ref="E4741:F4741"/>
    <mergeCell ref="B4742:C4742"/>
    <mergeCell ref="H4742:H4751"/>
    <mergeCell ref="B4743:C4743"/>
    <mergeCell ref="B4744:C4744"/>
    <mergeCell ref="B4745:C4745"/>
    <mergeCell ref="B4746:C4746"/>
    <mergeCell ref="B4747:C4747"/>
    <mergeCell ref="B4748:C4748"/>
    <mergeCell ref="B4749:C4749"/>
    <mergeCell ref="B4750:C4750"/>
    <mergeCell ref="B4751:C4751"/>
    <mergeCell ref="C4664:C4667"/>
    <mergeCell ref="D4670:E4670"/>
    <mergeCell ref="D4671:E4671"/>
    <mergeCell ref="B4681:H4681"/>
    <mergeCell ref="B4682:G4682"/>
    <mergeCell ref="C4685:C4687"/>
    <mergeCell ref="D4685:G4685"/>
    <mergeCell ref="D4686:G4686"/>
    <mergeCell ref="D4687:G4687"/>
    <mergeCell ref="E4689:F4690"/>
    <mergeCell ref="G4689:G4690"/>
    <mergeCell ref="B4696:C4696"/>
    <mergeCell ref="E4696:F4696"/>
    <mergeCell ref="B4697:C4697"/>
    <mergeCell ref="H4697:H4706"/>
    <mergeCell ref="B4698:C4698"/>
    <mergeCell ref="B4699:C4699"/>
    <mergeCell ref="B4700:C4700"/>
    <mergeCell ref="B4701:C4701"/>
    <mergeCell ref="B4702:C4702"/>
    <mergeCell ref="B4703:C4703"/>
    <mergeCell ref="B4704:C4704"/>
    <mergeCell ref="B4705:C4705"/>
    <mergeCell ref="B4706:C4706"/>
    <mergeCell ref="C4619:C4622"/>
    <mergeCell ref="D4625:E4625"/>
    <mergeCell ref="D4626:E4626"/>
    <mergeCell ref="B4636:H4636"/>
    <mergeCell ref="B4637:G4637"/>
    <mergeCell ref="C4640:C4642"/>
    <mergeCell ref="D4640:G4640"/>
    <mergeCell ref="D4641:G4641"/>
    <mergeCell ref="D4642:G4642"/>
    <mergeCell ref="E4644:F4645"/>
    <mergeCell ref="G4644:G4645"/>
    <mergeCell ref="B4651:C4651"/>
    <mergeCell ref="E4651:F4651"/>
    <mergeCell ref="B4652:C4652"/>
    <mergeCell ref="H4652:H4661"/>
    <mergeCell ref="B4653:C4653"/>
    <mergeCell ref="B4654:C4654"/>
    <mergeCell ref="B4655:C4655"/>
    <mergeCell ref="B4656:C4656"/>
    <mergeCell ref="B4657:C4657"/>
    <mergeCell ref="B4658:C4658"/>
    <mergeCell ref="B4659:C4659"/>
    <mergeCell ref="B4660:C4660"/>
    <mergeCell ref="B4661:C4661"/>
    <mergeCell ref="C4574:C4577"/>
    <mergeCell ref="D4580:E4580"/>
    <mergeCell ref="D4581:E4581"/>
    <mergeCell ref="B4591:H4591"/>
    <mergeCell ref="B4592:G4592"/>
    <mergeCell ref="C4595:C4597"/>
    <mergeCell ref="D4595:G4595"/>
    <mergeCell ref="D4596:G4596"/>
    <mergeCell ref="D4597:G4597"/>
    <mergeCell ref="E4599:F4600"/>
    <mergeCell ref="G4599:G4600"/>
    <mergeCell ref="B4606:C4606"/>
    <mergeCell ref="E4606:F4606"/>
    <mergeCell ref="B4607:C4607"/>
    <mergeCell ref="H4607:H4616"/>
    <mergeCell ref="B4608:C4608"/>
    <mergeCell ref="B4609:C4609"/>
    <mergeCell ref="B4610:C4610"/>
    <mergeCell ref="B4611:C4611"/>
    <mergeCell ref="B4612:C4612"/>
    <mergeCell ref="B4613:C4613"/>
    <mergeCell ref="B4614:C4614"/>
    <mergeCell ref="B4615:C4615"/>
    <mergeCell ref="B4616:C4616"/>
    <mergeCell ref="C4529:C4532"/>
    <mergeCell ref="D4535:E4535"/>
    <mergeCell ref="D4536:E4536"/>
    <mergeCell ref="B4546:H4546"/>
    <mergeCell ref="B4547:G4547"/>
    <mergeCell ref="C4550:C4552"/>
    <mergeCell ref="D4550:G4550"/>
    <mergeCell ref="D4551:G4551"/>
    <mergeCell ref="D4552:G4552"/>
    <mergeCell ref="E4554:F4555"/>
    <mergeCell ref="G4554:G4555"/>
    <mergeCell ref="B4561:C4561"/>
    <mergeCell ref="E4561:F4561"/>
    <mergeCell ref="B4562:C4562"/>
    <mergeCell ref="H4562:H4571"/>
    <mergeCell ref="B4563:C4563"/>
    <mergeCell ref="B4564:C4564"/>
    <mergeCell ref="B4565:C4565"/>
    <mergeCell ref="B4566:C4566"/>
    <mergeCell ref="B4567:C4567"/>
    <mergeCell ref="B4568:C4568"/>
    <mergeCell ref="B4569:C4569"/>
    <mergeCell ref="B4570:C4570"/>
    <mergeCell ref="B4571:C4571"/>
    <mergeCell ref="C4484:C4487"/>
    <mergeCell ref="D4490:E4490"/>
    <mergeCell ref="D4491:E4491"/>
    <mergeCell ref="B4501:H4501"/>
    <mergeCell ref="B4502:G4502"/>
    <mergeCell ref="C4505:C4507"/>
    <mergeCell ref="D4505:G4505"/>
    <mergeCell ref="D4506:G4506"/>
    <mergeCell ref="D4507:G4507"/>
    <mergeCell ref="E4509:F4510"/>
    <mergeCell ref="G4509:G4510"/>
    <mergeCell ref="B4516:C4516"/>
    <mergeCell ref="E4516:F4516"/>
    <mergeCell ref="B4517:C4517"/>
    <mergeCell ref="H4517:H4526"/>
    <mergeCell ref="B4518:C4518"/>
    <mergeCell ref="B4519:C4519"/>
    <mergeCell ref="B4520:C4520"/>
    <mergeCell ref="B4521:C4521"/>
    <mergeCell ref="B4522:C4522"/>
    <mergeCell ref="B4523:C4523"/>
    <mergeCell ref="B4524:C4524"/>
    <mergeCell ref="B4525:C4525"/>
    <mergeCell ref="B4526:C4526"/>
    <mergeCell ref="C4439:C4442"/>
    <mergeCell ref="D4445:E4445"/>
    <mergeCell ref="D4446:E4446"/>
    <mergeCell ref="B4456:H4456"/>
    <mergeCell ref="B4457:G4457"/>
    <mergeCell ref="C4460:C4462"/>
    <mergeCell ref="D4460:G4460"/>
    <mergeCell ref="D4461:G4461"/>
    <mergeCell ref="D4462:G4462"/>
    <mergeCell ref="E4464:F4465"/>
    <mergeCell ref="G4464:G4465"/>
    <mergeCell ref="B4471:C4471"/>
    <mergeCell ref="E4471:F4471"/>
    <mergeCell ref="B4472:C4472"/>
    <mergeCell ref="H4472:H4481"/>
    <mergeCell ref="B4473:C4473"/>
    <mergeCell ref="B4474:C4474"/>
    <mergeCell ref="B4475:C4475"/>
    <mergeCell ref="B4476:C4476"/>
    <mergeCell ref="B4477:C4477"/>
    <mergeCell ref="B4478:C4478"/>
    <mergeCell ref="B4479:C4479"/>
    <mergeCell ref="B4480:C4480"/>
    <mergeCell ref="B4481:C4481"/>
    <mergeCell ref="C4394:C4397"/>
    <mergeCell ref="D4400:E4400"/>
    <mergeCell ref="D4401:E4401"/>
    <mergeCell ref="B4411:H4411"/>
    <mergeCell ref="B4412:G4412"/>
    <mergeCell ref="C4415:C4417"/>
    <mergeCell ref="D4415:G4415"/>
    <mergeCell ref="D4416:G4416"/>
    <mergeCell ref="D4417:G4417"/>
    <mergeCell ref="E4419:F4420"/>
    <mergeCell ref="G4419:G4420"/>
    <mergeCell ref="B4426:C4426"/>
    <mergeCell ref="E4426:F4426"/>
    <mergeCell ref="B4427:C4427"/>
    <mergeCell ref="H4427:H4436"/>
    <mergeCell ref="B4428:C4428"/>
    <mergeCell ref="B4429:C4429"/>
    <mergeCell ref="B4430:C4430"/>
    <mergeCell ref="B4431:C4431"/>
    <mergeCell ref="B4432:C4432"/>
    <mergeCell ref="B4433:C4433"/>
    <mergeCell ref="B4434:C4434"/>
    <mergeCell ref="B4435:C4435"/>
    <mergeCell ref="B4436:C4436"/>
    <mergeCell ref="C4349:C4352"/>
    <mergeCell ref="D4355:E4355"/>
    <mergeCell ref="D4356:E4356"/>
    <mergeCell ref="B4366:H4366"/>
    <mergeCell ref="B4367:G4367"/>
    <mergeCell ref="C4370:C4372"/>
    <mergeCell ref="D4370:G4370"/>
    <mergeCell ref="D4371:G4371"/>
    <mergeCell ref="D4372:G4372"/>
    <mergeCell ref="E4374:F4375"/>
    <mergeCell ref="G4374:G4375"/>
    <mergeCell ref="B4381:C4381"/>
    <mergeCell ref="E4381:F4381"/>
    <mergeCell ref="B4382:C4382"/>
    <mergeCell ref="H4382:H4391"/>
    <mergeCell ref="B4383:C4383"/>
    <mergeCell ref="B4384:C4384"/>
    <mergeCell ref="B4385:C4385"/>
    <mergeCell ref="B4386:C4386"/>
    <mergeCell ref="B4387:C4387"/>
    <mergeCell ref="B4388:C4388"/>
    <mergeCell ref="B4389:C4389"/>
    <mergeCell ref="B4390:C4390"/>
    <mergeCell ref="B4391:C4391"/>
    <mergeCell ref="C4304:C4307"/>
    <mergeCell ref="D4310:E4310"/>
    <mergeCell ref="D4311:E4311"/>
    <mergeCell ref="B4321:H4321"/>
    <mergeCell ref="B4322:G4322"/>
    <mergeCell ref="C4325:C4327"/>
    <mergeCell ref="D4325:G4325"/>
    <mergeCell ref="D4326:G4326"/>
    <mergeCell ref="D4327:G4327"/>
    <mergeCell ref="E4329:F4330"/>
    <mergeCell ref="G4329:G4330"/>
    <mergeCell ref="B4336:C4336"/>
    <mergeCell ref="E4336:F4336"/>
    <mergeCell ref="B4337:C4337"/>
    <mergeCell ref="H4337:H4346"/>
    <mergeCell ref="B4338:C4338"/>
    <mergeCell ref="B4339:C4339"/>
    <mergeCell ref="B4340:C4340"/>
    <mergeCell ref="B4341:C4341"/>
    <mergeCell ref="B4342:C4342"/>
    <mergeCell ref="B4343:C4343"/>
    <mergeCell ref="B4344:C4344"/>
    <mergeCell ref="B4345:C4345"/>
    <mergeCell ref="B4346:C4346"/>
    <mergeCell ref="C4259:C4262"/>
    <mergeCell ref="D4265:E4265"/>
    <mergeCell ref="D4266:E4266"/>
    <mergeCell ref="B4276:H4276"/>
    <mergeCell ref="B4277:G4277"/>
    <mergeCell ref="C4280:C4282"/>
    <mergeCell ref="D4280:G4280"/>
    <mergeCell ref="D4281:G4281"/>
    <mergeCell ref="D4282:G4282"/>
    <mergeCell ref="E4284:F4285"/>
    <mergeCell ref="G4284:G4285"/>
    <mergeCell ref="B4291:C4291"/>
    <mergeCell ref="E4291:F4291"/>
    <mergeCell ref="B4292:C4292"/>
    <mergeCell ref="H4292:H4301"/>
    <mergeCell ref="B4293:C4293"/>
    <mergeCell ref="B4294:C4294"/>
    <mergeCell ref="B4295:C4295"/>
    <mergeCell ref="B4296:C4296"/>
    <mergeCell ref="B4297:C4297"/>
    <mergeCell ref="B4298:C4298"/>
    <mergeCell ref="B4299:C4299"/>
    <mergeCell ref="B4300:C4300"/>
    <mergeCell ref="B4301:C4301"/>
    <mergeCell ref="C4214:C4217"/>
    <mergeCell ref="D4220:E4220"/>
    <mergeCell ref="D4221:E4221"/>
    <mergeCell ref="B4231:H4231"/>
    <mergeCell ref="B4232:G4232"/>
    <mergeCell ref="C4235:C4237"/>
    <mergeCell ref="D4235:G4235"/>
    <mergeCell ref="D4236:G4236"/>
    <mergeCell ref="D4237:G4237"/>
    <mergeCell ref="E4239:F4240"/>
    <mergeCell ref="G4239:G4240"/>
    <mergeCell ref="B4246:C4246"/>
    <mergeCell ref="E4246:F4246"/>
    <mergeCell ref="B4247:C4247"/>
    <mergeCell ref="H4247:H4256"/>
    <mergeCell ref="B4248:C4248"/>
    <mergeCell ref="B4249:C4249"/>
    <mergeCell ref="B4250:C4250"/>
    <mergeCell ref="B4251:C4251"/>
    <mergeCell ref="B4252:C4252"/>
    <mergeCell ref="B4253:C4253"/>
    <mergeCell ref="B4254:C4254"/>
    <mergeCell ref="B4255:C4255"/>
    <mergeCell ref="B4256:C4256"/>
    <mergeCell ref="C4169:C4172"/>
    <mergeCell ref="D4175:E4175"/>
    <mergeCell ref="D4176:E4176"/>
    <mergeCell ref="B4186:H4186"/>
    <mergeCell ref="B4187:G4187"/>
    <mergeCell ref="C4190:C4192"/>
    <mergeCell ref="D4190:G4190"/>
    <mergeCell ref="D4191:G4191"/>
    <mergeCell ref="D4192:G4192"/>
    <mergeCell ref="E4194:F4195"/>
    <mergeCell ref="G4194:G4195"/>
    <mergeCell ref="B4201:C4201"/>
    <mergeCell ref="E4201:F4201"/>
    <mergeCell ref="B4202:C4202"/>
    <mergeCell ref="H4202:H4211"/>
    <mergeCell ref="B4203:C4203"/>
    <mergeCell ref="B4204:C4204"/>
    <mergeCell ref="B4205:C4205"/>
    <mergeCell ref="B4206:C4206"/>
    <mergeCell ref="B4207:C4207"/>
    <mergeCell ref="B4208:C4208"/>
    <mergeCell ref="B4209:C4209"/>
    <mergeCell ref="B4210:C4210"/>
    <mergeCell ref="B4211:C4211"/>
    <mergeCell ref="C4124:C4127"/>
    <mergeCell ref="D4130:E4130"/>
    <mergeCell ref="D4131:E4131"/>
    <mergeCell ref="B4141:H4141"/>
    <mergeCell ref="B4142:G4142"/>
    <mergeCell ref="C4145:C4147"/>
    <mergeCell ref="D4145:G4145"/>
    <mergeCell ref="D4146:G4146"/>
    <mergeCell ref="D4147:G4147"/>
    <mergeCell ref="E4149:F4150"/>
    <mergeCell ref="G4149:G4150"/>
    <mergeCell ref="B4156:C4156"/>
    <mergeCell ref="E4156:F4156"/>
    <mergeCell ref="B4157:C4157"/>
    <mergeCell ref="H4157:H4166"/>
    <mergeCell ref="B4158:C4158"/>
    <mergeCell ref="B4159:C4159"/>
    <mergeCell ref="B4160:C4160"/>
    <mergeCell ref="B4161:C4161"/>
    <mergeCell ref="B4162:C4162"/>
    <mergeCell ref="B4163:C4163"/>
    <mergeCell ref="B4164:C4164"/>
    <mergeCell ref="B4165:C4165"/>
    <mergeCell ref="B4166:C4166"/>
    <mergeCell ref="C4079:C4082"/>
    <mergeCell ref="D4085:E4085"/>
    <mergeCell ref="D4086:E4086"/>
    <mergeCell ref="B4096:H4096"/>
    <mergeCell ref="B4097:G4097"/>
    <mergeCell ref="C4100:C4102"/>
    <mergeCell ref="D4100:G4100"/>
    <mergeCell ref="D4101:G4101"/>
    <mergeCell ref="D4102:G4102"/>
    <mergeCell ref="E4104:F4105"/>
    <mergeCell ref="G4104:G4105"/>
    <mergeCell ref="B4111:C4111"/>
    <mergeCell ref="E4111:F4111"/>
    <mergeCell ref="B4112:C4112"/>
    <mergeCell ref="H4112:H4121"/>
    <mergeCell ref="B4113:C4113"/>
    <mergeCell ref="B4114:C4114"/>
    <mergeCell ref="B4115:C4115"/>
    <mergeCell ref="B4116:C4116"/>
    <mergeCell ref="B4117:C4117"/>
    <mergeCell ref="B4118:C4118"/>
    <mergeCell ref="B4119:C4119"/>
    <mergeCell ref="B4120:C4120"/>
    <mergeCell ref="B4121:C4121"/>
    <mergeCell ref="C4034:C4037"/>
    <mergeCell ref="D4040:E4040"/>
    <mergeCell ref="D4041:E4041"/>
    <mergeCell ref="B4051:H4051"/>
    <mergeCell ref="B4052:G4052"/>
    <mergeCell ref="C4055:C4057"/>
    <mergeCell ref="D4055:G4055"/>
    <mergeCell ref="D4056:G4056"/>
    <mergeCell ref="D4057:G4057"/>
    <mergeCell ref="E4059:F4060"/>
    <mergeCell ref="G4059:G4060"/>
    <mergeCell ref="B4066:C4066"/>
    <mergeCell ref="E4066:F4066"/>
    <mergeCell ref="B4067:C4067"/>
    <mergeCell ref="H4067:H4076"/>
    <mergeCell ref="B4068:C4068"/>
    <mergeCell ref="B4069:C4069"/>
    <mergeCell ref="B4070:C4070"/>
    <mergeCell ref="B4071:C4071"/>
    <mergeCell ref="B4072:C4072"/>
    <mergeCell ref="B4073:C4073"/>
    <mergeCell ref="B4074:C4074"/>
    <mergeCell ref="B4075:C4075"/>
    <mergeCell ref="B4076:C4076"/>
    <mergeCell ref="C3989:C3992"/>
    <mergeCell ref="D3995:E3995"/>
    <mergeCell ref="D3996:E3996"/>
    <mergeCell ref="B4006:H4006"/>
    <mergeCell ref="B4007:G4007"/>
    <mergeCell ref="C4010:C4012"/>
    <mergeCell ref="D4010:G4010"/>
    <mergeCell ref="D4011:G4011"/>
    <mergeCell ref="D4012:G4012"/>
    <mergeCell ref="E4014:F4015"/>
    <mergeCell ref="G4014:G4015"/>
    <mergeCell ref="B4021:C4021"/>
    <mergeCell ref="E4021:F4021"/>
    <mergeCell ref="B4022:C4022"/>
    <mergeCell ref="H4022:H4031"/>
    <mergeCell ref="B4023:C4023"/>
    <mergeCell ref="B4024:C4024"/>
    <mergeCell ref="B4025:C4025"/>
    <mergeCell ref="B4026:C4026"/>
    <mergeCell ref="B4027:C4027"/>
    <mergeCell ref="B4028:C4028"/>
    <mergeCell ref="B4029:C4029"/>
    <mergeCell ref="B4030:C4030"/>
    <mergeCell ref="B4031:C4031"/>
    <mergeCell ref="C3944:C3947"/>
    <mergeCell ref="D3950:E3950"/>
    <mergeCell ref="D3951:E3951"/>
    <mergeCell ref="B3961:H3961"/>
    <mergeCell ref="B3962:G3962"/>
    <mergeCell ref="C3965:C3967"/>
    <mergeCell ref="D3965:G3965"/>
    <mergeCell ref="D3966:G3966"/>
    <mergeCell ref="D3967:G3967"/>
    <mergeCell ref="E3969:F3970"/>
    <mergeCell ref="G3969:G3970"/>
    <mergeCell ref="B3976:C3976"/>
    <mergeCell ref="E3976:F3976"/>
    <mergeCell ref="B3977:C3977"/>
    <mergeCell ref="H3977:H3986"/>
    <mergeCell ref="B3978:C3978"/>
    <mergeCell ref="B3979:C3979"/>
    <mergeCell ref="B3980:C3980"/>
    <mergeCell ref="B3981:C3981"/>
    <mergeCell ref="B3982:C3982"/>
    <mergeCell ref="B3983:C3983"/>
    <mergeCell ref="B3984:C3984"/>
    <mergeCell ref="B3985:C3985"/>
    <mergeCell ref="B3986:C3986"/>
    <mergeCell ref="C3899:C3902"/>
    <mergeCell ref="D3905:E3905"/>
    <mergeCell ref="D3906:E3906"/>
    <mergeCell ref="B3916:H3916"/>
    <mergeCell ref="B3917:G3917"/>
    <mergeCell ref="C3920:C3922"/>
    <mergeCell ref="D3920:G3920"/>
    <mergeCell ref="D3921:G3921"/>
    <mergeCell ref="D3922:G3922"/>
    <mergeCell ref="E3924:F3925"/>
    <mergeCell ref="G3924:G3925"/>
    <mergeCell ref="B3931:C3931"/>
    <mergeCell ref="E3931:F3931"/>
    <mergeCell ref="B3932:C3932"/>
    <mergeCell ref="H3932:H3941"/>
    <mergeCell ref="B3933:C3933"/>
    <mergeCell ref="B3934:C3934"/>
    <mergeCell ref="B3935:C3935"/>
    <mergeCell ref="B3936:C3936"/>
    <mergeCell ref="B3937:C3937"/>
    <mergeCell ref="B3938:C3938"/>
    <mergeCell ref="B3939:C3939"/>
    <mergeCell ref="B3940:C3940"/>
    <mergeCell ref="B3941:C3941"/>
    <mergeCell ref="C3854:C3857"/>
    <mergeCell ref="D3860:E3860"/>
    <mergeCell ref="D3861:E3861"/>
    <mergeCell ref="B3871:H3871"/>
    <mergeCell ref="B3872:G3872"/>
    <mergeCell ref="C3875:C3877"/>
    <mergeCell ref="D3875:G3875"/>
    <mergeCell ref="D3876:G3876"/>
    <mergeCell ref="D3877:G3877"/>
    <mergeCell ref="E3879:F3880"/>
    <mergeCell ref="G3879:G3880"/>
    <mergeCell ref="B3886:C3886"/>
    <mergeCell ref="E3886:F3886"/>
    <mergeCell ref="B3887:C3887"/>
    <mergeCell ref="H3887:H3896"/>
    <mergeCell ref="B3888:C3888"/>
    <mergeCell ref="B3889:C3889"/>
    <mergeCell ref="B3890:C3890"/>
    <mergeCell ref="B3891:C3891"/>
    <mergeCell ref="B3892:C3892"/>
    <mergeCell ref="B3893:C3893"/>
    <mergeCell ref="B3894:C3894"/>
    <mergeCell ref="B3895:C3895"/>
    <mergeCell ref="B3896:C3896"/>
    <mergeCell ref="C3809:C3812"/>
    <mergeCell ref="D3815:E3815"/>
    <mergeCell ref="D3816:E3816"/>
    <mergeCell ref="B3826:H3826"/>
    <mergeCell ref="B3827:G3827"/>
    <mergeCell ref="C3830:C3832"/>
    <mergeCell ref="D3830:G3830"/>
    <mergeCell ref="D3831:G3831"/>
    <mergeCell ref="D3832:G3832"/>
    <mergeCell ref="E3834:F3835"/>
    <mergeCell ref="G3834:G3835"/>
    <mergeCell ref="B3841:C3841"/>
    <mergeCell ref="E3841:F3841"/>
    <mergeCell ref="B3842:C3842"/>
    <mergeCell ref="H3842:H3851"/>
    <mergeCell ref="B3843:C3843"/>
    <mergeCell ref="B3844:C3844"/>
    <mergeCell ref="B3845:C3845"/>
    <mergeCell ref="B3846:C3846"/>
    <mergeCell ref="B3847:C3847"/>
    <mergeCell ref="B3848:C3848"/>
    <mergeCell ref="B3849:C3849"/>
    <mergeCell ref="B3850:C3850"/>
    <mergeCell ref="B3851:C3851"/>
    <mergeCell ref="C3764:C3767"/>
    <mergeCell ref="D3770:E3770"/>
    <mergeCell ref="D3771:E3771"/>
    <mergeCell ref="B3781:H3781"/>
    <mergeCell ref="B3782:G3782"/>
    <mergeCell ref="C3785:C3787"/>
    <mergeCell ref="D3785:G3785"/>
    <mergeCell ref="D3786:G3786"/>
    <mergeCell ref="D3787:G3787"/>
    <mergeCell ref="E3789:F3790"/>
    <mergeCell ref="G3789:G3790"/>
    <mergeCell ref="B3796:C3796"/>
    <mergeCell ref="E3796:F3796"/>
    <mergeCell ref="B3797:C3797"/>
    <mergeCell ref="H3797:H3806"/>
    <mergeCell ref="B3798:C3798"/>
    <mergeCell ref="B3799:C3799"/>
    <mergeCell ref="B3800:C3800"/>
    <mergeCell ref="B3801:C3801"/>
    <mergeCell ref="B3802:C3802"/>
    <mergeCell ref="B3803:C3803"/>
    <mergeCell ref="B3804:C3804"/>
    <mergeCell ref="B3805:C3805"/>
    <mergeCell ref="B3806:C3806"/>
    <mergeCell ref="C3719:C3722"/>
    <mergeCell ref="D3725:E3725"/>
    <mergeCell ref="D3726:E3726"/>
    <mergeCell ref="B3736:H3736"/>
    <mergeCell ref="B3737:G3737"/>
    <mergeCell ref="C3740:C3742"/>
    <mergeCell ref="D3740:G3740"/>
    <mergeCell ref="D3741:G3741"/>
    <mergeCell ref="D3742:G3742"/>
    <mergeCell ref="E3744:F3745"/>
    <mergeCell ref="G3744:G3745"/>
    <mergeCell ref="B3751:C3751"/>
    <mergeCell ref="E3751:F3751"/>
    <mergeCell ref="B3752:C3752"/>
    <mergeCell ref="H3752:H3761"/>
    <mergeCell ref="B3753:C3753"/>
    <mergeCell ref="B3754:C3754"/>
    <mergeCell ref="B3755:C3755"/>
    <mergeCell ref="B3756:C3756"/>
    <mergeCell ref="B3757:C3757"/>
    <mergeCell ref="B3758:C3758"/>
    <mergeCell ref="B3759:C3759"/>
    <mergeCell ref="B3760:C3760"/>
    <mergeCell ref="B3761:C3761"/>
    <mergeCell ref="C3674:C3677"/>
    <mergeCell ref="D3680:E3680"/>
    <mergeCell ref="D3681:E3681"/>
    <mergeCell ref="B3691:H3691"/>
    <mergeCell ref="B3692:G3692"/>
    <mergeCell ref="C3695:C3697"/>
    <mergeCell ref="D3695:G3695"/>
    <mergeCell ref="D3696:G3696"/>
    <mergeCell ref="D3697:G3697"/>
    <mergeCell ref="E3699:F3700"/>
    <mergeCell ref="G3699:G3700"/>
    <mergeCell ref="B3706:C3706"/>
    <mergeCell ref="E3706:F3706"/>
    <mergeCell ref="B3707:C3707"/>
    <mergeCell ref="H3707:H3716"/>
    <mergeCell ref="B3708:C3708"/>
    <mergeCell ref="B3709:C3709"/>
    <mergeCell ref="B3710:C3710"/>
    <mergeCell ref="B3711:C3711"/>
    <mergeCell ref="B3712:C3712"/>
    <mergeCell ref="B3713:C3713"/>
    <mergeCell ref="B3714:C3714"/>
    <mergeCell ref="B3715:C3715"/>
    <mergeCell ref="B3716:C3716"/>
    <mergeCell ref="C3629:C3632"/>
    <mergeCell ref="D3635:E3635"/>
    <mergeCell ref="D3636:E3636"/>
    <mergeCell ref="B3646:H3646"/>
    <mergeCell ref="B3647:G3647"/>
    <mergeCell ref="C3650:C3652"/>
    <mergeCell ref="D3650:G3650"/>
    <mergeCell ref="D3651:G3651"/>
    <mergeCell ref="D3652:G3652"/>
    <mergeCell ref="E3654:F3655"/>
    <mergeCell ref="G3654:G3655"/>
    <mergeCell ref="B3661:C3661"/>
    <mergeCell ref="E3661:F3661"/>
    <mergeCell ref="B3662:C3662"/>
    <mergeCell ref="H3662:H3671"/>
    <mergeCell ref="B3663:C3663"/>
    <mergeCell ref="B3664:C3664"/>
    <mergeCell ref="B3665:C3665"/>
    <mergeCell ref="B3666:C3666"/>
    <mergeCell ref="B3667:C3667"/>
    <mergeCell ref="B3668:C3668"/>
    <mergeCell ref="B3669:C3669"/>
    <mergeCell ref="B3670:C3670"/>
    <mergeCell ref="B3671:C3671"/>
    <mergeCell ref="C3584:C3587"/>
    <mergeCell ref="D3590:E3590"/>
    <mergeCell ref="D3591:E3591"/>
    <mergeCell ref="B3601:H3601"/>
    <mergeCell ref="B3602:G3602"/>
    <mergeCell ref="C3605:C3607"/>
    <mergeCell ref="D3605:G3605"/>
    <mergeCell ref="D3606:G3606"/>
    <mergeCell ref="D3607:G3607"/>
    <mergeCell ref="E3609:F3610"/>
    <mergeCell ref="G3609:G3610"/>
    <mergeCell ref="B3616:C3616"/>
    <mergeCell ref="E3616:F3616"/>
    <mergeCell ref="B3617:C3617"/>
    <mergeCell ref="H3617:H3626"/>
    <mergeCell ref="B3618:C3618"/>
    <mergeCell ref="B3619:C3619"/>
    <mergeCell ref="B3620:C3620"/>
    <mergeCell ref="B3621:C3621"/>
    <mergeCell ref="B3622:C3622"/>
    <mergeCell ref="B3623:C3623"/>
    <mergeCell ref="B3624:C3624"/>
    <mergeCell ref="B3625:C3625"/>
    <mergeCell ref="B3626:C3626"/>
    <mergeCell ref="C3539:C3542"/>
    <mergeCell ref="D3545:E3545"/>
    <mergeCell ref="D3546:E3546"/>
    <mergeCell ref="B3556:H3556"/>
    <mergeCell ref="B3557:G3557"/>
    <mergeCell ref="C3560:C3562"/>
    <mergeCell ref="D3560:G3560"/>
    <mergeCell ref="D3561:G3561"/>
    <mergeCell ref="D3562:G3562"/>
    <mergeCell ref="E3564:F3565"/>
    <mergeCell ref="G3564:G3565"/>
    <mergeCell ref="B3571:C3571"/>
    <mergeCell ref="E3571:F3571"/>
    <mergeCell ref="B3572:C3572"/>
    <mergeCell ref="H3572:H3581"/>
    <mergeCell ref="B3573:C3573"/>
    <mergeCell ref="B3574:C3574"/>
    <mergeCell ref="B3575:C3575"/>
    <mergeCell ref="B3576:C3576"/>
    <mergeCell ref="B3577:C3577"/>
    <mergeCell ref="B3578:C3578"/>
    <mergeCell ref="B3579:C3579"/>
    <mergeCell ref="B3580:C3580"/>
    <mergeCell ref="B3581:C3581"/>
    <mergeCell ref="C3494:C3497"/>
    <mergeCell ref="D3500:E3500"/>
    <mergeCell ref="D3501:E3501"/>
    <mergeCell ref="B3511:H3511"/>
    <mergeCell ref="B3512:G3512"/>
    <mergeCell ref="C3515:C3517"/>
    <mergeCell ref="D3515:G3515"/>
    <mergeCell ref="D3516:G3516"/>
    <mergeCell ref="D3517:G3517"/>
    <mergeCell ref="E3519:F3520"/>
    <mergeCell ref="G3519:G3520"/>
    <mergeCell ref="B3526:C3526"/>
    <mergeCell ref="E3526:F3526"/>
    <mergeCell ref="B3527:C3527"/>
    <mergeCell ref="H3527:H3536"/>
    <mergeCell ref="B3528:C3528"/>
    <mergeCell ref="B3529:C3529"/>
    <mergeCell ref="B3530:C3530"/>
    <mergeCell ref="B3531:C3531"/>
    <mergeCell ref="B3532:C3532"/>
    <mergeCell ref="B3533:C3533"/>
    <mergeCell ref="B3534:C3534"/>
    <mergeCell ref="B3535:C3535"/>
    <mergeCell ref="B3536:C3536"/>
    <mergeCell ref="B3466:H3466"/>
    <mergeCell ref="B3467:G3467"/>
    <mergeCell ref="C3470:C3472"/>
    <mergeCell ref="D3470:G3470"/>
    <mergeCell ref="D3471:G3471"/>
    <mergeCell ref="D3472:G3472"/>
    <mergeCell ref="E3474:F3475"/>
    <mergeCell ref="G3474:G3475"/>
    <mergeCell ref="B3481:C3481"/>
    <mergeCell ref="E3481:F3481"/>
    <mergeCell ref="B3482:C3482"/>
    <mergeCell ref="H3482:H3491"/>
    <mergeCell ref="B3483:C3483"/>
    <mergeCell ref="B3484:C3484"/>
    <mergeCell ref="B3485:C3485"/>
    <mergeCell ref="B3486:C3486"/>
    <mergeCell ref="B3487:C3487"/>
    <mergeCell ref="B3488:C3488"/>
    <mergeCell ref="B3489:C3489"/>
    <mergeCell ref="B3490:C3490"/>
    <mergeCell ref="B3491:C3491"/>
    <mergeCell ref="C3449:C3452"/>
    <mergeCell ref="D3455:E3455"/>
    <mergeCell ref="D3456:E3456"/>
    <mergeCell ref="C3404:C3407"/>
    <mergeCell ref="D3410:E3410"/>
    <mergeCell ref="D3411:E3411"/>
    <mergeCell ref="B3421:H3421"/>
    <mergeCell ref="B3422:G3422"/>
    <mergeCell ref="C3425:C3427"/>
    <mergeCell ref="D3425:G3425"/>
    <mergeCell ref="D3426:G3426"/>
    <mergeCell ref="D3427:G3427"/>
    <mergeCell ref="E3429:F3430"/>
    <mergeCell ref="G3429:G3430"/>
    <mergeCell ref="B3436:C3436"/>
    <mergeCell ref="E3436:F3436"/>
    <mergeCell ref="B3437:C3437"/>
    <mergeCell ref="H3437:H3446"/>
    <mergeCell ref="B3438:C3438"/>
    <mergeCell ref="B3439:C3439"/>
    <mergeCell ref="B3440:C3440"/>
    <mergeCell ref="B3441:C3441"/>
    <mergeCell ref="B3442:C3442"/>
    <mergeCell ref="B3443:C3443"/>
    <mergeCell ref="B3444:C3444"/>
    <mergeCell ref="B3445:C3445"/>
    <mergeCell ref="B3446:C3446"/>
    <mergeCell ref="C3359:C3362"/>
    <mergeCell ref="D3365:E3365"/>
    <mergeCell ref="D3366:E3366"/>
    <mergeCell ref="B3376:H3376"/>
    <mergeCell ref="B3377:G3377"/>
    <mergeCell ref="C3380:C3382"/>
    <mergeCell ref="D3380:G3380"/>
    <mergeCell ref="D3381:G3381"/>
    <mergeCell ref="D3382:G3382"/>
    <mergeCell ref="E3384:F3385"/>
    <mergeCell ref="G3384:G3385"/>
    <mergeCell ref="B3391:C3391"/>
    <mergeCell ref="E3391:F3391"/>
    <mergeCell ref="B3392:C3392"/>
    <mergeCell ref="H3392:H3401"/>
    <mergeCell ref="B3393:C3393"/>
    <mergeCell ref="B3394:C3394"/>
    <mergeCell ref="B3395:C3395"/>
    <mergeCell ref="B3396:C3396"/>
    <mergeCell ref="B3397:C3397"/>
    <mergeCell ref="B3398:C3398"/>
    <mergeCell ref="B3399:C3399"/>
    <mergeCell ref="B3400:C3400"/>
    <mergeCell ref="B3401:C3401"/>
    <mergeCell ref="C3314:C3317"/>
    <mergeCell ref="D3320:E3320"/>
    <mergeCell ref="D3321:E3321"/>
    <mergeCell ref="B3331:H3331"/>
    <mergeCell ref="B3332:G3332"/>
    <mergeCell ref="C3335:C3337"/>
    <mergeCell ref="D3335:G3335"/>
    <mergeCell ref="D3336:G3336"/>
    <mergeCell ref="D3337:G3337"/>
    <mergeCell ref="E3339:F3340"/>
    <mergeCell ref="G3339:G3340"/>
    <mergeCell ref="B3346:C3346"/>
    <mergeCell ref="E3346:F3346"/>
    <mergeCell ref="B3347:C3347"/>
    <mergeCell ref="H3347:H3356"/>
    <mergeCell ref="B3348:C3348"/>
    <mergeCell ref="B3349:C3349"/>
    <mergeCell ref="B3350:C3350"/>
    <mergeCell ref="B3351:C3351"/>
    <mergeCell ref="B3352:C3352"/>
    <mergeCell ref="B3353:C3353"/>
    <mergeCell ref="B3354:C3354"/>
    <mergeCell ref="B3355:C3355"/>
    <mergeCell ref="B3356:C3356"/>
    <mergeCell ref="C3269:C3272"/>
    <mergeCell ref="D3275:E3275"/>
    <mergeCell ref="D3276:E3276"/>
    <mergeCell ref="B3286:H3286"/>
    <mergeCell ref="B3287:G3287"/>
    <mergeCell ref="C3290:C3292"/>
    <mergeCell ref="D3290:G3290"/>
    <mergeCell ref="D3291:G3291"/>
    <mergeCell ref="D3292:G3292"/>
    <mergeCell ref="E3294:F3295"/>
    <mergeCell ref="G3294:G3295"/>
    <mergeCell ref="B3301:C3301"/>
    <mergeCell ref="E3301:F3301"/>
    <mergeCell ref="B3302:C3302"/>
    <mergeCell ref="H3302:H3311"/>
    <mergeCell ref="B3303:C3303"/>
    <mergeCell ref="B3304:C3304"/>
    <mergeCell ref="B3305:C3305"/>
    <mergeCell ref="B3306:C3306"/>
    <mergeCell ref="B3307:C3307"/>
    <mergeCell ref="B3308:C3308"/>
    <mergeCell ref="B3309:C3309"/>
    <mergeCell ref="B3310:C3310"/>
    <mergeCell ref="B3311:C3311"/>
    <mergeCell ref="C3224:C3227"/>
    <mergeCell ref="D3230:E3230"/>
    <mergeCell ref="D3231:E3231"/>
    <mergeCell ref="B3241:H3241"/>
    <mergeCell ref="B3242:G3242"/>
    <mergeCell ref="C3245:C3247"/>
    <mergeCell ref="D3245:G3245"/>
    <mergeCell ref="D3246:G3246"/>
    <mergeCell ref="D3247:G3247"/>
    <mergeCell ref="E3249:F3250"/>
    <mergeCell ref="G3249:G3250"/>
    <mergeCell ref="B3256:C3256"/>
    <mergeCell ref="E3256:F3256"/>
    <mergeCell ref="B3257:C3257"/>
    <mergeCell ref="H3257:H3266"/>
    <mergeCell ref="B3258:C3258"/>
    <mergeCell ref="B3259:C3259"/>
    <mergeCell ref="B3260:C3260"/>
    <mergeCell ref="B3261:C3261"/>
    <mergeCell ref="B3262:C3262"/>
    <mergeCell ref="B3263:C3263"/>
    <mergeCell ref="B3264:C3264"/>
    <mergeCell ref="B3265:C3265"/>
    <mergeCell ref="B3266:C3266"/>
    <mergeCell ref="C3179:C3182"/>
    <mergeCell ref="D3185:E3185"/>
    <mergeCell ref="D3186:E3186"/>
    <mergeCell ref="B3196:H3196"/>
    <mergeCell ref="B3197:G3197"/>
    <mergeCell ref="C3200:C3202"/>
    <mergeCell ref="D3200:G3200"/>
    <mergeCell ref="D3201:G3201"/>
    <mergeCell ref="D3202:G3202"/>
    <mergeCell ref="E3204:F3205"/>
    <mergeCell ref="G3204:G3205"/>
    <mergeCell ref="B3211:C3211"/>
    <mergeCell ref="E3211:F3211"/>
    <mergeCell ref="B3212:C3212"/>
    <mergeCell ref="H3212:H3221"/>
    <mergeCell ref="B3213:C3213"/>
    <mergeCell ref="B3214:C3214"/>
    <mergeCell ref="B3215:C3215"/>
    <mergeCell ref="B3216:C3216"/>
    <mergeCell ref="B3217:C3217"/>
    <mergeCell ref="B3218:C3218"/>
    <mergeCell ref="B3219:C3219"/>
    <mergeCell ref="B3220:C3220"/>
    <mergeCell ref="B3221:C3221"/>
    <mergeCell ref="C3134:C3137"/>
    <mergeCell ref="D3140:E3140"/>
    <mergeCell ref="D3141:E3141"/>
    <mergeCell ref="B3151:H3151"/>
    <mergeCell ref="B3152:G3152"/>
    <mergeCell ref="C3155:C3157"/>
    <mergeCell ref="D3155:G3155"/>
    <mergeCell ref="D3156:G3156"/>
    <mergeCell ref="D3157:G3157"/>
    <mergeCell ref="E3159:F3160"/>
    <mergeCell ref="G3159:G3160"/>
    <mergeCell ref="B3166:C3166"/>
    <mergeCell ref="E3166:F3166"/>
    <mergeCell ref="B3167:C3167"/>
    <mergeCell ref="H3167:H3176"/>
    <mergeCell ref="B3168:C3168"/>
    <mergeCell ref="B3169:C3169"/>
    <mergeCell ref="B3170:C3170"/>
    <mergeCell ref="B3171:C3171"/>
    <mergeCell ref="B3172:C3172"/>
    <mergeCell ref="B3173:C3173"/>
    <mergeCell ref="B3174:C3174"/>
    <mergeCell ref="B3175:C3175"/>
    <mergeCell ref="B3176:C3176"/>
    <mergeCell ref="C3089:C3092"/>
    <mergeCell ref="D3095:E3095"/>
    <mergeCell ref="D3096:E3096"/>
    <mergeCell ref="B3106:H3106"/>
    <mergeCell ref="B3107:G3107"/>
    <mergeCell ref="C3110:C3112"/>
    <mergeCell ref="D3110:G3110"/>
    <mergeCell ref="D3111:G3111"/>
    <mergeCell ref="D3112:G3112"/>
    <mergeCell ref="E3114:F3115"/>
    <mergeCell ref="G3114:G3115"/>
    <mergeCell ref="B3121:C3121"/>
    <mergeCell ref="E3121:F3121"/>
    <mergeCell ref="B3122:C3122"/>
    <mergeCell ref="H3122:H3131"/>
    <mergeCell ref="B3123:C3123"/>
    <mergeCell ref="B3124:C3124"/>
    <mergeCell ref="B3125:C3125"/>
    <mergeCell ref="B3126:C3126"/>
    <mergeCell ref="B3127:C3127"/>
    <mergeCell ref="B3128:C3128"/>
    <mergeCell ref="B3129:C3129"/>
    <mergeCell ref="B3130:C3130"/>
    <mergeCell ref="B3131:C3131"/>
    <mergeCell ref="B3061:H3061"/>
    <mergeCell ref="B3062:G3062"/>
    <mergeCell ref="C3065:C3067"/>
    <mergeCell ref="D3065:G3065"/>
    <mergeCell ref="D3066:G3066"/>
    <mergeCell ref="D3067:G3067"/>
    <mergeCell ref="E3069:F3070"/>
    <mergeCell ref="G3069:G3070"/>
    <mergeCell ref="B3076:C3076"/>
    <mergeCell ref="E3076:F3076"/>
    <mergeCell ref="B3077:C3077"/>
    <mergeCell ref="H3077:H3086"/>
    <mergeCell ref="B3078:C3078"/>
    <mergeCell ref="B3079:C3079"/>
    <mergeCell ref="B3080:C3080"/>
    <mergeCell ref="B3081:C3081"/>
    <mergeCell ref="B3082:C3082"/>
    <mergeCell ref="B3083:C3083"/>
    <mergeCell ref="B3084:C3084"/>
    <mergeCell ref="B3085:C3085"/>
    <mergeCell ref="B3086:C3086"/>
    <mergeCell ref="C3044:C3047"/>
    <mergeCell ref="D3050:E3050"/>
    <mergeCell ref="D3051:E3051"/>
    <mergeCell ref="C2999:C3002"/>
    <mergeCell ref="D3005:E3005"/>
    <mergeCell ref="D3006:E3006"/>
    <mergeCell ref="B3016:H3016"/>
    <mergeCell ref="B3017:G3017"/>
    <mergeCell ref="C3020:C3022"/>
    <mergeCell ref="D3020:G3020"/>
    <mergeCell ref="D3021:G3021"/>
    <mergeCell ref="D3022:G3022"/>
    <mergeCell ref="E3024:F3025"/>
    <mergeCell ref="G3024:G3025"/>
    <mergeCell ref="B3031:C3031"/>
    <mergeCell ref="E3031:F3031"/>
    <mergeCell ref="B3032:C3032"/>
    <mergeCell ref="H3032:H3041"/>
    <mergeCell ref="B3033:C3033"/>
    <mergeCell ref="B3034:C3034"/>
    <mergeCell ref="B3035:C3035"/>
    <mergeCell ref="B3036:C3036"/>
    <mergeCell ref="B3037:C3037"/>
    <mergeCell ref="B3038:C3038"/>
    <mergeCell ref="B3039:C3039"/>
    <mergeCell ref="B3040:C3040"/>
    <mergeCell ref="B3041:C3041"/>
    <mergeCell ref="C2954:C2957"/>
    <mergeCell ref="D2960:E2960"/>
    <mergeCell ref="D2961:E2961"/>
    <mergeCell ref="B2971:H2971"/>
    <mergeCell ref="B2972:G2972"/>
    <mergeCell ref="C2975:C2977"/>
    <mergeCell ref="D2975:G2975"/>
    <mergeCell ref="D2976:G2976"/>
    <mergeCell ref="D2977:G2977"/>
    <mergeCell ref="E2979:F2980"/>
    <mergeCell ref="G2979:G2980"/>
    <mergeCell ref="B2986:C2986"/>
    <mergeCell ref="E2986:F2986"/>
    <mergeCell ref="B2987:C2987"/>
    <mergeCell ref="H2987:H2996"/>
    <mergeCell ref="B2988:C2988"/>
    <mergeCell ref="B2989:C2989"/>
    <mergeCell ref="B2990:C2990"/>
    <mergeCell ref="B2991:C2991"/>
    <mergeCell ref="B2992:C2992"/>
    <mergeCell ref="B2993:C2993"/>
    <mergeCell ref="B2994:C2994"/>
    <mergeCell ref="B2995:C2995"/>
    <mergeCell ref="B2996:C2996"/>
    <mergeCell ref="C2909:C2912"/>
    <mergeCell ref="D2915:E2915"/>
    <mergeCell ref="D2916:E2916"/>
    <mergeCell ref="B2926:H2926"/>
    <mergeCell ref="B2927:G2927"/>
    <mergeCell ref="C2930:C2932"/>
    <mergeCell ref="D2930:G2930"/>
    <mergeCell ref="D2931:G2931"/>
    <mergeCell ref="D2932:G2932"/>
    <mergeCell ref="E2934:F2935"/>
    <mergeCell ref="G2934:G2935"/>
    <mergeCell ref="B2941:C2941"/>
    <mergeCell ref="E2941:F2941"/>
    <mergeCell ref="B2942:C2942"/>
    <mergeCell ref="H2942:H2951"/>
    <mergeCell ref="B2943:C2943"/>
    <mergeCell ref="B2944:C2944"/>
    <mergeCell ref="B2945:C2945"/>
    <mergeCell ref="B2946:C2946"/>
    <mergeCell ref="B2947:C2947"/>
    <mergeCell ref="B2948:C2948"/>
    <mergeCell ref="B2949:C2949"/>
    <mergeCell ref="B2950:C2950"/>
    <mergeCell ref="B2951:C2951"/>
    <mergeCell ref="C2864:C2867"/>
    <mergeCell ref="D2870:E2870"/>
    <mergeCell ref="D2871:E2871"/>
    <mergeCell ref="B2881:H2881"/>
    <mergeCell ref="B2882:G2882"/>
    <mergeCell ref="C2885:C2887"/>
    <mergeCell ref="D2885:G2885"/>
    <mergeCell ref="D2886:G2886"/>
    <mergeCell ref="D2887:G2887"/>
    <mergeCell ref="E2889:F2890"/>
    <mergeCell ref="G2889:G2890"/>
    <mergeCell ref="B2896:C2896"/>
    <mergeCell ref="E2896:F2896"/>
    <mergeCell ref="B2897:C2897"/>
    <mergeCell ref="H2897:H2906"/>
    <mergeCell ref="B2898:C2898"/>
    <mergeCell ref="B2899:C2899"/>
    <mergeCell ref="B2900:C2900"/>
    <mergeCell ref="B2901:C2901"/>
    <mergeCell ref="B2902:C2902"/>
    <mergeCell ref="B2903:C2903"/>
    <mergeCell ref="B2904:C2904"/>
    <mergeCell ref="B2905:C2905"/>
    <mergeCell ref="B2906:C2906"/>
    <mergeCell ref="C2819:C2822"/>
    <mergeCell ref="D2825:E2825"/>
    <mergeCell ref="D2826:E2826"/>
    <mergeCell ref="B2836:H2836"/>
    <mergeCell ref="B2837:G2837"/>
    <mergeCell ref="C2840:C2842"/>
    <mergeCell ref="D2840:G2840"/>
    <mergeCell ref="D2841:G2841"/>
    <mergeCell ref="D2842:G2842"/>
    <mergeCell ref="E2844:F2845"/>
    <mergeCell ref="G2844:G2845"/>
    <mergeCell ref="B2851:C2851"/>
    <mergeCell ref="E2851:F2851"/>
    <mergeCell ref="B2852:C2852"/>
    <mergeCell ref="H2852:H2861"/>
    <mergeCell ref="B2853:C2853"/>
    <mergeCell ref="B2854:C2854"/>
    <mergeCell ref="B2855:C2855"/>
    <mergeCell ref="B2856:C2856"/>
    <mergeCell ref="B2857:C2857"/>
    <mergeCell ref="B2858:C2858"/>
    <mergeCell ref="B2859:C2859"/>
    <mergeCell ref="B2860:C2860"/>
    <mergeCell ref="B2861:C2861"/>
    <mergeCell ref="C2774:C2777"/>
    <mergeCell ref="D2780:E2780"/>
    <mergeCell ref="D2781:E2781"/>
    <mergeCell ref="B2791:H2791"/>
    <mergeCell ref="B2792:G2792"/>
    <mergeCell ref="C2795:C2797"/>
    <mergeCell ref="D2795:G2795"/>
    <mergeCell ref="D2796:G2796"/>
    <mergeCell ref="D2797:G2797"/>
    <mergeCell ref="E2799:F2800"/>
    <mergeCell ref="G2799:G2800"/>
    <mergeCell ref="B2806:C2806"/>
    <mergeCell ref="E2806:F2806"/>
    <mergeCell ref="B2807:C2807"/>
    <mergeCell ref="H2807:H2816"/>
    <mergeCell ref="B2808:C2808"/>
    <mergeCell ref="B2809:C2809"/>
    <mergeCell ref="B2810:C2810"/>
    <mergeCell ref="B2811:C2811"/>
    <mergeCell ref="B2812:C2812"/>
    <mergeCell ref="B2813:C2813"/>
    <mergeCell ref="B2814:C2814"/>
    <mergeCell ref="B2815:C2815"/>
    <mergeCell ref="B2816:C2816"/>
    <mergeCell ref="C2729:C2732"/>
    <mergeCell ref="D2735:E2735"/>
    <mergeCell ref="D2736:E2736"/>
    <mergeCell ref="B2746:H2746"/>
    <mergeCell ref="B2747:G2747"/>
    <mergeCell ref="C2750:C2752"/>
    <mergeCell ref="D2750:G2750"/>
    <mergeCell ref="D2751:G2751"/>
    <mergeCell ref="D2752:G2752"/>
    <mergeCell ref="E2754:F2755"/>
    <mergeCell ref="G2754:G2755"/>
    <mergeCell ref="B2761:C2761"/>
    <mergeCell ref="E2761:F2761"/>
    <mergeCell ref="B2762:C2762"/>
    <mergeCell ref="H2762:H2771"/>
    <mergeCell ref="B2763:C2763"/>
    <mergeCell ref="B2764:C2764"/>
    <mergeCell ref="B2765:C2765"/>
    <mergeCell ref="B2766:C2766"/>
    <mergeCell ref="B2767:C2767"/>
    <mergeCell ref="B2768:C2768"/>
    <mergeCell ref="B2769:C2769"/>
    <mergeCell ref="B2770:C2770"/>
    <mergeCell ref="B2771:C2771"/>
    <mergeCell ref="C2684:C2687"/>
    <mergeCell ref="D2690:E2690"/>
    <mergeCell ref="D2691:E2691"/>
    <mergeCell ref="B2701:H2701"/>
    <mergeCell ref="B2702:G2702"/>
    <mergeCell ref="C2705:C2707"/>
    <mergeCell ref="D2705:G2705"/>
    <mergeCell ref="D2706:G2706"/>
    <mergeCell ref="D2707:G2707"/>
    <mergeCell ref="E2709:F2710"/>
    <mergeCell ref="G2709:G2710"/>
    <mergeCell ref="B2716:C2716"/>
    <mergeCell ref="E2716:F2716"/>
    <mergeCell ref="B2717:C2717"/>
    <mergeCell ref="H2717:H2726"/>
    <mergeCell ref="B2718:C2718"/>
    <mergeCell ref="B2719:C2719"/>
    <mergeCell ref="B2720:C2720"/>
    <mergeCell ref="B2721:C2721"/>
    <mergeCell ref="B2722:C2722"/>
    <mergeCell ref="B2723:C2723"/>
    <mergeCell ref="B2724:C2724"/>
    <mergeCell ref="B2725:C2725"/>
    <mergeCell ref="B2726:C2726"/>
    <mergeCell ref="C2639:C2642"/>
    <mergeCell ref="D2645:E2645"/>
    <mergeCell ref="D2646:E2646"/>
    <mergeCell ref="B2656:H2656"/>
    <mergeCell ref="B2657:G2657"/>
    <mergeCell ref="C2660:C2662"/>
    <mergeCell ref="D2660:G2660"/>
    <mergeCell ref="D2661:G2661"/>
    <mergeCell ref="D2662:G2662"/>
    <mergeCell ref="E2664:F2665"/>
    <mergeCell ref="G2664:G2665"/>
    <mergeCell ref="B2671:C2671"/>
    <mergeCell ref="E2671:F2671"/>
    <mergeCell ref="B2672:C2672"/>
    <mergeCell ref="H2672:H2681"/>
    <mergeCell ref="B2673:C2673"/>
    <mergeCell ref="B2674:C2674"/>
    <mergeCell ref="B2675:C2675"/>
    <mergeCell ref="B2676:C2676"/>
    <mergeCell ref="B2677:C2677"/>
    <mergeCell ref="B2678:C2678"/>
    <mergeCell ref="B2679:C2679"/>
    <mergeCell ref="B2680:C2680"/>
    <mergeCell ref="B2681:C2681"/>
    <mergeCell ref="C2594:C2597"/>
    <mergeCell ref="D2600:E2600"/>
    <mergeCell ref="D2601:E2601"/>
    <mergeCell ref="B2611:H2611"/>
    <mergeCell ref="B2612:G2612"/>
    <mergeCell ref="C2615:C2617"/>
    <mergeCell ref="D2615:G2615"/>
    <mergeCell ref="D2616:G2616"/>
    <mergeCell ref="D2617:G2617"/>
    <mergeCell ref="E2619:F2620"/>
    <mergeCell ref="G2619:G2620"/>
    <mergeCell ref="B2626:C2626"/>
    <mergeCell ref="E2626:F2626"/>
    <mergeCell ref="B2627:C2627"/>
    <mergeCell ref="H2627:H2636"/>
    <mergeCell ref="B2628:C2628"/>
    <mergeCell ref="B2629:C2629"/>
    <mergeCell ref="B2630:C2630"/>
    <mergeCell ref="B2631:C2631"/>
    <mergeCell ref="B2632:C2632"/>
    <mergeCell ref="B2633:C2633"/>
    <mergeCell ref="B2634:C2634"/>
    <mergeCell ref="B2635:C2635"/>
    <mergeCell ref="B2636:C2636"/>
    <mergeCell ref="C2549:C2552"/>
    <mergeCell ref="D2555:E2555"/>
    <mergeCell ref="D2556:E2556"/>
    <mergeCell ref="B2566:H2566"/>
    <mergeCell ref="B2567:G2567"/>
    <mergeCell ref="C2570:C2572"/>
    <mergeCell ref="D2570:G2570"/>
    <mergeCell ref="D2571:G2571"/>
    <mergeCell ref="D2572:G2572"/>
    <mergeCell ref="E2574:F2575"/>
    <mergeCell ref="G2574:G2575"/>
    <mergeCell ref="B2581:C2581"/>
    <mergeCell ref="E2581:F2581"/>
    <mergeCell ref="B2582:C2582"/>
    <mergeCell ref="H2582:H2591"/>
    <mergeCell ref="B2583:C2583"/>
    <mergeCell ref="B2584:C2584"/>
    <mergeCell ref="B2585:C2585"/>
    <mergeCell ref="B2586:C2586"/>
    <mergeCell ref="B2587:C2587"/>
    <mergeCell ref="B2588:C2588"/>
    <mergeCell ref="B2589:C2589"/>
    <mergeCell ref="B2590:C2590"/>
    <mergeCell ref="B2591:C2591"/>
    <mergeCell ref="C2504:C2507"/>
    <mergeCell ref="D2510:E2510"/>
    <mergeCell ref="D2511:E2511"/>
    <mergeCell ref="B2521:H2521"/>
    <mergeCell ref="B2522:G2522"/>
    <mergeCell ref="C2525:C2527"/>
    <mergeCell ref="D2525:G2525"/>
    <mergeCell ref="D2526:G2526"/>
    <mergeCell ref="D2527:G2527"/>
    <mergeCell ref="E2529:F2530"/>
    <mergeCell ref="G2529:G2530"/>
    <mergeCell ref="B2536:C2536"/>
    <mergeCell ref="E2536:F2536"/>
    <mergeCell ref="B2537:C2537"/>
    <mergeCell ref="H2537:H2546"/>
    <mergeCell ref="B2538:C2538"/>
    <mergeCell ref="B2539:C2539"/>
    <mergeCell ref="B2540:C2540"/>
    <mergeCell ref="B2541:C2541"/>
    <mergeCell ref="B2542:C2542"/>
    <mergeCell ref="B2543:C2543"/>
    <mergeCell ref="B2544:C2544"/>
    <mergeCell ref="B2545:C2545"/>
    <mergeCell ref="B2546:C2546"/>
    <mergeCell ref="C2459:C2462"/>
    <mergeCell ref="D2465:E2465"/>
    <mergeCell ref="D2466:E2466"/>
    <mergeCell ref="B2476:H2476"/>
    <mergeCell ref="B2477:G2477"/>
    <mergeCell ref="C2480:C2482"/>
    <mergeCell ref="D2480:G2480"/>
    <mergeCell ref="D2481:G2481"/>
    <mergeCell ref="D2482:G2482"/>
    <mergeCell ref="E2484:F2485"/>
    <mergeCell ref="G2484:G2485"/>
    <mergeCell ref="B2491:C2491"/>
    <mergeCell ref="E2491:F2491"/>
    <mergeCell ref="B2492:C2492"/>
    <mergeCell ref="H2492:H2501"/>
    <mergeCell ref="B2493:C2493"/>
    <mergeCell ref="B2494:C2494"/>
    <mergeCell ref="B2495:C2495"/>
    <mergeCell ref="B2496:C2496"/>
    <mergeCell ref="B2497:C2497"/>
    <mergeCell ref="B2498:C2498"/>
    <mergeCell ref="B2499:C2499"/>
    <mergeCell ref="B2500:C2500"/>
    <mergeCell ref="B2501:C2501"/>
    <mergeCell ref="C2414:C2417"/>
    <mergeCell ref="D2420:E2420"/>
    <mergeCell ref="D2421:E2421"/>
    <mergeCell ref="B2431:H2431"/>
    <mergeCell ref="B2432:G2432"/>
    <mergeCell ref="C2435:C2437"/>
    <mergeCell ref="D2435:G2435"/>
    <mergeCell ref="D2436:G2436"/>
    <mergeCell ref="D2437:G2437"/>
    <mergeCell ref="E2439:F2440"/>
    <mergeCell ref="G2439:G2440"/>
    <mergeCell ref="B2446:C2446"/>
    <mergeCell ref="E2446:F2446"/>
    <mergeCell ref="B2447:C2447"/>
    <mergeCell ref="H2447:H2456"/>
    <mergeCell ref="B2448:C2448"/>
    <mergeCell ref="B2449:C2449"/>
    <mergeCell ref="B2450:C2450"/>
    <mergeCell ref="B2451:C2451"/>
    <mergeCell ref="B2452:C2452"/>
    <mergeCell ref="B2453:C2453"/>
    <mergeCell ref="B2454:C2454"/>
    <mergeCell ref="B2455:C2455"/>
    <mergeCell ref="B2456:C2456"/>
    <mergeCell ref="C2369:C2372"/>
    <mergeCell ref="D2375:E2375"/>
    <mergeCell ref="D2376:E2376"/>
    <mergeCell ref="B2386:H2386"/>
    <mergeCell ref="B2387:G2387"/>
    <mergeCell ref="C2390:C2392"/>
    <mergeCell ref="D2390:G2390"/>
    <mergeCell ref="D2391:G2391"/>
    <mergeCell ref="D2392:G2392"/>
    <mergeCell ref="E2394:F2395"/>
    <mergeCell ref="G2394:G2395"/>
    <mergeCell ref="B2401:C2401"/>
    <mergeCell ref="E2401:F2401"/>
    <mergeCell ref="B2402:C2402"/>
    <mergeCell ref="H2402:H2411"/>
    <mergeCell ref="B2403:C2403"/>
    <mergeCell ref="B2404:C2404"/>
    <mergeCell ref="B2405:C2405"/>
    <mergeCell ref="B2406:C2406"/>
    <mergeCell ref="B2407:C2407"/>
    <mergeCell ref="B2408:C2408"/>
    <mergeCell ref="B2409:C2409"/>
    <mergeCell ref="B2410:C2410"/>
    <mergeCell ref="B2411:C2411"/>
    <mergeCell ref="C2324:C2327"/>
    <mergeCell ref="D2330:E2330"/>
    <mergeCell ref="D2331:E2331"/>
    <mergeCell ref="B2341:H2341"/>
    <mergeCell ref="B2342:G2342"/>
    <mergeCell ref="C2345:C2347"/>
    <mergeCell ref="D2345:G2345"/>
    <mergeCell ref="D2346:G2346"/>
    <mergeCell ref="D2347:G2347"/>
    <mergeCell ref="E2349:F2350"/>
    <mergeCell ref="G2349:G2350"/>
    <mergeCell ref="B2356:C2356"/>
    <mergeCell ref="E2356:F2356"/>
    <mergeCell ref="B2357:C2357"/>
    <mergeCell ref="H2357:H2366"/>
    <mergeCell ref="B2358:C2358"/>
    <mergeCell ref="B2359:C2359"/>
    <mergeCell ref="B2360:C2360"/>
    <mergeCell ref="B2361:C2361"/>
    <mergeCell ref="B2362:C2362"/>
    <mergeCell ref="B2363:C2363"/>
    <mergeCell ref="B2364:C2364"/>
    <mergeCell ref="B2365:C2365"/>
    <mergeCell ref="B2366:C2366"/>
    <mergeCell ref="C2279:C2282"/>
    <mergeCell ref="D2285:E2285"/>
    <mergeCell ref="D2286:E2286"/>
    <mergeCell ref="B2296:H2296"/>
    <mergeCell ref="B2297:G2297"/>
    <mergeCell ref="C2300:C2302"/>
    <mergeCell ref="D2300:G2300"/>
    <mergeCell ref="D2301:G2301"/>
    <mergeCell ref="D2302:G2302"/>
    <mergeCell ref="E2304:F2305"/>
    <mergeCell ref="G2304:G2305"/>
    <mergeCell ref="B2311:C2311"/>
    <mergeCell ref="E2311:F2311"/>
    <mergeCell ref="B2312:C2312"/>
    <mergeCell ref="H2312:H2321"/>
    <mergeCell ref="B2313:C2313"/>
    <mergeCell ref="B2314:C2314"/>
    <mergeCell ref="B2315:C2315"/>
    <mergeCell ref="B2316:C2316"/>
    <mergeCell ref="B2317:C2317"/>
    <mergeCell ref="B2318:C2318"/>
    <mergeCell ref="B2319:C2319"/>
    <mergeCell ref="B2320:C2320"/>
    <mergeCell ref="B2321:C2321"/>
    <mergeCell ref="B2251:H2251"/>
    <mergeCell ref="B2252:G2252"/>
    <mergeCell ref="C2255:C2257"/>
    <mergeCell ref="D2255:G2255"/>
    <mergeCell ref="D2256:G2256"/>
    <mergeCell ref="D2257:G2257"/>
    <mergeCell ref="E2259:F2260"/>
    <mergeCell ref="G2259:G2260"/>
    <mergeCell ref="B2266:C2266"/>
    <mergeCell ref="E2266:F2266"/>
    <mergeCell ref="B2267:C2267"/>
    <mergeCell ref="H2267:H2276"/>
    <mergeCell ref="B2268:C2268"/>
    <mergeCell ref="B2269:C2269"/>
    <mergeCell ref="B2270:C2270"/>
    <mergeCell ref="B2271:C2271"/>
    <mergeCell ref="B2272:C2272"/>
    <mergeCell ref="B2273:C2273"/>
    <mergeCell ref="B2274:C2274"/>
    <mergeCell ref="B2275:C2275"/>
    <mergeCell ref="B2276:C2276"/>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9 D194 D239 D284 D329 D374 D419 D464 D509 D554 D599 D644 D689 D734 D779 D824 D869 D914 D959 D1004 D1049 D1094 D1139 D1184 D1229 D1274 D1319 D1364 D1409 D1454 D1499 D1544 D1589 D1634 D1679 D1724 D1769 D1814 D1859 D1904 D1949 D1994 D2039 D2084 D2129 D2174 D2219 D2264 D2309 D2354 D2399 D2444 D2489 D2534 D2579 D2624 D2669 D2714 D2759 D2804 D2849 D2894 D2939 D2984 D14 D59 D104 D3029 D3074 D3164 D5099 D5054 D5009 D4964 D5144 D4919 D4874 D4829 D4784 D4739 D4694 D4649 D4604 D4559 D4514 D4469 D4199 D4244 D4289 D4334 D4379 D4424 D4154 D4109 D4064 D4019 D3974 D3929 D3884 D3839 D3794 D3749 D3704 D3659 D3614 D3569 D3524 D3479 D3434 D3119 D3389 D3344 D3299 D3254 D320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Admin</cp:lastModifiedBy>
  <cp:lastPrinted>2018-01-26T11:36:30Z</cp:lastPrinted>
  <dcterms:created xsi:type="dcterms:W3CDTF">2016-01-18T14:22:10Z</dcterms:created>
  <dcterms:modified xsi:type="dcterms:W3CDTF">2018-06-19T08:19:05Z</dcterms:modified>
</cp:coreProperties>
</file>