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Мосунов\АУКЦИОН\Средний и малый бизнес\2018\13 Материалы для аукциона 14.08 Ниж\Нурлатское 3\"/>
    </mc:Choice>
  </mc:AlternateContent>
  <bookViews>
    <workbookView xWindow="0" yWindow="0" windowWidth="28800" windowHeight="12300"/>
  </bookViews>
  <sheets>
    <sheet name="Расчет стоимости по Методике" sheetId="1" r:id="rId1"/>
  </sheets>
  <externalReferences>
    <externalReference r:id="rId2"/>
  </externalReferences>
  <definedNames>
    <definedName name="д1">'[1]Расчет стоимости по Методике'!$K$1:$K$2</definedName>
    <definedName name="ЛУ">#REF!</definedName>
    <definedName name="_xlnm.Print_Area" localSheetId="0">'Расчет стоимости по Методике'!$A$2:$F$1224</definedName>
  </definedNames>
  <calcPr calcId="162913" calcMode="manual"/>
</workbook>
</file>

<file path=xl/calcChain.xml><?xml version="1.0" encoding="utf-8"?>
<calcChain xmlns="http://schemas.openxmlformats.org/spreadsheetml/2006/main">
  <c r="F1214" i="1" l="1"/>
  <c r="F1213" i="1"/>
  <c r="F1212" i="1"/>
  <c r="F1211" i="1"/>
  <c r="F1210" i="1"/>
  <c r="F1209" i="1"/>
  <c r="F1208" i="1"/>
  <c r="D1219" i="1" s="1"/>
  <c r="F1207" i="1"/>
  <c r="F1206" i="1"/>
  <c r="F1205" i="1"/>
  <c r="D1217" i="1" s="1"/>
  <c r="F1197" i="1"/>
  <c r="D1181" i="1"/>
  <c r="F1178" i="1"/>
  <c r="F1177" i="1"/>
  <c r="F1176" i="1"/>
  <c r="F1175" i="1"/>
  <c r="F1174" i="1"/>
  <c r="F1173" i="1"/>
  <c r="F1172" i="1"/>
  <c r="D1183" i="1" s="1"/>
  <c r="F1171" i="1"/>
  <c r="F1170" i="1"/>
  <c r="F1169" i="1"/>
  <c r="F1161" i="1"/>
  <c r="D1147" i="1"/>
  <c r="F1142" i="1"/>
  <c r="F1141" i="1"/>
  <c r="F1140" i="1"/>
  <c r="F1139" i="1"/>
  <c r="F1138" i="1"/>
  <c r="F1137" i="1"/>
  <c r="F1136" i="1"/>
  <c r="F1135" i="1"/>
  <c r="F1134" i="1"/>
  <c r="F1133" i="1"/>
  <c r="D1145" i="1" s="1"/>
  <c r="F1125" i="1"/>
  <c r="D1109" i="1"/>
  <c r="F1106" i="1"/>
  <c r="F1105" i="1"/>
  <c r="F1104" i="1"/>
  <c r="F1103" i="1"/>
  <c r="F1102" i="1"/>
  <c r="F1101" i="1"/>
  <c r="F1100" i="1"/>
  <c r="D1111" i="1" s="1"/>
  <c r="F1099" i="1"/>
  <c r="F1098" i="1"/>
  <c r="F1097" i="1"/>
  <c r="F1089" i="1"/>
  <c r="F1034" i="1"/>
  <c r="F1033" i="1"/>
  <c r="F1032" i="1"/>
  <c r="F1031" i="1"/>
  <c r="F1030" i="1"/>
  <c r="F1029" i="1"/>
  <c r="F1028" i="1"/>
  <c r="D1039" i="1" s="1"/>
  <c r="F1027" i="1"/>
  <c r="F1026" i="1"/>
  <c r="D1038" i="1" s="1"/>
  <c r="F1025" i="1"/>
  <c r="D1037" i="1" s="1"/>
  <c r="F1017" i="1"/>
  <c r="F1070" i="1"/>
  <c r="F1069" i="1"/>
  <c r="F1068" i="1"/>
  <c r="F1067" i="1"/>
  <c r="F1066" i="1"/>
  <c r="F1065" i="1"/>
  <c r="D1076" i="1" s="1"/>
  <c r="F1064" i="1"/>
  <c r="D1075" i="1" s="1"/>
  <c r="F1063" i="1"/>
  <c r="F1062" i="1"/>
  <c r="F1061" i="1"/>
  <c r="D1073" i="1" s="1"/>
  <c r="F1053" i="1"/>
  <c r="F998" i="1"/>
  <c r="F997" i="1"/>
  <c r="F996" i="1"/>
  <c r="F995" i="1"/>
  <c r="F994" i="1"/>
  <c r="F993" i="1"/>
  <c r="F992" i="1"/>
  <c r="D1003" i="1" s="1"/>
  <c r="F991" i="1"/>
  <c r="F990" i="1"/>
  <c r="F989" i="1"/>
  <c r="D1001" i="1" s="1"/>
  <c r="F981" i="1"/>
  <c r="F962" i="1"/>
  <c r="F961" i="1"/>
  <c r="F960" i="1"/>
  <c r="F959" i="1"/>
  <c r="F958" i="1"/>
  <c r="F957" i="1"/>
  <c r="F956" i="1"/>
  <c r="D967" i="1" s="1"/>
  <c r="F955" i="1"/>
  <c r="F954" i="1"/>
  <c r="F953" i="1"/>
  <c r="D965" i="1" s="1"/>
  <c r="F945" i="1"/>
  <c r="F926" i="1"/>
  <c r="F925" i="1"/>
  <c r="F924" i="1"/>
  <c r="F923" i="1"/>
  <c r="F922" i="1"/>
  <c r="F921" i="1"/>
  <c r="F920" i="1"/>
  <c r="D931" i="1" s="1"/>
  <c r="F919" i="1"/>
  <c r="F918" i="1"/>
  <c r="F917" i="1"/>
  <c r="D929" i="1" s="1"/>
  <c r="F909" i="1"/>
  <c r="D893" i="1"/>
  <c r="F890" i="1"/>
  <c r="F889" i="1"/>
  <c r="F888" i="1"/>
  <c r="F887" i="1"/>
  <c r="F886" i="1"/>
  <c r="F885" i="1"/>
  <c r="F884" i="1"/>
  <c r="D895" i="1" s="1"/>
  <c r="F883" i="1"/>
  <c r="F882" i="1"/>
  <c r="F881" i="1"/>
  <c r="F873" i="1"/>
  <c r="D859" i="1"/>
  <c r="F854" i="1"/>
  <c r="F853" i="1"/>
  <c r="F852" i="1"/>
  <c r="F851" i="1"/>
  <c r="F850" i="1"/>
  <c r="F849" i="1"/>
  <c r="F848" i="1"/>
  <c r="F847" i="1"/>
  <c r="F846" i="1"/>
  <c r="F845" i="1"/>
  <c r="D857" i="1" s="1"/>
  <c r="F837" i="1"/>
  <c r="D821" i="1"/>
  <c r="F818" i="1"/>
  <c r="F817" i="1"/>
  <c r="F816" i="1"/>
  <c r="F815" i="1"/>
  <c r="F814" i="1"/>
  <c r="F813" i="1"/>
  <c r="F812" i="1"/>
  <c r="D823" i="1" s="1"/>
  <c r="F811" i="1"/>
  <c r="F810" i="1"/>
  <c r="F809" i="1"/>
  <c r="F801" i="1"/>
  <c r="F782" i="1"/>
  <c r="F781" i="1"/>
  <c r="F780" i="1"/>
  <c r="F779" i="1"/>
  <c r="F778" i="1"/>
  <c r="F777" i="1"/>
  <c r="F776" i="1"/>
  <c r="D787" i="1" s="1"/>
  <c r="F775" i="1"/>
  <c r="F774" i="1"/>
  <c r="D786" i="1" s="1"/>
  <c r="F773" i="1"/>
  <c r="D785" i="1" s="1"/>
  <c r="F765" i="1"/>
  <c r="F746" i="1"/>
  <c r="F745" i="1"/>
  <c r="F744" i="1"/>
  <c r="F743" i="1"/>
  <c r="F742" i="1"/>
  <c r="F741" i="1"/>
  <c r="F740" i="1"/>
  <c r="D751" i="1" s="1"/>
  <c r="F739" i="1"/>
  <c r="F738" i="1"/>
  <c r="F737" i="1"/>
  <c r="D749" i="1" s="1"/>
  <c r="F729" i="1"/>
  <c r="F710" i="1"/>
  <c r="F709" i="1"/>
  <c r="F708" i="1"/>
  <c r="F707" i="1"/>
  <c r="F706" i="1"/>
  <c r="F705" i="1"/>
  <c r="F704" i="1"/>
  <c r="D715" i="1" s="1"/>
  <c r="F703" i="1"/>
  <c r="F702" i="1"/>
  <c r="F701" i="1"/>
  <c r="D713" i="1" s="1"/>
  <c r="F693" i="1"/>
  <c r="F674" i="1"/>
  <c r="F673" i="1"/>
  <c r="F672" i="1"/>
  <c r="F671" i="1"/>
  <c r="F670" i="1"/>
  <c r="F669" i="1"/>
  <c r="F668" i="1"/>
  <c r="D679" i="1" s="1"/>
  <c r="F667" i="1"/>
  <c r="F666" i="1"/>
  <c r="F665" i="1"/>
  <c r="D677" i="1" s="1"/>
  <c r="F657" i="1"/>
  <c r="F638" i="1"/>
  <c r="F637" i="1"/>
  <c r="F636" i="1"/>
  <c r="F635" i="1"/>
  <c r="F634" i="1"/>
  <c r="F633" i="1"/>
  <c r="F632" i="1"/>
  <c r="D643" i="1" s="1"/>
  <c r="F631" i="1"/>
  <c r="F630" i="1"/>
  <c r="F629" i="1"/>
  <c r="D641" i="1" s="1"/>
  <c r="F621" i="1"/>
  <c r="F602" i="1"/>
  <c r="F601" i="1"/>
  <c r="F600" i="1"/>
  <c r="F599" i="1"/>
  <c r="F598" i="1"/>
  <c r="F597" i="1"/>
  <c r="F596" i="1"/>
  <c r="D607" i="1" s="1"/>
  <c r="F595" i="1"/>
  <c r="F594" i="1"/>
  <c r="F593" i="1"/>
  <c r="D605" i="1" s="1"/>
  <c r="F585" i="1"/>
  <c r="F566" i="1"/>
  <c r="F565" i="1"/>
  <c r="F564" i="1"/>
  <c r="F563" i="1"/>
  <c r="F562" i="1"/>
  <c r="F561" i="1"/>
  <c r="F560" i="1"/>
  <c r="D571" i="1" s="1"/>
  <c r="F559" i="1"/>
  <c r="F558" i="1"/>
  <c r="F557" i="1"/>
  <c r="D569" i="1" s="1"/>
  <c r="F549" i="1"/>
  <c r="F530" i="1"/>
  <c r="F529" i="1"/>
  <c r="F528" i="1"/>
  <c r="F527" i="1"/>
  <c r="F526" i="1"/>
  <c r="F525" i="1"/>
  <c r="F524" i="1"/>
  <c r="D535" i="1" s="1"/>
  <c r="F523" i="1"/>
  <c r="F522" i="1"/>
  <c r="F521" i="1"/>
  <c r="D533" i="1" s="1"/>
  <c r="F513" i="1"/>
  <c r="F494" i="1"/>
  <c r="F493" i="1"/>
  <c r="F492" i="1"/>
  <c r="F491" i="1"/>
  <c r="F490" i="1"/>
  <c r="F489" i="1"/>
  <c r="F488" i="1"/>
  <c r="D499" i="1" s="1"/>
  <c r="F487" i="1"/>
  <c r="F486" i="1"/>
  <c r="F485" i="1"/>
  <c r="D497" i="1" s="1"/>
  <c r="F477" i="1"/>
  <c r="F458" i="1"/>
  <c r="F457" i="1"/>
  <c r="F456" i="1"/>
  <c r="F455" i="1"/>
  <c r="F454" i="1"/>
  <c r="F453" i="1"/>
  <c r="F452" i="1"/>
  <c r="D463" i="1" s="1"/>
  <c r="F451" i="1"/>
  <c r="F450" i="1"/>
  <c r="F449" i="1"/>
  <c r="D461" i="1" s="1"/>
  <c r="F441" i="1"/>
  <c r="F422" i="1"/>
  <c r="F421" i="1"/>
  <c r="F420" i="1"/>
  <c r="F419" i="1"/>
  <c r="F418" i="1"/>
  <c r="F417" i="1"/>
  <c r="F416" i="1"/>
  <c r="D427" i="1" s="1"/>
  <c r="F415" i="1"/>
  <c r="F414" i="1"/>
  <c r="F413" i="1"/>
  <c r="D425" i="1" s="1"/>
  <c r="F405" i="1"/>
  <c r="F386" i="1"/>
  <c r="F385" i="1"/>
  <c r="F384" i="1"/>
  <c r="F383" i="1"/>
  <c r="F382" i="1"/>
  <c r="F381" i="1"/>
  <c r="F380" i="1"/>
  <c r="D391" i="1" s="1"/>
  <c r="F379" i="1"/>
  <c r="F378" i="1"/>
  <c r="F377" i="1"/>
  <c r="D389" i="1" s="1"/>
  <c r="F369" i="1"/>
  <c r="F350" i="1"/>
  <c r="F349" i="1"/>
  <c r="F348" i="1"/>
  <c r="F347" i="1"/>
  <c r="F346" i="1"/>
  <c r="F345" i="1"/>
  <c r="F344" i="1"/>
  <c r="D355" i="1" s="1"/>
  <c r="F343" i="1"/>
  <c r="F342" i="1"/>
  <c r="D354" i="1" s="1"/>
  <c r="F341" i="1"/>
  <c r="D353" i="1" s="1"/>
  <c r="F333" i="1"/>
  <c r="F314" i="1"/>
  <c r="F313" i="1"/>
  <c r="F312" i="1"/>
  <c r="F311" i="1"/>
  <c r="F310" i="1"/>
  <c r="F309" i="1"/>
  <c r="F308" i="1"/>
  <c r="D319" i="1" s="1"/>
  <c r="F307" i="1"/>
  <c r="F306" i="1"/>
  <c r="F305" i="1"/>
  <c r="D317" i="1" s="1"/>
  <c r="F297" i="1"/>
  <c r="F278" i="1"/>
  <c r="F277" i="1"/>
  <c r="F276" i="1"/>
  <c r="F275" i="1"/>
  <c r="F274" i="1"/>
  <c r="F273" i="1"/>
  <c r="F272" i="1"/>
  <c r="D283" i="1" s="1"/>
  <c r="F271" i="1"/>
  <c r="F270" i="1"/>
  <c r="F269" i="1"/>
  <c r="D281" i="1" s="1"/>
  <c r="F261" i="1"/>
  <c r="F242" i="1"/>
  <c r="F241" i="1"/>
  <c r="F240" i="1"/>
  <c r="F239" i="1"/>
  <c r="F238" i="1"/>
  <c r="F237" i="1"/>
  <c r="F236" i="1"/>
  <c r="D247" i="1" s="1"/>
  <c r="F235" i="1"/>
  <c r="F234" i="1"/>
  <c r="F233" i="1"/>
  <c r="D245" i="1" s="1"/>
  <c r="F225" i="1"/>
  <c r="F206" i="1"/>
  <c r="F205" i="1"/>
  <c r="F204" i="1"/>
  <c r="F203" i="1"/>
  <c r="F202" i="1"/>
  <c r="F201" i="1"/>
  <c r="F200" i="1"/>
  <c r="D211" i="1" s="1"/>
  <c r="F199" i="1"/>
  <c r="F198" i="1"/>
  <c r="F197" i="1"/>
  <c r="D209" i="1" s="1"/>
  <c r="F189" i="1"/>
  <c r="F170" i="1"/>
  <c r="F169" i="1"/>
  <c r="F168" i="1"/>
  <c r="F167" i="1"/>
  <c r="F166" i="1"/>
  <c r="F165" i="1"/>
  <c r="F164" i="1"/>
  <c r="D175" i="1" s="1"/>
  <c r="F163" i="1"/>
  <c r="F162" i="1"/>
  <c r="F161" i="1"/>
  <c r="D173" i="1" s="1"/>
  <c r="F153" i="1"/>
  <c r="F134" i="1"/>
  <c r="F133" i="1"/>
  <c r="F132" i="1"/>
  <c r="F131" i="1"/>
  <c r="F130" i="1"/>
  <c r="F129" i="1"/>
  <c r="F128" i="1"/>
  <c r="D139" i="1" s="1"/>
  <c r="F127" i="1"/>
  <c r="F126" i="1"/>
  <c r="F125" i="1"/>
  <c r="D137" i="1" s="1"/>
  <c r="F117" i="1"/>
  <c r="F98" i="1"/>
  <c r="F97" i="1"/>
  <c r="F96" i="1"/>
  <c r="F95" i="1"/>
  <c r="F94" i="1"/>
  <c r="F93" i="1"/>
  <c r="F92" i="1"/>
  <c r="D103" i="1" s="1"/>
  <c r="F91" i="1"/>
  <c r="F90" i="1"/>
  <c r="D102" i="1" s="1"/>
  <c r="F89" i="1"/>
  <c r="D101" i="1" s="1"/>
  <c r="F81" i="1"/>
  <c r="F62" i="1"/>
  <c r="F61" i="1"/>
  <c r="F60" i="1"/>
  <c r="F59" i="1"/>
  <c r="F58" i="1"/>
  <c r="F57" i="1"/>
  <c r="F56" i="1"/>
  <c r="D67" i="1" s="1"/>
  <c r="F55" i="1"/>
  <c r="F54" i="1"/>
  <c r="F53" i="1"/>
  <c r="D65" i="1" s="1"/>
  <c r="F45" i="1"/>
  <c r="F26" i="1"/>
  <c r="F25" i="1"/>
  <c r="F24" i="1"/>
  <c r="F23" i="1"/>
  <c r="F22" i="1"/>
  <c r="F21" i="1"/>
  <c r="F20" i="1"/>
  <c r="D31" i="1" s="1"/>
  <c r="F19" i="1"/>
  <c r="F18" i="1"/>
  <c r="F17" i="1"/>
  <c r="D29" i="1" s="1"/>
  <c r="F9" i="1"/>
  <c r="D462" i="1" l="1"/>
  <c r="D570" i="1"/>
  <c r="D66" i="1"/>
  <c r="D716" i="1"/>
  <c r="D752" i="1"/>
  <c r="D1004" i="1"/>
  <c r="D500" i="1"/>
  <c r="D966" i="1"/>
  <c r="D246" i="1"/>
  <c r="D210" i="1"/>
  <c r="D390" i="1"/>
  <c r="D642" i="1"/>
  <c r="D822" i="1"/>
  <c r="D930" i="1"/>
  <c r="D1110" i="1"/>
  <c r="D1218" i="1"/>
  <c r="D860" i="1"/>
  <c r="D896" i="1"/>
  <c r="D1148" i="1"/>
  <c r="D1184" i="1"/>
  <c r="D176" i="1"/>
  <c r="D212" i="1"/>
  <c r="D213" i="1" s="1"/>
  <c r="C215" i="1" s="1"/>
  <c r="C216" i="1" s="1"/>
  <c r="D464" i="1"/>
  <c r="D465" i="1" s="1"/>
  <c r="C467" i="1" s="1"/>
  <c r="C468" i="1" s="1"/>
  <c r="D644" i="1"/>
  <c r="D645" i="1" s="1"/>
  <c r="C647" i="1" s="1"/>
  <c r="C648" i="1" s="1"/>
  <c r="D680" i="1"/>
  <c r="D858" i="1"/>
  <c r="D894" i="1"/>
  <c r="D932" i="1"/>
  <c r="D968" i="1"/>
  <c r="D1146" i="1"/>
  <c r="D1182" i="1"/>
  <c r="D1220" i="1"/>
  <c r="D32" i="1"/>
  <c r="D68" i="1"/>
  <c r="D320" i="1"/>
  <c r="D498" i="1"/>
  <c r="D501" i="1" s="1"/>
  <c r="C503" i="1" s="1"/>
  <c r="C504" i="1" s="1"/>
  <c r="D534" i="1"/>
  <c r="D572" i="1"/>
  <c r="D573" i="1" s="1"/>
  <c r="C575" i="1" s="1"/>
  <c r="C576" i="1" s="1"/>
  <c r="D714" i="1"/>
  <c r="D750" i="1"/>
  <c r="D753" i="1" s="1"/>
  <c r="C755" i="1" s="1"/>
  <c r="C756" i="1" s="1"/>
  <c r="D788" i="1"/>
  <c r="D789" i="1" s="1"/>
  <c r="C791" i="1" s="1"/>
  <c r="C792" i="1" s="1"/>
  <c r="D824" i="1"/>
  <c r="D825" i="1" s="1"/>
  <c r="C827" i="1" s="1"/>
  <c r="C828" i="1" s="1"/>
  <c r="D1002" i="1"/>
  <c r="D1074" i="1"/>
  <c r="D1077" i="1" s="1"/>
  <c r="C1079" i="1" s="1"/>
  <c r="C1080" i="1" s="1"/>
  <c r="D1040" i="1"/>
  <c r="D1041" i="1" s="1"/>
  <c r="C1043" i="1" s="1"/>
  <c r="C1044" i="1" s="1"/>
  <c r="D1112" i="1"/>
  <c r="D356" i="1"/>
  <c r="D357" i="1" s="1"/>
  <c r="C359" i="1" s="1"/>
  <c r="C360" i="1" s="1"/>
  <c r="D30" i="1"/>
  <c r="D140" i="1"/>
  <c r="D174" i="1"/>
  <c r="D177" i="1" s="1"/>
  <c r="C179" i="1" s="1"/>
  <c r="C180" i="1" s="1"/>
  <c r="D284" i="1"/>
  <c r="D318" i="1"/>
  <c r="D428" i="1"/>
  <c r="D608" i="1"/>
  <c r="D678" i="1"/>
  <c r="D104" i="1"/>
  <c r="D105" i="1" s="1"/>
  <c r="C107" i="1" s="1"/>
  <c r="C108" i="1" s="1"/>
  <c r="D138" i="1"/>
  <c r="D248" i="1"/>
  <c r="D249" i="1" s="1"/>
  <c r="C251" i="1" s="1"/>
  <c r="C252" i="1" s="1"/>
  <c r="D282" i="1"/>
  <c r="D392" i="1"/>
  <c r="D393" i="1" s="1"/>
  <c r="C395" i="1" s="1"/>
  <c r="C396" i="1" s="1"/>
  <c r="D426" i="1"/>
  <c r="D536" i="1"/>
  <c r="D606" i="1"/>
  <c r="D969" i="1"/>
  <c r="C971" i="1" s="1"/>
  <c r="C972" i="1" s="1"/>
  <c r="D717" i="1" l="1"/>
  <c r="C719" i="1" s="1"/>
  <c r="C720" i="1" s="1"/>
  <c r="D69" i="1"/>
  <c r="C71" i="1" s="1"/>
  <c r="C72" i="1" s="1"/>
  <c r="D1149" i="1"/>
  <c r="C1151" i="1" s="1"/>
  <c r="C1152" i="1" s="1"/>
  <c r="D1113" i="1"/>
  <c r="C1115" i="1" s="1"/>
  <c r="C1116" i="1" s="1"/>
  <c r="D933" i="1"/>
  <c r="C935" i="1" s="1"/>
  <c r="C936" i="1" s="1"/>
  <c r="D681" i="1"/>
  <c r="C683" i="1" s="1"/>
  <c r="C684" i="1" s="1"/>
  <c r="D1005" i="1"/>
  <c r="C1007" i="1" s="1"/>
  <c r="C1008" i="1" s="1"/>
  <c r="D897" i="1"/>
  <c r="C899" i="1" s="1"/>
  <c r="C900" i="1" s="1"/>
  <c r="D537" i="1"/>
  <c r="C539" i="1" s="1"/>
  <c r="C540" i="1" s="1"/>
  <c r="D861" i="1"/>
  <c r="C863" i="1" s="1"/>
  <c r="C864" i="1" s="1"/>
  <c r="D1185" i="1"/>
  <c r="C1187" i="1" s="1"/>
  <c r="C1188" i="1" s="1"/>
  <c r="D429" i="1"/>
  <c r="C431" i="1" s="1"/>
  <c r="C432" i="1" s="1"/>
  <c r="D141" i="1"/>
  <c r="C143" i="1" s="1"/>
  <c r="C144" i="1" s="1"/>
  <c r="D609" i="1"/>
  <c r="C611" i="1" s="1"/>
  <c r="C612" i="1" s="1"/>
  <c r="D1221" i="1"/>
  <c r="C1223" i="1" s="1"/>
  <c r="C1224" i="1" s="1"/>
  <c r="D285" i="1"/>
  <c r="C287" i="1" s="1"/>
  <c r="C288" i="1" s="1"/>
  <c r="D321" i="1"/>
  <c r="C323" i="1" s="1"/>
  <c r="C324" i="1" s="1"/>
  <c r="D33" i="1"/>
  <c r="C35" i="1" s="1"/>
  <c r="C36" i="1" s="1"/>
</calcChain>
</file>

<file path=xl/sharedStrings.xml><?xml version="1.0" encoding="utf-8"?>
<sst xmlns="http://schemas.openxmlformats.org/spreadsheetml/2006/main" count="1666" uniqueCount="131">
  <si>
    <t>ЛОТ № 1</t>
  </si>
  <si>
    <t>Расчет начальной цены Лота на право заключения договора купли-продажи лесных насаждений 
с представителями малого и среднего предпринимательства</t>
  </si>
  <si>
    <t>Исходные данные:</t>
  </si>
  <si>
    <t>возраст</t>
  </si>
  <si>
    <t>Место расположения лесосеки</t>
  </si>
  <si>
    <t>ГКУ "Нурлатское лесничество"</t>
  </si>
  <si>
    <t>5ЛП3Б2ОС</t>
  </si>
  <si>
    <t>Вишнево-Полянское участковое лесничество</t>
  </si>
  <si>
    <t>кв. 28 выд. 14 лесосека 1</t>
  </si>
  <si>
    <t>Площадь лесного участка, га.</t>
  </si>
  <si>
    <t xml:space="preserve">Объем древесины, куб.м. </t>
  </si>
  <si>
    <t>стоимость 
за 1 куб.м., руб.</t>
  </si>
  <si>
    <t>Минимальная ставка платы, руб.</t>
  </si>
  <si>
    <t>Состав лесных насаждений</t>
  </si>
  <si>
    <t>способ рубки</t>
  </si>
  <si>
    <t>Сплошная</t>
  </si>
  <si>
    <t>Мероприятия</t>
  </si>
  <si>
    <t>Затраты на 
единицу 
работ</t>
  </si>
  <si>
    <t>Объем работ 
по регламенту</t>
  </si>
  <si>
    <t>Затраты 
всего</t>
  </si>
  <si>
    <t>Выполнение работ по отводу и таксации лесосеки</t>
  </si>
  <si>
    <t>га</t>
  </si>
  <si>
    <t>Прочистка и обновление противопожарных минерализованных полос</t>
  </si>
  <si>
    <t>км</t>
  </si>
  <si>
    <t>Устройство противопожарных минерализованных полос</t>
  </si>
  <si>
    <t>Очистка от захламленности</t>
  </si>
  <si>
    <t xml:space="preserve">Проведение рубок ухода за молодняками 
(осветления, прочистки) </t>
  </si>
  <si>
    <t>Содействие естественному восстановлению</t>
  </si>
  <si>
    <t>Создание лесных культур</t>
  </si>
  <si>
    <t>Подготовка почвы под лесные культуры</t>
  </si>
  <si>
    <t>Дополнение лесных культур</t>
  </si>
  <si>
    <t>Агротехнический уход</t>
  </si>
  <si>
    <t>Расчет коэффициента:</t>
  </si>
  <si>
    <t>Расчет коэффициентов</t>
  </si>
  <si>
    <t>K1=</t>
  </si>
  <si>
    <t>К2=</t>
  </si>
  <si>
    <t>К3=</t>
  </si>
  <si>
    <t>K4=</t>
  </si>
  <si>
    <t>K=</t>
  </si>
  <si>
    <t>Начальная цена Лота составит, руб.:</t>
  </si>
  <si>
    <t>за 1 куб.м., руб.</t>
  </si>
  <si>
    <t>ЛОТ № 2</t>
  </si>
  <si>
    <t>8ОС2ЛП+ДН</t>
  </si>
  <si>
    <t>кв. 41 выд. 10 лесосека 1</t>
  </si>
  <si>
    <t>ЛОТ № 3</t>
  </si>
  <si>
    <t>7Ос3Лп</t>
  </si>
  <si>
    <t>кв. 44 выд. 11, 13 лесосека 1</t>
  </si>
  <si>
    <t>ЛОТ № 4</t>
  </si>
  <si>
    <t>8Ос3Лп</t>
  </si>
  <si>
    <t>кв. 44 выд. 11, 13 лесосека 2</t>
  </si>
  <si>
    <t>ЛОТ № 5</t>
  </si>
  <si>
    <t>7ОС3ЛП</t>
  </si>
  <si>
    <t>кв. 44 выд. 13 лесосека 3</t>
  </si>
  <si>
    <t>ЛОТ № 6</t>
  </si>
  <si>
    <t>8ОС2ЛП</t>
  </si>
  <si>
    <t>кв. 52 выд. 1 лесосека 1</t>
  </si>
  <si>
    <t>ЛОТ № 7</t>
  </si>
  <si>
    <t>кв. 60 выд. 4 лесосека 1</t>
  </si>
  <si>
    <t>ЛОТ № 8</t>
  </si>
  <si>
    <t>кв. 76 выд. 11 лесосека 1</t>
  </si>
  <si>
    <t>ЛОТ № 9</t>
  </si>
  <si>
    <t>кв. 100 выд. 14 лесосека 1</t>
  </si>
  <si>
    <t>ЛОТ № 10</t>
  </si>
  <si>
    <t>8ОС2Б+ЛП</t>
  </si>
  <si>
    <t>Восходское участковое лесничество</t>
  </si>
  <si>
    <t>кв. 11 выд. 4 лесосека 1</t>
  </si>
  <si>
    <t>ЛОТ № 11</t>
  </si>
  <si>
    <t>8ОС2Б</t>
  </si>
  <si>
    <t>кв. 18 выд. 23 лесосека 1</t>
  </si>
  <si>
    <t>ЛОТ № 12</t>
  </si>
  <si>
    <t>кв. 18 выд. 23 лесосека 2</t>
  </si>
  <si>
    <t>ЛОТ № 13</t>
  </si>
  <si>
    <t>9ОС1Б</t>
  </si>
  <si>
    <t>кв. 19 выд. 32 лесосека 1</t>
  </si>
  <si>
    <t>ЛОТ № 14</t>
  </si>
  <si>
    <t>8ОС1ЛП1Б</t>
  </si>
  <si>
    <t>кв. 29 выд. 4 лесосека 2</t>
  </si>
  <si>
    <t>ЛОТ № 15</t>
  </si>
  <si>
    <t>7ОС2Б1ЛП</t>
  </si>
  <si>
    <t>кв. 32 выд. 11 лесосека 1</t>
  </si>
  <si>
    <t>ЛОТ № 16</t>
  </si>
  <si>
    <t>8ОС1Б1ЛП</t>
  </si>
  <si>
    <t>кв. 33 выд. 1 лесосека 1</t>
  </si>
  <si>
    <t>ЛОТ № 17</t>
  </si>
  <si>
    <t>кв. 34 выд. 6 лесосека 1</t>
  </si>
  <si>
    <t>ЛОТ № 18</t>
  </si>
  <si>
    <t>кв. 34 выд. 6 лесосека 2</t>
  </si>
  <si>
    <t>ЛОТ № 19</t>
  </si>
  <si>
    <t>10ОС+ЛП</t>
  </si>
  <si>
    <t>Мамыковское участковое лесничество</t>
  </si>
  <si>
    <t>кв. 8 выд. 11 лесосека 2</t>
  </si>
  <si>
    <t>ЛОТ № 20</t>
  </si>
  <si>
    <t>кв. 47 выд. 11 лесосека 1</t>
  </si>
  <si>
    <t>ЛОТ № 21</t>
  </si>
  <si>
    <t>4ОС3Б3ЛП</t>
  </si>
  <si>
    <t>кв. 67 выд. 3 лесосека 2</t>
  </si>
  <si>
    <t>ЛОТ № 22</t>
  </si>
  <si>
    <t>7ОС2ЛП1Б</t>
  </si>
  <si>
    <t>кв. 67 выд. 15 лесосека 3</t>
  </si>
  <si>
    <t>ЛОТ № 23</t>
  </si>
  <si>
    <t>7ЛП2Д1КЛ</t>
  </si>
  <si>
    <t>кв. 96 выд. 19 лесосека 2</t>
  </si>
  <si>
    <t>ЛОТ № 24</t>
  </si>
  <si>
    <t>Тимерликовское участковое лесничество</t>
  </si>
  <si>
    <t>кв. 32 выд. 5 лесосека 1</t>
  </si>
  <si>
    <t>ЛОТ № 25</t>
  </si>
  <si>
    <t>8ОС2Б+ИВ</t>
  </si>
  <si>
    <t>кв. 33 выд. 19 лесосека 2</t>
  </si>
  <si>
    <t>ЛОТ № 26</t>
  </si>
  <si>
    <t>6ОС3Б1ЛП</t>
  </si>
  <si>
    <t>кв. 43 выд. 5 лесосека 1</t>
  </si>
  <si>
    <t>ЛОТ № 27</t>
  </si>
  <si>
    <t>кв. 43 выд. 5 лесосека 2</t>
  </si>
  <si>
    <t>ЛОТ № 28</t>
  </si>
  <si>
    <t>кв. 61 выд. 16 лесосека 1</t>
  </si>
  <si>
    <t>ЛОТ № 29</t>
  </si>
  <si>
    <t>кв. 69 выд. 18 лесосека 3</t>
  </si>
  <si>
    <t>ЛОТ № 30</t>
  </si>
  <si>
    <t>ЛОТ № 31</t>
  </si>
  <si>
    <t>9ОС1Б+ЛП</t>
  </si>
  <si>
    <t>кв. 86 выд. 3 лесосека 1</t>
  </si>
  <si>
    <t>ЛОТ № 32</t>
  </si>
  <si>
    <t>кв. 86 выд. 3 лесосека 2</t>
  </si>
  <si>
    <t>ЛОТ № 33</t>
  </si>
  <si>
    <t>Тумбинское участковое лесничество</t>
  </si>
  <si>
    <t>кв. 10 выд. 6 лесосека 3</t>
  </si>
  <si>
    <t>ЛОТ № 34</t>
  </si>
  <si>
    <t>9ОС1ЛП</t>
  </si>
  <si>
    <t>Чулпановское участковое лесничество</t>
  </si>
  <si>
    <t>кв. 18 выд. 14 лесосека 1</t>
  </si>
  <si>
    <t>кв. 69 выд. 18 лесосека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</si>
</sst>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 _₽_-;\-* #,##0.00\ _₽_-;_-* &quot;-&quot;??\ _₽_-;_-@_-"/>
  </numFmts>
  <fonts count="42" x14ac:knownFonts="1">
    <font>
      <sz val="10"/>
      <name val="Arial"/>
    </font>
    <font>
      <sz val="12"/>
      <color theme="1"/>
      <name val="Times New Roman"/>
      <family val="2"/>
      <charset val="204"/>
    </font>
    <font>
      <sz val="10"/>
      <name val="Arial"/>
      <family val="2"/>
      <charset val="204"/>
    </font>
    <font>
      <b/>
      <sz val="48"/>
      <color theme="1"/>
      <name val="Times New Roman"/>
      <family val="1"/>
      <charset val="204"/>
    </font>
    <font>
      <sz val="12"/>
      <name val="Times New Roman"/>
      <family val="1"/>
      <charset val="204"/>
    </font>
    <font>
      <sz val="24"/>
      <name val="Times New Roman"/>
      <family val="1"/>
      <charset val="204"/>
    </font>
    <font>
      <sz val="14"/>
      <color theme="1"/>
      <name val="Times New Roman"/>
      <family val="1"/>
      <charset val="204"/>
    </font>
    <font>
      <sz val="12"/>
      <color theme="1"/>
      <name val="Times New Roman"/>
      <family val="1"/>
      <charset val="204"/>
    </font>
    <font>
      <b/>
      <sz val="20"/>
      <color rgb="FFFF0000"/>
      <name val="Times New Roman"/>
      <family val="1"/>
      <charset val="204"/>
    </font>
    <font>
      <b/>
      <sz val="20"/>
      <color theme="1"/>
      <name val="Times New Roman"/>
      <family val="1"/>
      <charset val="204"/>
    </font>
    <font>
      <sz val="18"/>
      <color theme="1"/>
      <name val="Times New Roman"/>
      <family val="1"/>
      <charset val="204"/>
    </font>
    <font>
      <sz val="16"/>
      <color theme="1"/>
      <name val="Times New Roman"/>
      <family val="1"/>
      <charset val="204"/>
    </font>
    <font>
      <b/>
      <sz val="15"/>
      <color theme="1"/>
      <name val="Times New Roman"/>
      <family val="1"/>
      <charset val="204"/>
    </font>
    <font>
      <sz val="17"/>
      <color rgb="FFC00000"/>
      <name val="Times New Roman"/>
      <family val="1"/>
      <charset val="204"/>
    </font>
    <font>
      <sz val="13"/>
      <color theme="1"/>
      <name val="Times New Roman"/>
      <family val="1"/>
      <charset val="204"/>
    </font>
    <font>
      <b/>
      <sz val="16"/>
      <color rgb="FF00B050"/>
      <name val="Times New Roman"/>
      <family val="1"/>
      <charset val="204"/>
    </font>
    <font>
      <sz val="16"/>
      <color rgb="FFC00000"/>
      <name val="Times New Roman"/>
      <family val="1"/>
      <charset val="204"/>
    </font>
    <font>
      <b/>
      <sz val="16"/>
      <color theme="1"/>
      <name val="Times New Roman"/>
      <family val="1"/>
      <charset val="204"/>
    </font>
    <font>
      <b/>
      <sz val="12"/>
      <color theme="1" tint="0.499984740745262"/>
      <name val="Times New Roman"/>
      <family val="1"/>
      <charset val="204"/>
    </font>
    <font>
      <sz val="17"/>
      <color theme="1"/>
      <name val="Times New Roman"/>
      <family val="1"/>
      <charset val="204"/>
    </font>
    <font>
      <sz val="18"/>
      <color rgb="FFC00000"/>
      <name val="Times New Roman"/>
      <family val="1"/>
      <charset val="204"/>
    </font>
    <font>
      <sz val="14"/>
      <color theme="0" tint="-0.499984740745262"/>
      <name val="Times New Roman"/>
      <family val="1"/>
      <charset val="204"/>
    </font>
    <font>
      <sz val="10"/>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sz val="11"/>
      <color rgb="FF9C6500"/>
      <name val="Calibri"/>
      <family val="2"/>
      <charset val="204"/>
      <scheme val="minor"/>
    </font>
    <font>
      <sz val="10"/>
      <name val="Arial"/>
      <family val="2"/>
      <charset val="204"/>
    </font>
    <font>
      <sz val="10"/>
      <name val="Arial Cyr"/>
      <charset val="204"/>
    </font>
    <font>
      <sz val="11"/>
      <color theme="1"/>
      <name val="Calibri"/>
      <family val="2"/>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s>
  <cellStyleXfs count="61">
    <xf numFmtId="0" fontId="0" fillId="0" borderId="0"/>
    <xf numFmtId="0" fontId="23" fillId="10" borderId="0" applyNumberFormat="0" applyBorder="0" applyAlignment="0" applyProtection="0"/>
    <xf numFmtId="0" fontId="23" fillId="14" borderId="0" applyNumberFormat="0" applyBorder="0" applyAlignment="0" applyProtection="0"/>
    <xf numFmtId="0" fontId="23" fillId="18" borderId="0" applyNumberFormat="0" applyBorder="0" applyAlignment="0" applyProtection="0"/>
    <xf numFmtId="0" fontId="23" fillId="22" borderId="0" applyNumberFormat="0" applyBorder="0" applyAlignment="0" applyProtection="0"/>
    <xf numFmtId="0" fontId="23" fillId="26" borderId="0" applyNumberFormat="0" applyBorder="0" applyAlignment="0" applyProtection="0"/>
    <xf numFmtId="0" fontId="23" fillId="30" borderId="0" applyNumberFormat="0" applyBorder="0" applyAlignment="0" applyProtection="0"/>
    <xf numFmtId="0" fontId="23" fillId="11" borderId="0" applyNumberFormat="0" applyBorder="0" applyAlignment="0" applyProtection="0"/>
    <xf numFmtId="0" fontId="23" fillId="15" borderId="0" applyNumberFormat="0" applyBorder="0" applyAlignment="0" applyProtection="0"/>
    <xf numFmtId="0" fontId="23" fillId="19" borderId="0" applyNumberFormat="0" applyBorder="0" applyAlignment="0" applyProtection="0"/>
    <xf numFmtId="0" fontId="23" fillId="23" borderId="0" applyNumberFormat="0" applyBorder="0" applyAlignment="0" applyProtection="0"/>
    <xf numFmtId="0" fontId="23" fillId="27" borderId="0" applyNumberFormat="0" applyBorder="0" applyAlignment="0" applyProtection="0"/>
    <xf numFmtId="0" fontId="23" fillId="31" borderId="0" applyNumberFormat="0" applyBorder="0" applyAlignment="0" applyProtection="0"/>
    <xf numFmtId="0" fontId="24" fillId="12" borderId="0" applyNumberFormat="0" applyBorder="0" applyAlignment="0" applyProtection="0"/>
    <xf numFmtId="0" fontId="24" fillId="16" borderId="0" applyNumberFormat="0" applyBorder="0" applyAlignment="0" applyProtection="0"/>
    <xf numFmtId="0" fontId="24" fillId="20" borderId="0" applyNumberFormat="0" applyBorder="0" applyAlignment="0" applyProtection="0"/>
    <xf numFmtId="0" fontId="24" fillId="24" borderId="0" applyNumberFormat="0" applyBorder="0" applyAlignment="0" applyProtection="0"/>
    <xf numFmtId="0" fontId="24" fillId="28" borderId="0" applyNumberFormat="0" applyBorder="0" applyAlignment="0" applyProtection="0"/>
    <xf numFmtId="0" fontId="24" fillId="32" borderId="0" applyNumberFormat="0" applyBorder="0" applyAlignment="0" applyProtection="0"/>
    <xf numFmtId="0" fontId="24" fillId="9" borderId="0" applyNumberFormat="0" applyBorder="0" applyAlignment="0" applyProtection="0"/>
    <xf numFmtId="0" fontId="24" fillId="13" borderId="0" applyNumberFormat="0" applyBorder="0" applyAlignment="0" applyProtection="0"/>
    <xf numFmtId="0" fontId="24" fillId="17" borderId="0" applyNumberFormat="0" applyBorder="0" applyAlignment="0" applyProtection="0"/>
    <xf numFmtId="0" fontId="24" fillId="21" borderId="0" applyNumberFormat="0" applyBorder="0" applyAlignment="0" applyProtection="0"/>
    <xf numFmtId="0" fontId="24" fillId="25" borderId="0" applyNumberFormat="0" applyBorder="0" applyAlignment="0" applyProtection="0"/>
    <xf numFmtId="0" fontId="24" fillId="29"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1" applyNumberFormat="0" applyFill="0" applyAlignment="0" applyProtection="0"/>
    <xf numFmtId="0" fontId="29" fillId="0" borderId="2" applyNumberFormat="0" applyFill="0" applyAlignment="0" applyProtection="0"/>
    <xf numFmtId="0" fontId="30" fillId="0" borderId="3" applyNumberFormat="0" applyFill="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7" borderId="7" applyNumberFormat="0" applyAlignment="0" applyProtection="0"/>
    <xf numFmtId="0" fontId="33" fillId="4" borderId="0" applyNumberFormat="0" applyBorder="0" applyAlignment="0" applyProtection="0"/>
    <xf numFmtId="0" fontId="23" fillId="0" borderId="0"/>
    <xf numFmtId="0" fontId="34" fillId="0" borderId="0"/>
    <xf numFmtId="0" fontId="34" fillId="0" borderId="0"/>
    <xf numFmtId="0" fontId="35" fillId="0" borderId="0"/>
    <xf numFmtId="0" fontId="35" fillId="0" borderId="0"/>
    <xf numFmtId="0" fontId="1" fillId="0" borderId="0"/>
    <xf numFmtId="0" fontId="1" fillId="0" borderId="0"/>
    <xf numFmtId="0" fontId="1" fillId="0" borderId="0"/>
    <xf numFmtId="0" fontId="35" fillId="0" borderId="0"/>
    <xf numFmtId="0" fontId="23" fillId="0" borderId="0"/>
    <xf numFmtId="0" fontId="35" fillId="0" borderId="0"/>
    <xf numFmtId="0" fontId="36" fillId="0" borderId="0"/>
    <xf numFmtId="0" fontId="35" fillId="0" borderId="0"/>
    <xf numFmtId="0" fontId="36" fillId="0" borderId="0"/>
    <xf numFmtId="0" fontId="35" fillId="0" borderId="0"/>
    <xf numFmtId="0" fontId="36" fillId="0" borderId="0"/>
    <xf numFmtId="0" fontId="35" fillId="0" borderId="0"/>
    <xf numFmtId="0" fontId="36" fillId="0" borderId="0"/>
    <xf numFmtId="0" fontId="23" fillId="0" borderId="0"/>
    <xf numFmtId="0" fontId="2" fillId="0" borderId="0"/>
    <xf numFmtId="0" fontId="37" fillId="3" borderId="0" applyNumberFormat="0" applyBorder="0" applyAlignment="0" applyProtection="0"/>
    <xf numFmtId="0" fontId="38" fillId="0" borderId="0" applyNumberFormat="0" applyFill="0" applyBorder="0" applyAlignment="0" applyProtection="0"/>
    <xf numFmtId="0" fontId="23" fillId="8" borderId="8" applyNumberFormat="0" applyFont="0" applyAlignment="0" applyProtection="0"/>
    <xf numFmtId="0" fontId="39" fillId="0" borderId="6" applyNumberFormat="0" applyFill="0" applyAlignment="0" applyProtection="0"/>
    <xf numFmtId="0" fontId="40" fillId="0" borderId="0" applyNumberFormat="0" applyFill="0" applyBorder="0" applyAlignment="0" applyProtection="0"/>
    <xf numFmtId="0" fontId="41" fillId="2" borderId="0" applyNumberFormat="0" applyBorder="0" applyAlignment="0" applyProtection="0"/>
  </cellStyleXfs>
  <cellXfs count="59">
    <xf numFmtId="0" fontId="0" fillId="0" borderId="0" xfId="0"/>
    <xf numFmtId="0" fontId="5" fillId="0" borderId="0" xfId="0" applyFont="1" applyFill="1" applyAlignment="1">
      <alignment wrapText="1"/>
    </xf>
    <xf numFmtId="0" fontId="22" fillId="0" borderId="0" xfId="0" applyFont="1" applyFill="1" applyAlignment="1">
      <alignment horizontal="center"/>
    </xf>
    <xf numFmtId="0" fontId="4" fillId="0" borderId="0" xfId="0" applyFont="1" applyFill="1"/>
    <xf numFmtId="0" fontId="22" fillId="0" borderId="0" xfId="0" applyFont="1" applyFill="1"/>
    <xf numFmtId="0" fontId="6"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horizontal="center" vertical="center"/>
    </xf>
    <xf numFmtId="0" fontId="6" fillId="0" borderId="0" xfId="0" applyFont="1" applyFill="1" applyBorder="1" applyAlignment="1">
      <alignment horizontal="center" vertical="center"/>
    </xf>
    <xf numFmtId="0" fontId="11" fillId="0" borderId="17" xfId="0" applyFont="1" applyFill="1" applyBorder="1" applyAlignment="1">
      <alignment horizontal="center" vertical="center"/>
    </xf>
    <xf numFmtId="4" fontId="13" fillId="0" borderId="16" xfId="0" applyNumberFormat="1" applyFont="1" applyFill="1" applyBorder="1" applyAlignment="1">
      <alignment horizontal="center" vertical="center"/>
    </xf>
    <xf numFmtId="4" fontId="10" fillId="0" borderId="0" xfId="0" applyNumberFormat="1" applyFont="1" applyFill="1" applyBorder="1" applyAlignment="1">
      <alignment horizontal="center" vertical="center"/>
    </xf>
    <xf numFmtId="0" fontId="11" fillId="0" borderId="12" xfId="0" applyFont="1" applyFill="1" applyBorder="1" applyAlignment="1">
      <alignment horizontal="center" vertical="center"/>
    </xf>
    <xf numFmtId="3" fontId="13" fillId="0" borderId="10" xfId="0" applyNumberFormat="1" applyFont="1" applyFill="1" applyBorder="1" applyAlignment="1">
      <alignment horizontal="center" vertical="center"/>
    </xf>
    <xf numFmtId="4" fontId="13" fillId="0" borderId="10" xfId="0" applyNumberFormat="1" applyFont="1" applyFill="1" applyBorder="1" applyAlignment="1">
      <alignment horizontal="center" vertical="center"/>
    </xf>
    <xf numFmtId="0" fontId="7" fillId="0" borderId="0" xfId="0" applyFont="1" applyFill="1" applyBorder="1" applyAlignment="1">
      <alignment horizontal="center" vertical="center"/>
    </xf>
    <xf numFmtId="4" fontId="6" fillId="0" borderId="0" xfId="0" applyNumberFormat="1" applyFont="1" applyFill="1" applyBorder="1" applyAlignment="1">
      <alignment horizontal="center" vertical="center"/>
    </xf>
    <xf numFmtId="4" fontId="10" fillId="0" borderId="0" xfId="0" applyNumberFormat="1" applyFont="1" applyFill="1" applyAlignment="1">
      <alignment horizontal="center" vertical="center"/>
    </xf>
    <xf numFmtId="0" fontId="15" fillId="0" borderId="10" xfId="0" applyFont="1" applyFill="1" applyBorder="1" applyAlignment="1">
      <alignment horizontal="center" vertical="center"/>
    </xf>
    <xf numFmtId="1" fontId="16" fillId="0" borderId="10" xfId="0" applyNumberFormat="1" applyFont="1" applyFill="1" applyBorder="1" applyAlignment="1">
      <alignment horizontal="center" vertical="center"/>
    </xf>
    <xf numFmtId="0" fontId="17" fillId="0" borderId="10" xfId="0" applyFont="1" applyFill="1" applyBorder="1" applyAlignment="1">
      <alignment horizontal="center" vertical="center"/>
    </xf>
    <xf numFmtId="0" fontId="18" fillId="0" borderId="10" xfId="0" applyFont="1" applyFill="1" applyBorder="1" applyAlignment="1">
      <alignment horizontal="center" vertical="center" wrapText="1"/>
    </xf>
    <xf numFmtId="4" fontId="20" fillId="0" borderId="10" xfId="0" applyNumberFormat="1" applyFont="1" applyFill="1" applyBorder="1" applyAlignment="1">
      <alignment horizontal="right" vertical="center" wrapText="1"/>
    </xf>
    <xf numFmtId="4" fontId="11" fillId="0" borderId="1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43" fontId="11" fillId="0" borderId="0" xfId="0" applyNumberFormat="1" applyFont="1" applyFill="1" applyBorder="1" applyAlignment="1">
      <alignment horizontal="center" vertical="center" wrapText="1"/>
    </xf>
    <xf numFmtId="0" fontId="21" fillId="0" borderId="0" xfId="0" applyFont="1" applyFill="1" applyBorder="1" applyAlignment="1">
      <alignment horizontal="center" vertical="center"/>
    </xf>
    <xf numFmtId="2" fontId="6" fillId="0" borderId="0" xfId="0" applyNumberFormat="1" applyFont="1" applyFill="1" applyBorder="1" applyAlignment="1">
      <alignment horizontal="center" vertical="center"/>
    </xf>
    <xf numFmtId="0" fontId="10" fillId="0" borderId="0" xfId="0" applyFont="1" applyFill="1" applyBorder="1" applyAlignment="1">
      <alignment horizontal="center" vertical="center"/>
    </xf>
    <xf numFmtId="0" fontId="21" fillId="0" borderId="21" xfId="0" applyFont="1" applyFill="1" applyBorder="1" applyAlignment="1">
      <alignment horizontal="center" vertical="center"/>
    </xf>
    <xf numFmtId="2" fontId="6" fillId="0" borderId="21" xfId="0" applyNumberFormat="1" applyFont="1" applyFill="1" applyBorder="1" applyAlignment="1">
      <alignment horizontal="center" vertical="center"/>
    </xf>
    <xf numFmtId="0" fontId="8" fillId="0" borderId="13" xfId="0" applyFont="1" applyFill="1" applyBorder="1" applyAlignment="1">
      <alignment horizontal="center" vertical="center"/>
    </xf>
    <xf numFmtId="2" fontId="8" fillId="0" borderId="13" xfId="0" applyNumberFormat="1" applyFont="1" applyFill="1" applyBorder="1" applyAlignment="1">
      <alignment horizontal="center" vertical="center"/>
    </xf>
    <xf numFmtId="2" fontId="8" fillId="0" borderId="0" xfId="0" applyNumberFormat="1" applyFont="1" applyFill="1" applyAlignment="1">
      <alignment horizontal="center" vertical="center"/>
    </xf>
    <xf numFmtId="4" fontId="6" fillId="0" borderId="0" xfId="0" applyNumberFormat="1" applyFont="1" applyFill="1" applyAlignment="1">
      <alignment horizontal="center" vertical="center"/>
    </xf>
    <xf numFmtId="0" fontId="6" fillId="0" borderId="0" xfId="0" applyFont="1" applyFill="1" applyAlignment="1">
      <alignment horizontal="center"/>
    </xf>
    <xf numFmtId="0" fontId="9" fillId="0" borderId="0" xfId="0" applyFont="1" applyFill="1" applyAlignment="1">
      <alignment horizontal="center"/>
    </xf>
    <xf numFmtId="0" fontId="7" fillId="0" borderId="0" xfId="0" applyFont="1" applyFill="1" applyBorder="1" applyAlignment="1">
      <alignment horizontal="center"/>
    </xf>
    <xf numFmtId="4" fontId="6" fillId="0" borderId="0" xfId="0" applyNumberFormat="1" applyFont="1" applyFill="1" applyBorder="1" applyAlignment="1">
      <alignment horizontal="center"/>
    </xf>
    <xf numFmtId="0" fontId="19" fillId="0" borderId="10" xfId="0" applyFont="1" applyFill="1" applyBorder="1" applyAlignment="1">
      <alignment horizontal="left" vertical="center" wrapText="1"/>
    </xf>
    <xf numFmtId="0" fontId="21" fillId="0" borderId="0" xfId="0" applyFont="1" applyFill="1" applyBorder="1" applyAlignment="1">
      <alignment horizontal="center" vertical="center"/>
    </xf>
    <xf numFmtId="4" fontId="14" fillId="0" borderId="18" xfId="0" applyNumberFormat="1" applyFont="1" applyFill="1" applyBorder="1" applyAlignment="1">
      <alignment horizontal="center" vertical="center" wrapText="1"/>
    </xf>
    <xf numFmtId="4" fontId="14" fillId="0" borderId="19" xfId="0" applyNumberFormat="1" applyFont="1" applyFill="1" applyBorder="1" applyAlignment="1">
      <alignment horizontal="center" vertical="center" wrapText="1"/>
    </xf>
    <xf numFmtId="4" fontId="14" fillId="0" borderId="17" xfId="0" applyNumberFormat="1" applyFont="1" applyFill="1" applyBorder="1" applyAlignment="1">
      <alignment horizontal="center" vertical="center" wrapText="1"/>
    </xf>
    <xf numFmtId="4" fontId="14" fillId="0" borderId="20" xfId="0" applyNumberFormat="1" applyFont="1" applyFill="1" applyBorder="1" applyAlignment="1">
      <alignment horizontal="center" vertical="center" wrapText="1"/>
    </xf>
    <xf numFmtId="2" fontId="6" fillId="0" borderId="11" xfId="0" applyNumberFormat="1" applyFont="1" applyFill="1" applyBorder="1" applyAlignment="1">
      <alignment horizontal="center" vertical="center"/>
    </xf>
    <xf numFmtId="2" fontId="6" fillId="0" borderId="16" xfId="0" applyNumberFormat="1" applyFont="1" applyFill="1" applyBorder="1" applyAlignment="1">
      <alignment horizontal="center" vertical="center"/>
    </xf>
    <xf numFmtId="0" fontId="18" fillId="0" borderId="10" xfId="0" applyFont="1" applyFill="1" applyBorder="1" applyAlignment="1">
      <alignment horizontal="center" vertical="center"/>
    </xf>
    <xf numFmtId="0" fontId="18" fillId="0" borderId="10" xfId="0" applyFont="1" applyFill="1" applyBorder="1" applyAlignment="1">
      <alignment horizontal="center" vertical="center" wrapText="1"/>
    </xf>
    <xf numFmtId="4" fontId="9" fillId="0" borderId="0" xfId="0" applyNumberFormat="1" applyFont="1" applyFill="1" applyAlignment="1">
      <alignment horizontal="center"/>
    </xf>
    <xf numFmtId="0" fontId="3" fillId="0" borderId="0" xfId="0" applyFont="1" applyFill="1" applyAlignment="1">
      <alignment horizontal="center" wrapText="1"/>
    </xf>
    <xf numFmtId="0" fontId="6" fillId="0" borderId="0" xfId="0" applyFont="1" applyFill="1" applyAlignment="1">
      <alignment horizontal="center" vertical="center" wrapText="1"/>
    </xf>
    <xf numFmtId="0" fontId="11" fillId="0" borderId="11" xfId="0" applyFont="1" applyFill="1" applyBorder="1" applyAlignment="1">
      <alignment horizontal="center" vertical="center"/>
    </xf>
    <xf numFmtId="0" fontId="11" fillId="0" borderId="15" xfId="0" applyFont="1" applyFill="1" applyBorder="1" applyAlignment="1">
      <alignment horizontal="center" vertical="center"/>
    </xf>
    <xf numFmtId="0" fontId="11" fillId="0" borderId="16" xfId="0" applyFont="1" applyFill="1" applyBorder="1" applyAlignment="1">
      <alignment horizontal="center" vertical="center"/>
    </xf>
    <xf numFmtId="0" fontId="12" fillId="0" borderId="12"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14" xfId="0" applyFont="1" applyFill="1" applyBorder="1" applyAlignment="1">
      <alignment horizontal="center" vertical="center" wrapText="1"/>
    </xf>
  </cellXfs>
  <cellStyles count="6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Акцент1 2" xfId="19"/>
    <cellStyle name="Акцент2 2" xfId="20"/>
    <cellStyle name="Акцент3 2" xfId="21"/>
    <cellStyle name="Акцент4 2" xfId="22"/>
    <cellStyle name="Акцент5 2" xfId="23"/>
    <cellStyle name="Акцент6 2" xfId="24"/>
    <cellStyle name="Ввод  2" xfId="25"/>
    <cellStyle name="Вывод 2" xfId="26"/>
    <cellStyle name="Вычисление 2" xfId="27"/>
    <cellStyle name="Заголовок 1 2" xfId="28"/>
    <cellStyle name="Заголовок 2 2" xfId="29"/>
    <cellStyle name="Заголовок 3 2" xfId="30"/>
    <cellStyle name="Заголовок 4 2" xfId="31"/>
    <cellStyle name="Итог 2" xfId="32"/>
    <cellStyle name="Контрольная ячейка 2" xfId="33"/>
    <cellStyle name="Нейтральный 2" xfId="34"/>
    <cellStyle name="Обычный" xfId="0" builtinId="0"/>
    <cellStyle name="Обычный 15 2 2" xfId="35"/>
    <cellStyle name="Обычный 2" xfId="36"/>
    <cellStyle name="Обычный 2 2" xfId="37"/>
    <cellStyle name="Обычный 2 3" xfId="38"/>
    <cellStyle name="Обычный 2 3 2" xfId="39"/>
    <cellStyle name="Обычный 2 3 3" xfId="40"/>
    <cellStyle name="Обычный 2 3 4" xfId="41"/>
    <cellStyle name="Обычный 2 3 5" xfId="42"/>
    <cellStyle name="Обычный 3" xfId="43"/>
    <cellStyle name="Обычный 3 6 2" xfId="44"/>
    <cellStyle name="Обычный 4" xfId="45"/>
    <cellStyle name="Обычный 4 2" xfId="46"/>
    <cellStyle name="Обычный 5" xfId="47"/>
    <cellStyle name="Обычный 5 2" xfId="48"/>
    <cellStyle name="Обычный 6" xfId="49"/>
    <cellStyle name="Обычный 6 2" xfId="50"/>
    <cellStyle name="Обычный 7" xfId="51"/>
    <cellStyle name="Обычный 7 2" xfId="52"/>
    <cellStyle name="Обычный 8" xfId="53"/>
    <cellStyle name="Обычный 9" xfId="54"/>
    <cellStyle name="Плохой 2" xfId="55"/>
    <cellStyle name="Пояснение 2" xfId="56"/>
    <cellStyle name="Примечание 2" xfId="57"/>
    <cellStyle name="Связанная ячейка 2" xfId="58"/>
    <cellStyle name="Текст предупреждения 2"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7;&#1083;&#1080;&#1103;&#1085;&#1080;&#1077;%20%20&#1076;&#1086;&#1075;&#1086;&#1074;&#1086;&#1088;&#1086;&#1074;/&#1051;&#1072;&#1080;&#1096;&#1077;&#1074;&#1086;%20&#1072;&#1091;&#1082;&#1094;&#1080;&#1086;&#1085;/&#1056;&#1040;&#1057;&#1063;&#1045;&#1058;%20&#1085;&#1072;&#1095;&#1072;&#1083;&#1100;&#1085;&#1086;&#1081;%20&#1094;&#1077;&#1085;&#1099;%20&#1051;&#1086;&#1090;&#1086;&#10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стоимости по Методике"/>
    </sheetNames>
    <sheetDataSet>
      <sheetData sheetId="0">
        <row r="1">
          <cell r="K1" t="str">
            <v>Сплошная</v>
          </cell>
        </row>
        <row r="2">
          <cell r="K2" t="str">
            <v>Выборочная</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92D050"/>
  </sheetPr>
  <dimension ref="A2:S1224"/>
  <sheetViews>
    <sheetView tabSelected="1" view="pageBreakPreview" topLeftCell="B772" zoomScaleNormal="55" zoomScaleSheetLayoutView="100" zoomScalePageLayoutView="40" workbookViewId="0">
      <selection activeCell="C16" sqref="C16"/>
    </sheetView>
  </sheetViews>
  <sheetFormatPr defaultRowHeight="23.1" customHeight="1" x14ac:dyDescent="0.25"/>
  <cols>
    <col min="1" max="1" width="37.28515625" style="2" customWidth="1"/>
    <col min="2" max="2" width="64.5703125" style="2" customWidth="1"/>
    <col min="3" max="3" width="27.85546875" style="2" customWidth="1"/>
    <col min="4" max="4" width="19.7109375" style="2" customWidth="1"/>
    <col min="5" max="5" width="9.140625" style="2"/>
    <col min="6" max="6" width="16" style="2" customWidth="1"/>
    <col min="7" max="19" width="9.140625" style="3"/>
    <col min="20" max="16384" width="9.140625" style="4"/>
  </cols>
  <sheetData>
    <row r="2" spans="1:8" ht="54.95" customHeight="1" x14ac:dyDescent="0.8">
      <c r="A2" s="51" t="s">
        <v>0</v>
      </c>
      <c r="B2" s="51"/>
      <c r="C2" s="51"/>
      <c r="D2" s="51"/>
      <c r="E2" s="51"/>
      <c r="F2" s="51"/>
      <c r="G2" s="1"/>
      <c r="H2" s="1"/>
    </row>
    <row r="3" spans="1:8" ht="45.95" customHeight="1" x14ac:dyDescent="0.45">
      <c r="A3" s="52" t="s">
        <v>1</v>
      </c>
      <c r="B3" s="52"/>
      <c r="C3" s="52"/>
      <c r="D3" s="52"/>
      <c r="E3" s="52"/>
      <c r="F3" s="52"/>
      <c r="G3" s="1"/>
      <c r="H3" s="1"/>
    </row>
    <row r="4" spans="1:8" ht="30" customHeight="1" x14ac:dyDescent="0.25">
      <c r="A4" s="5"/>
      <c r="B4" s="6" t="s">
        <v>2</v>
      </c>
      <c r="C4" s="7"/>
      <c r="D4" s="5"/>
      <c r="E4" s="5"/>
      <c r="F4" s="8"/>
    </row>
    <row r="5" spans="1:8" ht="23.1" customHeight="1" x14ac:dyDescent="0.25">
      <c r="A5" s="9"/>
      <c r="B5" s="53" t="s">
        <v>4</v>
      </c>
      <c r="C5" s="56" t="s">
        <v>5</v>
      </c>
      <c r="D5" s="57"/>
      <c r="E5" s="57"/>
      <c r="F5" s="58"/>
    </row>
    <row r="6" spans="1:8" ht="23.1" customHeight="1" x14ac:dyDescent="0.25">
      <c r="A6" s="9"/>
      <c r="B6" s="54"/>
      <c r="C6" s="56" t="s">
        <v>7</v>
      </c>
      <c r="D6" s="57"/>
      <c r="E6" s="57"/>
      <c r="F6" s="58"/>
    </row>
    <row r="7" spans="1:8" ht="23.1" customHeight="1" x14ac:dyDescent="0.25">
      <c r="A7" s="9"/>
      <c r="B7" s="55"/>
      <c r="C7" s="56" t="s">
        <v>8</v>
      </c>
      <c r="D7" s="57"/>
      <c r="E7" s="57"/>
      <c r="F7" s="58"/>
    </row>
    <row r="8" spans="1:8" ht="23.1" customHeight="1" x14ac:dyDescent="0.25">
      <c r="A8" s="5"/>
      <c r="B8" s="10" t="s">
        <v>9</v>
      </c>
      <c r="C8" s="11">
        <v>10.199999999999999</v>
      </c>
      <c r="D8" s="12"/>
      <c r="E8" s="9"/>
      <c r="F8" s="8"/>
    </row>
    <row r="9" spans="1:8" ht="23.1" customHeight="1" x14ac:dyDescent="0.25">
      <c r="A9" s="5"/>
      <c r="B9" s="13" t="s">
        <v>10</v>
      </c>
      <c r="C9" s="14">
        <v>1892.33</v>
      </c>
      <c r="D9" s="42" t="s">
        <v>11</v>
      </c>
      <c r="E9" s="43"/>
      <c r="F9" s="46">
        <f>C10/C9</f>
        <v>36.230398503432276</v>
      </c>
    </row>
    <row r="10" spans="1:8" ht="23.1" customHeight="1" x14ac:dyDescent="0.25">
      <c r="A10" s="5"/>
      <c r="B10" s="13" t="s">
        <v>12</v>
      </c>
      <c r="C10" s="15">
        <v>68559.87</v>
      </c>
      <c r="D10" s="44"/>
      <c r="E10" s="45"/>
      <c r="F10" s="47"/>
    </row>
    <row r="11" spans="1:8" ht="23.1" customHeight="1" x14ac:dyDescent="0.25">
      <c r="A11" s="5"/>
      <c r="B11" s="16"/>
      <c r="C11" s="17"/>
      <c r="D11" s="18"/>
      <c r="E11" s="5"/>
      <c r="F11" s="8"/>
    </row>
    <row r="12" spans="1:8" ht="23.1" customHeight="1" x14ac:dyDescent="0.25">
      <c r="A12" s="5"/>
      <c r="B12" s="19" t="s">
        <v>13</v>
      </c>
      <c r="C12" s="20" t="s">
        <v>6</v>
      </c>
      <c r="D12" s="5"/>
      <c r="E12" s="5"/>
      <c r="F12" s="8"/>
    </row>
    <row r="13" spans="1:8" ht="23.1" customHeight="1" x14ac:dyDescent="0.25">
      <c r="A13" s="5"/>
      <c r="B13" s="19" t="s">
        <v>3</v>
      </c>
      <c r="C13" s="20">
        <v>65</v>
      </c>
      <c r="D13" s="5"/>
      <c r="E13" s="5"/>
      <c r="F13" s="8"/>
    </row>
    <row r="14" spans="1:8" ht="23.1" customHeight="1" x14ac:dyDescent="0.25">
      <c r="A14" s="5"/>
      <c r="B14" s="19" t="s">
        <v>14</v>
      </c>
      <c r="C14" s="21" t="s">
        <v>15</v>
      </c>
      <c r="D14" s="5"/>
      <c r="E14" s="5"/>
      <c r="F14" s="8"/>
    </row>
    <row r="15" spans="1:8" ht="23.1" customHeight="1" x14ac:dyDescent="0.25">
      <c r="A15" s="5"/>
      <c r="B15" s="5"/>
      <c r="C15" s="5"/>
      <c r="D15" s="5"/>
      <c r="E15" s="5"/>
      <c r="F15" s="8"/>
    </row>
    <row r="16" spans="1:8" ht="50.1" customHeight="1" x14ac:dyDescent="0.25">
      <c r="A16" s="48" t="s">
        <v>16</v>
      </c>
      <c r="B16" s="48"/>
      <c r="C16" s="22" t="s">
        <v>17</v>
      </c>
      <c r="D16" s="49" t="s">
        <v>18</v>
      </c>
      <c r="E16" s="49"/>
      <c r="F16" s="22" t="s">
        <v>19</v>
      </c>
    </row>
    <row r="17" spans="1:6" ht="23.1" customHeight="1" x14ac:dyDescent="0.25">
      <c r="A17" s="40" t="s">
        <v>20</v>
      </c>
      <c r="B17" s="40"/>
      <c r="C17" s="23">
        <v>191.3</v>
      </c>
      <c r="D17" s="23">
        <v>10.199999999999999</v>
      </c>
      <c r="E17" s="24" t="s">
        <v>21</v>
      </c>
      <c r="F17" s="23">
        <f t="shared" ref="F17:F24" si="0">C17*D17</f>
        <v>1951.26</v>
      </c>
    </row>
    <row r="18" spans="1:6" ht="23.1" customHeight="1" x14ac:dyDescent="0.25">
      <c r="A18" s="40" t="s">
        <v>22</v>
      </c>
      <c r="B18" s="40"/>
      <c r="C18" s="23">
        <v>97.44</v>
      </c>
      <c r="D18" s="23">
        <v>1.3</v>
      </c>
      <c r="E18" s="24" t="s">
        <v>23</v>
      </c>
      <c r="F18" s="23">
        <f t="shared" si="0"/>
        <v>126.672</v>
      </c>
    </row>
    <row r="19" spans="1:6" ht="23.1" customHeight="1" x14ac:dyDescent="0.25">
      <c r="A19" s="40" t="s">
        <v>24</v>
      </c>
      <c r="B19" s="40"/>
      <c r="C19" s="23">
        <v>151.63</v>
      </c>
      <c r="D19" s="23">
        <v>1.3</v>
      </c>
      <c r="E19" s="24" t="s">
        <v>23</v>
      </c>
      <c r="F19" s="23">
        <f t="shared" si="0"/>
        <v>197.119</v>
      </c>
    </row>
    <row r="20" spans="1:6" ht="23.1" customHeight="1" x14ac:dyDescent="0.25">
      <c r="A20" s="40" t="s">
        <v>25</v>
      </c>
      <c r="B20" s="40"/>
      <c r="C20" s="23">
        <v>731.97</v>
      </c>
      <c r="D20" s="23"/>
      <c r="E20" s="24" t="s">
        <v>21</v>
      </c>
      <c r="F20" s="23">
        <f t="shared" si="0"/>
        <v>0</v>
      </c>
    </row>
    <row r="21" spans="1:6" ht="45.95" customHeight="1" x14ac:dyDescent="0.25">
      <c r="A21" s="40" t="s">
        <v>26</v>
      </c>
      <c r="B21" s="40"/>
      <c r="C21" s="23">
        <v>652.6</v>
      </c>
      <c r="D21" s="23">
        <v>20.399999999999999</v>
      </c>
      <c r="E21" s="24" t="s">
        <v>21</v>
      </c>
      <c r="F21" s="23">
        <f t="shared" si="0"/>
        <v>13313.039999999999</v>
      </c>
    </row>
    <row r="22" spans="1:6" ht="23.1" customHeight="1" x14ac:dyDescent="0.25">
      <c r="A22" s="40" t="s">
        <v>27</v>
      </c>
      <c r="B22" s="40"/>
      <c r="C22" s="23">
        <v>526.99</v>
      </c>
      <c r="D22" s="23"/>
      <c r="E22" s="24" t="s">
        <v>21</v>
      </c>
      <c r="F22" s="23">
        <f t="shared" si="0"/>
        <v>0</v>
      </c>
    </row>
    <row r="23" spans="1:6" ht="23.1" customHeight="1" x14ac:dyDescent="0.25">
      <c r="A23" s="40" t="s">
        <v>28</v>
      </c>
      <c r="B23" s="40"/>
      <c r="C23" s="23">
        <v>5438.99</v>
      </c>
      <c r="D23" s="23">
        <v>10.199999999999999</v>
      </c>
      <c r="E23" s="24" t="s">
        <v>21</v>
      </c>
      <c r="F23" s="23">
        <f t="shared" si="0"/>
        <v>55477.697999999997</v>
      </c>
    </row>
    <row r="24" spans="1:6" ht="23.1" customHeight="1" x14ac:dyDescent="0.25">
      <c r="A24" s="40" t="s">
        <v>29</v>
      </c>
      <c r="B24" s="40"/>
      <c r="C24" s="23">
        <v>1672.77</v>
      </c>
      <c r="D24" s="23">
        <v>10.199999999999999</v>
      </c>
      <c r="E24" s="24" t="s">
        <v>21</v>
      </c>
      <c r="F24" s="23">
        <f t="shared" si="0"/>
        <v>17062.253999999997</v>
      </c>
    </row>
    <row r="25" spans="1:6" ht="23.1" customHeight="1" x14ac:dyDescent="0.25">
      <c r="A25" s="40" t="s">
        <v>30</v>
      </c>
      <c r="B25" s="40"/>
      <c r="C25" s="23">
        <v>548.24</v>
      </c>
      <c r="D25" s="23">
        <v>10.199999999999999</v>
      </c>
      <c r="E25" s="24" t="s">
        <v>21</v>
      </c>
      <c r="F25" s="23">
        <f>C25*D25</f>
        <v>5592.0479999999998</v>
      </c>
    </row>
    <row r="26" spans="1:6" ht="23.1" customHeight="1" x14ac:dyDescent="0.25">
      <c r="A26" s="40" t="s">
        <v>31</v>
      </c>
      <c r="B26" s="40"/>
      <c r="C26" s="23">
        <v>340.74</v>
      </c>
      <c r="D26" s="23">
        <v>102</v>
      </c>
      <c r="E26" s="24" t="s">
        <v>21</v>
      </c>
      <c r="F26" s="23">
        <f>C26*D26</f>
        <v>34755.480000000003</v>
      </c>
    </row>
    <row r="27" spans="1:6" ht="23.1" customHeight="1" x14ac:dyDescent="0.25">
      <c r="A27" s="5"/>
      <c r="B27" s="25"/>
      <c r="C27" s="25"/>
      <c r="D27" s="26"/>
      <c r="E27" s="26"/>
      <c r="F27" s="8"/>
    </row>
    <row r="28" spans="1:6" ht="23.1" customHeight="1" x14ac:dyDescent="0.25">
      <c r="A28" s="5"/>
      <c r="B28" s="6" t="s">
        <v>32</v>
      </c>
      <c r="C28" s="7"/>
      <c r="D28" s="5"/>
      <c r="E28" s="5"/>
      <c r="F28" s="8"/>
    </row>
    <row r="29" spans="1:6" ht="23.1" customHeight="1" x14ac:dyDescent="0.25">
      <c r="A29" s="5"/>
      <c r="B29" s="41" t="s">
        <v>33</v>
      </c>
      <c r="C29" s="27" t="s">
        <v>34</v>
      </c>
      <c r="D29" s="28">
        <f>IF(F17&gt;0,ROUND((F17+C10)/C10,2),0)</f>
        <v>1.03</v>
      </c>
      <c r="E29" s="28"/>
      <c r="F29" s="9"/>
    </row>
    <row r="30" spans="1:6" ht="23.1" customHeight="1" x14ac:dyDescent="0.25">
      <c r="A30" s="5"/>
      <c r="B30" s="41"/>
      <c r="C30" s="27" t="s">
        <v>35</v>
      </c>
      <c r="D30" s="28">
        <f>IF(SUM(F18:F19)&gt;0,ROUND((F18+F19+C10)/C10,2),0)</f>
        <v>1</v>
      </c>
      <c r="E30" s="28"/>
      <c r="F30" s="29"/>
    </row>
    <row r="31" spans="1:6" ht="23.1" customHeight="1" x14ac:dyDescent="0.25">
      <c r="A31" s="5"/>
      <c r="B31" s="41"/>
      <c r="C31" s="27" t="s">
        <v>36</v>
      </c>
      <c r="D31" s="28">
        <f>IF(F20&gt;0,ROUND((F20+C10)/C10,2),0)</f>
        <v>0</v>
      </c>
      <c r="E31" s="9"/>
      <c r="F31" s="29"/>
    </row>
    <row r="32" spans="1:6" ht="23.1" customHeight="1" x14ac:dyDescent="0.25">
      <c r="A32" s="5"/>
      <c r="B32" s="41"/>
      <c r="C32" s="30" t="s">
        <v>37</v>
      </c>
      <c r="D32" s="31">
        <f>IF(SUM(F21:F26)&gt;0,ROUND((SUM(F21:F26)+C10)/C10,2),0)</f>
        <v>2.84</v>
      </c>
      <c r="E32" s="9"/>
      <c r="F32" s="29"/>
    </row>
    <row r="33" spans="1:8" ht="23.1" customHeight="1" x14ac:dyDescent="0.25">
      <c r="A33" s="5"/>
      <c r="B33" s="5"/>
      <c r="C33" s="32" t="s">
        <v>38</v>
      </c>
      <c r="D33" s="33">
        <f>SUM(D29:D32)-IF(VALUE(COUNTIF(D29:D32,"&gt;0"))=4,3,0)-IF(VALUE(COUNTIF(D29:D32,"&gt;0"))=3,2,0)-IF(VALUE(COUNTIF(D29:D32,"&gt;0"))=2,1,0)</f>
        <v>2.87</v>
      </c>
      <c r="E33" s="34"/>
      <c r="F33" s="8"/>
    </row>
    <row r="34" spans="1:8" ht="23.1" customHeight="1" x14ac:dyDescent="0.25">
      <c r="A34" s="5"/>
      <c r="B34" s="5"/>
      <c r="C34" s="5"/>
      <c r="D34" s="35"/>
      <c r="E34" s="5"/>
      <c r="F34" s="8"/>
    </row>
    <row r="35" spans="1:8" ht="23.1" customHeight="1" x14ac:dyDescent="0.35">
      <c r="A35" s="36"/>
      <c r="B35" s="37" t="s">
        <v>39</v>
      </c>
      <c r="C35" s="50">
        <f>D33*C10</f>
        <v>196766.82689999999</v>
      </c>
      <c r="D35" s="50"/>
      <c r="E35" s="5"/>
      <c r="F35" s="8"/>
    </row>
    <row r="36" spans="1:8" ht="22.5" customHeight="1" x14ac:dyDescent="0.3">
      <c r="A36" s="5"/>
      <c r="B36" s="38" t="s">
        <v>40</v>
      </c>
      <c r="C36" s="39">
        <f>C35/C9</f>
        <v>103.98124370485063</v>
      </c>
      <c r="D36" s="39"/>
      <c r="E36" s="5"/>
      <c r="F36" s="5"/>
    </row>
    <row r="38" spans="1:8" ht="54.95" customHeight="1" x14ac:dyDescent="0.8">
      <c r="A38" s="51" t="s">
        <v>41</v>
      </c>
      <c r="B38" s="51"/>
      <c r="C38" s="51"/>
      <c r="D38" s="51"/>
      <c r="E38" s="51"/>
      <c r="F38" s="51"/>
      <c r="G38" s="1"/>
      <c r="H38" s="1"/>
    </row>
    <row r="39" spans="1:8" ht="45.95" customHeight="1" x14ac:dyDescent="0.45">
      <c r="A39" s="52" t="s">
        <v>1</v>
      </c>
      <c r="B39" s="52"/>
      <c r="C39" s="52"/>
      <c r="D39" s="52"/>
      <c r="E39" s="52"/>
      <c r="F39" s="52"/>
      <c r="G39" s="1"/>
      <c r="H39" s="1"/>
    </row>
    <row r="40" spans="1:8" ht="30" customHeight="1" x14ac:dyDescent="0.25">
      <c r="A40" s="5"/>
      <c r="B40" s="6" t="s">
        <v>2</v>
      </c>
      <c r="C40" s="7"/>
      <c r="D40" s="5"/>
      <c r="E40" s="5"/>
      <c r="F40" s="8"/>
    </row>
    <row r="41" spans="1:8" ht="23.1" customHeight="1" x14ac:dyDescent="0.25">
      <c r="A41" s="9"/>
      <c r="B41" s="53" t="s">
        <v>4</v>
      </c>
      <c r="C41" s="56" t="s">
        <v>5</v>
      </c>
      <c r="D41" s="57"/>
      <c r="E41" s="57"/>
      <c r="F41" s="58"/>
    </row>
    <row r="42" spans="1:8" ht="23.1" customHeight="1" x14ac:dyDescent="0.25">
      <c r="A42" s="9"/>
      <c r="B42" s="54"/>
      <c r="C42" s="56" t="s">
        <v>7</v>
      </c>
      <c r="D42" s="57"/>
      <c r="E42" s="57"/>
      <c r="F42" s="58"/>
    </row>
    <row r="43" spans="1:8" ht="23.1" customHeight="1" x14ac:dyDescent="0.25">
      <c r="A43" s="9"/>
      <c r="B43" s="55"/>
      <c r="C43" s="56" t="s">
        <v>43</v>
      </c>
      <c r="D43" s="57"/>
      <c r="E43" s="57"/>
      <c r="F43" s="58"/>
    </row>
    <row r="44" spans="1:8" ht="23.1" customHeight="1" x14ac:dyDescent="0.25">
      <c r="A44" s="5"/>
      <c r="B44" s="10" t="s">
        <v>9</v>
      </c>
      <c r="C44" s="11">
        <v>4</v>
      </c>
      <c r="D44" s="12"/>
      <c r="E44" s="9"/>
      <c r="F44" s="8"/>
    </row>
    <row r="45" spans="1:8" ht="23.1" customHeight="1" x14ac:dyDescent="0.25">
      <c r="A45" s="5"/>
      <c r="B45" s="13" t="s">
        <v>10</v>
      </c>
      <c r="C45" s="14">
        <v>779.12</v>
      </c>
      <c r="D45" s="42" t="s">
        <v>11</v>
      </c>
      <c r="E45" s="43"/>
      <c r="F45" s="46">
        <f>C46/C45</f>
        <v>25.592694321798952</v>
      </c>
    </row>
    <row r="46" spans="1:8" ht="23.1" customHeight="1" x14ac:dyDescent="0.25">
      <c r="A46" s="5"/>
      <c r="B46" s="13" t="s">
        <v>12</v>
      </c>
      <c r="C46" s="15">
        <v>19939.78</v>
      </c>
      <c r="D46" s="44"/>
      <c r="E46" s="45"/>
      <c r="F46" s="47"/>
    </row>
    <row r="47" spans="1:8" ht="23.1" customHeight="1" x14ac:dyDescent="0.25">
      <c r="A47" s="5"/>
      <c r="B47" s="16"/>
      <c r="C47" s="17"/>
      <c r="D47" s="18"/>
      <c r="E47" s="5"/>
      <c r="F47" s="8"/>
    </row>
    <row r="48" spans="1:8" ht="23.1" customHeight="1" x14ac:dyDescent="0.25">
      <c r="A48" s="5"/>
      <c r="B48" s="19" t="s">
        <v>13</v>
      </c>
      <c r="C48" s="20" t="s">
        <v>42</v>
      </c>
      <c r="D48" s="5"/>
      <c r="E48" s="5"/>
      <c r="F48" s="8"/>
    </row>
    <row r="49" spans="1:6" ht="23.1" customHeight="1" x14ac:dyDescent="0.25">
      <c r="A49" s="5"/>
      <c r="B49" s="19" t="s">
        <v>3</v>
      </c>
      <c r="C49" s="20">
        <v>50</v>
      </c>
      <c r="D49" s="5"/>
      <c r="E49" s="5"/>
      <c r="F49" s="8"/>
    </row>
    <row r="50" spans="1:6" ht="23.1" customHeight="1" x14ac:dyDescent="0.25">
      <c r="A50" s="5"/>
      <c r="B50" s="19" t="s">
        <v>14</v>
      </c>
      <c r="C50" s="21" t="s">
        <v>15</v>
      </c>
      <c r="D50" s="5"/>
      <c r="E50" s="5"/>
      <c r="F50" s="8"/>
    </row>
    <row r="51" spans="1:6" ht="23.1" customHeight="1" x14ac:dyDescent="0.25">
      <c r="A51" s="5"/>
      <c r="B51" s="5"/>
      <c r="C51" s="5"/>
      <c r="D51" s="5"/>
      <c r="E51" s="5"/>
      <c r="F51" s="8"/>
    </row>
    <row r="52" spans="1:6" ht="50.1" customHeight="1" x14ac:dyDescent="0.25">
      <c r="A52" s="48" t="s">
        <v>16</v>
      </c>
      <c r="B52" s="48"/>
      <c r="C52" s="22" t="s">
        <v>17</v>
      </c>
      <c r="D52" s="49" t="s">
        <v>18</v>
      </c>
      <c r="E52" s="49"/>
      <c r="F52" s="22" t="s">
        <v>19</v>
      </c>
    </row>
    <row r="53" spans="1:6" ht="23.1" customHeight="1" x14ac:dyDescent="0.25">
      <c r="A53" s="40" t="s">
        <v>20</v>
      </c>
      <c r="B53" s="40"/>
      <c r="C53" s="23">
        <v>191.3</v>
      </c>
      <c r="D53" s="23">
        <v>4</v>
      </c>
      <c r="E53" s="24" t="s">
        <v>21</v>
      </c>
      <c r="F53" s="23">
        <f t="shared" ref="F53:F60" si="1">C53*D53</f>
        <v>765.2</v>
      </c>
    </row>
    <row r="54" spans="1:6" ht="23.1" customHeight="1" x14ac:dyDescent="0.25">
      <c r="A54" s="40" t="s">
        <v>22</v>
      </c>
      <c r="B54" s="40"/>
      <c r="C54" s="23">
        <v>97.44</v>
      </c>
      <c r="D54" s="23">
        <v>1</v>
      </c>
      <c r="E54" s="24" t="s">
        <v>23</v>
      </c>
      <c r="F54" s="23">
        <f t="shared" si="1"/>
        <v>97.44</v>
      </c>
    </row>
    <row r="55" spans="1:6" ht="23.1" customHeight="1" x14ac:dyDescent="0.25">
      <c r="A55" s="40" t="s">
        <v>24</v>
      </c>
      <c r="B55" s="40"/>
      <c r="C55" s="23">
        <v>151.63</v>
      </c>
      <c r="D55" s="23">
        <v>1</v>
      </c>
      <c r="E55" s="24" t="s">
        <v>23</v>
      </c>
      <c r="F55" s="23">
        <f t="shared" si="1"/>
        <v>151.63</v>
      </c>
    </row>
    <row r="56" spans="1:6" ht="23.1" customHeight="1" x14ac:dyDescent="0.25">
      <c r="A56" s="40" t="s">
        <v>25</v>
      </c>
      <c r="B56" s="40"/>
      <c r="C56" s="23">
        <v>731.97</v>
      </c>
      <c r="D56" s="23"/>
      <c r="E56" s="24" t="s">
        <v>21</v>
      </c>
      <c r="F56" s="23">
        <f t="shared" si="1"/>
        <v>0</v>
      </c>
    </row>
    <row r="57" spans="1:6" ht="45.95" customHeight="1" x14ac:dyDescent="0.25">
      <c r="A57" s="40" t="s">
        <v>26</v>
      </c>
      <c r="B57" s="40"/>
      <c r="C57" s="23">
        <v>652.6</v>
      </c>
      <c r="D57" s="23">
        <v>8</v>
      </c>
      <c r="E57" s="24" t="s">
        <v>21</v>
      </c>
      <c r="F57" s="23">
        <f t="shared" si="1"/>
        <v>5220.8</v>
      </c>
    </row>
    <row r="58" spans="1:6" ht="23.1" customHeight="1" x14ac:dyDescent="0.25">
      <c r="A58" s="40" t="s">
        <v>27</v>
      </c>
      <c r="B58" s="40"/>
      <c r="C58" s="23">
        <v>526.99</v>
      </c>
      <c r="D58" s="23"/>
      <c r="E58" s="24" t="s">
        <v>21</v>
      </c>
      <c r="F58" s="23">
        <f t="shared" si="1"/>
        <v>0</v>
      </c>
    </row>
    <row r="59" spans="1:6" ht="23.1" customHeight="1" x14ac:dyDescent="0.25">
      <c r="A59" s="40" t="s">
        <v>28</v>
      </c>
      <c r="B59" s="40"/>
      <c r="C59" s="23">
        <v>5438.99</v>
      </c>
      <c r="D59" s="23">
        <v>4</v>
      </c>
      <c r="E59" s="24" t="s">
        <v>21</v>
      </c>
      <c r="F59" s="23">
        <f t="shared" si="1"/>
        <v>21755.96</v>
      </c>
    </row>
    <row r="60" spans="1:6" ht="23.1" customHeight="1" x14ac:dyDescent="0.25">
      <c r="A60" s="40" t="s">
        <v>29</v>
      </c>
      <c r="B60" s="40"/>
      <c r="C60" s="23">
        <v>1672.77</v>
      </c>
      <c r="D60" s="23">
        <v>4</v>
      </c>
      <c r="E60" s="24" t="s">
        <v>21</v>
      </c>
      <c r="F60" s="23">
        <f t="shared" si="1"/>
        <v>6691.08</v>
      </c>
    </row>
    <row r="61" spans="1:6" ht="23.1" customHeight="1" x14ac:dyDescent="0.25">
      <c r="A61" s="40" t="s">
        <v>30</v>
      </c>
      <c r="B61" s="40"/>
      <c r="C61" s="23">
        <v>548.24</v>
      </c>
      <c r="D61" s="23">
        <v>4</v>
      </c>
      <c r="E61" s="24" t="s">
        <v>21</v>
      </c>
      <c r="F61" s="23">
        <f>C61*D61</f>
        <v>2192.96</v>
      </c>
    </row>
    <row r="62" spans="1:6" ht="23.1" customHeight="1" x14ac:dyDescent="0.25">
      <c r="A62" s="40" t="s">
        <v>31</v>
      </c>
      <c r="B62" s="40"/>
      <c r="C62" s="23">
        <v>340.74</v>
      </c>
      <c r="D62" s="23">
        <v>40</v>
      </c>
      <c r="E62" s="24" t="s">
        <v>21</v>
      </c>
      <c r="F62" s="23">
        <f>C62*D62</f>
        <v>13629.6</v>
      </c>
    </row>
    <row r="63" spans="1:6" ht="23.1" customHeight="1" x14ac:dyDescent="0.25">
      <c r="A63" s="5"/>
      <c r="B63" s="25"/>
      <c r="C63" s="25"/>
      <c r="D63" s="26"/>
      <c r="E63" s="26"/>
      <c r="F63" s="8"/>
    </row>
    <row r="64" spans="1:6" ht="23.1" customHeight="1" x14ac:dyDescent="0.25">
      <c r="A64" s="5"/>
      <c r="B64" s="6" t="s">
        <v>32</v>
      </c>
      <c r="C64" s="7"/>
      <c r="D64" s="5"/>
      <c r="E64" s="5"/>
      <c r="F64" s="8"/>
    </row>
    <row r="65" spans="1:8" ht="23.1" customHeight="1" x14ac:dyDescent="0.25">
      <c r="A65" s="5"/>
      <c r="B65" s="41" t="s">
        <v>33</v>
      </c>
      <c r="C65" s="27" t="s">
        <v>34</v>
      </c>
      <c r="D65" s="28">
        <f>IF(F53&gt;0,ROUND((F53+C46)/C46,2),0)</f>
        <v>1.04</v>
      </c>
      <c r="E65" s="28"/>
      <c r="F65" s="9"/>
    </row>
    <row r="66" spans="1:8" ht="23.1" customHeight="1" x14ac:dyDescent="0.25">
      <c r="A66" s="5"/>
      <c r="B66" s="41"/>
      <c r="C66" s="27" t="s">
        <v>35</v>
      </c>
      <c r="D66" s="28">
        <f>IF(SUM(F54:F55)&gt;0,ROUND((F54+F55+C46)/C46,2),0)</f>
        <v>1.01</v>
      </c>
      <c r="E66" s="28"/>
      <c r="F66" s="29"/>
    </row>
    <row r="67" spans="1:8" ht="23.1" customHeight="1" x14ac:dyDescent="0.25">
      <c r="A67" s="5"/>
      <c r="B67" s="41"/>
      <c r="C67" s="27" t="s">
        <v>36</v>
      </c>
      <c r="D67" s="28">
        <f>IF(F56&gt;0,ROUND((F56+C46)/C46,2),0)</f>
        <v>0</v>
      </c>
      <c r="E67" s="9"/>
      <c r="F67" s="29"/>
    </row>
    <row r="68" spans="1:8" ht="23.1" customHeight="1" x14ac:dyDescent="0.25">
      <c r="A68" s="5"/>
      <c r="B68" s="41"/>
      <c r="C68" s="30" t="s">
        <v>37</v>
      </c>
      <c r="D68" s="31">
        <f>IF(SUM(F57:F62)&gt;0,ROUND((SUM(F57:F62)+C46)/C46,2),0)</f>
        <v>3.48</v>
      </c>
      <c r="E68" s="9"/>
      <c r="F68" s="29"/>
    </row>
    <row r="69" spans="1:8" ht="23.1" customHeight="1" x14ac:dyDescent="0.25">
      <c r="A69" s="5"/>
      <c r="B69" s="5"/>
      <c r="C69" s="32" t="s">
        <v>38</v>
      </c>
      <c r="D69" s="33">
        <f>SUM(D65:D68)-IF(VALUE(COUNTIF(D65:D68,"&gt;0"))=4,3,0)-IF(VALUE(COUNTIF(D65:D68,"&gt;0"))=3,2,0)-IF(VALUE(COUNTIF(D65:D68,"&gt;0"))=2,1,0)</f>
        <v>3.5299999999999994</v>
      </c>
      <c r="E69" s="34"/>
      <c r="F69" s="8"/>
    </row>
    <row r="70" spans="1:8" ht="23.1" customHeight="1" x14ac:dyDescent="0.25">
      <c r="A70" s="5"/>
      <c r="B70" s="5"/>
      <c r="C70" s="5"/>
      <c r="D70" s="35"/>
      <c r="E70" s="5"/>
      <c r="F70" s="8"/>
    </row>
    <row r="71" spans="1:8" ht="23.1" customHeight="1" x14ac:dyDescent="0.35">
      <c r="A71" s="36"/>
      <c r="B71" s="37" t="s">
        <v>39</v>
      </c>
      <c r="C71" s="50">
        <f>D69*C46</f>
        <v>70387.423399999985</v>
      </c>
      <c r="D71" s="50"/>
      <c r="E71" s="5"/>
      <c r="F71" s="8"/>
    </row>
    <row r="72" spans="1:8" ht="23.1" customHeight="1" x14ac:dyDescent="0.3">
      <c r="A72" s="5"/>
      <c r="B72" s="38" t="s">
        <v>40</v>
      </c>
      <c r="C72" s="39">
        <f>C71/C45</f>
        <v>90.342210955950279</v>
      </c>
      <c r="D72" s="39"/>
      <c r="E72" s="5"/>
      <c r="F72" s="5"/>
    </row>
    <row r="74" spans="1:8" ht="54.95" customHeight="1" x14ac:dyDescent="0.8">
      <c r="A74" s="51" t="s">
        <v>44</v>
      </c>
      <c r="B74" s="51"/>
      <c r="C74" s="51"/>
      <c r="D74" s="51"/>
      <c r="E74" s="51"/>
      <c r="F74" s="51"/>
      <c r="G74" s="1"/>
      <c r="H74" s="1"/>
    </row>
    <row r="75" spans="1:8" ht="45.95" customHeight="1" x14ac:dyDescent="0.45">
      <c r="A75" s="52" t="s">
        <v>1</v>
      </c>
      <c r="B75" s="52"/>
      <c r="C75" s="52"/>
      <c r="D75" s="52"/>
      <c r="E75" s="52"/>
      <c r="F75" s="52"/>
      <c r="G75" s="1"/>
      <c r="H75" s="1"/>
    </row>
    <row r="76" spans="1:8" ht="30" customHeight="1" x14ac:dyDescent="0.25">
      <c r="A76" s="5"/>
      <c r="B76" s="6" t="s">
        <v>2</v>
      </c>
      <c r="C76" s="7"/>
      <c r="D76" s="5"/>
      <c r="E76" s="5"/>
      <c r="F76" s="8"/>
    </row>
    <row r="77" spans="1:8" ht="23.1" customHeight="1" x14ac:dyDescent="0.25">
      <c r="A77" s="9"/>
      <c r="B77" s="53" t="s">
        <v>4</v>
      </c>
      <c r="C77" s="56" t="s">
        <v>5</v>
      </c>
      <c r="D77" s="57"/>
      <c r="E77" s="57"/>
      <c r="F77" s="58"/>
    </row>
    <row r="78" spans="1:8" ht="23.1" customHeight="1" x14ac:dyDescent="0.25">
      <c r="A78" s="9"/>
      <c r="B78" s="54"/>
      <c r="C78" s="56" t="s">
        <v>7</v>
      </c>
      <c r="D78" s="57"/>
      <c r="E78" s="57"/>
      <c r="F78" s="58"/>
    </row>
    <row r="79" spans="1:8" ht="23.1" customHeight="1" x14ac:dyDescent="0.25">
      <c r="A79" s="9"/>
      <c r="B79" s="55"/>
      <c r="C79" s="56" t="s">
        <v>46</v>
      </c>
      <c r="D79" s="57"/>
      <c r="E79" s="57"/>
      <c r="F79" s="58"/>
    </row>
    <row r="80" spans="1:8" ht="23.1" customHeight="1" x14ac:dyDescent="0.25">
      <c r="A80" s="5"/>
      <c r="B80" s="10" t="s">
        <v>9</v>
      </c>
      <c r="C80" s="11">
        <v>5.2</v>
      </c>
      <c r="D80" s="12"/>
      <c r="E80" s="9"/>
      <c r="F80" s="8"/>
    </row>
    <row r="81" spans="1:6" ht="23.1" customHeight="1" x14ac:dyDescent="0.25">
      <c r="A81" s="5"/>
      <c r="B81" s="13" t="s">
        <v>10</v>
      </c>
      <c r="C81" s="14">
        <v>1049.45</v>
      </c>
      <c r="D81" s="42" t="s">
        <v>11</v>
      </c>
      <c r="E81" s="43"/>
      <c r="F81" s="46">
        <f>C82/C81</f>
        <v>24.267063700033351</v>
      </c>
    </row>
    <row r="82" spans="1:6" ht="23.1" customHeight="1" x14ac:dyDescent="0.25">
      <c r="A82" s="5"/>
      <c r="B82" s="13" t="s">
        <v>12</v>
      </c>
      <c r="C82" s="15">
        <v>25467.07</v>
      </c>
      <c r="D82" s="44"/>
      <c r="E82" s="45"/>
      <c r="F82" s="47"/>
    </row>
    <row r="83" spans="1:6" ht="23.1" customHeight="1" x14ac:dyDescent="0.25">
      <c r="A83" s="5"/>
      <c r="B83" s="16"/>
      <c r="C83" s="17"/>
      <c r="D83" s="18"/>
      <c r="E83" s="5"/>
      <c r="F83" s="8"/>
    </row>
    <row r="84" spans="1:6" ht="23.1" customHeight="1" x14ac:dyDescent="0.25">
      <c r="A84" s="5"/>
      <c r="B84" s="19" t="s">
        <v>13</v>
      </c>
      <c r="C84" s="20" t="s">
        <v>45</v>
      </c>
      <c r="D84" s="5"/>
      <c r="E84" s="5"/>
      <c r="F84" s="8"/>
    </row>
    <row r="85" spans="1:6" ht="23.1" customHeight="1" x14ac:dyDescent="0.25">
      <c r="A85" s="5"/>
      <c r="B85" s="19" t="s">
        <v>3</v>
      </c>
      <c r="C85" s="20">
        <v>65</v>
      </c>
      <c r="D85" s="5"/>
      <c r="E85" s="5"/>
      <c r="F85" s="8"/>
    </row>
    <row r="86" spans="1:6" ht="23.1" customHeight="1" x14ac:dyDescent="0.25">
      <c r="A86" s="5"/>
      <c r="B86" s="19" t="s">
        <v>14</v>
      </c>
      <c r="C86" s="21" t="s">
        <v>15</v>
      </c>
      <c r="D86" s="5"/>
      <c r="E86" s="5"/>
      <c r="F86" s="8"/>
    </row>
    <row r="87" spans="1:6" ht="23.1" customHeight="1" x14ac:dyDescent="0.25">
      <c r="A87" s="5"/>
      <c r="B87" s="5"/>
      <c r="C87" s="5"/>
      <c r="D87" s="5"/>
      <c r="E87" s="5"/>
      <c r="F87" s="8"/>
    </row>
    <row r="88" spans="1:6" ht="50.1" customHeight="1" x14ac:dyDescent="0.25">
      <c r="A88" s="48" t="s">
        <v>16</v>
      </c>
      <c r="B88" s="48"/>
      <c r="C88" s="22" t="s">
        <v>17</v>
      </c>
      <c r="D88" s="49" t="s">
        <v>18</v>
      </c>
      <c r="E88" s="49"/>
      <c r="F88" s="22" t="s">
        <v>19</v>
      </c>
    </row>
    <row r="89" spans="1:6" ht="23.1" customHeight="1" x14ac:dyDescent="0.25">
      <c r="A89" s="40" t="s">
        <v>20</v>
      </c>
      <c r="B89" s="40"/>
      <c r="C89" s="23">
        <v>191.3</v>
      </c>
      <c r="D89" s="23">
        <v>5.2</v>
      </c>
      <c r="E89" s="24" t="s">
        <v>21</v>
      </c>
      <c r="F89" s="23">
        <f t="shared" ref="F89:F96" si="2">C89*D89</f>
        <v>994.7600000000001</v>
      </c>
    </row>
    <row r="90" spans="1:6" ht="23.1" customHeight="1" x14ac:dyDescent="0.25">
      <c r="A90" s="40" t="s">
        <v>22</v>
      </c>
      <c r="B90" s="40"/>
      <c r="C90" s="23">
        <v>97.44</v>
      </c>
      <c r="D90" s="23">
        <v>1.34</v>
      </c>
      <c r="E90" s="24" t="s">
        <v>23</v>
      </c>
      <c r="F90" s="23">
        <f t="shared" si="2"/>
        <v>130.56960000000001</v>
      </c>
    </row>
    <row r="91" spans="1:6" ht="23.1" customHeight="1" x14ac:dyDescent="0.25">
      <c r="A91" s="40" t="s">
        <v>24</v>
      </c>
      <c r="B91" s="40"/>
      <c r="C91" s="23">
        <v>151.63</v>
      </c>
      <c r="D91" s="23">
        <v>1.34</v>
      </c>
      <c r="E91" s="24" t="s">
        <v>23</v>
      </c>
      <c r="F91" s="23">
        <f t="shared" si="2"/>
        <v>203.1842</v>
      </c>
    </row>
    <row r="92" spans="1:6" ht="23.1" customHeight="1" x14ac:dyDescent="0.25">
      <c r="A92" s="40" t="s">
        <v>25</v>
      </c>
      <c r="B92" s="40"/>
      <c r="C92" s="23">
        <v>731.97</v>
      </c>
      <c r="D92" s="23"/>
      <c r="E92" s="24" t="s">
        <v>21</v>
      </c>
      <c r="F92" s="23">
        <f t="shared" si="2"/>
        <v>0</v>
      </c>
    </row>
    <row r="93" spans="1:6" ht="45.95" customHeight="1" x14ac:dyDescent="0.25">
      <c r="A93" s="40" t="s">
        <v>26</v>
      </c>
      <c r="B93" s="40"/>
      <c r="C93" s="23">
        <v>652.6</v>
      </c>
      <c r="D93" s="23">
        <v>10.4</v>
      </c>
      <c r="E93" s="24" t="s">
        <v>21</v>
      </c>
      <c r="F93" s="23">
        <f t="shared" si="2"/>
        <v>6787.0400000000009</v>
      </c>
    </row>
    <row r="94" spans="1:6" ht="23.1" customHeight="1" x14ac:dyDescent="0.25">
      <c r="A94" s="40" t="s">
        <v>27</v>
      </c>
      <c r="B94" s="40"/>
      <c r="C94" s="23">
        <v>526.99</v>
      </c>
      <c r="D94" s="23"/>
      <c r="E94" s="24" t="s">
        <v>21</v>
      </c>
      <c r="F94" s="23">
        <f t="shared" si="2"/>
        <v>0</v>
      </c>
    </row>
    <row r="95" spans="1:6" ht="23.1" customHeight="1" x14ac:dyDescent="0.25">
      <c r="A95" s="40" t="s">
        <v>28</v>
      </c>
      <c r="B95" s="40"/>
      <c r="C95" s="23">
        <v>5438.99</v>
      </c>
      <c r="D95" s="23">
        <v>5.2</v>
      </c>
      <c r="E95" s="24" t="s">
        <v>21</v>
      </c>
      <c r="F95" s="23">
        <f t="shared" si="2"/>
        <v>28282.748</v>
      </c>
    </row>
    <row r="96" spans="1:6" ht="23.1" customHeight="1" x14ac:dyDescent="0.25">
      <c r="A96" s="40" t="s">
        <v>29</v>
      </c>
      <c r="B96" s="40"/>
      <c r="C96" s="23">
        <v>1672.77</v>
      </c>
      <c r="D96" s="23">
        <v>5.2</v>
      </c>
      <c r="E96" s="24" t="s">
        <v>21</v>
      </c>
      <c r="F96" s="23">
        <f t="shared" si="2"/>
        <v>8698.4040000000005</v>
      </c>
    </row>
    <row r="97" spans="1:8" ht="23.1" customHeight="1" x14ac:dyDescent="0.25">
      <c r="A97" s="40" t="s">
        <v>30</v>
      </c>
      <c r="B97" s="40"/>
      <c r="C97" s="23">
        <v>548.24</v>
      </c>
      <c r="D97" s="23">
        <v>5.2</v>
      </c>
      <c r="E97" s="24" t="s">
        <v>21</v>
      </c>
      <c r="F97" s="23">
        <f>C97*D97</f>
        <v>2850.848</v>
      </c>
    </row>
    <row r="98" spans="1:8" ht="23.1" customHeight="1" x14ac:dyDescent="0.25">
      <c r="A98" s="40" t="s">
        <v>31</v>
      </c>
      <c r="B98" s="40"/>
      <c r="C98" s="23">
        <v>340.74</v>
      </c>
      <c r="D98" s="23">
        <v>52</v>
      </c>
      <c r="E98" s="24" t="s">
        <v>21</v>
      </c>
      <c r="F98" s="23">
        <f>C98*D98</f>
        <v>17718.48</v>
      </c>
    </row>
    <row r="99" spans="1:8" ht="23.1" customHeight="1" x14ac:dyDescent="0.25">
      <c r="A99" s="5"/>
      <c r="B99" s="25"/>
      <c r="C99" s="25"/>
      <c r="D99" s="26"/>
      <c r="E99" s="26"/>
      <c r="F99" s="8"/>
    </row>
    <row r="100" spans="1:8" ht="23.1" customHeight="1" x14ac:dyDescent="0.25">
      <c r="A100" s="5"/>
      <c r="B100" s="6" t="s">
        <v>32</v>
      </c>
      <c r="C100" s="7"/>
      <c r="D100" s="5"/>
      <c r="E100" s="5"/>
      <c r="F100" s="8"/>
    </row>
    <row r="101" spans="1:8" ht="23.1" customHeight="1" x14ac:dyDescent="0.25">
      <c r="A101" s="5"/>
      <c r="B101" s="41" t="s">
        <v>33</v>
      </c>
      <c r="C101" s="27" t="s">
        <v>34</v>
      </c>
      <c r="D101" s="28">
        <f>IF(F89&gt;0,ROUND((F89+C82)/C82,2),0)</f>
        <v>1.04</v>
      </c>
      <c r="E101" s="28"/>
      <c r="F101" s="9"/>
    </row>
    <row r="102" spans="1:8" ht="23.1" customHeight="1" x14ac:dyDescent="0.25">
      <c r="A102" s="5"/>
      <c r="B102" s="41"/>
      <c r="C102" s="27" t="s">
        <v>35</v>
      </c>
      <c r="D102" s="28">
        <f>IF(SUM(F90:F91)&gt;0,ROUND((F90+F91+C82)/C82,2),0)</f>
        <v>1.01</v>
      </c>
      <c r="E102" s="28"/>
      <c r="F102" s="29"/>
    </row>
    <row r="103" spans="1:8" ht="23.1" customHeight="1" x14ac:dyDescent="0.25">
      <c r="A103" s="5"/>
      <c r="B103" s="41"/>
      <c r="C103" s="27" t="s">
        <v>36</v>
      </c>
      <c r="D103" s="28">
        <f>IF(F92&gt;0,ROUND((F92+C82)/C82,2),0)</f>
        <v>0</v>
      </c>
      <c r="E103" s="9"/>
      <c r="F103" s="29"/>
    </row>
    <row r="104" spans="1:8" ht="23.1" customHeight="1" x14ac:dyDescent="0.25">
      <c r="A104" s="5"/>
      <c r="B104" s="41"/>
      <c r="C104" s="30" t="s">
        <v>37</v>
      </c>
      <c r="D104" s="31">
        <f>IF(SUM(F93:F98)&gt;0,ROUND((SUM(F93:F98)+C82)/C82,2),0)</f>
        <v>3.53</v>
      </c>
      <c r="E104" s="9"/>
      <c r="F104" s="29"/>
    </row>
    <row r="105" spans="1:8" ht="23.1" customHeight="1" x14ac:dyDescent="0.25">
      <c r="A105" s="5"/>
      <c r="B105" s="5"/>
      <c r="C105" s="32" t="s">
        <v>38</v>
      </c>
      <c r="D105" s="33">
        <f>SUM(D101:D104)-IF(VALUE(COUNTIF(D101:D104,"&gt;0"))=4,3,0)-IF(VALUE(COUNTIF(D101:D104,"&gt;0"))=3,2,0)-IF(VALUE(COUNTIF(D101:D104,"&gt;0"))=2,1,0)</f>
        <v>3.58</v>
      </c>
      <c r="E105" s="34"/>
      <c r="F105" s="8"/>
    </row>
    <row r="106" spans="1:8" ht="23.1" customHeight="1" x14ac:dyDescent="0.25">
      <c r="A106" s="5"/>
      <c r="B106" s="5"/>
      <c r="C106" s="5"/>
      <c r="D106" s="35"/>
      <c r="E106" s="5"/>
      <c r="F106" s="8"/>
    </row>
    <row r="107" spans="1:8" ht="23.1" customHeight="1" x14ac:dyDescent="0.35">
      <c r="A107" s="36"/>
      <c r="B107" s="37" t="s">
        <v>39</v>
      </c>
      <c r="C107" s="50">
        <f>D105*C82</f>
        <v>91172.1106</v>
      </c>
      <c r="D107" s="50"/>
      <c r="E107" s="5"/>
      <c r="F107" s="8"/>
    </row>
    <row r="108" spans="1:8" ht="23.1" customHeight="1" x14ac:dyDescent="0.3">
      <c r="A108" s="5"/>
      <c r="B108" s="38" t="s">
        <v>40</v>
      </c>
      <c r="C108" s="39">
        <f>C107/C81</f>
        <v>86.876088046119392</v>
      </c>
      <c r="D108" s="39"/>
      <c r="E108" s="5"/>
      <c r="F108" s="5"/>
    </row>
    <row r="110" spans="1:8" ht="54.95" customHeight="1" x14ac:dyDescent="0.8">
      <c r="A110" s="51" t="s">
        <v>47</v>
      </c>
      <c r="B110" s="51"/>
      <c r="C110" s="51"/>
      <c r="D110" s="51"/>
      <c r="E110" s="51"/>
      <c r="F110" s="51"/>
      <c r="G110" s="1"/>
      <c r="H110" s="1"/>
    </row>
    <row r="111" spans="1:8" ht="45.95" customHeight="1" x14ac:dyDescent="0.45">
      <c r="A111" s="52" t="s">
        <v>1</v>
      </c>
      <c r="B111" s="52"/>
      <c r="C111" s="52"/>
      <c r="D111" s="52"/>
      <c r="E111" s="52"/>
      <c r="F111" s="52"/>
      <c r="G111" s="1"/>
      <c r="H111" s="1"/>
    </row>
    <row r="112" spans="1:8" ht="30" customHeight="1" x14ac:dyDescent="0.25">
      <c r="A112" s="5"/>
      <c r="B112" s="6" t="s">
        <v>2</v>
      </c>
      <c r="C112" s="7"/>
      <c r="D112" s="5"/>
      <c r="E112" s="5"/>
      <c r="F112" s="8"/>
    </row>
    <row r="113" spans="1:6" ht="23.1" customHeight="1" x14ac:dyDescent="0.25">
      <c r="A113" s="9"/>
      <c r="B113" s="53" t="s">
        <v>4</v>
      </c>
      <c r="C113" s="56" t="s">
        <v>5</v>
      </c>
      <c r="D113" s="57"/>
      <c r="E113" s="57"/>
      <c r="F113" s="58"/>
    </row>
    <row r="114" spans="1:6" ht="23.1" customHeight="1" x14ac:dyDescent="0.25">
      <c r="A114" s="9"/>
      <c r="B114" s="54"/>
      <c r="C114" s="56" t="s">
        <v>7</v>
      </c>
      <c r="D114" s="57"/>
      <c r="E114" s="57"/>
      <c r="F114" s="58"/>
    </row>
    <row r="115" spans="1:6" ht="23.1" customHeight="1" x14ac:dyDescent="0.25">
      <c r="A115" s="9"/>
      <c r="B115" s="55"/>
      <c r="C115" s="56" t="s">
        <v>49</v>
      </c>
      <c r="D115" s="57"/>
      <c r="E115" s="57"/>
      <c r="F115" s="58"/>
    </row>
    <row r="116" spans="1:6" ht="23.1" customHeight="1" x14ac:dyDescent="0.25">
      <c r="A116" s="5"/>
      <c r="B116" s="10" t="s">
        <v>9</v>
      </c>
      <c r="C116" s="11">
        <v>5</v>
      </c>
      <c r="D116" s="12"/>
      <c r="E116" s="9"/>
      <c r="F116" s="8"/>
    </row>
    <row r="117" spans="1:6" ht="23.1" customHeight="1" x14ac:dyDescent="0.25">
      <c r="A117" s="5"/>
      <c r="B117" s="13" t="s">
        <v>10</v>
      </c>
      <c r="C117" s="14">
        <v>1055.3900000000001</v>
      </c>
      <c r="D117" s="42" t="s">
        <v>11</v>
      </c>
      <c r="E117" s="43"/>
      <c r="F117" s="46">
        <f>C118/C117</f>
        <v>24.579463515856695</v>
      </c>
    </row>
    <row r="118" spans="1:6" ht="23.1" customHeight="1" x14ac:dyDescent="0.25">
      <c r="A118" s="5"/>
      <c r="B118" s="13" t="s">
        <v>12</v>
      </c>
      <c r="C118" s="15">
        <v>25940.92</v>
      </c>
      <c r="D118" s="44"/>
      <c r="E118" s="45"/>
      <c r="F118" s="47"/>
    </row>
    <row r="119" spans="1:6" ht="23.1" customHeight="1" x14ac:dyDescent="0.25">
      <c r="A119" s="5"/>
      <c r="B119" s="16"/>
      <c r="C119" s="17"/>
      <c r="D119" s="18"/>
      <c r="E119" s="5"/>
      <c r="F119" s="8"/>
    </row>
    <row r="120" spans="1:6" ht="23.1" customHeight="1" x14ac:dyDescent="0.25">
      <c r="A120" s="5"/>
      <c r="B120" s="19" t="s">
        <v>13</v>
      </c>
      <c r="C120" s="20" t="s">
        <v>48</v>
      </c>
      <c r="D120" s="5"/>
      <c r="E120" s="5"/>
      <c r="F120" s="8"/>
    </row>
    <row r="121" spans="1:6" ht="23.1" customHeight="1" x14ac:dyDescent="0.25">
      <c r="A121" s="5"/>
      <c r="B121" s="19" t="s">
        <v>3</v>
      </c>
      <c r="C121" s="20">
        <v>55</v>
      </c>
      <c r="D121" s="5"/>
      <c r="E121" s="5"/>
      <c r="F121" s="8"/>
    </row>
    <row r="122" spans="1:6" ht="23.1" customHeight="1" x14ac:dyDescent="0.25">
      <c r="A122" s="5"/>
      <c r="B122" s="19" t="s">
        <v>14</v>
      </c>
      <c r="C122" s="21" t="s">
        <v>15</v>
      </c>
      <c r="D122" s="5"/>
      <c r="E122" s="5"/>
      <c r="F122" s="8"/>
    </row>
    <row r="123" spans="1:6" ht="23.1" customHeight="1" x14ac:dyDescent="0.25">
      <c r="A123" s="5"/>
      <c r="B123" s="5"/>
      <c r="C123" s="5"/>
      <c r="D123" s="5"/>
      <c r="E123" s="5"/>
      <c r="F123" s="8"/>
    </row>
    <row r="124" spans="1:6" ht="50.1" customHeight="1" x14ac:dyDescent="0.25">
      <c r="A124" s="48" t="s">
        <v>16</v>
      </c>
      <c r="B124" s="48"/>
      <c r="C124" s="22" t="s">
        <v>17</v>
      </c>
      <c r="D124" s="49" t="s">
        <v>18</v>
      </c>
      <c r="E124" s="49"/>
      <c r="F124" s="22" t="s">
        <v>19</v>
      </c>
    </row>
    <row r="125" spans="1:6" ht="23.1" customHeight="1" x14ac:dyDescent="0.25">
      <c r="A125" s="40" t="s">
        <v>20</v>
      </c>
      <c r="B125" s="40"/>
      <c r="C125" s="23">
        <v>191.3</v>
      </c>
      <c r="D125" s="23">
        <v>5</v>
      </c>
      <c r="E125" s="24" t="s">
        <v>21</v>
      </c>
      <c r="F125" s="23">
        <f t="shared" ref="F125:F132" si="3">C125*D125</f>
        <v>956.5</v>
      </c>
    </row>
    <row r="126" spans="1:6" ht="23.1" customHeight="1" x14ac:dyDescent="0.25">
      <c r="A126" s="40" t="s">
        <v>22</v>
      </c>
      <c r="B126" s="40"/>
      <c r="C126" s="23">
        <v>97.44</v>
      </c>
      <c r="D126" s="23">
        <v>1.23</v>
      </c>
      <c r="E126" s="24" t="s">
        <v>23</v>
      </c>
      <c r="F126" s="23">
        <f t="shared" si="3"/>
        <v>119.85119999999999</v>
      </c>
    </row>
    <row r="127" spans="1:6" ht="23.1" customHeight="1" x14ac:dyDescent="0.25">
      <c r="A127" s="40" t="s">
        <v>24</v>
      </c>
      <c r="B127" s="40"/>
      <c r="C127" s="23">
        <v>151.63</v>
      </c>
      <c r="D127" s="23">
        <v>1.23</v>
      </c>
      <c r="E127" s="24" t="s">
        <v>23</v>
      </c>
      <c r="F127" s="23">
        <f t="shared" si="3"/>
        <v>186.50489999999999</v>
      </c>
    </row>
    <row r="128" spans="1:6" ht="23.1" customHeight="1" x14ac:dyDescent="0.25">
      <c r="A128" s="40" t="s">
        <v>25</v>
      </c>
      <c r="B128" s="40"/>
      <c r="C128" s="23">
        <v>731.97</v>
      </c>
      <c r="D128" s="23"/>
      <c r="E128" s="24" t="s">
        <v>21</v>
      </c>
      <c r="F128" s="23">
        <f t="shared" si="3"/>
        <v>0</v>
      </c>
    </row>
    <row r="129" spans="1:6" ht="45.95" customHeight="1" x14ac:dyDescent="0.25">
      <c r="A129" s="40" t="s">
        <v>26</v>
      </c>
      <c r="B129" s="40"/>
      <c r="C129" s="23">
        <v>652.6</v>
      </c>
      <c r="D129" s="23">
        <v>10</v>
      </c>
      <c r="E129" s="24" t="s">
        <v>21</v>
      </c>
      <c r="F129" s="23">
        <f t="shared" si="3"/>
        <v>6526</v>
      </c>
    </row>
    <row r="130" spans="1:6" ht="23.1" customHeight="1" x14ac:dyDescent="0.25">
      <c r="A130" s="40" t="s">
        <v>27</v>
      </c>
      <c r="B130" s="40"/>
      <c r="C130" s="23">
        <v>526.99</v>
      </c>
      <c r="D130" s="23"/>
      <c r="E130" s="24" t="s">
        <v>21</v>
      </c>
      <c r="F130" s="23">
        <f t="shared" si="3"/>
        <v>0</v>
      </c>
    </row>
    <row r="131" spans="1:6" ht="23.1" customHeight="1" x14ac:dyDescent="0.25">
      <c r="A131" s="40" t="s">
        <v>28</v>
      </c>
      <c r="B131" s="40"/>
      <c r="C131" s="23">
        <v>5438.99</v>
      </c>
      <c r="D131" s="23">
        <v>5</v>
      </c>
      <c r="E131" s="24" t="s">
        <v>21</v>
      </c>
      <c r="F131" s="23">
        <f t="shared" si="3"/>
        <v>27194.949999999997</v>
      </c>
    </row>
    <row r="132" spans="1:6" ht="23.1" customHeight="1" x14ac:dyDescent="0.25">
      <c r="A132" s="40" t="s">
        <v>29</v>
      </c>
      <c r="B132" s="40"/>
      <c r="C132" s="23">
        <v>1672.77</v>
      </c>
      <c r="D132" s="23">
        <v>5</v>
      </c>
      <c r="E132" s="24" t="s">
        <v>21</v>
      </c>
      <c r="F132" s="23">
        <f t="shared" si="3"/>
        <v>8363.85</v>
      </c>
    </row>
    <row r="133" spans="1:6" ht="23.1" customHeight="1" x14ac:dyDescent="0.25">
      <c r="A133" s="40" t="s">
        <v>30</v>
      </c>
      <c r="B133" s="40"/>
      <c r="C133" s="23">
        <v>548.24</v>
      </c>
      <c r="D133" s="23">
        <v>5</v>
      </c>
      <c r="E133" s="24" t="s">
        <v>21</v>
      </c>
      <c r="F133" s="23">
        <f>C133*D133</f>
        <v>2741.2</v>
      </c>
    </row>
    <row r="134" spans="1:6" ht="23.1" customHeight="1" x14ac:dyDescent="0.25">
      <c r="A134" s="40" t="s">
        <v>31</v>
      </c>
      <c r="B134" s="40"/>
      <c r="C134" s="23">
        <v>340.74</v>
      </c>
      <c r="D134" s="23">
        <v>50</v>
      </c>
      <c r="E134" s="24" t="s">
        <v>21</v>
      </c>
      <c r="F134" s="23">
        <f>C134*D134</f>
        <v>17037</v>
      </c>
    </row>
    <row r="135" spans="1:6" ht="23.1" customHeight="1" x14ac:dyDescent="0.25">
      <c r="A135" s="5"/>
      <c r="B135" s="25"/>
      <c r="C135" s="25"/>
      <c r="D135" s="26"/>
      <c r="E135" s="26"/>
      <c r="F135" s="8"/>
    </row>
    <row r="136" spans="1:6" ht="23.1" customHeight="1" x14ac:dyDescent="0.25">
      <c r="A136" s="5"/>
      <c r="B136" s="6" t="s">
        <v>32</v>
      </c>
      <c r="C136" s="7"/>
      <c r="D136" s="5"/>
      <c r="E136" s="5"/>
      <c r="F136" s="8"/>
    </row>
    <row r="137" spans="1:6" ht="23.1" customHeight="1" x14ac:dyDescent="0.25">
      <c r="A137" s="5"/>
      <c r="B137" s="41" t="s">
        <v>33</v>
      </c>
      <c r="C137" s="27" t="s">
        <v>34</v>
      </c>
      <c r="D137" s="28">
        <f>IF(F125&gt;0,ROUND((F125+C118)/C118,2),0)</f>
        <v>1.04</v>
      </c>
      <c r="E137" s="28"/>
      <c r="F137" s="9"/>
    </row>
    <row r="138" spans="1:6" ht="23.1" customHeight="1" x14ac:dyDescent="0.25">
      <c r="A138" s="5"/>
      <c r="B138" s="41"/>
      <c r="C138" s="27" t="s">
        <v>35</v>
      </c>
      <c r="D138" s="28">
        <f>IF(SUM(F126:F127)&gt;0,ROUND((F126+F127+C118)/C118,2),0)</f>
        <v>1.01</v>
      </c>
      <c r="E138" s="28"/>
      <c r="F138" s="29"/>
    </row>
    <row r="139" spans="1:6" ht="23.1" customHeight="1" x14ac:dyDescent="0.25">
      <c r="A139" s="5"/>
      <c r="B139" s="41"/>
      <c r="C139" s="27" t="s">
        <v>36</v>
      </c>
      <c r="D139" s="28">
        <f>IF(F128&gt;0,ROUND((F128+C118)/C118,2),0)</f>
        <v>0</v>
      </c>
      <c r="E139" s="9"/>
      <c r="F139" s="29"/>
    </row>
    <row r="140" spans="1:6" ht="23.1" customHeight="1" x14ac:dyDescent="0.25">
      <c r="A140" s="5"/>
      <c r="B140" s="41"/>
      <c r="C140" s="30" t="s">
        <v>37</v>
      </c>
      <c r="D140" s="31">
        <f>IF(SUM(F129:F134)&gt;0,ROUND((SUM(F129:F134)+C118)/C118,2),0)</f>
        <v>3.38</v>
      </c>
      <c r="E140" s="9"/>
      <c r="F140" s="29"/>
    </row>
    <row r="141" spans="1:6" ht="23.1" customHeight="1" x14ac:dyDescent="0.25">
      <c r="A141" s="5"/>
      <c r="B141" s="5"/>
      <c r="C141" s="32" t="s">
        <v>38</v>
      </c>
      <c r="D141" s="33">
        <f>SUM(D137:D140)-IF(VALUE(COUNTIF(D137:D140,"&gt;0"))=4,3,0)-IF(VALUE(COUNTIF(D137:D140,"&gt;0"))=3,2,0)-IF(VALUE(COUNTIF(D137:D140,"&gt;0"))=2,1,0)</f>
        <v>3.4299999999999997</v>
      </c>
      <c r="E141" s="34"/>
      <c r="F141" s="8"/>
    </row>
    <row r="142" spans="1:6" ht="23.1" customHeight="1" x14ac:dyDescent="0.25">
      <c r="A142" s="5"/>
      <c r="B142" s="5"/>
      <c r="C142" s="5"/>
      <c r="D142" s="35"/>
      <c r="E142" s="5"/>
      <c r="F142" s="8"/>
    </row>
    <row r="143" spans="1:6" ht="23.1" customHeight="1" x14ac:dyDescent="0.35">
      <c r="A143" s="36"/>
      <c r="B143" s="37" t="s">
        <v>39</v>
      </c>
      <c r="C143" s="50">
        <f>D141*C118</f>
        <v>88977.355599999981</v>
      </c>
      <c r="D143" s="50"/>
      <c r="E143" s="5"/>
      <c r="F143" s="8"/>
    </row>
    <row r="144" spans="1:6" ht="23.1" customHeight="1" x14ac:dyDescent="0.3">
      <c r="A144" s="5"/>
      <c r="B144" s="38" t="s">
        <v>40</v>
      </c>
      <c r="C144" s="39">
        <f>C143/C117</f>
        <v>84.307559859388448</v>
      </c>
      <c r="D144" s="39"/>
      <c r="E144" s="5"/>
      <c r="F144" s="5"/>
    </row>
    <row r="146" spans="1:8" ht="54.95" customHeight="1" x14ac:dyDescent="0.8">
      <c r="A146" s="51" t="s">
        <v>50</v>
      </c>
      <c r="B146" s="51"/>
      <c r="C146" s="51"/>
      <c r="D146" s="51"/>
      <c r="E146" s="51"/>
      <c r="F146" s="51"/>
      <c r="G146" s="1"/>
      <c r="H146" s="1"/>
    </row>
    <row r="147" spans="1:8" ht="45.95" customHeight="1" x14ac:dyDescent="0.45">
      <c r="A147" s="52" t="s">
        <v>1</v>
      </c>
      <c r="B147" s="52"/>
      <c r="C147" s="52"/>
      <c r="D147" s="52"/>
      <c r="E147" s="52"/>
      <c r="F147" s="52"/>
      <c r="G147" s="1"/>
      <c r="H147" s="1"/>
    </row>
    <row r="148" spans="1:8" ht="30" customHeight="1" x14ac:dyDescent="0.25">
      <c r="A148" s="5"/>
      <c r="B148" s="6" t="s">
        <v>2</v>
      </c>
      <c r="C148" s="7"/>
      <c r="D148" s="5"/>
      <c r="E148" s="5"/>
      <c r="F148" s="8"/>
    </row>
    <row r="149" spans="1:8" ht="23.1" customHeight="1" x14ac:dyDescent="0.25">
      <c r="A149" s="9"/>
      <c r="B149" s="53" t="s">
        <v>4</v>
      </c>
      <c r="C149" s="56" t="s">
        <v>5</v>
      </c>
      <c r="D149" s="57"/>
      <c r="E149" s="57"/>
      <c r="F149" s="58"/>
    </row>
    <row r="150" spans="1:8" ht="23.1" customHeight="1" x14ac:dyDescent="0.25">
      <c r="A150" s="9"/>
      <c r="B150" s="54"/>
      <c r="C150" s="56" t="s">
        <v>7</v>
      </c>
      <c r="D150" s="57"/>
      <c r="E150" s="57"/>
      <c r="F150" s="58"/>
    </row>
    <row r="151" spans="1:8" ht="23.1" customHeight="1" x14ac:dyDescent="0.25">
      <c r="A151" s="9"/>
      <c r="B151" s="55"/>
      <c r="C151" s="56" t="s">
        <v>52</v>
      </c>
      <c r="D151" s="57"/>
      <c r="E151" s="57"/>
      <c r="F151" s="58"/>
    </row>
    <row r="152" spans="1:8" ht="23.1" customHeight="1" x14ac:dyDescent="0.25">
      <c r="A152" s="5"/>
      <c r="B152" s="10" t="s">
        <v>9</v>
      </c>
      <c r="C152" s="11">
        <v>2.7</v>
      </c>
      <c r="D152" s="12"/>
      <c r="E152" s="9"/>
      <c r="F152" s="8"/>
    </row>
    <row r="153" spans="1:8" ht="23.1" customHeight="1" x14ac:dyDescent="0.25">
      <c r="A153" s="5"/>
      <c r="B153" s="13" t="s">
        <v>10</v>
      </c>
      <c r="C153" s="14">
        <v>518.21</v>
      </c>
      <c r="D153" s="42" t="s">
        <v>11</v>
      </c>
      <c r="E153" s="43"/>
      <c r="F153" s="46">
        <f>C154/C153</f>
        <v>21.35898573937207</v>
      </c>
    </row>
    <row r="154" spans="1:8" ht="23.1" customHeight="1" x14ac:dyDescent="0.25">
      <c r="A154" s="5"/>
      <c r="B154" s="13" t="s">
        <v>12</v>
      </c>
      <c r="C154" s="15">
        <v>11068.44</v>
      </c>
      <c r="D154" s="44"/>
      <c r="E154" s="45"/>
      <c r="F154" s="47"/>
    </row>
    <row r="155" spans="1:8" ht="23.1" customHeight="1" x14ac:dyDescent="0.25">
      <c r="A155" s="5"/>
      <c r="B155" s="16"/>
      <c r="C155" s="17"/>
      <c r="D155" s="18"/>
      <c r="E155" s="5"/>
      <c r="F155" s="8"/>
    </row>
    <row r="156" spans="1:8" ht="23.1" customHeight="1" x14ac:dyDescent="0.25">
      <c r="A156" s="5"/>
      <c r="B156" s="19" t="s">
        <v>13</v>
      </c>
      <c r="C156" s="20" t="s">
        <v>51</v>
      </c>
      <c r="D156" s="5"/>
      <c r="E156" s="5"/>
      <c r="F156" s="8"/>
    </row>
    <row r="157" spans="1:8" ht="23.1" customHeight="1" x14ac:dyDescent="0.25">
      <c r="A157" s="5"/>
      <c r="B157" s="19" t="s">
        <v>3</v>
      </c>
      <c r="C157" s="20">
        <v>65</v>
      </c>
      <c r="D157" s="5"/>
      <c r="E157" s="5"/>
      <c r="F157" s="8"/>
    </row>
    <row r="158" spans="1:8" ht="23.1" customHeight="1" x14ac:dyDescent="0.25">
      <c r="A158" s="5"/>
      <c r="B158" s="19" t="s">
        <v>14</v>
      </c>
      <c r="C158" s="21" t="s">
        <v>15</v>
      </c>
      <c r="D158" s="5"/>
      <c r="E158" s="5"/>
      <c r="F158" s="8"/>
    </row>
    <row r="159" spans="1:8" ht="23.1" customHeight="1" x14ac:dyDescent="0.25">
      <c r="A159" s="5"/>
      <c r="B159" s="5"/>
      <c r="C159" s="5"/>
      <c r="D159" s="5"/>
      <c r="E159" s="5"/>
      <c r="F159" s="8"/>
    </row>
    <row r="160" spans="1:8" ht="50.1" customHeight="1" x14ac:dyDescent="0.25">
      <c r="A160" s="48" t="s">
        <v>16</v>
      </c>
      <c r="B160" s="48"/>
      <c r="C160" s="22" t="s">
        <v>17</v>
      </c>
      <c r="D160" s="49" t="s">
        <v>18</v>
      </c>
      <c r="E160" s="49"/>
      <c r="F160" s="22" t="s">
        <v>19</v>
      </c>
    </row>
    <row r="161" spans="1:6" ht="23.1" customHeight="1" x14ac:dyDescent="0.25">
      <c r="A161" s="40" t="s">
        <v>20</v>
      </c>
      <c r="B161" s="40"/>
      <c r="C161" s="23">
        <v>191.3</v>
      </c>
      <c r="D161" s="23">
        <v>2.7</v>
      </c>
      <c r="E161" s="24" t="s">
        <v>21</v>
      </c>
      <c r="F161" s="23">
        <f t="shared" ref="F161:F168" si="4">C161*D161</f>
        <v>516.5100000000001</v>
      </c>
    </row>
    <row r="162" spans="1:6" ht="23.1" customHeight="1" x14ac:dyDescent="0.25">
      <c r="A162" s="40" t="s">
        <v>22</v>
      </c>
      <c r="B162" s="40"/>
      <c r="C162" s="23">
        <v>97.44</v>
      </c>
      <c r="D162" s="23">
        <v>0.74</v>
      </c>
      <c r="E162" s="24" t="s">
        <v>23</v>
      </c>
      <c r="F162" s="23">
        <f t="shared" si="4"/>
        <v>72.105599999999995</v>
      </c>
    </row>
    <row r="163" spans="1:6" ht="23.1" customHeight="1" x14ac:dyDescent="0.25">
      <c r="A163" s="40" t="s">
        <v>24</v>
      </c>
      <c r="B163" s="40"/>
      <c r="C163" s="23">
        <v>151.63</v>
      </c>
      <c r="D163" s="23">
        <v>0.74</v>
      </c>
      <c r="E163" s="24" t="s">
        <v>23</v>
      </c>
      <c r="F163" s="23">
        <f t="shared" si="4"/>
        <v>112.2062</v>
      </c>
    </row>
    <row r="164" spans="1:6" ht="23.1" customHeight="1" x14ac:dyDescent="0.25">
      <c r="A164" s="40" t="s">
        <v>25</v>
      </c>
      <c r="B164" s="40"/>
      <c r="C164" s="23">
        <v>731.97</v>
      </c>
      <c r="D164" s="23"/>
      <c r="E164" s="24" t="s">
        <v>21</v>
      </c>
      <c r="F164" s="23">
        <f t="shared" si="4"/>
        <v>0</v>
      </c>
    </row>
    <row r="165" spans="1:6" ht="45.95" customHeight="1" x14ac:dyDescent="0.25">
      <c r="A165" s="40" t="s">
        <v>26</v>
      </c>
      <c r="B165" s="40"/>
      <c r="C165" s="23">
        <v>652.6</v>
      </c>
      <c r="D165" s="23">
        <v>5.4</v>
      </c>
      <c r="E165" s="24" t="s">
        <v>21</v>
      </c>
      <c r="F165" s="23">
        <f t="shared" si="4"/>
        <v>3524.0400000000004</v>
      </c>
    </row>
    <row r="166" spans="1:6" ht="23.1" customHeight="1" x14ac:dyDescent="0.25">
      <c r="A166" s="40" t="s">
        <v>27</v>
      </c>
      <c r="B166" s="40"/>
      <c r="C166" s="23">
        <v>526.99</v>
      </c>
      <c r="D166" s="23"/>
      <c r="E166" s="24" t="s">
        <v>21</v>
      </c>
      <c r="F166" s="23">
        <f t="shared" si="4"/>
        <v>0</v>
      </c>
    </row>
    <row r="167" spans="1:6" ht="23.1" customHeight="1" x14ac:dyDescent="0.25">
      <c r="A167" s="40" t="s">
        <v>28</v>
      </c>
      <c r="B167" s="40"/>
      <c r="C167" s="23">
        <v>5438.99</v>
      </c>
      <c r="D167" s="23">
        <v>2.7</v>
      </c>
      <c r="E167" s="24" t="s">
        <v>21</v>
      </c>
      <c r="F167" s="23">
        <f t="shared" si="4"/>
        <v>14685.273000000001</v>
      </c>
    </row>
    <row r="168" spans="1:6" ht="23.1" customHeight="1" x14ac:dyDescent="0.25">
      <c r="A168" s="40" t="s">
        <v>29</v>
      </c>
      <c r="B168" s="40"/>
      <c r="C168" s="23">
        <v>1672.77</v>
      </c>
      <c r="D168" s="23">
        <v>2.7</v>
      </c>
      <c r="E168" s="24" t="s">
        <v>21</v>
      </c>
      <c r="F168" s="23">
        <f t="shared" si="4"/>
        <v>4516.4790000000003</v>
      </c>
    </row>
    <row r="169" spans="1:6" ht="23.1" customHeight="1" x14ac:dyDescent="0.25">
      <c r="A169" s="40" t="s">
        <v>30</v>
      </c>
      <c r="B169" s="40"/>
      <c r="C169" s="23">
        <v>548.24</v>
      </c>
      <c r="D169" s="23">
        <v>2.7</v>
      </c>
      <c r="E169" s="24" t="s">
        <v>21</v>
      </c>
      <c r="F169" s="23">
        <f>C169*D169</f>
        <v>1480.248</v>
      </c>
    </row>
    <row r="170" spans="1:6" ht="23.1" customHeight="1" x14ac:dyDescent="0.25">
      <c r="A170" s="40" t="s">
        <v>31</v>
      </c>
      <c r="B170" s="40"/>
      <c r="C170" s="23">
        <v>340.74</v>
      </c>
      <c r="D170" s="23">
        <v>27</v>
      </c>
      <c r="E170" s="24" t="s">
        <v>21</v>
      </c>
      <c r="F170" s="23">
        <f>C170*D170</f>
        <v>9199.98</v>
      </c>
    </row>
    <row r="171" spans="1:6" ht="23.1" customHeight="1" x14ac:dyDescent="0.25">
      <c r="A171" s="5"/>
      <c r="B171" s="25"/>
      <c r="C171" s="25"/>
      <c r="D171" s="26"/>
      <c r="E171" s="26"/>
      <c r="F171" s="8"/>
    </row>
    <row r="172" spans="1:6" ht="23.1" customHeight="1" x14ac:dyDescent="0.25">
      <c r="A172" s="5"/>
      <c r="B172" s="6" t="s">
        <v>32</v>
      </c>
      <c r="C172" s="7"/>
      <c r="D172" s="5"/>
      <c r="E172" s="5"/>
      <c r="F172" s="8"/>
    </row>
    <row r="173" spans="1:6" ht="23.1" customHeight="1" x14ac:dyDescent="0.25">
      <c r="A173" s="5"/>
      <c r="B173" s="41" t="s">
        <v>33</v>
      </c>
      <c r="C173" s="27" t="s">
        <v>34</v>
      </c>
      <c r="D173" s="28">
        <f>IF(F161&gt;0,ROUND((F161+C154)/C154,2),0)</f>
        <v>1.05</v>
      </c>
      <c r="E173" s="28"/>
      <c r="F173" s="9"/>
    </row>
    <row r="174" spans="1:6" ht="23.1" customHeight="1" x14ac:dyDescent="0.25">
      <c r="A174" s="5"/>
      <c r="B174" s="41"/>
      <c r="C174" s="27" t="s">
        <v>35</v>
      </c>
      <c r="D174" s="28">
        <f>IF(SUM(F162:F163)&gt;0,ROUND((F162+F163+C154)/C154,2),0)</f>
        <v>1.02</v>
      </c>
      <c r="E174" s="28"/>
      <c r="F174" s="29"/>
    </row>
    <row r="175" spans="1:6" ht="23.1" customHeight="1" x14ac:dyDescent="0.25">
      <c r="A175" s="5"/>
      <c r="B175" s="41"/>
      <c r="C175" s="27" t="s">
        <v>36</v>
      </c>
      <c r="D175" s="28">
        <f>IF(F164&gt;0,ROUND((F164+C154)/C154,2),0)</f>
        <v>0</v>
      </c>
      <c r="E175" s="9"/>
      <c r="F175" s="29"/>
    </row>
    <row r="176" spans="1:6" ht="23.1" customHeight="1" x14ac:dyDescent="0.25">
      <c r="A176" s="5"/>
      <c r="B176" s="41"/>
      <c r="C176" s="30" t="s">
        <v>37</v>
      </c>
      <c r="D176" s="31">
        <f>IF(SUM(F165:F170)&gt;0,ROUND((SUM(F165:F170)+C154)/C154,2),0)</f>
        <v>4.0199999999999996</v>
      </c>
      <c r="E176" s="9"/>
      <c r="F176" s="29"/>
    </row>
    <row r="177" spans="1:8" ht="23.1" customHeight="1" x14ac:dyDescent="0.25">
      <c r="A177" s="5"/>
      <c r="B177" s="5"/>
      <c r="C177" s="32" t="s">
        <v>38</v>
      </c>
      <c r="D177" s="33">
        <f>SUM(D173:D176)-IF(VALUE(COUNTIF(D173:D176,"&gt;0"))=4,3,0)-IF(VALUE(COUNTIF(D173:D176,"&gt;0"))=3,2,0)-IF(VALUE(COUNTIF(D173:D176,"&gt;0"))=2,1,0)</f>
        <v>4.09</v>
      </c>
      <c r="E177" s="34"/>
      <c r="F177" s="8"/>
    </row>
    <row r="178" spans="1:8" ht="23.1" customHeight="1" x14ac:dyDescent="0.25">
      <c r="A178" s="5"/>
      <c r="B178" s="5"/>
      <c r="C178" s="5"/>
      <c r="D178" s="35"/>
      <c r="E178" s="5"/>
      <c r="F178" s="8"/>
    </row>
    <row r="179" spans="1:8" ht="23.1" customHeight="1" x14ac:dyDescent="0.35">
      <c r="A179" s="36"/>
      <c r="B179" s="37" t="s">
        <v>39</v>
      </c>
      <c r="C179" s="50">
        <f>D177*C154</f>
        <v>45269.919600000001</v>
      </c>
      <c r="D179" s="50"/>
      <c r="E179" s="5"/>
      <c r="F179" s="8"/>
    </row>
    <row r="180" spans="1:8" ht="23.1" customHeight="1" x14ac:dyDescent="0.3">
      <c r="A180" s="5"/>
      <c r="B180" s="38" t="s">
        <v>40</v>
      </c>
      <c r="C180" s="39">
        <f>C179/C153</f>
        <v>87.358251674031763</v>
      </c>
      <c r="D180" s="39"/>
      <c r="E180" s="5"/>
      <c r="F180" s="5"/>
    </row>
    <row r="182" spans="1:8" ht="54.95" customHeight="1" x14ac:dyDescent="0.8">
      <c r="A182" s="51" t="s">
        <v>53</v>
      </c>
      <c r="B182" s="51"/>
      <c r="C182" s="51"/>
      <c r="D182" s="51"/>
      <c r="E182" s="51"/>
      <c r="F182" s="51"/>
      <c r="G182" s="1"/>
      <c r="H182" s="1"/>
    </row>
    <row r="183" spans="1:8" ht="45.95" customHeight="1" x14ac:dyDescent="0.45">
      <c r="A183" s="52" t="s">
        <v>1</v>
      </c>
      <c r="B183" s="52"/>
      <c r="C183" s="52"/>
      <c r="D183" s="52"/>
      <c r="E183" s="52"/>
      <c r="F183" s="52"/>
      <c r="G183" s="1"/>
      <c r="H183" s="1"/>
    </row>
    <row r="184" spans="1:8" ht="30" customHeight="1" x14ac:dyDescent="0.25">
      <c r="A184" s="5"/>
      <c r="B184" s="6" t="s">
        <v>2</v>
      </c>
      <c r="C184" s="7"/>
      <c r="D184" s="5"/>
      <c r="E184" s="5"/>
      <c r="F184" s="8"/>
    </row>
    <row r="185" spans="1:8" ht="23.1" customHeight="1" x14ac:dyDescent="0.25">
      <c r="A185" s="9"/>
      <c r="B185" s="53" t="s">
        <v>4</v>
      </c>
      <c r="C185" s="56" t="s">
        <v>5</v>
      </c>
      <c r="D185" s="57"/>
      <c r="E185" s="57"/>
      <c r="F185" s="58"/>
    </row>
    <row r="186" spans="1:8" ht="23.1" customHeight="1" x14ac:dyDescent="0.25">
      <c r="A186" s="9"/>
      <c r="B186" s="54"/>
      <c r="C186" s="56" t="s">
        <v>7</v>
      </c>
      <c r="D186" s="57"/>
      <c r="E186" s="57"/>
      <c r="F186" s="58"/>
    </row>
    <row r="187" spans="1:8" ht="23.1" customHeight="1" x14ac:dyDescent="0.25">
      <c r="A187" s="9"/>
      <c r="B187" s="55"/>
      <c r="C187" s="56" t="s">
        <v>55</v>
      </c>
      <c r="D187" s="57"/>
      <c r="E187" s="57"/>
      <c r="F187" s="58"/>
    </row>
    <row r="188" spans="1:8" ht="23.1" customHeight="1" x14ac:dyDescent="0.25">
      <c r="A188" s="5"/>
      <c r="B188" s="10" t="s">
        <v>9</v>
      </c>
      <c r="C188" s="11">
        <v>4.7</v>
      </c>
      <c r="D188" s="12"/>
      <c r="E188" s="9"/>
      <c r="F188" s="8"/>
    </row>
    <row r="189" spans="1:8" ht="23.1" customHeight="1" x14ac:dyDescent="0.25">
      <c r="A189" s="5"/>
      <c r="B189" s="13" t="s">
        <v>10</v>
      </c>
      <c r="C189" s="14">
        <v>860.3</v>
      </c>
      <c r="D189" s="42" t="s">
        <v>11</v>
      </c>
      <c r="E189" s="43"/>
      <c r="F189" s="46">
        <f>C190/C189</f>
        <v>24.121004300825295</v>
      </c>
    </row>
    <row r="190" spans="1:8" ht="23.1" customHeight="1" x14ac:dyDescent="0.25">
      <c r="A190" s="5"/>
      <c r="B190" s="13" t="s">
        <v>12</v>
      </c>
      <c r="C190" s="15">
        <v>20751.3</v>
      </c>
      <c r="D190" s="44"/>
      <c r="E190" s="45"/>
      <c r="F190" s="47"/>
    </row>
    <row r="191" spans="1:8" ht="23.1" customHeight="1" x14ac:dyDescent="0.25">
      <c r="A191" s="5"/>
      <c r="B191" s="16"/>
      <c r="C191" s="17"/>
      <c r="D191" s="18"/>
      <c r="E191" s="5"/>
      <c r="F191" s="8"/>
    </row>
    <row r="192" spans="1:8" ht="23.1" customHeight="1" x14ac:dyDescent="0.25">
      <c r="A192" s="5"/>
      <c r="B192" s="19" t="s">
        <v>13</v>
      </c>
      <c r="C192" s="20" t="s">
        <v>54</v>
      </c>
      <c r="D192" s="5"/>
      <c r="E192" s="5"/>
      <c r="F192" s="8"/>
    </row>
    <row r="193" spans="1:6" ht="23.1" customHeight="1" x14ac:dyDescent="0.25">
      <c r="A193" s="5"/>
      <c r="B193" s="19" t="s">
        <v>3</v>
      </c>
      <c r="C193" s="20">
        <v>60</v>
      </c>
      <c r="D193" s="5"/>
      <c r="E193" s="5"/>
      <c r="F193" s="8"/>
    </row>
    <row r="194" spans="1:6" ht="23.1" customHeight="1" x14ac:dyDescent="0.25">
      <c r="A194" s="5"/>
      <c r="B194" s="19" t="s">
        <v>14</v>
      </c>
      <c r="C194" s="21" t="s">
        <v>15</v>
      </c>
      <c r="D194" s="5"/>
      <c r="E194" s="5"/>
      <c r="F194" s="8"/>
    </row>
    <row r="195" spans="1:6" ht="23.1" customHeight="1" x14ac:dyDescent="0.25">
      <c r="A195" s="5"/>
      <c r="B195" s="5"/>
      <c r="C195" s="5"/>
      <c r="D195" s="5"/>
      <c r="E195" s="5"/>
      <c r="F195" s="8"/>
    </row>
    <row r="196" spans="1:6" ht="50.1" customHeight="1" x14ac:dyDescent="0.25">
      <c r="A196" s="48" t="s">
        <v>16</v>
      </c>
      <c r="B196" s="48"/>
      <c r="C196" s="22" t="s">
        <v>17</v>
      </c>
      <c r="D196" s="49" t="s">
        <v>18</v>
      </c>
      <c r="E196" s="49"/>
      <c r="F196" s="22" t="s">
        <v>19</v>
      </c>
    </row>
    <row r="197" spans="1:6" ht="23.1" customHeight="1" x14ac:dyDescent="0.25">
      <c r="A197" s="40" t="s">
        <v>20</v>
      </c>
      <c r="B197" s="40"/>
      <c r="C197" s="23">
        <v>191.3</v>
      </c>
      <c r="D197" s="23">
        <v>4.7</v>
      </c>
      <c r="E197" s="24" t="s">
        <v>21</v>
      </c>
      <c r="F197" s="23">
        <f t="shared" ref="F197:F204" si="5">C197*D197</f>
        <v>899.11000000000013</v>
      </c>
    </row>
    <row r="198" spans="1:6" ht="23.1" customHeight="1" x14ac:dyDescent="0.25">
      <c r="A198" s="40" t="s">
        <v>22</v>
      </c>
      <c r="B198" s="40"/>
      <c r="C198" s="23">
        <v>97.44</v>
      </c>
      <c r="D198" s="23">
        <v>1.1399999999999999</v>
      </c>
      <c r="E198" s="24" t="s">
        <v>23</v>
      </c>
      <c r="F198" s="23">
        <f t="shared" si="5"/>
        <v>111.08159999999999</v>
      </c>
    </row>
    <row r="199" spans="1:6" ht="23.1" customHeight="1" x14ac:dyDescent="0.25">
      <c r="A199" s="40" t="s">
        <v>24</v>
      </c>
      <c r="B199" s="40"/>
      <c r="C199" s="23">
        <v>151.63</v>
      </c>
      <c r="D199" s="23">
        <v>1.1399999999999999</v>
      </c>
      <c r="E199" s="24" t="s">
        <v>23</v>
      </c>
      <c r="F199" s="23">
        <f t="shared" si="5"/>
        <v>172.85819999999998</v>
      </c>
    </row>
    <row r="200" spans="1:6" ht="23.1" customHeight="1" x14ac:dyDescent="0.25">
      <c r="A200" s="40" t="s">
        <v>25</v>
      </c>
      <c r="B200" s="40"/>
      <c r="C200" s="23">
        <v>731.97</v>
      </c>
      <c r="D200" s="23"/>
      <c r="E200" s="24" t="s">
        <v>21</v>
      </c>
      <c r="F200" s="23">
        <f t="shared" si="5"/>
        <v>0</v>
      </c>
    </row>
    <row r="201" spans="1:6" ht="45.95" customHeight="1" x14ac:dyDescent="0.25">
      <c r="A201" s="40" t="s">
        <v>26</v>
      </c>
      <c r="B201" s="40"/>
      <c r="C201" s="23">
        <v>652.6</v>
      </c>
      <c r="D201" s="23">
        <v>9.4</v>
      </c>
      <c r="E201" s="24" t="s">
        <v>21</v>
      </c>
      <c r="F201" s="23">
        <f t="shared" si="5"/>
        <v>6134.4400000000005</v>
      </c>
    </row>
    <row r="202" spans="1:6" ht="23.1" customHeight="1" x14ac:dyDescent="0.25">
      <c r="A202" s="40" t="s">
        <v>27</v>
      </c>
      <c r="B202" s="40"/>
      <c r="C202" s="23">
        <v>526.99</v>
      </c>
      <c r="D202" s="23"/>
      <c r="E202" s="24" t="s">
        <v>21</v>
      </c>
      <c r="F202" s="23">
        <f t="shared" si="5"/>
        <v>0</v>
      </c>
    </row>
    <row r="203" spans="1:6" ht="23.1" customHeight="1" x14ac:dyDescent="0.25">
      <c r="A203" s="40" t="s">
        <v>28</v>
      </c>
      <c r="B203" s="40"/>
      <c r="C203" s="23">
        <v>5438.99</v>
      </c>
      <c r="D203" s="23">
        <v>4.7</v>
      </c>
      <c r="E203" s="24" t="s">
        <v>21</v>
      </c>
      <c r="F203" s="23">
        <f t="shared" si="5"/>
        <v>25563.253000000001</v>
      </c>
    </row>
    <row r="204" spans="1:6" ht="23.1" customHeight="1" x14ac:dyDescent="0.25">
      <c r="A204" s="40" t="s">
        <v>29</v>
      </c>
      <c r="B204" s="40"/>
      <c r="C204" s="23">
        <v>1672.77</v>
      </c>
      <c r="D204" s="23">
        <v>4.7</v>
      </c>
      <c r="E204" s="24" t="s">
        <v>21</v>
      </c>
      <c r="F204" s="23">
        <f t="shared" si="5"/>
        <v>7862.0190000000002</v>
      </c>
    </row>
    <row r="205" spans="1:6" ht="23.1" customHeight="1" x14ac:dyDescent="0.25">
      <c r="A205" s="40" t="s">
        <v>30</v>
      </c>
      <c r="B205" s="40"/>
      <c r="C205" s="23">
        <v>548.24</v>
      </c>
      <c r="D205" s="23">
        <v>4.7</v>
      </c>
      <c r="E205" s="24" t="s">
        <v>21</v>
      </c>
      <c r="F205" s="23">
        <f>C205*D205</f>
        <v>2576.7280000000001</v>
      </c>
    </row>
    <row r="206" spans="1:6" ht="23.1" customHeight="1" x14ac:dyDescent="0.25">
      <c r="A206" s="40" t="s">
        <v>31</v>
      </c>
      <c r="B206" s="40"/>
      <c r="C206" s="23">
        <v>340.74</v>
      </c>
      <c r="D206" s="23">
        <v>47</v>
      </c>
      <c r="E206" s="24" t="s">
        <v>21</v>
      </c>
      <c r="F206" s="23">
        <f>C206*D206</f>
        <v>16014.78</v>
      </c>
    </row>
    <row r="207" spans="1:6" ht="23.1" customHeight="1" x14ac:dyDescent="0.25">
      <c r="A207" s="5"/>
      <c r="B207" s="25"/>
      <c r="C207" s="25"/>
      <c r="D207" s="26"/>
      <c r="E207" s="26"/>
      <c r="F207" s="8"/>
    </row>
    <row r="208" spans="1:6" ht="23.1" customHeight="1" x14ac:dyDescent="0.25">
      <c r="A208" s="5"/>
      <c r="B208" s="6" t="s">
        <v>32</v>
      </c>
      <c r="C208" s="7"/>
      <c r="D208" s="5"/>
      <c r="E208" s="5"/>
      <c r="F208" s="8"/>
    </row>
    <row r="209" spans="1:8" ht="23.1" customHeight="1" x14ac:dyDescent="0.25">
      <c r="A209" s="5"/>
      <c r="B209" s="41" t="s">
        <v>33</v>
      </c>
      <c r="C209" s="27" t="s">
        <v>34</v>
      </c>
      <c r="D209" s="28">
        <f>IF(F197&gt;0,ROUND((F197+C190)/C190,2),0)</f>
        <v>1.04</v>
      </c>
      <c r="E209" s="28"/>
      <c r="F209" s="9"/>
    </row>
    <row r="210" spans="1:8" ht="23.1" customHeight="1" x14ac:dyDescent="0.25">
      <c r="A210" s="5"/>
      <c r="B210" s="41"/>
      <c r="C210" s="27" t="s">
        <v>35</v>
      </c>
      <c r="D210" s="28">
        <f>IF(SUM(F198:F199)&gt;0,ROUND((F198+F199+C190)/C190,2),0)</f>
        <v>1.01</v>
      </c>
      <c r="E210" s="28"/>
      <c r="F210" s="29"/>
    </row>
    <row r="211" spans="1:8" ht="23.1" customHeight="1" x14ac:dyDescent="0.25">
      <c r="A211" s="5"/>
      <c r="B211" s="41"/>
      <c r="C211" s="27" t="s">
        <v>36</v>
      </c>
      <c r="D211" s="28">
        <f>IF(F200&gt;0,ROUND((F200+C190)/C190,2),0)</f>
        <v>0</v>
      </c>
      <c r="E211" s="9"/>
      <c r="F211" s="29"/>
    </row>
    <row r="212" spans="1:8" ht="23.1" customHeight="1" x14ac:dyDescent="0.25">
      <c r="A212" s="5"/>
      <c r="B212" s="41"/>
      <c r="C212" s="30" t="s">
        <v>37</v>
      </c>
      <c r="D212" s="31">
        <f>IF(SUM(F201:F206)&gt;0,ROUND((SUM(F201:F206)+C190)/C190,2),0)</f>
        <v>3.8</v>
      </c>
      <c r="E212" s="9"/>
      <c r="F212" s="29"/>
    </row>
    <row r="213" spans="1:8" ht="23.1" customHeight="1" x14ac:dyDescent="0.25">
      <c r="A213" s="5"/>
      <c r="B213" s="5"/>
      <c r="C213" s="32" t="s">
        <v>38</v>
      </c>
      <c r="D213" s="33">
        <f>SUM(D209:D212)-IF(VALUE(COUNTIF(D209:D212,"&gt;0"))=4,3,0)-IF(VALUE(COUNTIF(D209:D212,"&gt;0"))=3,2,0)-IF(VALUE(COUNTIF(D209:D212,"&gt;0"))=2,1,0)</f>
        <v>3.8499999999999996</v>
      </c>
      <c r="E213" s="34"/>
      <c r="F213" s="8"/>
    </row>
    <row r="214" spans="1:8" ht="23.1" customHeight="1" x14ac:dyDescent="0.25">
      <c r="A214" s="5"/>
      <c r="B214" s="5"/>
      <c r="C214" s="5"/>
      <c r="D214" s="35"/>
      <c r="E214" s="5"/>
      <c r="F214" s="8"/>
    </row>
    <row r="215" spans="1:8" ht="23.1" customHeight="1" x14ac:dyDescent="0.35">
      <c r="A215" s="36"/>
      <c r="B215" s="37" t="s">
        <v>39</v>
      </c>
      <c r="C215" s="50">
        <f>D213*C190</f>
        <v>79892.50499999999</v>
      </c>
      <c r="D215" s="50"/>
      <c r="E215" s="5"/>
      <c r="F215" s="8"/>
    </row>
    <row r="216" spans="1:8" ht="23.1" customHeight="1" x14ac:dyDescent="0.3">
      <c r="A216" s="5"/>
      <c r="B216" s="38" t="s">
        <v>40</v>
      </c>
      <c r="C216" s="39">
        <f>C215/C189</f>
        <v>92.865866558177373</v>
      </c>
      <c r="D216" s="39"/>
      <c r="E216" s="5"/>
      <c r="F216" s="5"/>
    </row>
    <row r="218" spans="1:8" ht="54.95" customHeight="1" x14ac:dyDescent="0.8">
      <c r="A218" s="51" t="s">
        <v>56</v>
      </c>
      <c r="B218" s="51"/>
      <c r="C218" s="51"/>
      <c r="D218" s="51"/>
      <c r="E218" s="51"/>
      <c r="F218" s="51"/>
      <c r="G218" s="1"/>
      <c r="H218" s="1"/>
    </row>
    <row r="219" spans="1:8" ht="45.95" customHeight="1" x14ac:dyDescent="0.45">
      <c r="A219" s="52" t="s">
        <v>1</v>
      </c>
      <c r="B219" s="52"/>
      <c r="C219" s="52"/>
      <c r="D219" s="52"/>
      <c r="E219" s="52"/>
      <c r="F219" s="52"/>
      <c r="G219" s="1"/>
      <c r="H219" s="1"/>
    </row>
    <row r="220" spans="1:8" ht="30" customHeight="1" x14ac:dyDescent="0.25">
      <c r="A220" s="5"/>
      <c r="B220" s="6" t="s">
        <v>2</v>
      </c>
      <c r="C220" s="7"/>
      <c r="D220" s="5"/>
      <c r="E220" s="5"/>
      <c r="F220" s="8"/>
    </row>
    <row r="221" spans="1:8" ht="23.1" customHeight="1" x14ac:dyDescent="0.25">
      <c r="A221" s="9"/>
      <c r="B221" s="53" t="s">
        <v>4</v>
      </c>
      <c r="C221" s="56" t="s">
        <v>5</v>
      </c>
      <c r="D221" s="57"/>
      <c r="E221" s="57"/>
      <c r="F221" s="58"/>
    </row>
    <row r="222" spans="1:8" ht="23.1" customHeight="1" x14ac:dyDescent="0.25">
      <c r="A222" s="9"/>
      <c r="B222" s="54"/>
      <c r="C222" s="56" t="s">
        <v>7</v>
      </c>
      <c r="D222" s="57"/>
      <c r="E222" s="57"/>
      <c r="F222" s="58"/>
    </row>
    <row r="223" spans="1:8" ht="23.1" customHeight="1" x14ac:dyDescent="0.25">
      <c r="A223" s="9"/>
      <c r="B223" s="55"/>
      <c r="C223" s="56" t="s">
        <v>57</v>
      </c>
      <c r="D223" s="57"/>
      <c r="E223" s="57"/>
      <c r="F223" s="58"/>
    </row>
    <row r="224" spans="1:8" ht="23.1" customHeight="1" x14ac:dyDescent="0.25">
      <c r="A224" s="5"/>
      <c r="B224" s="10" t="s">
        <v>9</v>
      </c>
      <c r="C224" s="11">
        <v>2.2999999999999998</v>
      </c>
      <c r="D224" s="12"/>
      <c r="E224" s="9"/>
      <c r="F224" s="8"/>
    </row>
    <row r="225" spans="1:6" ht="23.1" customHeight="1" x14ac:dyDescent="0.25">
      <c r="A225" s="5"/>
      <c r="B225" s="13" t="s">
        <v>10</v>
      </c>
      <c r="C225" s="14">
        <v>302.44</v>
      </c>
      <c r="D225" s="42" t="s">
        <v>11</v>
      </c>
      <c r="E225" s="43"/>
      <c r="F225" s="46">
        <f>C226/C225</f>
        <v>22.750363708504167</v>
      </c>
    </row>
    <row r="226" spans="1:6" ht="23.1" customHeight="1" x14ac:dyDescent="0.25">
      <c r="A226" s="5"/>
      <c r="B226" s="13" t="s">
        <v>12</v>
      </c>
      <c r="C226" s="15">
        <v>6880.62</v>
      </c>
      <c r="D226" s="44"/>
      <c r="E226" s="45"/>
      <c r="F226" s="47"/>
    </row>
    <row r="227" spans="1:6" ht="23.1" customHeight="1" x14ac:dyDescent="0.25">
      <c r="A227" s="5"/>
      <c r="B227" s="16"/>
      <c r="C227" s="17"/>
      <c r="D227" s="18"/>
      <c r="E227" s="5"/>
      <c r="F227" s="8"/>
    </row>
    <row r="228" spans="1:6" ht="23.1" customHeight="1" x14ac:dyDescent="0.25">
      <c r="A228" s="5"/>
      <c r="B228" s="19" t="s">
        <v>13</v>
      </c>
      <c r="C228" s="20" t="s">
        <v>54</v>
      </c>
      <c r="D228" s="5"/>
      <c r="E228" s="5"/>
      <c r="F228" s="8"/>
    </row>
    <row r="229" spans="1:6" ht="23.1" customHeight="1" x14ac:dyDescent="0.25">
      <c r="A229" s="5"/>
      <c r="B229" s="19" t="s">
        <v>3</v>
      </c>
      <c r="C229" s="20">
        <v>45</v>
      </c>
      <c r="D229" s="5"/>
      <c r="E229" s="5"/>
      <c r="F229" s="8"/>
    </row>
    <row r="230" spans="1:6" ht="23.1" customHeight="1" x14ac:dyDescent="0.25">
      <c r="A230" s="5"/>
      <c r="B230" s="19" t="s">
        <v>14</v>
      </c>
      <c r="C230" s="21" t="s">
        <v>15</v>
      </c>
      <c r="D230" s="5"/>
      <c r="E230" s="5"/>
      <c r="F230" s="8"/>
    </row>
    <row r="231" spans="1:6" ht="23.1" customHeight="1" x14ac:dyDescent="0.25">
      <c r="A231" s="5"/>
      <c r="B231" s="5"/>
      <c r="C231" s="5"/>
      <c r="D231" s="5"/>
      <c r="E231" s="5"/>
      <c r="F231" s="8"/>
    </row>
    <row r="232" spans="1:6" ht="50.1" customHeight="1" x14ac:dyDescent="0.25">
      <c r="A232" s="48" t="s">
        <v>16</v>
      </c>
      <c r="B232" s="48"/>
      <c r="C232" s="22" t="s">
        <v>17</v>
      </c>
      <c r="D232" s="49" t="s">
        <v>18</v>
      </c>
      <c r="E232" s="49"/>
      <c r="F232" s="22" t="s">
        <v>19</v>
      </c>
    </row>
    <row r="233" spans="1:6" ht="23.1" customHeight="1" x14ac:dyDescent="0.25">
      <c r="A233" s="40" t="s">
        <v>20</v>
      </c>
      <c r="B233" s="40"/>
      <c r="C233" s="23">
        <v>191.3</v>
      </c>
      <c r="D233" s="23">
        <v>2.2999999999999998</v>
      </c>
      <c r="E233" s="24" t="s">
        <v>21</v>
      </c>
      <c r="F233" s="23">
        <f t="shared" ref="F233:F240" si="6">C233*D233</f>
        <v>439.99</v>
      </c>
    </row>
    <row r="234" spans="1:6" ht="23.1" customHeight="1" x14ac:dyDescent="0.25">
      <c r="A234" s="40" t="s">
        <v>22</v>
      </c>
      <c r="B234" s="40"/>
      <c r="C234" s="23">
        <v>97.44</v>
      </c>
      <c r="D234" s="23">
        <v>0.64</v>
      </c>
      <c r="E234" s="24" t="s">
        <v>23</v>
      </c>
      <c r="F234" s="23">
        <f t="shared" si="6"/>
        <v>62.361600000000003</v>
      </c>
    </row>
    <row r="235" spans="1:6" ht="23.1" customHeight="1" x14ac:dyDescent="0.25">
      <c r="A235" s="40" t="s">
        <v>24</v>
      </c>
      <c r="B235" s="40"/>
      <c r="C235" s="23">
        <v>151.63</v>
      </c>
      <c r="D235" s="23">
        <v>0.64</v>
      </c>
      <c r="E235" s="24" t="s">
        <v>23</v>
      </c>
      <c r="F235" s="23">
        <f t="shared" si="6"/>
        <v>97.043199999999999</v>
      </c>
    </row>
    <row r="236" spans="1:6" ht="23.1" customHeight="1" x14ac:dyDescent="0.25">
      <c r="A236" s="40" t="s">
        <v>25</v>
      </c>
      <c r="B236" s="40"/>
      <c r="C236" s="23">
        <v>731.97</v>
      </c>
      <c r="D236" s="23"/>
      <c r="E236" s="24" t="s">
        <v>21</v>
      </c>
      <c r="F236" s="23">
        <f t="shared" si="6"/>
        <v>0</v>
      </c>
    </row>
    <row r="237" spans="1:6" ht="45.95" customHeight="1" x14ac:dyDescent="0.25">
      <c r="A237" s="40" t="s">
        <v>26</v>
      </c>
      <c r="B237" s="40"/>
      <c r="C237" s="23">
        <v>652.6</v>
      </c>
      <c r="D237" s="23">
        <v>4.5999999999999996</v>
      </c>
      <c r="E237" s="24" t="s">
        <v>21</v>
      </c>
      <c r="F237" s="23">
        <f t="shared" si="6"/>
        <v>3001.96</v>
      </c>
    </row>
    <row r="238" spans="1:6" ht="23.1" customHeight="1" x14ac:dyDescent="0.25">
      <c r="A238" s="40" t="s">
        <v>27</v>
      </c>
      <c r="B238" s="40"/>
      <c r="C238" s="23">
        <v>526.99</v>
      </c>
      <c r="D238" s="23"/>
      <c r="E238" s="24" t="s">
        <v>21</v>
      </c>
      <c r="F238" s="23">
        <f t="shared" si="6"/>
        <v>0</v>
      </c>
    </row>
    <row r="239" spans="1:6" ht="23.1" customHeight="1" x14ac:dyDescent="0.25">
      <c r="A239" s="40" t="s">
        <v>28</v>
      </c>
      <c r="B239" s="40"/>
      <c r="C239" s="23">
        <v>5438.99</v>
      </c>
      <c r="D239" s="23">
        <v>2.2999999999999998</v>
      </c>
      <c r="E239" s="24" t="s">
        <v>21</v>
      </c>
      <c r="F239" s="23">
        <f t="shared" si="6"/>
        <v>12509.676999999998</v>
      </c>
    </row>
    <row r="240" spans="1:6" ht="23.1" customHeight="1" x14ac:dyDescent="0.25">
      <c r="A240" s="40" t="s">
        <v>29</v>
      </c>
      <c r="B240" s="40"/>
      <c r="C240" s="23">
        <v>1672.77</v>
      </c>
      <c r="D240" s="23">
        <v>2.2999999999999998</v>
      </c>
      <c r="E240" s="24" t="s">
        <v>21</v>
      </c>
      <c r="F240" s="23">
        <f t="shared" si="6"/>
        <v>3847.3709999999996</v>
      </c>
    </row>
    <row r="241" spans="1:8" ht="23.1" customHeight="1" x14ac:dyDescent="0.25">
      <c r="A241" s="40" t="s">
        <v>30</v>
      </c>
      <c r="B241" s="40"/>
      <c r="C241" s="23">
        <v>548.24</v>
      </c>
      <c r="D241" s="23">
        <v>2.2999999999999998</v>
      </c>
      <c r="E241" s="24" t="s">
        <v>21</v>
      </c>
      <c r="F241" s="23">
        <f>C241*D241</f>
        <v>1260.952</v>
      </c>
    </row>
    <row r="242" spans="1:8" ht="23.1" customHeight="1" x14ac:dyDescent="0.25">
      <c r="A242" s="40" t="s">
        <v>31</v>
      </c>
      <c r="B242" s="40"/>
      <c r="C242" s="23">
        <v>340.74</v>
      </c>
      <c r="D242" s="23">
        <v>23</v>
      </c>
      <c r="E242" s="24" t="s">
        <v>21</v>
      </c>
      <c r="F242" s="23">
        <f>C242*D242</f>
        <v>7837.02</v>
      </c>
    </row>
    <row r="243" spans="1:8" ht="23.1" customHeight="1" x14ac:dyDescent="0.25">
      <c r="A243" s="5"/>
      <c r="B243" s="25"/>
      <c r="C243" s="25"/>
      <c r="D243" s="26"/>
      <c r="E243" s="26"/>
      <c r="F243" s="8"/>
    </row>
    <row r="244" spans="1:8" ht="23.1" customHeight="1" x14ac:dyDescent="0.25">
      <c r="A244" s="5"/>
      <c r="B244" s="6" t="s">
        <v>32</v>
      </c>
      <c r="C244" s="7"/>
      <c r="D244" s="5"/>
      <c r="E244" s="5"/>
      <c r="F244" s="8"/>
    </row>
    <row r="245" spans="1:8" ht="23.1" customHeight="1" x14ac:dyDescent="0.25">
      <c r="A245" s="5"/>
      <c r="B245" s="41" t="s">
        <v>33</v>
      </c>
      <c r="C245" s="27" t="s">
        <v>34</v>
      </c>
      <c r="D245" s="28">
        <f>IF(F233&gt;0,ROUND((F233+C226)/C226,2),0)</f>
        <v>1.06</v>
      </c>
      <c r="E245" s="28"/>
      <c r="F245" s="9"/>
    </row>
    <row r="246" spans="1:8" ht="23.1" customHeight="1" x14ac:dyDescent="0.25">
      <c r="A246" s="5"/>
      <c r="B246" s="41"/>
      <c r="C246" s="27" t="s">
        <v>35</v>
      </c>
      <c r="D246" s="28">
        <f>IF(SUM(F234:F235)&gt;0,ROUND((F234+F235+C226)/C226,2),0)</f>
        <v>1.02</v>
      </c>
      <c r="E246" s="28"/>
      <c r="F246" s="29"/>
    </row>
    <row r="247" spans="1:8" ht="23.1" customHeight="1" x14ac:dyDescent="0.25">
      <c r="A247" s="5"/>
      <c r="B247" s="41"/>
      <c r="C247" s="27" t="s">
        <v>36</v>
      </c>
      <c r="D247" s="28">
        <f>IF(F236&gt;0,ROUND((F236+C226)/C226,2),0)</f>
        <v>0</v>
      </c>
      <c r="E247" s="9"/>
      <c r="F247" s="29"/>
    </row>
    <row r="248" spans="1:8" ht="23.1" customHeight="1" x14ac:dyDescent="0.25">
      <c r="A248" s="5"/>
      <c r="B248" s="41"/>
      <c r="C248" s="30" t="s">
        <v>37</v>
      </c>
      <c r="D248" s="31">
        <f>IF(SUM(F237:F242)&gt;0,ROUND((SUM(F237:F242)+C226)/C226,2),0)</f>
        <v>5.14</v>
      </c>
      <c r="E248" s="9"/>
      <c r="F248" s="29"/>
    </row>
    <row r="249" spans="1:8" ht="23.1" customHeight="1" x14ac:dyDescent="0.25">
      <c r="A249" s="5"/>
      <c r="B249" s="5"/>
      <c r="C249" s="32" t="s">
        <v>38</v>
      </c>
      <c r="D249" s="33">
        <f>SUM(D245:D248)-IF(VALUE(COUNTIF(D245:D248,"&gt;0"))=4,3,0)-IF(VALUE(COUNTIF(D245:D248,"&gt;0"))=3,2,0)-IF(VALUE(COUNTIF(D245:D248,"&gt;0"))=2,1,0)</f>
        <v>5.22</v>
      </c>
      <c r="E249" s="34"/>
      <c r="F249" s="8"/>
    </row>
    <row r="250" spans="1:8" ht="23.1" customHeight="1" x14ac:dyDescent="0.25">
      <c r="A250" s="5"/>
      <c r="B250" s="5"/>
      <c r="C250" s="5"/>
      <c r="D250" s="35"/>
      <c r="E250" s="5"/>
      <c r="F250" s="8"/>
    </row>
    <row r="251" spans="1:8" ht="23.1" customHeight="1" x14ac:dyDescent="0.35">
      <c r="A251" s="36"/>
      <c r="B251" s="37" t="s">
        <v>39</v>
      </c>
      <c r="C251" s="50">
        <f>D249*C226</f>
        <v>35916.8364</v>
      </c>
      <c r="D251" s="50"/>
      <c r="E251" s="5"/>
      <c r="F251" s="8"/>
    </row>
    <row r="252" spans="1:8" ht="23.1" customHeight="1" x14ac:dyDescent="0.3">
      <c r="A252" s="5"/>
      <c r="B252" s="38" t="s">
        <v>40</v>
      </c>
      <c r="C252" s="39">
        <f>C251/C225</f>
        <v>118.75689855839175</v>
      </c>
      <c r="D252" s="39"/>
      <c r="E252" s="5"/>
      <c r="F252" s="5"/>
    </row>
    <row r="254" spans="1:8" ht="54.95" customHeight="1" x14ac:dyDescent="0.8">
      <c r="A254" s="51" t="s">
        <v>58</v>
      </c>
      <c r="B254" s="51"/>
      <c r="C254" s="51"/>
      <c r="D254" s="51"/>
      <c r="E254" s="51"/>
      <c r="F254" s="51"/>
      <c r="G254" s="1"/>
      <c r="H254" s="1"/>
    </row>
    <row r="255" spans="1:8" ht="45.95" customHeight="1" x14ac:dyDescent="0.45">
      <c r="A255" s="52" t="s">
        <v>1</v>
      </c>
      <c r="B255" s="52"/>
      <c r="C255" s="52"/>
      <c r="D255" s="52"/>
      <c r="E255" s="52"/>
      <c r="F255" s="52"/>
      <c r="G255" s="1"/>
      <c r="H255" s="1"/>
    </row>
    <row r="256" spans="1:8" ht="30" customHeight="1" x14ac:dyDescent="0.25">
      <c r="A256" s="5"/>
      <c r="B256" s="6" t="s">
        <v>2</v>
      </c>
      <c r="C256" s="7"/>
      <c r="D256" s="5"/>
      <c r="E256" s="5"/>
      <c r="F256" s="8"/>
    </row>
    <row r="257" spans="1:6" ht="23.1" customHeight="1" x14ac:dyDescent="0.25">
      <c r="A257" s="9"/>
      <c r="B257" s="53" t="s">
        <v>4</v>
      </c>
      <c r="C257" s="56" t="s">
        <v>5</v>
      </c>
      <c r="D257" s="57"/>
      <c r="E257" s="57"/>
      <c r="F257" s="58"/>
    </row>
    <row r="258" spans="1:6" ht="23.1" customHeight="1" x14ac:dyDescent="0.25">
      <c r="A258" s="9"/>
      <c r="B258" s="54"/>
      <c r="C258" s="56" t="s">
        <v>7</v>
      </c>
      <c r="D258" s="57"/>
      <c r="E258" s="57"/>
      <c r="F258" s="58"/>
    </row>
    <row r="259" spans="1:6" ht="23.1" customHeight="1" x14ac:dyDescent="0.25">
      <c r="A259" s="9"/>
      <c r="B259" s="55"/>
      <c r="C259" s="56" t="s">
        <v>59</v>
      </c>
      <c r="D259" s="57"/>
      <c r="E259" s="57"/>
      <c r="F259" s="58"/>
    </row>
    <row r="260" spans="1:6" ht="23.1" customHeight="1" x14ac:dyDescent="0.25">
      <c r="A260" s="5"/>
      <c r="B260" s="10" t="s">
        <v>9</v>
      </c>
      <c r="C260" s="11">
        <v>4.9000000000000004</v>
      </c>
      <c r="D260" s="12"/>
      <c r="E260" s="9"/>
      <c r="F260" s="8"/>
    </row>
    <row r="261" spans="1:6" ht="23.1" customHeight="1" x14ac:dyDescent="0.25">
      <c r="A261" s="5"/>
      <c r="B261" s="13" t="s">
        <v>10</v>
      </c>
      <c r="C261" s="14">
        <v>850.52</v>
      </c>
      <c r="D261" s="42" t="s">
        <v>11</v>
      </c>
      <c r="E261" s="43"/>
      <c r="F261" s="46">
        <f>C262/C261</f>
        <v>23.428949348633779</v>
      </c>
    </row>
    <row r="262" spans="1:6" ht="23.1" customHeight="1" x14ac:dyDescent="0.25">
      <c r="A262" s="5"/>
      <c r="B262" s="13" t="s">
        <v>12</v>
      </c>
      <c r="C262" s="15">
        <v>19926.79</v>
      </c>
      <c r="D262" s="44"/>
      <c r="E262" s="45"/>
      <c r="F262" s="47"/>
    </row>
    <row r="263" spans="1:6" ht="23.1" customHeight="1" x14ac:dyDescent="0.25">
      <c r="A263" s="5"/>
      <c r="B263" s="16"/>
      <c r="C263" s="17"/>
      <c r="D263" s="18"/>
      <c r="E263" s="5"/>
      <c r="F263" s="8"/>
    </row>
    <row r="264" spans="1:6" ht="23.1" customHeight="1" x14ac:dyDescent="0.25">
      <c r="A264" s="5"/>
      <c r="B264" s="19" t="s">
        <v>13</v>
      </c>
      <c r="C264" s="20" t="s">
        <v>54</v>
      </c>
      <c r="D264" s="5"/>
      <c r="E264" s="5"/>
      <c r="F264" s="8"/>
    </row>
    <row r="265" spans="1:6" ht="23.1" customHeight="1" x14ac:dyDescent="0.25">
      <c r="A265" s="5"/>
      <c r="B265" s="19" t="s">
        <v>3</v>
      </c>
      <c r="C265" s="20">
        <v>45</v>
      </c>
      <c r="D265" s="5"/>
      <c r="E265" s="5"/>
      <c r="F265" s="8"/>
    </row>
    <row r="266" spans="1:6" ht="23.1" customHeight="1" x14ac:dyDescent="0.25">
      <c r="A266" s="5"/>
      <c r="B266" s="19" t="s">
        <v>14</v>
      </c>
      <c r="C266" s="21" t="s">
        <v>15</v>
      </c>
      <c r="D266" s="5"/>
      <c r="E266" s="5"/>
      <c r="F266" s="8"/>
    </row>
    <row r="267" spans="1:6" ht="23.1" customHeight="1" x14ac:dyDescent="0.25">
      <c r="A267" s="5"/>
      <c r="B267" s="5"/>
      <c r="C267" s="5"/>
      <c r="D267" s="5"/>
      <c r="E267" s="5"/>
      <c r="F267" s="8"/>
    </row>
    <row r="268" spans="1:6" ht="50.1" customHeight="1" x14ac:dyDescent="0.25">
      <c r="A268" s="48" t="s">
        <v>16</v>
      </c>
      <c r="B268" s="48"/>
      <c r="C268" s="22" t="s">
        <v>17</v>
      </c>
      <c r="D268" s="49" t="s">
        <v>18</v>
      </c>
      <c r="E268" s="49"/>
      <c r="F268" s="22" t="s">
        <v>19</v>
      </c>
    </row>
    <row r="269" spans="1:6" ht="23.1" customHeight="1" x14ac:dyDescent="0.25">
      <c r="A269" s="40" t="s">
        <v>20</v>
      </c>
      <c r="B269" s="40"/>
      <c r="C269" s="23">
        <v>191.3</v>
      </c>
      <c r="D269" s="23">
        <v>4.9000000000000004</v>
      </c>
      <c r="E269" s="24" t="s">
        <v>21</v>
      </c>
      <c r="F269" s="23">
        <f t="shared" ref="F269:F276" si="7">C269*D269</f>
        <v>937.37000000000012</v>
      </c>
    </row>
    <row r="270" spans="1:6" ht="23.1" customHeight="1" x14ac:dyDescent="0.25">
      <c r="A270" s="40" t="s">
        <v>22</v>
      </c>
      <c r="B270" s="40"/>
      <c r="C270" s="23">
        <v>97.44</v>
      </c>
      <c r="D270" s="23">
        <v>1.18</v>
      </c>
      <c r="E270" s="24" t="s">
        <v>23</v>
      </c>
      <c r="F270" s="23">
        <f t="shared" si="7"/>
        <v>114.97919999999999</v>
      </c>
    </row>
    <row r="271" spans="1:6" ht="23.1" customHeight="1" x14ac:dyDescent="0.25">
      <c r="A271" s="40" t="s">
        <v>24</v>
      </c>
      <c r="B271" s="40"/>
      <c r="C271" s="23">
        <v>151.63</v>
      </c>
      <c r="D271" s="23">
        <v>1.18</v>
      </c>
      <c r="E271" s="24" t="s">
        <v>23</v>
      </c>
      <c r="F271" s="23">
        <f t="shared" si="7"/>
        <v>178.92339999999999</v>
      </c>
    </row>
    <row r="272" spans="1:6" ht="23.1" customHeight="1" x14ac:dyDescent="0.25">
      <c r="A272" s="40" t="s">
        <v>25</v>
      </c>
      <c r="B272" s="40"/>
      <c r="C272" s="23">
        <v>731.97</v>
      </c>
      <c r="D272" s="23"/>
      <c r="E272" s="24" t="s">
        <v>21</v>
      </c>
      <c r="F272" s="23">
        <f t="shared" si="7"/>
        <v>0</v>
      </c>
    </row>
    <row r="273" spans="1:6" ht="45.95" customHeight="1" x14ac:dyDescent="0.25">
      <c r="A273" s="40" t="s">
        <v>26</v>
      </c>
      <c r="B273" s="40"/>
      <c r="C273" s="23">
        <v>652.6</v>
      </c>
      <c r="D273" s="23">
        <v>9.8000000000000007</v>
      </c>
      <c r="E273" s="24" t="s">
        <v>21</v>
      </c>
      <c r="F273" s="23">
        <f t="shared" si="7"/>
        <v>6395.4800000000005</v>
      </c>
    </row>
    <row r="274" spans="1:6" ht="23.1" customHeight="1" x14ac:dyDescent="0.25">
      <c r="A274" s="40" t="s">
        <v>27</v>
      </c>
      <c r="B274" s="40"/>
      <c r="C274" s="23">
        <v>526.99</v>
      </c>
      <c r="D274" s="23"/>
      <c r="E274" s="24" t="s">
        <v>21</v>
      </c>
      <c r="F274" s="23">
        <f t="shared" si="7"/>
        <v>0</v>
      </c>
    </row>
    <row r="275" spans="1:6" ht="23.1" customHeight="1" x14ac:dyDescent="0.25">
      <c r="A275" s="40" t="s">
        <v>28</v>
      </c>
      <c r="B275" s="40"/>
      <c r="C275" s="23">
        <v>5438.99</v>
      </c>
      <c r="D275" s="23">
        <v>4.9000000000000004</v>
      </c>
      <c r="E275" s="24" t="s">
        <v>21</v>
      </c>
      <c r="F275" s="23">
        <f t="shared" si="7"/>
        <v>26651.050999999999</v>
      </c>
    </row>
    <row r="276" spans="1:6" ht="23.1" customHeight="1" x14ac:dyDescent="0.25">
      <c r="A276" s="40" t="s">
        <v>29</v>
      </c>
      <c r="B276" s="40"/>
      <c r="C276" s="23">
        <v>1672.77</v>
      </c>
      <c r="D276" s="23">
        <v>4.9000000000000004</v>
      </c>
      <c r="E276" s="24" t="s">
        <v>21</v>
      </c>
      <c r="F276" s="23">
        <f t="shared" si="7"/>
        <v>8196.5730000000003</v>
      </c>
    </row>
    <row r="277" spans="1:6" ht="23.1" customHeight="1" x14ac:dyDescent="0.25">
      <c r="A277" s="40" t="s">
        <v>30</v>
      </c>
      <c r="B277" s="40"/>
      <c r="C277" s="23">
        <v>548.24</v>
      </c>
      <c r="D277" s="23">
        <v>4.9000000000000004</v>
      </c>
      <c r="E277" s="24" t="s">
        <v>21</v>
      </c>
      <c r="F277" s="23">
        <f>C277*D277</f>
        <v>2686.3760000000002</v>
      </c>
    </row>
    <row r="278" spans="1:6" ht="23.1" customHeight="1" x14ac:dyDescent="0.25">
      <c r="A278" s="40" t="s">
        <v>31</v>
      </c>
      <c r="B278" s="40"/>
      <c r="C278" s="23">
        <v>340.74</v>
      </c>
      <c r="D278" s="23">
        <v>49</v>
      </c>
      <c r="E278" s="24" t="s">
        <v>21</v>
      </c>
      <c r="F278" s="23">
        <f>C278*D278</f>
        <v>16696.260000000002</v>
      </c>
    </row>
    <row r="279" spans="1:6" ht="23.1" customHeight="1" x14ac:dyDescent="0.25">
      <c r="A279" s="5"/>
      <c r="B279" s="25"/>
      <c r="C279" s="25"/>
      <c r="D279" s="26"/>
      <c r="E279" s="26"/>
      <c r="F279" s="8"/>
    </row>
    <row r="280" spans="1:6" ht="23.1" customHeight="1" x14ac:dyDescent="0.25">
      <c r="A280" s="5"/>
      <c r="B280" s="6" t="s">
        <v>32</v>
      </c>
      <c r="C280" s="7"/>
      <c r="D280" s="5"/>
      <c r="E280" s="5"/>
      <c r="F280" s="8"/>
    </row>
    <row r="281" spans="1:6" ht="23.1" customHeight="1" x14ac:dyDescent="0.25">
      <c r="A281" s="5"/>
      <c r="B281" s="41" t="s">
        <v>33</v>
      </c>
      <c r="C281" s="27" t="s">
        <v>34</v>
      </c>
      <c r="D281" s="28">
        <f>IF(F269&gt;0,ROUND((F269+C262)/C262,2),0)</f>
        <v>1.05</v>
      </c>
      <c r="E281" s="28"/>
      <c r="F281" s="9"/>
    </row>
    <row r="282" spans="1:6" ht="23.1" customHeight="1" x14ac:dyDescent="0.25">
      <c r="A282" s="5"/>
      <c r="B282" s="41"/>
      <c r="C282" s="27" t="s">
        <v>35</v>
      </c>
      <c r="D282" s="28">
        <f>IF(SUM(F270:F271)&gt;0,ROUND((F270+F271+C262)/C262,2),0)</f>
        <v>1.01</v>
      </c>
      <c r="E282" s="28"/>
      <c r="F282" s="29"/>
    </row>
    <row r="283" spans="1:6" ht="23.1" customHeight="1" x14ac:dyDescent="0.25">
      <c r="A283" s="5"/>
      <c r="B283" s="41"/>
      <c r="C283" s="27" t="s">
        <v>36</v>
      </c>
      <c r="D283" s="28">
        <f>IF(F272&gt;0,ROUND((F272+C262)/C262,2),0)</f>
        <v>0</v>
      </c>
      <c r="E283" s="9"/>
      <c r="F283" s="29"/>
    </row>
    <row r="284" spans="1:6" ht="23.1" customHeight="1" x14ac:dyDescent="0.25">
      <c r="A284" s="5"/>
      <c r="B284" s="41"/>
      <c r="C284" s="30" t="s">
        <v>37</v>
      </c>
      <c r="D284" s="31">
        <f>IF(SUM(F273:F278)&gt;0,ROUND((SUM(F273:F278)+C262)/C262,2),0)</f>
        <v>4.04</v>
      </c>
      <c r="E284" s="9"/>
      <c r="F284" s="29"/>
    </row>
    <row r="285" spans="1:6" ht="23.1" customHeight="1" x14ac:dyDescent="0.25">
      <c r="A285" s="5"/>
      <c r="B285" s="5"/>
      <c r="C285" s="32" t="s">
        <v>38</v>
      </c>
      <c r="D285" s="33">
        <f>SUM(D281:D284)-IF(VALUE(COUNTIF(D281:D284,"&gt;0"))=4,3,0)-IF(VALUE(COUNTIF(D281:D284,"&gt;0"))=3,2,0)-IF(VALUE(COUNTIF(D281:D284,"&gt;0"))=2,1,0)</f>
        <v>4.0999999999999996</v>
      </c>
      <c r="E285" s="34"/>
      <c r="F285" s="8"/>
    </row>
    <row r="286" spans="1:6" ht="23.1" customHeight="1" x14ac:dyDescent="0.25">
      <c r="A286" s="5"/>
      <c r="B286" s="5"/>
      <c r="C286" s="5"/>
      <c r="D286" s="35"/>
      <c r="E286" s="5"/>
      <c r="F286" s="8"/>
    </row>
    <row r="287" spans="1:6" ht="23.1" customHeight="1" x14ac:dyDescent="0.35">
      <c r="A287" s="36"/>
      <c r="B287" s="37" t="s">
        <v>39</v>
      </c>
      <c r="C287" s="50">
        <f>D285*C262</f>
        <v>81699.838999999993</v>
      </c>
      <c r="D287" s="50"/>
      <c r="E287" s="5"/>
      <c r="F287" s="8"/>
    </row>
    <row r="288" spans="1:6" ht="23.1" customHeight="1" x14ac:dyDescent="0.3">
      <c r="A288" s="5"/>
      <c r="B288" s="38" t="s">
        <v>40</v>
      </c>
      <c r="C288" s="39">
        <f>C287/C261</f>
        <v>96.058692329398482</v>
      </c>
      <c r="D288" s="39"/>
      <c r="E288" s="5"/>
      <c r="F288" s="5"/>
    </row>
    <row r="290" spans="1:8" ht="54.95" customHeight="1" x14ac:dyDescent="0.8">
      <c r="A290" s="51" t="s">
        <v>60</v>
      </c>
      <c r="B290" s="51"/>
      <c r="C290" s="51"/>
      <c r="D290" s="51"/>
      <c r="E290" s="51"/>
      <c r="F290" s="51"/>
      <c r="G290" s="1"/>
      <c r="H290" s="1"/>
    </row>
    <row r="291" spans="1:8" ht="45.95" customHeight="1" x14ac:dyDescent="0.45">
      <c r="A291" s="52" t="s">
        <v>1</v>
      </c>
      <c r="B291" s="52"/>
      <c r="C291" s="52"/>
      <c r="D291" s="52"/>
      <c r="E291" s="52"/>
      <c r="F291" s="52"/>
      <c r="G291" s="1"/>
      <c r="H291" s="1"/>
    </row>
    <row r="292" spans="1:8" ht="30" customHeight="1" x14ac:dyDescent="0.25">
      <c r="A292" s="5"/>
      <c r="B292" s="6" t="s">
        <v>2</v>
      </c>
      <c r="C292" s="7"/>
      <c r="D292" s="5"/>
      <c r="E292" s="5"/>
      <c r="F292" s="8"/>
    </row>
    <row r="293" spans="1:8" ht="23.1" customHeight="1" x14ac:dyDescent="0.25">
      <c r="A293" s="9"/>
      <c r="B293" s="53" t="s">
        <v>4</v>
      </c>
      <c r="C293" s="56" t="s">
        <v>5</v>
      </c>
      <c r="D293" s="57"/>
      <c r="E293" s="57"/>
      <c r="F293" s="58"/>
    </row>
    <row r="294" spans="1:8" ht="23.1" customHeight="1" x14ac:dyDescent="0.25">
      <c r="A294" s="9"/>
      <c r="B294" s="54"/>
      <c r="C294" s="56" t="s">
        <v>7</v>
      </c>
      <c r="D294" s="57"/>
      <c r="E294" s="57"/>
      <c r="F294" s="58"/>
    </row>
    <row r="295" spans="1:8" ht="23.1" customHeight="1" x14ac:dyDescent="0.25">
      <c r="A295" s="9"/>
      <c r="B295" s="55"/>
      <c r="C295" s="56" t="s">
        <v>61</v>
      </c>
      <c r="D295" s="57"/>
      <c r="E295" s="57"/>
      <c r="F295" s="58"/>
    </row>
    <row r="296" spans="1:8" ht="23.1" customHeight="1" x14ac:dyDescent="0.25">
      <c r="A296" s="5"/>
      <c r="B296" s="10" t="s">
        <v>9</v>
      </c>
      <c r="C296" s="11">
        <v>3</v>
      </c>
      <c r="D296" s="12"/>
      <c r="E296" s="9"/>
      <c r="F296" s="8"/>
    </row>
    <row r="297" spans="1:8" ht="23.1" customHeight="1" x14ac:dyDescent="0.25">
      <c r="A297" s="5"/>
      <c r="B297" s="13" t="s">
        <v>10</v>
      </c>
      <c r="C297" s="14">
        <v>626.47</v>
      </c>
      <c r="D297" s="42" t="s">
        <v>11</v>
      </c>
      <c r="E297" s="43"/>
      <c r="F297" s="46">
        <f>C298/C297</f>
        <v>26.436684917075041</v>
      </c>
    </row>
    <row r="298" spans="1:8" ht="23.1" customHeight="1" x14ac:dyDescent="0.25">
      <c r="A298" s="5"/>
      <c r="B298" s="13" t="s">
        <v>12</v>
      </c>
      <c r="C298" s="15">
        <v>16561.79</v>
      </c>
      <c r="D298" s="44"/>
      <c r="E298" s="45"/>
      <c r="F298" s="47"/>
    </row>
    <row r="299" spans="1:8" ht="23.1" customHeight="1" x14ac:dyDescent="0.25">
      <c r="A299" s="5"/>
      <c r="B299" s="16"/>
      <c r="C299" s="17"/>
      <c r="D299" s="18"/>
      <c r="E299" s="5"/>
      <c r="F299" s="8"/>
    </row>
    <row r="300" spans="1:8" ht="23.1" customHeight="1" x14ac:dyDescent="0.25">
      <c r="A300" s="5"/>
      <c r="B300" s="19" t="s">
        <v>13</v>
      </c>
      <c r="C300" s="20" t="s">
        <v>51</v>
      </c>
      <c r="D300" s="5"/>
      <c r="E300" s="5"/>
      <c r="F300" s="8"/>
    </row>
    <row r="301" spans="1:8" ht="23.1" customHeight="1" x14ac:dyDescent="0.25">
      <c r="A301" s="5"/>
      <c r="B301" s="19" t="s">
        <v>3</v>
      </c>
      <c r="C301" s="20">
        <v>65</v>
      </c>
      <c r="D301" s="5"/>
      <c r="E301" s="5"/>
      <c r="F301" s="8"/>
    </row>
    <row r="302" spans="1:8" ht="23.1" customHeight="1" x14ac:dyDescent="0.25">
      <c r="A302" s="5"/>
      <c r="B302" s="19" t="s">
        <v>14</v>
      </c>
      <c r="C302" s="21" t="s">
        <v>15</v>
      </c>
      <c r="D302" s="5"/>
      <c r="E302" s="5"/>
      <c r="F302" s="8"/>
    </row>
    <row r="303" spans="1:8" ht="23.1" customHeight="1" x14ac:dyDescent="0.25">
      <c r="A303" s="5"/>
      <c r="B303" s="5"/>
      <c r="C303" s="5"/>
      <c r="D303" s="5"/>
      <c r="E303" s="5"/>
      <c r="F303" s="8"/>
    </row>
    <row r="304" spans="1:8" ht="50.1" customHeight="1" x14ac:dyDescent="0.25">
      <c r="A304" s="48" t="s">
        <v>16</v>
      </c>
      <c r="B304" s="48"/>
      <c r="C304" s="22" t="s">
        <v>17</v>
      </c>
      <c r="D304" s="49" t="s">
        <v>18</v>
      </c>
      <c r="E304" s="49"/>
      <c r="F304" s="22" t="s">
        <v>19</v>
      </c>
    </row>
    <row r="305" spans="1:6" ht="23.1" customHeight="1" x14ac:dyDescent="0.25">
      <c r="A305" s="40" t="s">
        <v>20</v>
      </c>
      <c r="B305" s="40"/>
      <c r="C305" s="23">
        <v>191.3</v>
      </c>
      <c r="D305" s="23">
        <v>3</v>
      </c>
      <c r="E305" s="24" t="s">
        <v>21</v>
      </c>
      <c r="F305" s="23">
        <f t="shared" ref="F305:F312" si="8">C305*D305</f>
        <v>573.90000000000009</v>
      </c>
    </row>
    <row r="306" spans="1:6" ht="23.1" customHeight="1" x14ac:dyDescent="0.25">
      <c r="A306" s="40" t="s">
        <v>22</v>
      </c>
      <c r="B306" s="40"/>
      <c r="C306" s="23">
        <v>97.44</v>
      </c>
      <c r="D306" s="23">
        <v>0.99</v>
      </c>
      <c r="E306" s="24" t="s">
        <v>23</v>
      </c>
      <c r="F306" s="23">
        <f t="shared" si="8"/>
        <v>96.465599999999995</v>
      </c>
    </row>
    <row r="307" spans="1:6" ht="23.1" customHeight="1" x14ac:dyDescent="0.25">
      <c r="A307" s="40" t="s">
        <v>24</v>
      </c>
      <c r="B307" s="40"/>
      <c r="C307" s="23">
        <v>151.63</v>
      </c>
      <c r="D307" s="23">
        <v>0.99</v>
      </c>
      <c r="E307" s="24" t="s">
        <v>23</v>
      </c>
      <c r="F307" s="23">
        <f t="shared" si="8"/>
        <v>150.11369999999999</v>
      </c>
    </row>
    <row r="308" spans="1:6" ht="23.1" customHeight="1" x14ac:dyDescent="0.25">
      <c r="A308" s="40" t="s">
        <v>25</v>
      </c>
      <c r="B308" s="40"/>
      <c r="C308" s="23">
        <v>731.97</v>
      </c>
      <c r="D308" s="23"/>
      <c r="E308" s="24" t="s">
        <v>21</v>
      </c>
      <c r="F308" s="23">
        <f t="shared" si="8"/>
        <v>0</v>
      </c>
    </row>
    <row r="309" spans="1:6" ht="45.95" customHeight="1" x14ac:dyDescent="0.25">
      <c r="A309" s="40" t="s">
        <v>26</v>
      </c>
      <c r="B309" s="40"/>
      <c r="C309" s="23">
        <v>652.6</v>
      </c>
      <c r="D309" s="23">
        <v>6</v>
      </c>
      <c r="E309" s="24" t="s">
        <v>21</v>
      </c>
      <c r="F309" s="23">
        <f t="shared" si="8"/>
        <v>3915.6000000000004</v>
      </c>
    </row>
    <row r="310" spans="1:6" ht="23.1" customHeight="1" x14ac:dyDescent="0.25">
      <c r="A310" s="40" t="s">
        <v>27</v>
      </c>
      <c r="B310" s="40"/>
      <c r="C310" s="23">
        <v>526.99</v>
      </c>
      <c r="D310" s="23"/>
      <c r="E310" s="24" t="s">
        <v>21</v>
      </c>
      <c r="F310" s="23">
        <f t="shared" si="8"/>
        <v>0</v>
      </c>
    </row>
    <row r="311" spans="1:6" ht="23.1" customHeight="1" x14ac:dyDescent="0.25">
      <c r="A311" s="40" t="s">
        <v>28</v>
      </c>
      <c r="B311" s="40"/>
      <c r="C311" s="23">
        <v>5438.99</v>
      </c>
      <c r="D311" s="23">
        <v>3</v>
      </c>
      <c r="E311" s="24" t="s">
        <v>21</v>
      </c>
      <c r="F311" s="23">
        <f t="shared" si="8"/>
        <v>16316.97</v>
      </c>
    </row>
    <row r="312" spans="1:6" ht="23.1" customHeight="1" x14ac:dyDescent="0.25">
      <c r="A312" s="40" t="s">
        <v>29</v>
      </c>
      <c r="B312" s="40"/>
      <c r="C312" s="23">
        <v>1672.77</v>
      </c>
      <c r="D312" s="23">
        <v>3</v>
      </c>
      <c r="E312" s="24" t="s">
        <v>21</v>
      </c>
      <c r="F312" s="23">
        <f t="shared" si="8"/>
        <v>5018.3099999999995</v>
      </c>
    </row>
    <row r="313" spans="1:6" ht="23.1" customHeight="1" x14ac:dyDescent="0.25">
      <c r="A313" s="40" t="s">
        <v>30</v>
      </c>
      <c r="B313" s="40"/>
      <c r="C313" s="23">
        <v>548.24</v>
      </c>
      <c r="D313" s="23">
        <v>3</v>
      </c>
      <c r="E313" s="24" t="s">
        <v>21</v>
      </c>
      <c r="F313" s="23">
        <f>C313*D313</f>
        <v>1644.72</v>
      </c>
    </row>
    <row r="314" spans="1:6" ht="23.1" customHeight="1" x14ac:dyDescent="0.25">
      <c r="A314" s="40" t="s">
        <v>31</v>
      </c>
      <c r="B314" s="40"/>
      <c r="C314" s="23">
        <v>340.74</v>
      </c>
      <c r="D314" s="23">
        <v>30</v>
      </c>
      <c r="E314" s="24" t="s">
        <v>21</v>
      </c>
      <c r="F314" s="23">
        <f>C314*D314</f>
        <v>10222.200000000001</v>
      </c>
    </row>
    <row r="315" spans="1:6" ht="23.1" customHeight="1" x14ac:dyDescent="0.25">
      <c r="A315" s="5"/>
      <c r="B315" s="25"/>
      <c r="C315" s="25"/>
      <c r="D315" s="26"/>
      <c r="E315" s="26"/>
      <c r="F315" s="8"/>
    </row>
    <row r="316" spans="1:6" ht="23.1" customHeight="1" x14ac:dyDescent="0.25">
      <c r="A316" s="5"/>
      <c r="B316" s="6" t="s">
        <v>32</v>
      </c>
      <c r="C316" s="7"/>
      <c r="D316" s="5"/>
      <c r="E316" s="5"/>
      <c r="F316" s="8"/>
    </row>
    <row r="317" spans="1:6" ht="23.1" customHeight="1" x14ac:dyDescent="0.25">
      <c r="A317" s="5"/>
      <c r="B317" s="41" t="s">
        <v>33</v>
      </c>
      <c r="C317" s="27" t="s">
        <v>34</v>
      </c>
      <c r="D317" s="28">
        <f>IF(F305&gt;0,ROUND((F305+C298)/C298,2),0)</f>
        <v>1.03</v>
      </c>
      <c r="E317" s="28"/>
      <c r="F317" s="9"/>
    </row>
    <row r="318" spans="1:6" ht="23.1" customHeight="1" x14ac:dyDescent="0.25">
      <c r="A318" s="5"/>
      <c r="B318" s="41"/>
      <c r="C318" s="27" t="s">
        <v>35</v>
      </c>
      <c r="D318" s="28">
        <f>IF(SUM(F306:F307)&gt;0,ROUND((F306+F307+C298)/C298,2),0)</f>
        <v>1.01</v>
      </c>
      <c r="E318" s="28"/>
      <c r="F318" s="29"/>
    </row>
    <row r="319" spans="1:6" ht="23.1" customHeight="1" x14ac:dyDescent="0.25">
      <c r="A319" s="5"/>
      <c r="B319" s="41"/>
      <c r="C319" s="27" t="s">
        <v>36</v>
      </c>
      <c r="D319" s="28">
        <f>IF(F308&gt;0,ROUND((F308+C298)/C298,2),0)</f>
        <v>0</v>
      </c>
      <c r="E319" s="9"/>
      <c r="F319" s="29"/>
    </row>
    <row r="320" spans="1:6" ht="23.1" customHeight="1" x14ac:dyDescent="0.25">
      <c r="A320" s="5"/>
      <c r="B320" s="41"/>
      <c r="C320" s="30" t="s">
        <v>37</v>
      </c>
      <c r="D320" s="31">
        <f>IF(SUM(F309:F314)&gt;0,ROUND((SUM(F309:F314)+C298)/C298,2),0)</f>
        <v>3.24</v>
      </c>
      <c r="E320" s="9"/>
      <c r="F320" s="29"/>
    </row>
    <row r="321" spans="1:8" ht="23.1" customHeight="1" x14ac:dyDescent="0.25">
      <c r="A321" s="5"/>
      <c r="B321" s="5"/>
      <c r="C321" s="32" t="s">
        <v>38</v>
      </c>
      <c r="D321" s="33">
        <f>SUM(D317:D320)-IF(VALUE(COUNTIF(D317:D320,"&gt;0"))=4,3,0)-IF(VALUE(COUNTIF(D317:D320,"&gt;0"))=3,2,0)-IF(VALUE(COUNTIF(D317:D320,"&gt;0"))=2,1,0)</f>
        <v>3.2800000000000002</v>
      </c>
      <c r="E321" s="34"/>
      <c r="F321" s="8"/>
    </row>
    <row r="322" spans="1:8" ht="23.1" customHeight="1" x14ac:dyDescent="0.25">
      <c r="A322" s="5"/>
      <c r="B322" s="5"/>
      <c r="C322" s="5"/>
      <c r="D322" s="35"/>
      <c r="E322" s="5"/>
      <c r="F322" s="8"/>
    </row>
    <row r="323" spans="1:8" ht="23.1" customHeight="1" x14ac:dyDescent="0.35">
      <c r="A323" s="36"/>
      <c r="B323" s="37" t="s">
        <v>39</v>
      </c>
      <c r="C323" s="50">
        <f>D321*C298</f>
        <v>54322.671200000004</v>
      </c>
      <c r="D323" s="50"/>
      <c r="E323" s="5"/>
      <c r="F323" s="8"/>
    </row>
    <row r="324" spans="1:8" ht="23.1" customHeight="1" x14ac:dyDescent="0.3">
      <c r="A324" s="5"/>
      <c r="B324" s="38" t="s">
        <v>40</v>
      </c>
      <c r="C324" s="39">
        <f>C323/C297</f>
        <v>86.71232652800613</v>
      </c>
      <c r="D324" s="39"/>
      <c r="E324" s="5"/>
      <c r="F324" s="5"/>
    </row>
    <row r="326" spans="1:8" ht="54.95" customHeight="1" x14ac:dyDescent="0.8">
      <c r="A326" s="51" t="s">
        <v>62</v>
      </c>
      <c r="B326" s="51"/>
      <c r="C326" s="51"/>
      <c r="D326" s="51"/>
      <c r="E326" s="51"/>
      <c r="F326" s="51"/>
      <c r="G326" s="1"/>
      <c r="H326" s="1"/>
    </row>
    <row r="327" spans="1:8" ht="45.95" customHeight="1" x14ac:dyDescent="0.45">
      <c r="A327" s="52" t="s">
        <v>1</v>
      </c>
      <c r="B327" s="52"/>
      <c r="C327" s="52"/>
      <c r="D327" s="52"/>
      <c r="E327" s="52"/>
      <c r="F327" s="52"/>
      <c r="G327" s="1"/>
      <c r="H327" s="1"/>
    </row>
    <row r="328" spans="1:8" ht="30" customHeight="1" x14ac:dyDescent="0.25">
      <c r="A328" s="5"/>
      <c r="B328" s="6" t="s">
        <v>2</v>
      </c>
      <c r="C328" s="7"/>
      <c r="D328" s="5"/>
      <c r="E328" s="5"/>
      <c r="F328" s="8"/>
    </row>
    <row r="329" spans="1:8" ht="23.1" customHeight="1" x14ac:dyDescent="0.25">
      <c r="A329" s="9"/>
      <c r="B329" s="53" t="s">
        <v>4</v>
      </c>
      <c r="C329" s="56" t="s">
        <v>5</v>
      </c>
      <c r="D329" s="57"/>
      <c r="E329" s="57"/>
      <c r="F329" s="58"/>
    </row>
    <row r="330" spans="1:8" ht="23.1" customHeight="1" x14ac:dyDescent="0.25">
      <c r="A330" s="9"/>
      <c r="B330" s="54"/>
      <c r="C330" s="56" t="s">
        <v>64</v>
      </c>
      <c r="D330" s="57"/>
      <c r="E330" s="57"/>
      <c r="F330" s="58"/>
    </row>
    <row r="331" spans="1:8" ht="23.1" customHeight="1" x14ac:dyDescent="0.25">
      <c r="A331" s="9"/>
      <c r="B331" s="55"/>
      <c r="C331" s="56" t="s">
        <v>65</v>
      </c>
      <c r="D331" s="57"/>
      <c r="E331" s="57"/>
      <c r="F331" s="58"/>
    </row>
    <row r="332" spans="1:8" ht="23.1" customHeight="1" x14ac:dyDescent="0.25">
      <c r="A332" s="5"/>
      <c r="B332" s="10" t="s">
        <v>9</v>
      </c>
      <c r="C332" s="11">
        <v>5.9</v>
      </c>
      <c r="D332" s="12"/>
      <c r="E332" s="9"/>
      <c r="F332" s="8"/>
    </row>
    <row r="333" spans="1:8" ht="23.1" customHeight="1" x14ac:dyDescent="0.25">
      <c r="A333" s="5"/>
      <c r="B333" s="13" t="s">
        <v>10</v>
      </c>
      <c r="C333" s="14">
        <v>1257.8900000000001</v>
      </c>
      <c r="D333" s="42" t="s">
        <v>11</v>
      </c>
      <c r="E333" s="43"/>
      <c r="F333" s="46">
        <f>C334/C333</f>
        <v>16.032546566074934</v>
      </c>
    </row>
    <row r="334" spans="1:8" ht="23.1" customHeight="1" x14ac:dyDescent="0.25">
      <c r="A334" s="5"/>
      <c r="B334" s="13" t="s">
        <v>12</v>
      </c>
      <c r="C334" s="15">
        <v>20167.18</v>
      </c>
      <c r="D334" s="44"/>
      <c r="E334" s="45"/>
      <c r="F334" s="47"/>
    </row>
    <row r="335" spans="1:8" ht="23.1" customHeight="1" x14ac:dyDescent="0.25">
      <c r="A335" s="5"/>
      <c r="B335" s="16"/>
      <c r="C335" s="17"/>
      <c r="D335" s="18"/>
      <c r="E335" s="5"/>
      <c r="F335" s="8"/>
    </row>
    <row r="336" spans="1:8" ht="23.1" customHeight="1" x14ac:dyDescent="0.25">
      <c r="A336" s="5"/>
      <c r="B336" s="19" t="s">
        <v>13</v>
      </c>
      <c r="C336" s="20" t="s">
        <v>63</v>
      </c>
      <c r="D336" s="5"/>
      <c r="E336" s="5"/>
      <c r="F336" s="8"/>
    </row>
    <row r="337" spans="1:6" ht="23.1" customHeight="1" x14ac:dyDescent="0.25">
      <c r="A337" s="5"/>
      <c r="B337" s="19" t="s">
        <v>3</v>
      </c>
      <c r="C337" s="20">
        <v>55</v>
      </c>
      <c r="D337" s="5"/>
      <c r="E337" s="5"/>
      <c r="F337" s="8"/>
    </row>
    <row r="338" spans="1:6" ht="23.1" customHeight="1" x14ac:dyDescent="0.25">
      <c r="A338" s="5"/>
      <c r="B338" s="19" t="s">
        <v>14</v>
      </c>
      <c r="C338" s="21" t="s">
        <v>15</v>
      </c>
      <c r="D338" s="5"/>
      <c r="E338" s="5"/>
      <c r="F338" s="8"/>
    </row>
    <row r="339" spans="1:6" ht="23.1" customHeight="1" x14ac:dyDescent="0.25">
      <c r="A339" s="5"/>
      <c r="B339" s="5"/>
      <c r="C339" s="5"/>
      <c r="D339" s="5"/>
      <c r="E339" s="5"/>
      <c r="F339" s="8"/>
    </row>
    <row r="340" spans="1:6" ht="50.1" customHeight="1" x14ac:dyDescent="0.25">
      <c r="A340" s="48" t="s">
        <v>16</v>
      </c>
      <c r="B340" s="48"/>
      <c r="C340" s="22" t="s">
        <v>17</v>
      </c>
      <c r="D340" s="49" t="s">
        <v>18</v>
      </c>
      <c r="E340" s="49"/>
      <c r="F340" s="22" t="s">
        <v>19</v>
      </c>
    </row>
    <row r="341" spans="1:6" ht="23.1" customHeight="1" x14ac:dyDescent="0.25">
      <c r="A341" s="40" t="s">
        <v>20</v>
      </c>
      <c r="B341" s="40"/>
      <c r="C341" s="23">
        <v>191.3</v>
      </c>
      <c r="D341" s="23">
        <v>5.9</v>
      </c>
      <c r="E341" s="24" t="s">
        <v>21</v>
      </c>
      <c r="F341" s="23">
        <f t="shared" ref="F341:F348" si="9">C341*D341</f>
        <v>1128.67</v>
      </c>
    </row>
    <row r="342" spans="1:6" ht="23.1" customHeight="1" x14ac:dyDescent="0.25">
      <c r="A342" s="40" t="s">
        <v>22</v>
      </c>
      <c r="B342" s="40"/>
      <c r="C342" s="23">
        <v>97.44</v>
      </c>
      <c r="D342" s="23">
        <v>1.04</v>
      </c>
      <c r="E342" s="24" t="s">
        <v>23</v>
      </c>
      <c r="F342" s="23">
        <f t="shared" si="9"/>
        <v>101.33759999999999</v>
      </c>
    </row>
    <row r="343" spans="1:6" ht="23.1" customHeight="1" x14ac:dyDescent="0.25">
      <c r="A343" s="40" t="s">
        <v>24</v>
      </c>
      <c r="B343" s="40"/>
      <c r="C343" s="23">
        <v>151.63</v>
      </c>
      <c r="D343" s="23">
        <v>1.04</v>
      </c>
      <c r="E343" s="24" t="s">
        <v>23</v>
      </c>
      <c r="F343" s="23">
        <f t="shared" si="9"/>
        <v>157.6952</v>
      </c>
    </row>
    <row r="344" spans="1:6" ht="23.1" customHeight="1" x14ac:dyDescent="0.25">
      <c r="A344" s="40" t="s">
        <v>25</v>
      </c>
      <c r="B344" s="40"/>
      <c r="C344" s="23">
        <v>731.97</v>
      </c>
      <c r="D344" s="23"/>
      <c r="E344" s="24" t="s">
        <v>21</v>
      </c>
      <c r="F344" s="23">
        <f t="shared" si="9"/>
        <v>0</v>
      </c>
    </row>
    <row r="345" spans="1:6" ht="45.95" customHeight="1" x14ac:dyDescent="0.25">
      <c r="A345" s="40" t="s">
        <v>26</v>
      </c>
      <c r="B345" s="40"/>
      <c r="C345" s="23">
        <v>652.6</v>
      </c>
      <c r="D345" s="23">
        <v>11.8</v>
      </c>
      <c r="E345" s="24" t="s">
        <v>21</v>
      </c>
      <c r="F345" s="23">
        <f t="shared" si="9"/>
        <v>7700.68</v>
      </c>
    </row>
    <row r="346" spans="1:6" ht="23.1" customHeight="1" x14ac:dyDescent="0.25">
      <c r="A346" s="40" t="s">
        <v>27</v>
      </c>
      <c r="B346" s="40"/>
      <c r="C346" s="23">
        <v>526.99</v>
      </c>
      <c r="D346" s="23"/>
      <c r="E346" s="24" t="s">
        <v>21</v>
      </c>
      <c r="F346" s="23">
        <f t="shared" si="9"/>
        <v>0</v>
      </c>
    </row>
    <row r="347" spans="1:6" ht="23.1" customHeight="1" x14ac:dyDescent="0.25">
      <c r="A347" s="40" t="s">
        <v>28</v>
      </c>
      <c r="B347" s="40"/>
      <c r="C347" s="23">
        <v>5438.99</v>
      </c>
      <c r="D347" s="23">
        <v>5.9</v>
      </c>
      <c r="E347" s="24" t="s">
        <v>21</v>
      </c>
      <c r="F347" s="23">
        <f t="shared" si="9"/>
        <v>32090.041000000001</v>
      </c>
    </row>
    <row r="348" spans="1:6" ht="23.1" customHeight="1" x14ac:dyDescent="0.25">
      <c r="A348" s="40" t="s">
        <v>29</v>
      </c>
      <c r="B348" s="40"/>
      <c r="C348" s="23">
        <v>1672.77</v>
      </c>
      <c r="D348" s="23">
        <v>5.9</v>
      </c>
      <c r="E348" s="24" t="s">
        <v>21</v>
      </c>
      <c r="F348" s="23">
        <f t="shared" si="9"/>
        <v>9869.3430000000008</v>
      </c>
    </row>
    <row r="349" spans="1:6" ht="23.1" customHeight="1" x14ac:dyDescent="0.25">
      <c r="A349" s="40" t="s">
        <v>30</v>
      </c>
      <c r="B349" s="40"/>
      <c r="C349" s="23">
        <v>548.24</v>
      </c>
      <c r="D349" s="23">
        <v>5.9</v>
      </c>
      <c r="E349" s="24" t="s">
        <v>21</v>
      </c>
      <c r="F349" s="23">
        <f>C349*D349</f>
        <v>3234.6160000000004</v>
      </c>
    </row>
    <row r="350" spans="1:6" ht="23.1" customHeight="1" x14ac:dyDescent="0.25">
      <c r="A350" s="40" t="s">
        <v>31</v>
      </c>
      <c r="B350" s="40"/>
      <c r="C350" s="23">
        <v>340.74</v>
      </c>
      <c r="D350" s="23">
        <v>59</v>
      </c>
      <c r="E350" s="24" t="s">
        <v>21</v>
      </c>
      <c r="F350" s="23">
        <f>C350*D350</f>
        <v>20103.66</v>
      </c>
    </row>
    <row r="351" spans="1:6" ht="23.1" customHeight="1" x14ac:dyDescent="0.25">
      <c r="A351" s="5"/>
      <c r="B351" s="25"/>
      <c r="C351" s="25"/>
      <c r="D351" s="26"/>
      <c r="E351" s="26"/>
      <c r="F351" s="8"/>
    </row>
    <row r="352" spans="1:6" ht="23.1" customHeight="1" x14ac:dyDescent="0.25">
      <c r="A352" s="5"/>
      <c r="B352" s="6" t="s">
        <v>32</v>
      </c>
      <c r="C352" s="7"/>
      <c r="D352" s="5"/>
      <c r="E352" s="5"/>
      <c r="F352" s="8"/>
    </row>
    <row r="353" spans="1:8" ht="23.1" customHeight="1" x14ac:dyDescent="0.25">
      <c r="A353" s="5"/>
      <c r="B353" s="41" t="s">
        <v>33</v>
      </c>
      <c r="C353" s="27" t="s">
        <v>34</v>
      </c>
      <c r="D353" s="28">
        <f>IF(F341&gt;0,ROUND((F341+C334)/C334,2),0)</f>
        <v>1.06</v>
      </c>
      <c r="E353" s="28"/>
      <c r="F353" s="9"/>
    </row>
    <row r="354" spans="1:8" ht="23.1" customHeight="1" x14ac:dyDescent="0.25">
      <c r="A354" s="5"/>
      <c r="B354" s="41"/>
      <c r="C354" s="27" t="s">
        <v>35</v>
      </c>
      <c r="D354" s="28">
        <f>IF(SUM(F342:F343)&gt;0,ROUND((F342+F343+C334)/C334,2),0)</f>
        <v>1.01</v>
      </c>
      <c r="E354" s="28"/>
      <c r="F354" s="29"/>
    </row>
    <row r="355" spans="1:8" ht="23.1" customHeight="1" x14ac:dyDescent="0.25">
      <c r="A355" s="5"/>
      <c r="B355" s="41"/>
      <c r="C355" s="27" t="s">
        <v>36</v>
      </c>
      <c r="D355" s="28">
        <f>IF(F344&gt;0,ROUND((F344+C334)/C334,2),0)</f>
        <v>0</v>
      </c>
      <c r="E355" s="9"/>
      <c r="F355" s="29"/>
    </row>
    <row r="356" spans="1:8" ht="23.1" customHeight="1" x14ac:dyDescent="0.25">
      <c r="A356" s="5"/>
      <c r="B356" s="41"/>
      <c r="C356" s="30" t="s">
        <v>37</v>
      </c>
      <c r="D356" s="31">
        <f>IF(SUM(F345:F350)&gt;0,ROUND((SUM(F345:F350)+C334)/C334,2),0)</f>
        <v>4.62</v>
      </c>
      <c r="E356" s="9"/>
      <c r="F356" s="29"/>
    </row>
    <row r="357" spans="1:8" ht="23.1" customHeight="1" x14ac:dyDescent="0.25">
      <c r="A357" s="5"/>
      <c r="B357" s="5"/>
      <c r="C357" s="32" t="s">
        <v>38</v>
      </c>
      <c r="D357" s="33">
        <f>SUM(D353:D356)-IF(VALUE(COUNTIF(D353:D356,"&gt;0"))=4,3,0)-IF(VALUE(COUNTIF(D353:D356,"&gt;0"))=3,2,0)-IF(VALUE(COUNTIF(D353:D356,"&gt;0"))=2,1,0)</f>
        <v>4.6900000000000004</v>
      </c>
      <c r="E357" s="34"/>
      <c r="F357" s="8"/>
    </row>
    <row r="358" spans="1:8" ht="23.1" customHeight="1" x14ac:dyDescent="0.25">
      <c r="A358" s="5"/>
      <c r="B358" s="5"/>
      <c r="C358" s="5"/>
      <c r="D358" s="35"/>
      <c r="E358" s="5"/>
      <c r="F358" s="8"/>
    </row>
    <row r="359" spans="1:8" ht="23.1" customHeight="1" x14ac:dyDescent="0.35">
      <c r="A359" s="36"/>
      <c r="B359" s="37" t="s">
        <v>39</v>
      </c>
      <c r="C359" s="50">
        <f>D357*C334</f>
        <v>94584.074200000003</v>
      </c>
      <c r="D359" s="50"/>
      <c r="E359" s="5"/>
      <c r="F359" s="8"/>
    </row>
    <row r="360" spans="1:8" ht="23.1" customHeight="1" x14ac:dyDescent="0.3">
      <c r="A360" s="5"/>
      <c r="B360" s="38" t="s">
        <v>40</v>
      </c>
      <c r="C360" s="39">
        <f>C359/C333</f>
        <v>75.192643394891448</v>
      </c>
      <c r="D360" s="39"/>
      <c r="E360" s="5"/>
      <c r="F360" s="5"/>
    </row>
    <row r="362" spans="1:8" ht="54.95" customHeight="1" x14ac:dyDescent="0.8">
      <c r="A362" s="51" t="s">
        <v>66</v>
      </c>
      <c r="B362" s="51"/>
      <c r="C362" s="51"/>
      <c r="D362" s="51"/>
      <c r="E362" s="51"/>
      <c r="F362" s="51"/>
      <c r="G362" s="1"/>
      <c r="H362" s="1"/>
    </row>
    <row r="363" spans="1:8" ht="45.95" customHeight="1" x14ac:dyDescent="0.45">
      <c r="A363" s="52" t="s">
        <v>1</v>
      </c>
      <c r="B363" s="52"/>
      <c r="C363" s="52"/>
      <c r="D363" s="52"/>
      <c r="E363" s="52"/>
      <c r="F363" s="52"/>
      <c r="G363" s="1"/>
      <c r="H363" s="1"/>
    </row>
    <row r="364" spans="1:8" ht="30" customHeight="1" x14ac:dyDescent="0.25">
      <c r="A364" s="5"/>
      <c r="B364" s="6" t="s">
        <v>2</v>
      </c>
      <c r="C364" s="7"/>
      <c r="D364" s="5"/>
      <c r="E364" s="5"/>
      <c r="F364" s="8"/>
    </row>
    <row r="365" spans="1:8" ht="23.1" customHeight="1" x14ac:dyDescent="0.25">
      <c r="A365" s="9"/>
      <c r="B365" s="53" t="s">
        <v>4</v>
      </c>
      <c r="C365" s="56" t="s">
        <v>5</v>
      </c>
      <c r="D365" s="57"/>
      <c r="E365" s="57"/>
      <c r="F365" s="58"/>
    </row>
    <row r="366" spans="1:8" ht="23.1" customHeight="1" x14ac:dyDescent="0.25">
      <c r="A366" s="9"/>
      <c r="B366" s="54"/>
      <c r="C366" s="56" t="s">
        <v>64</v>
      </c>
      <c r="D366" s="57"/>
      <c r="E366" s="57"/>
      <c r="F366" s="58"/>
    </row>
    <row r="367" spans="1:8" ht="23.1" customHeight="1" x14ac:dyDescent="0.25">
      <c r="A367" s="9"/>
      <c r="B367" s="55"/>
      <c r="C367" s="56" t="s">
        <v>68</v>
      </c>
      <c r="D367" s="57"/>
      <c r="E367" s="57"/>
      <c r="F367" s="58"/>
    </row>
    <row r="368" spans="1:8" ht="23.1" customHeight="1" x14ac:dyDescent="0.25">
      <c r="A368" s="5"/>
      <c r="B368" s="10" t="s">
        <v>9</v>
      </c>
      <c r="C368" s="11">
        <v>4</v>
      </c>
      <c r="D368" s="12"/>
      <c r="E368" s="9"/>
      <c r="F368" s="8"/>
    </row>
    <row r="369" spans="1:6" ht="23.1" customHeight="1" x14ac:dyDescent="0.25">
      <c r="A369" s="5"/>
      <c r="B369" s="13" t="s">
        <v>10</v>
      </c>
      <c r="C369" s="14">
        <v>745.79</v>
      </c>
      <c r="D369" s="42" t="s">
        <v>11</v>
      </c>
      <c r="E369" s="43"/>
      <c r="F369" s="46">
        <f>C370/C369</f>
        <v>15.54342375199453</v>
      </c>
    </row>
    <row r="370" spans="1:6" ht="23.1" customHeight="1" x14ac:dyDescent="0.25">
      <c r="A370" s="5"/>
      <c r="B370" s="13" t="s">
        <v>12</v>
      </c>
      <c r="C370" s="15">
        <v>11592.13</v>
      </c>
      <c r="D370" s="44"/>
      <c r="E370" s="45"/>
      <c r="F370" s="47"/>
    </row>
    <row r="371" spans="1:6" ht="23.1" customHeight="1" x14ac:dyDescent="0.25">
      <c r="A371" s="5"/>
      <c r="B371" s="16"/>
      <c r="C371" s="17"/>
      <c r="D371" s="18"/>
      <c r="E371" s="5"/>
      <c r="F371" s="8"/>
    </row>
    <row r="372" spans="1:6" ht="23.1" customHeight="1" x14ac:dyDescent="0.25">
      <c r="A372" s="5"/>
      <c r="B372" s="19" t="s">
        <v>13</v>
      </c>
      <c r="C372" s="20" t="s">
        <v>67</v>
      </c>
      <c r="D372" s="5"/>
      <c r="E372" s="5"/>
      <c r="F372" s="8"/>
    </row>
    <row r="373" spans="1:6" ht="23.1" customHeight="1" x14ac:dyDescent="0.25">
      <c r="A373" s="5"/>
      <c r="B373" s="19" t="s">
        <v>3</v>
      </c>
      <c r="C373" s="20">
        <v>55</v>
      </c>
      <c r="D373" s="5"/>
      <c r="E373" s="5"/>
      <c r="F373" s="8"/>
    </row>
    <row r="374" spans="1:6" ht="23.1" customHeight="1" x14ac:dyDescent="0.25">
      <c r="A374" s="5"/>
      <c r="B374" s="19" t="s">
        <v>14</v>
      </c>
      <c r="C374" s="21" t="s">
        <v>15</v>
      </c>
      <c r="D374" s="5"/>
      <c r="E374" s="5"/>
      <c r="F374" s="8"/>
    </row>
    <row r="375" spans="1:6" ht="23.1" customHeight="1" x14ac:dyDescent="0.25">
      <c r="A375" s="5"/>
      <c r="B375" s="5"/>
      <c r="C375" s="5"/>
      <c r="D375" s="5"/>
      <c r="E375" s="5"/>
      <c r="F375" s="8"/>
    </row>
    <row r="376" spans="1:6" ht="50.1" customHeight="1" x14ac:dyDescent="0.25">
      <c r="A376" s="48" t="s">
        <v>16</v>
      </c>
      <c r="B376" s="48"/>
      <c r="C376" s="22" t="s">
        <v>17</v>
      </c>
      <c r="D376" s="49" t="s">
        <v>18</v>
      </c>
      <c r="E376" s="49"/>
      <c r="F376" s="22" t="s">
        <v>19</v>
      </c>
    </row>
    <row r="377" spans="1:6" ht="23.1" customHeight="1" x14ac:dyDescent="0.25">
      <c r="A377" s="40" t="s">
        <v>20</v>
      </c>
      <c r="B377" s="40"/>
      <c r="C377" s="23">
        <v>191.3</v>
      </c>
      <c r="D377" s="23">
        <v>4</v>
      </c>
      <c r="E377" s="24" t="s">
        <v>21</v>
      </c>
      <c r="F377" s="23">
        <f t="shared" ref="F377:F384" si="10">C377*D377</f>
        <v>765.2</v>
      </c>
    </row>
    <row r="378" spans="1:6" ht="23.1" customHeight="1" x14ac:dyDescent="0.25">
      <c r="A378" s="40" t="s">
        <v>22</v>
      </c>
      <c r="B378" s="40"/>
      <c r="C378" s="23">
        <v>97.44</v>
      </c>
      <c r="D378" s="23">
        <v>1</v>
      </c>
      <c r="E378" s="24" t="s">
        <v>23</v>
      </c>
      <c r="F378" s="23">
        <f t="shared" si="10"/>
        <v>97.44</v>
      </c>
    </row>
    <row r="379" spans="1:6" ht="23.1" customHeight="1" x14ac:dyDescent="0.25">
      <c r="A379" s="40" t="s">
        <v>24</v>
      </c>
      <c r="B379" s="40"/>
      <c r="C379" s="23">
        <v>151.63</v>
      </c>
      <c r="D379" s="23">
        <v>1</v>
      </c>
      <c r="E379" s="24" t="s">
        <v>23</v>
      </c>
      <c r="F379" s="23">
        <f t="shared" si="10"/>
        <v>151.63</v>
      </c>
    </row>
    <row r="380" spans="1:6" ht="23.1" customHeight="1" x14ac:dyDescent="0.25">
      <c r="A380" s="40" t="s">
        <v>25</v>
      </c>
      <c r="B380" s="40"/>
      <c r="C380" s="23">
        <v>731.97</v>
      </c>
      <c r="D380" s="23"/>
      <c r="E380" s="24" t="s">
        <v>21</v>
      </c>
      <c r="F380" s="23">
        <f t="shared" si="10"/>
        <v>0</v>
      </c>
    </row>
    <row r="381" spans="1:6" ht="45.95" customHeight="1" x14ac:dyDescent="0.25">
      <c r="A381" s="40" t="s">
        <v>26</v>
      </c>
      <c r="B381" s="40"/>
      <c r="C381" s="23">
        <v>652.6</v>
      </c>
      <c r="D381" s="23">
        <v>8</v>
      </c>
      <c r="E381" s="24" t="s">
        <v>21</v>
      </c>
      <c r="F381" s="23">
        <f t="shared" si="10"/>
        <v>5220.8</v>
      </c>
    </row>
    <row r="382" spans="1:6" ht="23.1" customHeight="1" x14ac:dyDescent="0.25">
      <c r="A382" s="40" t="s">
        <v>27</v>
      </c>
      <c r="B382" s="40"/>
      <c r="C382" s="23">
        <v>526.99</v>
      </c>
      <c r="D382" s="23"/>
      <c r="E382" s="24" t="s">
        <v>21</v>
      </c>
      <c r="F382" s="23">
        <f t="shared" si="10"/>
        <v>0</v>
      </c>
    </row>
    <row r="383" spans="1:6" ht="23.1" customHeight="1" x14ac:dyDescent="0.25">
      <c r="A383" s="40" t="s">
        <v>28</v>
      </c>
      <c r="B383" s="40"/>
      <c r="C383" s="23">
        <v>5438.99</v>
      </c>
      <c r="D383" s="23">
        <v>4</v>
      </c>
      <c r="E383" s="24" t="s">
        <v>21</v>
      </c>
      <c r="F383" s="23">
        <f t="shared" si="10"/>
        <v>21755.96</v>
      </c>
    </row>
    <row r="384" spans="1:6" ht="23.1" customHeight="1" x14ac:dyDescent="0.25">
      <c r="A384" s="40" t="s">
        <v>29</v>
      </c>
      <c r="B384" s="40"/>
      <c r="C384" s="23">
        <v>1672.77</v>
      </c>
      <c r="D384" s="23">
        <v>4</v>
      </c>
      <c r="E384" s="24" t="s">
        <v>21</v>
      </c>
      <c r="F384" s="23">
        <f t="shared" si="10"/>
        <v>6691.08</v>
      </c>
    </row>
    <row r="385" spans="1:8" ht="23.1" customHeight="1" x14ac:dyDescent="0.25">
      <c r="A385" s="40" t="s">
        <v>30</v>
      </c>
      <c r="B385" s="40"/>
      <c r="C385" s="23">
        <v>548.24</v>
      </c>
      <c r="D385" s="23">
        <v>4</v>
      </c>
      <c r="E385" s="24" t="s">
        <v>21</v>
      </c>
      <c r="F385" s="23">
        <f>C385*D385</f>
        <v>2192.96</v>
      </c>
    </row>
    <row r="386" spans="1:8" ht="23.1" customHeight="1" x14ac:dyDescent="0.25">
      <c r="A386" s="40" t="s">
        <v>31</v>
      </c>
      <c r="B386" s="40"/>
      <c r="C386" s="23">
        <v>340.74</v>
      </c>
      <c r="D386" s="23">
        <v>40</v>
      </c>
      <c r="E386" s="24" t="s">
        <v>21</v>
      </c>
      <c r="F386" s="23">
        <f>C386*D386</f>
        <v>13629.6</v>
      </c>
    </row>
    <row r="387" spans="1:8" ht="23.1" customHeight="1" x14ac:dyDescent="0.25">
      <c r="A387" s="5"/>
      <c r="B387" s="25"/>
      <c r="C387" s="25"/>
      <c r="D387" s="26"/>
      <c r="E387" s="26"/>
      <c r="F387" s="8"/>
    </row>
    <row r="388" spans="1:8" ht="23.1" customHeight="1" x14ac:dyDescent="0.25">
      <c r="A388" s="5"/>
      <c r="B388" s="6" t="s">
        <v>32</v>
      </c>
      <c r="C388" s="7"/>
      <c r="D388" s="5"/>
      <c r="E388" s="5"/>
      <c r="F388" s="8"/>
    </row>
    <row r="389" spans="1:8" ht="23.1" customHeight="1" x14ac:dyDescent="0.25">
      <c r="A389" s="5"/>
      <c r="B389" s="41" t="s">
        <v>33</v>
      </c>
      <c r="C389" s="27" t="s">
        <v>34</v>
      </c>
      <c r="D389" s="28">
        <f>IF(F377&gt;0,ROUND((F377+C370)/C370,2),0)</f>
        <v>1.07</v>
      </c>
      <c r="E389" s="28"/>
      <c r="F389" s="9"/>
    </row>
    <row r="390" spans="1:8" ht="23.1" customHeight="1" x14ac:dyDescent="0.25">
      <c r="A390" s="5"/>
      <c r="B390" s="41"/>
      <c r="C390" s="27" t="s">
        <v>35</v>
      </c>
      <c r="D390" s="28">
        <f>IF(SUM(F378:F379)&gt;0,ROUND((F378+F379+C370)/C370,2),0)</f>
        <v>1.02</v>
      </c>
      <c r="E390" s="28"/>
      <c r="F390" s="29"/>
    </row>
    <row r="391" spans="1:8" ht="23.1" customHeight="1" x14ac:dyDescent="0.25">
      <c r="A391" s="5"/>
      <c r="B391" s="41"/>
      <c r="C391" s="27" t="s">
        <v>36</v>
      </c>
      <c r="D391" s="28">
        <f>IF(F380&gt;0,ROUND((F380+C370)/C370,2),0)</f>
        <v>0</v>
      </c>
      <c r="E391" s="9"/>
      <c r="F391" s="29"/>
    </row>
    <row r="392" spans="1:8" ht="23.1" customHeight="1" x14ac:dyDescent="0.25">
      <c r="A392" s="5"/>
      <c r="B392" s="41"/>
      <c r="C392" s="30" t="s">
        <v>37</v>
      </c>
      <c r="D392" s="31">
        <f>IF(SUM(F381:F386)&gt;0,ROUND((SUM(F381:F386)+C370)/C370,2),0)</f>
        <v>5.27</v>
      </c>
      <c r="E392" s="9"/>
      <c r="F392" s="29"/>
    </row>
    <row r="393" spans="1:8" ht="23.1" customHeight="1" x14ac:dyDescent="0.25">
      <c r="A393" s="5"/>
      <c r="B393" s="5"/>
      <c r="C393" s="32" t="s">
        <v>38</v>
      </c>
      <c r="D393" s="33">
        <f>SUM(D389:D392)-IF(VALUE(COUNTIF(D389:D392,"&gt;0"))=4,3,0)-IF(VALUE(COUNTIF(D389:D392,"&gt;0"))=3,2,0)-IF(VALUE(COUNTIF(D389:D392,"&gt;0"))=2,1,0)</f>
        <v>5.3599999999999994</v>
      </c>
      <c r="E393" s="34"/>
      <c r="F393" s="8"/>
    </row>
    <row r="394" spans="1:8" ht="23.1" customHeight="1" x14ac:dyDescent="0.25">
      <c r="A394" s="5"/>
      <c r="B394" s="5"/>
      <c r="C394" s="5"/>
      <c r="D394" s="35"/>
      <c r="E394" s="5"/>
      <c r="F394" s="8"/>
    </row>
    <row r="395" spans="1:8" ht="23.1" customHeight="1" x14ac:dyDescent="0.35">
      <c r="A395" s="36"/>
      <c r="B395" s="37" t="s">
        <v>39</v>
      </c>
      <c r="C395" s="50">
        <f>D393*C370</f>
        <v>62133.816799999986</v>
      </c>
      <c r="D395" s="50"/>
      <c r="E395" s="5"/>
      <c r="F395" s="8"/>
    </row>
    <row r="396" spans="1:8" ht="23.1" customHeight="1" x14ac:dyDescent="0.3">
      <c r="A396" s="5"/>
      <c r="B396" s="38" t="s">
        <v>40</v>
      </c>
      <c r="C396" s="39">
        <f>C395/C369</f>
        <v>83.312751310690658</v>
      </c>
      <c r="D396" s="39"/>
      <c r="E396" s="5"/>
      <c r="F396" s="5"/>
    </row>
    <row r="398" spans="1:8" ht="54.95" customHeight="1" x14ac:dyDescent="0.8">
      <c r="A398" s="51" t="s">
        <v>69</v>
      </c>
      <c r="B398" s="51"/>
      <c r="C398" s="51"/>
      <c r="D398" s="51"/>
      <c r="E398" s="51"/>
      <c r="F398" s="51"/>
      <c r="G398" s="1"/>
      <c r="H398" s="1"/>
    </row>
    <row r="399" spans="1:8" ht="45.95" customHeight="1" x14ac:dyDescent="0.45">
      <c r="A399" s="52" t="s">
        <v>1</v>
      </c>
      <c r="B399" s="52"/>
      <c r="C399" s="52"/>
      <c r="D399" s="52"/>
      <c r="E399" s="52"/>
      <c r="F399" s="52"/>
      <c r="G399" s="1"/>
      <c r="H399" s="1"/>
    </row>
    <row r="400" spans="1:8" ht="30" customHeight="1" x14ac:dyDescent="0.25">
      <c r="A400" s="5"/>
      <c r="B400" s="6" t="s">
        <v>2</v>
      </c>
      <c r="C400" s="7"/>
      <c r="D400" s="5"/>
      <c r="E400" s="5"/>
      <c r="F400" s="8"/>
    </row>
    <row r="401" spans="1:6" ht="23.1" customHeight="1" x14ac:dyDescent="0.25">
      <c r="A401" s="9"/>
      <c r="B401" s="53" t="s">
        <v>4</v>
      </c>
      <c r="C401" s="56" t="s">
        <v>5</v>
      </c>
      <c r="D401" s="57"/>
      <c r="E401" s="57"/>
      <c r="F401" s="58"/>
    </row>
    <row r="402" spans="1:6" ht="23.1" customHeight="1" x14ac:dyDescent="0.25">
      <c r="A402" s="9"/>
      <c r="B402" s="54"/>
      <c r="C402" s="56" t="s">
        <v>64</v>
      </c>
      <c r="D402" s="57"/>
      <c r="E402" s="57"/>
      <c r="F402" s="58"/>
    </row>
    <row r="403" spans="1:6" ht="23.1" customHeight="1" x14ac:dyDescent="0.25">
      <c r="A403" s="9"/>
      <c r="B403" s="55"/>
      <c r="C403" s="56" t="s">
        <v>70</v>
      </c>
      <c r="D403" s="57"/>
      <c r="E403" s="57"/>
      <c r="F403" s="58"/>
    </row>
    <row r="404" spans="1:6" ht="23.1" customHeight="1" x14ac:dyDescent="0.25">
      <c r="A404" s="5"/>
      <c r="B404" s="10" t="s">
        <v>9</v>
      </c>
      <c r="C404" s="11">
        <v>3</v>
      </c>
      <c r="D404" s="12"/>
      <c r="E404" s="9"/>
      <c r="F404" s="8"/>
    </row>
    <row r="405" spans="1:6" ht="23.1" customHeight="1" x14ac:dyDescent="0.25">
      <c r="A405" s="5"/>
      <c r="B405" s="13" t="s">
        <v>10</v>
      </c>
      <c r="C405" s="14">
        <v>580.92999999999995</v>
      </c>
      <c r="D405" s="42" t="s">
        <v>11</v>
      </c>
      <c r="E405" s="43"/>
      <c r="F405" s="46">
        <f>C406/C405</f>
        <v>17.16232592567091</v>
      </c>
    </row>
    <row r="406" spans="1:6" ht="23.1" customHeight="1" x14ac:dyDescent="0.25">
      <c r="A406" s="5"/>
      <c r="B406" s="13" t="s">
        <v>12</v>
      </c>
      <c r="C406" s="15">
        <v>9970.11</v>
      </c>
      <c r="D406" s="44"/>
      <c r="E406" s="45"/>
      <c r="F406" s="47"/>
    </row>
    <row r="407" spans="1:6" ht="23.1" customHeight="1" x14ac:dyDescent="0.25">
      <c r="A407" s="5"/>
      <c r="B407" s="16"/>
      <c r="C407" s="17"/>
      <c r="D407" s="18"/>
      <c r="E407" s="5"/>
      <c r="F407" s="8"/>
    </row>
    <row r="408" spans="1:6" ht="23.1" customHeight="1" x14ac:dyDescent="0.25">
      <c r="A408" s="5"/>
      <c r="B408" s="19" t="s">
        <v>13</v>
      </c>
      <c r="C408" s="20" t="s">
        <v>67</v>
      </c>
      <c r="D408" s="5"/>
      <c r="E408" s="5"/>
      <c r="F408" s="8"/>
    </row>
    <row r="409" spans="1:6" ht="23.1" customHeight="1" x14ac:dyDescent="0.25">
      <c r="A409" s="5"/>
      <c r="B409" s="19" t="s">
        <v>3</v>
      </c>
      <c r="C409" s="20">
        <v>55</v>
      </c>
      <c r="D409" s="5"/>
      <c r="E409" s="5"/>
      <c r="F409" s="8"/>
    </row>
    <row r="410" spans="1:6" ht="23.1" customHeight="1" x14ac:dyDescent="0.25">
      <c r="A410" s="5"/>
      <c r="B410" s="19" t="s">
        <v>14</v>
      </c>
      <c r="C410" s="21" t="s">
        <v>15</v>
      </c>
      <c r="D410" s="5"/>
      <c r="E410" s="5"/>
      <c r="F410" s="8"/>
    </row>
    <row r="411" spans="1:6" ht="23.1" customHeight="1" x14ac:dyDescent="0.25">
      <c r="A411" s="5"/>
      <c r="B411" s="5"/>
      <c r="C411" s="5"/>
      <c r="D411" s="5"/>
      <c r="E411" s="5"/>
      <c r="F411" s="8"/>
    </row>
    <row r="412" spans="1:6" ht="50.1" customHeight="1" x14ac:dyDescent="0.25">
      <c r="A412" s="48" t="s">
        <v>16</v>
      </c>
      <c r="B412" s="48"/>
      <c r="C412" s="22" t="s">
        <v>17</v>
      </c>
      <c r="D412" s="49" t="s">
        <v>18</v>
      </c>
      <c r="E412" s="49"/>
      <c r="F412" s="22" t="s">
        <v>19</v>
      </c>
    </row>
    <row r="413" spans="1:6" ht="23.1" customHeight="1" x14ac:dyDescent="0.25">
      <c r="A413" s="40" t="s">
        <v>20</v>
      </c>
      <c r="B413" s="40"/>
      <c r="C413" s="23">
        <v>191.3</v>
      </c>
      <c r="D413" s="23">
        <v>3</v>
      </c>
      <c r="E413" s="24" t="s">
        <v>21</v>
      </c>
      <c r="F413" s="23">
        <f t="shared" ref="F413:F420" si="11">C413*D413</f>
        <v>573.90000000000009</v>
      </c>
    </row>
    <row r="414" spans="1:6" ht="23.1" customHeight="1" x14ac:dyDescent="0.25">
      <c r="A414" s="40" t="s">
        <v>22</v>
      </c>
      <c r="B414" s="40"/>
      <c r="C414" s="23">
        <v>97.44</v>
      </c>
      <c r="D414" s="23">
        <v>0.86</v>
      </c>
      <c r="E414" s="24" t="s">
        <v>23</v>
      </c>
      <c r="F414" s="23">
        <f t="shared" si="11"/>
        <v>83.798400000000001</v>
      </c>
    </row>
    <row r="415" spans="1:6" ht="23.1" customHeight="1" x14ac:dyDescent="0.25">
      <c r="A415" s="40" t="s">
        <v>24</v>
      </c>
      <c r="B415" s="40"/>
      <c r="C415" s="23">
        <v>151.63</v>
      </c>
      <c r="D415" s="23">
        <v>0.86</v>
      </c>
      <c r="E415" s="24" t="s">
        <v>23</v>
      </c>
      <c r="F415" s="23">
        <f t="shared" si="11"/>
        <v>130.40179999999998</v>
      </c>
    </row>
    <row r="416" spans="1:6" ht="23.1" customHeight="1" x14ac:dyDescent="0.25">
      <c r="A416" s="40" t="s">
        <v>25</v>
      </c>
      <c r="B416" s="40"/>
      <c r="C416" s="23">
        <v>731.97</v>
      </c>
      <c r="D416" s="23"/>
      <c r="E416" s="24" t="s">
        <v>21</v>
      </c>
      <c r="F416" s="23">
        <f t="shared" si="11"/>
        <v>0</v>
      </c>
    </row>
    <row r="417" spans="1:6" ht="45.95" customHeight="1" x14ac:dyDescent="0.25">
      <c r="A417" s="40" t="s">
        <v>26</v>
      </c>
      <c r="B417" s="40"/>
      <c r="C417" s="23">
        <v>652.6</v>
      </c>
      <c r="D417" s="23">
        <v>6</v>
      </c>
      <c r="E417" s="24" t="s">
        <v>21</v>
      </c>
      <c r="F417" s="23">
        <f t="shared" si="11"/>
        <v>3915.6000000000004</v>
      </c>
    </row>
    <row r="418" spans="1:6" ht="23.1" customHeight="1" x14ac:dyDescent="0.25">
      <c r="A418" s="40" t="s">
        <v>27</v>
      </c>
      <c r="B418" s="40"/>
      <c r="C418" s="23">
        <v>526.99</v>
      </c>
      <c r="D418" s="23"/>
      <c r="E418" s="24" t="s">
        <v>21</v>
      </c>
      <c r="F418" s="23">
        <f t="shared" si="11"/>
        <v>0</v>
      </c>
    </row>
    <row r="419" spans="1:6" ht="23.1" customHeight="1" x14ac:dyDescent="0.25">
      <c r="A419" s="40" t="s">
        <v>28</v>
      </c>
      <c r="B419" s="40"/>
      <c r="C419" s="23">
        <v>5438.99</v>
      </c>
      <c r="D419" s="23">
        <v>3</v>
      </c>
      <c r="E419" s="24" t="s">
        <v>21</v>
      </c>
      <c r="F419" s="23">
        <f t="shared" si="11"/>
        <v>16316.97</v>
      </c>
    </row>
    <row r="420" spans="1:6" ht="23.1" customHeight="1" x14ac:dyDescent="0.25">
      <c r="A420" s="40" t="s">
        <v>29</v>
      </c>
      <c r="B420" s="40"/>
      <c r="C420" s="23">
        <v>1672.77</v>
      </c>
      <c r="D420" s="23">
        <v>3</v>
      </c>
      <c r="E420" s="24" t="s">
        <v>21</v>
      </c>
      <c r="F420" s="23">
        <f t="shared" si="11"/>
        <v>5018.3099999999995</v>
      </c>
    </row>
    <row r="421" spans="1:6" ht="23.1" customHeight="1" x14ac:dyDescent="0.25">
      <c r="A421" s="40" t="s">
        <v>30</v>
      </c>
      <c r="B421" s="40"/>
      <c r="C421" s="23">
        <v>548.24</v>
      </c>
      <c r="D421" s="23">
        <v>3</v>
      </c>
      <c r="E421" s="24" t="s">
        <v>21</v>
      </c>
      <c r="F421" s="23">
        <f>C421*D421</f>
        <v>1644.72</v>
      </c>
    </row>
    <row r="422" spans="1:6" ht="23.1" customHeight="1" x14ac:dyDescent="0.25">
      <c r="A422" s="40" t="s">
        <v>31</v>
      </c>
      <c r="B422" s="40"/>
      <c r="C422" s="23">
        <v>340.74</v>
      </c>
      <c r="D422" s="23">
        <v>30</v>
      </c>
      <c r="E422" s="24" t="s">
        <v>21</v>
      </c>
      <c r="F422" s="23">
        <f>C422*D422</f>
        <v>10222.200000000001</v>
      </c>
    </row>
    <row r="423" spans="1:6" ht="23.1" customHeight="1" x14ac:dyDescent="0.25">
      <c r="A423" s="5"/>
      <c r="B423" s="25"/>
      <c r="C423" s="25"/>
      <c r="D423" s="26"/>
      <c r="E423" s="26"/>
      <c r="F423" s="8"/>
    </row>
    <row r="424" spans="1:6" ht="23.1" customHeight="1" x14ac:dyDescent="0.25">
      <c r="A424" s="5"/>
      <c r="B424" s="6" t="s">
        <v>32</v>
      </c>
      <c r="C424" s="7"/>
      <c r="D424" s="5"/>
      <c r="E424" s="5"/>
      <c r="F424" s="8"/>
    </row>
    <row r="425" spans="1:6" ht="23.1" customHeight="1" x14ac:dyDescent="0.25">
      <c r="A425" s="5"/>
      <c r="B425" s="41" t="s">
        <v>33</v>
      </c>
      <c r="C425" s="27" t="s">
        <v>34</v>
      </c>
      <c r="D425" s="28">
        <f>IF(F413&gt;0,ROUND((F413+C406)/C406,2),0)</f>
        <v>1.06</v>
      </c>
      <c r="E425" s="28"/>
      <c r="F425" s="9"/>
    </row>
    <row r="426" spans="1:6" ht="23.1" customHeight="1" x14ac:dyDescent="0.25">
      <c r="A426" s="5"/>
      <c r="B426" s="41"/>
      <c r="C426" s="27" t="s">
        <v>35</v>
      </c>
      <c r="D426" s="28">
        <f>IF(SUM(F414:F415)&gt;0,ROUND((F414+F415+C406)/C406,2),0)</f>
        <v>1.02</v>
      </c>
      <c r="E426" s="28"/>
      <c r="F426" s="29"/>
    </row>
    <row r="427" spans="1:6" ht="23.1" customHeight="1" x14ac:dyDescent="0.25">
      <c r="A427" s="5"/>
      <c r="B427" s="41"/>
      <c r="C427" s="27" t="s">
        <v>36</v>
      </c>
      <c r="D427" s="28">
        <f>IF(F416&gt;0,ROUND((F416+C406)/C406,2),0)</f>
        <v>0</v>
      </c>
      <c r="E427" s="9"/>
      <c r="F427" s="29"/>
    </row>
    <row r="428" spans="1:6" ht="23.1" customHeight="1" x14ac:dyDescent="0.25">
      <c r="A428" s="5"/>
      <c r="B428" s="41"/>
      <c r="C428" s="30" t="s">
        <v>37</v>
      </c>
      <c r="D428" s="31">
        <f>IF(SUM(F417:F422)&gt;0,ROUND((SUM(F417:F422)+C406)/C406,2),0)</f>
        <v>4.72</v>
      </c>
      <c r="E428" s="9"/>
      <c r="F428" s="29"/>
    </row>
    <row r="429" spans="1:6" ht="23.1" customHeight="1" x14ac:dyDescent="0.25">
      <c r="A429" s="5"/>
      <c r="B429" s="5"/>
      <c r="C429" s="32" t="s">
        <v>38</v>
      </c>
      <c r="D429" s="33">
        <f>SUM(D425:D428)-IF(VALUE(COUNTIF(D425:D428,"&gt;0"))=4,3,0)-IF(VALUE(COUNTIF(D425:D428,"&gt;0"))=3,2,0)-IF(VALUE(COUNTIF(D425:D428,"&gt;0"))=2,1,0)</f>
        <v>4.8</v>
      </c>
      <c r="E429" s="34"/>
      <c r="F429" s="8"/>
    </row>
    <row r="430" spans="1:6" ht="23.1" customHeight="1" x14ac:dyDescent="0.25">
      <c r="A430" s="5"/>
      <c r="B430" s="5"/>
      <c r="C430" s="5"/>
      <c r="D430" s="35"/>
      <c r="E430" s="5"/>
      <c r="F430" s="8"/>
    </row>
    <row r="431" spans="1:6" ht="23.1" customHeight="1" x14ac:dyDescent="0.35">
      <c r="A431" s="36"/>
      <c r="B431" s="37" t="s">
        <v>39</v>
      </c>
      <c r="C431" s="50">
        <f>D429*C406</f>
        <v>47856.527999999998</v>
      </c>
      <c r="D431" s="50"/>
      <c r="E431" s="5"/>
      <c r="F431" s="8"/>
    </row>
    <row r="432" spans="1:6" ht="23.1" customHeight="1" x14ac:dyDescent="0.3">
      <c r="A432" s="5"/>
      <c r="B432" s="38" t="s">
        <v>40</v>
      </c>
      <c r="C432" s="39">
        <f>C431/C405</f>
        <v>82.379164443220361</v>
      </c>
      <c r="D432" s="39"/>
      <c r="E432" s="5"/>
      <c r="F432" s="5"/>
    </row>
    <row r="434" spans="1:8" ht="54.95" customHeight="1" x14ac:dyDescent="0.8">
      <c r="A434" s="51" t="s">
        <v>71</v>
      </c>
      <c r="B434" s="51"/>
      <c r="C434" s="51"/>
      <c r="D434" s="51"/>
      <c r="E434" s="51"/>
      <c r="F434" s="51"/>
      <c r="G434" s="1"/>
      <c r="H434" s="1"/>
    </row>
    <row r="435" spans="1:8" ht="45.95" customHeight="1" x14ac:dyDescent="0.45">
      <c r="A435" s="52" t="s">
        <v>1</v>
      </c>
      <c r="B435" s="52"/>
      <c r="C435" s="52"/>
      <c r="D435" s="52"/>
      <c r="E435" s="52"/>
      <c r="F435" s="52"/>
      <c r="G435" s="1"/>
      <c r="H435" s="1"/>
    </row>
    <row r="436" spans="1:8" ht="30" customHeight="1" x14ac:dyDescent="0.25">
      <c r="A436" s="5"/>
      <c r="B436" s="6" t="s">
        <v>2</v>
      </c>
      <c r="C436" s="7"/>
      <c r="D436" s="5"/>
      <c r="E436" s="5"/>
      <c r="F436" s="8"/>
    </row>
    <row r="437" spans="1:8" ht="23.1" customHeight="1" x14ac:dyDescent="0.25">
      <c r="A437" s="9"/>
      <c r="B437" s="53" t="s">
        <v>4</v>
      </c>
      <c r="C437" s="56" t="s">
        <v>5</v>
      </c>
      <c r="D437" s="57"/>
      <c r="E437" s="57"/>
      <c r="F437" s="58"/>
    </row>
    <row r="438" spans="1:8" ht="23.1" customHeight="1" x14ac:dyDescent="0.25">
      <c r="A438" s="9"/>
      <c r="B438" s="54"/>
      <c r="C438" s="56" t="s">
        <v>64</v>
      </c>
      <c r="D438" s="57"/>
      <c r="E438" s="57"/>
      <c r="F438" s="58"/>
    </row>
    <row r="439" spans="1:8" ht="23.1" customHeight="1" x14ac:dyDescent="0.25">
      <c r="A439" s="9"/>
      <c r="B439" s="55"/>
      <c r="C439" s="56" t="s">
        <v>73</v>
      </c>
      <c r="D439" s="57"/>
      <c r="E439" s="57"/>
      <c r="F439" s="58"/>
    </row>
    <row r="440" spans="1:8" ht="23.1" customHeight="1" x14ac:dyDescent="0.25">
      <c r="A440" s="5"/>
      <c r="B440" s="10" t="s">
        <v>9</v>
      </c>
      <c r="C440" s="11">
        <v>4.5</v>
      </c>
      <c r="D440" s="12"/>
      <c r="E440" s="9"/>
      <c r="F440" s="8"/>
    </row>
    <row r="441" spans="1:8" ht="23.1" customHeight="1" x14ac:dyDescent="0.25">
      <c r="A441" s="5"/>
      <c r="B441" s="13" t="s">
        <v>10</v>
      </c>
      <c r="C441" s="14">
        <v>842.52</v>
      </c>
      <c r="D441" s="42" t="s">
        <v>11</v>
      </c>
      <c r="E441" s="43"/>
      <c r="F441" s="46">
        <f>C442/C441</f>
        <v>15.772812514836444</v>
      </c>
    </row>
    <row r="442" spans="1:8" ht="23.1" customHeight="1" x14ac:dyDescent="0.25">
      <c r="A442" s="5"/>
      <c r="B442" s="13" t="s">
        <v>12</v>
      </c>
      <c r="C442" s="15">
        <v>13288.91</v>
      </c>
      <c r="D442" s="44"/>
      <c r="E442" s="45"/>
      <c r="F442" s="47"/>
    </row>
    <row r="443" spans="1:8" ht="23.1" customHeight="1" x14ac:dyDescent="0.25">
      <c r="A443" s="5"/>
      <c r="B443" s="16"/>
      <c r="C443" s="17"/>
      <c r="D443" s="18"/>
      <c r="E443" s="5"/>
      <c r="F443" s="8"/>
    </row>
    <row r="444" spans="1:8" ht="23.1" customHeight="1" x14ac:dyDescent="0.25">
      <c r="A444" s="5"/>
      <c r="B444" s="19" t="s">
        <v>13</v>
      </c>
      <c r="C444" s="20" t="s">
        <v>72</v>
      </c>
      <c r="D444" s="5"/>
      <c r="E444" s="5"/>
      <c r="F444" s="8"/>
    </row>
    <row r="445" spans="1:8" ht="23.1" customHeight="1" x14ac:dyDescent="0.25">
      <c r="A445" s="5"/>
      <c r="B445" s="19" t="s">
        <v>3</v>
      </c>
      <c r="C445" s="20">
        <v>55</v>
      </c>
      <c r="D445" s="5"/>
      <c r="E445" s="5"/>
      <c r="F445" s="8"/>
    </row>
    <row r="446" spans="1:8" ht="23.1" customHeight="1" x14ac:dyDescent="0.25">
      <c r="A446" s="5"/>
      <c r="B446" s="19" t="s">
        <v>14</v>
      </c>
      <c r="C446" s="21" t="s">
        <v>15</v>
      </c>
      <c r="D446" s="5"/>
      <c r="E446" s="5"/>
      <c r="F446" s="8"/>
    </row>
    <row r="447" spans="1:8" ht="23.1" customHeight="1" x14ac:dyDescent="0.25">
      <c r="A447" s="5"/>
      <c r="B447" s="5"/>
      <c r="C447" s="5"/>
      <c r="D447" s="5"/>
      <c r="E447" s="5"/>
      <c r="F447" s="8"/>
    </row>
    <row r="448" spans="1:8" ht="50.1" customHeight="1" x14ac:dyDescent="0.25">
      <c r="A448" s="48" t="s">
        <v>16</v>
      </c>
      <c r="B448" s="48"/>
      <c r="C448" s="22" t="s">
        <v>17</v>
      </c>
      <c r="D448" s="49" t="s">
        <v>18</v>
      </c>
      <c r="E448" s="49"/>
      <c r="F448" s="22" t="s">
        <v>19</v>
      </c>
    </row>
    <row r="449" spans="1:6" ht="23.1" customHeight="1" x14ac:dyDescent="0.25">
      <c r="A449" s="40" t="s">
        <v>20</v>
      </c>
      <c r="B449" s="40"/>
      <c r="C449" s="23">
        <v>191.3</v>
      </c>
      <c r="D449" s="23">
        <v>4.5</v>
      </c>
      <c r="E449" s="24" t="s">
        <v>21</v>
      </c>
      <c r="F449" s="23">
        <f t="shared" ref="F449:F456" si="12">C449*D449</f>
        <v>860.85</v>
      </c>
    </row>
    <row r="450" spans="1:6" ht="23.1" customHeight="1" x14ac:dyDescent="0.25">
      <c r="A450" s="40" t="s">
        <v>22</v>
      </c>
      <c r="B450" s="40"/>
      <c r="C450" s="23">
        <v>97.44</v>
      </c>
      <c r="D450" s="23">
        <v>0.91</v>
      </c>
      <c r="E450" s="24" t="s">
        <v>23</v>
      </c>
      <c r="F450" s="23">
        <f t="shared" si="12"/>
        <v>88.670400000000001</v>
      </c>
    </row>
    <row r="451" spans="1:6" ht="23.1" customHeight="1" x14ac:dyDescent="0.25">
      <c r="A451" s="40" t="s">
        <v>24</v>
      </c>
      <c r="B451" s="40"/>
      <c r="C451" s="23">
        <v>151.63</v>
      </c>
      <c r="D451" s="23">
        <v>0.91</v>
      </c>
      <c r="E451" s="24" t="s">
        <v>23</v>
      </c>
      <c r="F451" s="23">
        <f t="shared" si="12"/>
        <v>137.98330000000001</v>
      </c>
    </row>
    <row r="452" spans="1:6" ht="23.1" customHeight="1" x14ac:dyDescent="0.25">
      <c r="A452" s="40" t="s">
        <v>25</v>
      </c>
      <c r="B452" s="40"/>
      <c r="C452" s="23">
        <v>731.97</v>
      </c>
      <c r="D452" s="23"/>
      <c r="E452" s="24" t="s">
        <v>21</v>
      </c>
      <c r="F452" s="23">
        <f t="shared" si="12"/>
        <v>0</v>
      </c>
    </row>
    <row r="453" spans="1:6" ht="45.95" customHeight="1" x14ac:dyDescent="0.25">
      <c r="A453" s="40" t="s">
        <v>26</v>
      </c>
      <c r="B453" s="40"/>
      <c r="C453" s="23">
        <v>652.6</v>
      </c>
      <c r="D453" s="23">
        <v>9</v>
      </c>
      <c r="E453" s="24" t="s">
        <v>21</v>
      </c>
      <c r="F453" s="23">
        <f t="shared" si="12"/>
        <v>5873.4000000000005</v>
      </c>
    </row>
    <row r="454" spans="1:6" ht="23.1" customHeight="1" x14ac:dyDescent="0.25">
      <c r="A454" s="40" t="s">
        <v>27</v>
      </c>
      <c r="B454" s="40"/>
      <c r="C454" s="23">
        <v>526.99</v>
      </c>
      <c r="D454" s="23"/>
      <c r="E454" s="24" t="s">
        <v>21</v>
      </c>
      <c r="F454" s="23">
        <f t="shared" si="12"/>
        <v>0</v>
      </c>
    </row>
    <row r="455" spans="1:6" ht="23.1" customHeight="1" x14ac:dyDescent="0.25">
      <c r="A455" s="40" t="s">
        <v>28</v>
      </c>
      <c r="B455" s="40"/>
      <c r="C455" s="23">
        <v>5438.99</v>
      </c>
      <c r="D455" s="23">
        <v>4.5</v>
      </c>
      <c r="E455" s="24" t="s">
        <v>21</v>
      </c>
      <c r="F455" s="23">
        <f t="shared" si="12"/>
        <v>24475.454999999998</v>
      </c>
    </row>
    <row r="456" spans="1:6" ht="23.1" customHeight="1" x14ac:dyDescent="0.25">
      <c r="A456" s="40" t="s">
        <v>29</v>
      </c>
      <c r="B456" s="40"/>
      <c r="C456" s="23">
        <v>1672.77</v>
      </c>
      <c r="D456" s="23">
        <v>4.5</v>
      </c>
      <c r="E456" s="24" t="s">
        <v>21</v>
      </c>
      <c r="F456" s="23">
        <f t="shared" si="12"/>
        <v>7527.4650000000001</v>
      </c>
    </row>
    <row r="457" spans="1:6" ht="23.1" customHeight="1" x14ac:dyDescent="0.25">
      <c r="A457" s="40" t="s">
        <v>30</v>
      </c>
      <c r="B457" s="40"/>
      <c r="C457" s="23">
        <v>548.24</v>
      </c>
      <c r="D457" s="23">
        <v>4.5</v>
      </c>
      <c r="E457" s="24" t="s">
        <v>21</v>
      </c>
      <c r="F457" s="23">
        <f>C457*D457</f>
        <v>2467.08</v>
      </c>
    </row>
    <row r="458" spans="1:6" ht="23.1" customHeight="1" x14ac:dyDescent="0.25">
      <c r="A458" s="40" t="s">
        <v>31</v>
      </c>
      <c r="B458" s="40"/>
      <c r="C458" s="23">
        <v>340.74</v>
      </c>
      <c r="D458" s="23">
        <v>45</v>
      </c>
      <c r="E458" s="24" t="s">
        <v>21</v>
      </c>
      <c r="F458" s="23">
        <f>C458*D458</f>
        <v>15333.300000000001</v>
      </c>
    </row>
    <row r="459" spans="1:6" ht="23.1" customHeight="1" x14ac:dyDescent="0.25">
      <c r="A459" s="5"/>
      <c r="B459" s="25"/>
      <c r="C459" s="25"/>
      <c r="D459" s="26"/>
      <c r="E459" s="26"/>
      <c r="F459" s="8"/>
    </row>
    <row r="460" spans="1:6" ht="23.1" customHeight="1" x14ac:dyDescent="0.25">
      <c r="A460" s="5"/>
      <c r="B460" s="6" t="s">
        <v>32</v>
      </c>
      <c r="C460" s="7"/>
      <c r="D460" s="5"/>
      <c r="E460" s="5"/>
      <c r="F460" s="8"/>
    </row>
    <row r="461" spans="1:6" ht="23.1" customHeight="1" x14ac:dyDescent="0.25">
      <c r="A461" s="5"/>
      <c r="B461" s="41" t="s">
        <v>33</v>
      </c>
      <c r="C461" s="27" t="s">
        <v>34</v>
      </c>
      <c r="D461" s="28">
        <f>IF(F449&gt;0,ROUND((F449+C442)/C442,2),0)</f>
        <v>1.06</v>
      </c>
      <c r="E461" s="28"/>
      <c r="F461" s="9"/>
    </row>
    <row r="462" spans="1:6" ht="23.1" customHeight="1" x14ac:dyDescent="0.25">
      <c r="A462" s="5"/>
      <c r="B462" s="41"/>
      <c r="C462" s="27" t="s">
        <v>35</v>
      </c>
      <c r="D462" s="28">
        <f>IF(SUM(F450:F451)&gt;0,ROUND((F450+F451+C442)/C442,2),0)</f>
        <v>1.02</v>
      </c>
      <c r="E462" s="28"/>
      <c r="F462" s="29"/>
    </row>
    <row r="463" spans="1:6" ht="23.1" customHeight="1" x14ac:dyDescent="0.25">
      <c r="A463" s="5"/>
      <c r="B463" s="41"/>
      <c r="C463" s="27" t="s">
        <v>36</v>
      </c>
      <c r="D463" s="28">
        <f>IF(F452&gt;0,ROUND((F452+C442)/C442,2),0)</f>
        <v>0</v>
      </c>
      <c r="E463" s="9"/>
      <c r="F463" s="29"/>
    </row>
    <row r="464" spans="1:6" ht="23.1" customHeight="1" x14ac:dyDescent="0.25">
      <c r="A464" s="5"/>
      <c r="B464" s="41"/>
      <c r="C464" s="30" t="s">
        <v>37</v>
      </c>
      <c r="D464" s="31">
        <f>IF(SUM(F453:F458)&gt;0,ROUND((SUM(F453:F458)+C442)/C442,2),0)</f>
        <v>5.19</v>
      </c>
      <c r="E464" s="9"/>
      <c r="F464" s="29"/>
    </row>
    <row r="465" spans="1:8" ht="23.1" customHeight="1" x14ac:dyDescent="0.25">
      <c r="A465" s="5"/>
      <c r="B465" s="5"/>
      <c r="C465" s="32" t="s">
        <v>38</v>
      </c>
      <c r="D465" s="33">
        <f>SUM(D461:D464)-IF(VALUE(COUNTIF(D461:D464,"&gt;0"))=4,3,0)-IF(VALUE(COUNTIF(D461:D464,"&gt;0"))=3,2,0)-IF(VALUE(COUNTIF(D461:D464,"&gt;0"))=2,1,0)</f>
        <v>5.2700000000000005</v>
      </c>
      <c r="E465" s="34"/>
      <c r="F465" s="8"/>
    </row>
    <row r="466" spans="1:8" ht="23.1" customHeight="1" x14ac:dyDescent="0.25">
      <c r="A466" s="5"/>
      <c r="B466" s="5"/>
      <c r="C466" s="5"/>
      <c r="D466" s="35"/>
      <c r="E466" s="5"/>
      <c r="F466" s="8"/>
    </row>
    <row r="467" spans="1:8" ht="23.1" customHeight="1" x14ac:dyDescent="0.35">
      <c r="A467" s="36"/>
      <c r="B467" s="37" t="s">
        <v>39</v>
      </c>
      <c r="C467" s="50">
        <f>D465*C442</f>
        <v>70032.555700000012</v>
      </c>
      <c r="D467" s="50"/>
      <c r="E467" s="5"/>
      <c r="F467" s="8"/>
    </row>
    <row r="468" spans="1:8" ht="23.1" customHeight="1" x14ac:dyDescent="0.3">
      <c r="A468" s="5"/>
      <c r="B468" s="38" t="s">
        <v>40</v>
      </c>
      <c r="C468" s="39">
        <f>C467/C441</f>
        <v>83.122721953188076</v>
      </c>
      <c r="D468" s="39"/>
      <c r="E468" s="5"/>
      <c r="F468" s="5"/>
    </row>
    <row r="470" spans="1:8" ht="54.95" customHeight="1" x14ac:dyDescent="0.8">
      <c r="A470" s="51" t="s">
        <v>74</v>
      </c>
      <c r="B470" s="51"/>
      <c r="C470" s="51"/>
      <c r="D470" s="51"/>
      <c r="E470" s="51"/>
      <c r="F470" s="51"/>
      <c r="G470" s="1"/>
      <c r="H470" s="1"/>
    </row>
    <row r="471" spans="1:8" ht="45.95" customHeight="1" x14ac:dyDescent="0.45">
      <c r="A471" s="52" t="s">
        <v>1</v>
      </c>
      <c r="B471" s="52"/>
      <c r="C471" s="52"/>
      <c r="D471" s="52"/>
      <c r="E471" s="52"/>
      <c r="F471" s="52"/>
      <c r="G471" s="1"/>
      <c r="H471" s="1"/>
    </row>
    <row r="472" spans="1:8" ht="30" customHeight="1" x14ac:dyDescent="0.25">
      <c r="A472" s="5"/>
      <c r="B472" s="6" t="s">
        <v>2</v>
      </c>
      <c r="C472" s="7"/>
      <c r="D472" s="5"/>
      <c r="E472" s="5"/>
      <c r="F472" s="8"/>
    </row>
    <row r="473" spans="1:8" ht="23.1" customHeight="1" x14ac:dyDescent="0.25">
      <c r="A473" s="9"/>
      <c r="B473" s="53" t="s">
        <v>4</v>
      </c>
      <c r="C473" s="56" t="s">
        <v>5</v>
      </c>
      <c r="D473" s="57"/>
      <c r="E473" s="57"/>
      <c r="F473" s="58"/>
    </row>
    <row r="474" spans="1:8" ht="23.1" customHeight="1" x14ac:dyDescent="0.25">
      <c r="A474" s="9"/>
      <c r="B474" s="54"/>
      <c r="C474" s="56" t="s">
        <v>64</v>
      </c>
      <c r="D474" s="57"/>
      <c r="E474" s="57"/>
      <c r="F474" s="58"/>
    </row>
    <row r="475" spans="1:8" ht="23.1" customHeight="1" x14ac:dyDescent="0.25">
      <c r="A475" s="9"/>
      <c r="B475" s="55"/>
      <c r="C475" s="56" t="s">
        <v>76</v>
      </c>
      <c r="D475" s="57"/>
      <c r="E475" s="57"/>
      <c r="F475" s="58"/>
    </row>
    <row r="476" spans="1:8" ht="23.1" customHeight="1" x14ac:dyDescent="0.25">
      <c r="A476" s="5"/>
      <c r="B476" s="10" t="s">
        <v>9</v>
      </c>
      <c r="C476" s="11">
        <v>5.6</v>
      </c>
      <c r="D476" s="12"/>
      <c r="E476" s="9"/>
      <c r="F476" s="8"/>
    </row>
    <row r="477" spans="1:8" ht="23.1" customHeight="1" x14ac:dyDescent="0.25">
      <c r="A477" s="5"/>
      <c r="B477" s="13" t="s">
        <v>10</v>
      </c>
      <c r="C477" s="14">
        <v>964.31</v>
      </c>
      <c r="D477" s="42" t="s">
        <v>11</v>
      </c>
      <c r="E477" s="43"/>
      <c r="F477" s="46">
        <f>C478/C477</f>
        <v>16.031016996608976</v>
      </c>
    </row>
    <row r="478" spans="1:8" ht="23.1" customHeight="1" x14ac:dyDescent="0.25">
      <c r="A478" s="5"/>
      <c r="B478" s="13" t="s">
        <v>12</v>
      </c>
      <c r="C478" s="15">
        <v>15458.87</v>
      </c>
      <c r="D478" s="44"/>
      <c r="E478" s="45"/>
      <c r="F478" s="47"/>
    </row>
    <row r="479" spans="1:8" ht="23.1" customHeight="1" x14ac:dyDescent="0.25">
      <c r="A479" s="5"/>
      <c r="B479" s="16"/>
      <c r="C479" s="17"/>
      <c r="D479" s="18"/>
      <c r="E479" s="5"/>
      <c r="F479" s="8"/>
    </row>
    <row r="480" spans="1:8" ht="23.1" customHeight="1" x14ac:dyDescent="0.25">
      <c r="A480" s="5"/>
      <c r="B480" s="19" t="s">
        <v>13</v>
      </c>
      <c r="C480" s="20" t="s">
        <v>75</v>
      </c>
      <c r="D480" s="5"/>
      <c r="E480" s="5"/>
      <c r="F480" s="8"/>
    </row>
    <row r="481" spans="1:6" ht="23.1" customHeight="1" x14ac:dyDescent="0.25">
      <c r="A481" s="5"/>
      <c r="B481" s="19" t="s">
        <v>3</v>
      </c>
      <c r="C481" s="20">
        <v>45</v>
      </c>
      <c r="D481" s="5"/>
      <c r="E481" s="5"/>
      <c r="F481" s="8"/>
    </row>
    <row r="482" spans="1:6" ht="23.1" customHeight="1" x14ac:dyDescent="0.25">
      <c r="A482" s="5"/>
      <c r="B482" s="19" t="s">
        <v>14</v>
      </c>
      <c r="C482" s="21" t="s">
        <v>15</v>
      </c>
      <c r="D482" s="5"/>
      <c r="E482" s="5"/>
      <c r="F482" s="8"/>
    </row>
    <row r="483" spans="1:6" ht="23.1" customHeight="1" x14ac:dyDescent="0.25">
      <c r="A483" s="5"/>
      <c r="B483" s="5"/>
      <c r="C483" s="5"/>
      <c r="D483" s="5"/>
      <c r="E483" s="5"/>
      <c r="F483" s="8"/>
    </row>
    <row r="484" spans="1:6" ht="50.1" customHeight="1" x14ac:dyDescent="0.25">
      <c r="A484" s="48" t="s">
        <v>16</v>
      </c>
      <c r="B484" s="48"/>
      <c r="C484" s="22" t="s">
        <v>17</v>
      </c>
      <c r="D484" s="49" t="s">
        <v>18</v>
      </c>
      <c r="E484" s="49"/>
      <c r="F484" s="22" t="s">
        <v>19</v>
      </c>
    </row>
    <row r="485" spans="1:6" ht="23.1" customHeight="1" x14ac:dyDescent="0.25">
      <c r="A485" s="40" t="s">
        <v>20</v>
      </c>
      <c r="B485" s="40"/>
      <c r="C485" s="23">
        <v>191.3</v>
      </c>
      <c r="D485" s="23">
        <v>5.6</v>
      </c>
      <c r="E485" s="24" t="s">
        <v>21</v>
      </c>
      <c r="F485" s="23">
        <f t="shared" ref="F485:F492" si="13">C485*D485</f>
        <v>1071.28</v>
      </c>
    </row>
    <row r="486" spans="1:6" ht="23.1" customHeight="1" x14ac:dyDescent="0.25">
      <c r="A486" s="40" t="s">
        <v>22</v>
      </c>
      <c r="B486" s="40"/>
      <c r="C486" s="23">
        <v>97.44</v>
      </c>
      <c r="D486" s="23">
        <v>1.32</v>
      </c>
      <c r="E486" s="24" t="s">
        <v>23</v>
      </c>
      <c r="F486" s="23">
        <f t="shared" si="13"/>
        <v>128.6208</v>
      </c>
    </row>
    <row r="487" spans="1:6" ht="23.1" customHeight="1" x14ac:dyDescent="0.25">
      <c r="A487" s="40" t="s">
        <v>24</v>
      </c>
      <c r="B487" s="40"/>
      <c r="C487" s="23">
        <v>151.63</v>
      </c>
      <c r="D487" s="23">
        <v>1.32</v>
      </c>
      <c r="E487" s="24" t="s">
        <v>23</v>
      </c>
      <c r="F487" s="23">
        <f t="shared" si="13"/>
        <v>200.1516</v>
      </c>
    </row>
    <row r="488" spans="1:6" ht="23.1" customHeight="1" x14ac:dyDescent="0.25">
      <c r="A488" s="40" t="s">
        <v>25</v>
      </c>
      <c r="B488" s="40"/>
      <c r="C488" s="23">
        <v>731.97</v>
      </c>
      <c r="D488" s="23"/>
      <c r="E488" s="24" t="s">
        <v>21</v>
      </c>
      <c r="F488" s="23">
        <f t="shared" si="13"/>
        <v>0</v>
      </c>
    </row>
    <row r="489" spans="1:6" ht="45.95" customHeight="1" x14ac:dyDescent="0.25">
      <c r="A489" s="40" t="s">
        <v>26</v>
      </c>
      <c r="B489" s="40"/>
      <c r="C489" s="23">
        <v>652.6</v>
      </c>
      <c r="D489" s="23">
        <v>11.2</v>
      </c>
      <c r="E489" s="24" t="s">
        <v>21</v>
      </c>
      <c r="F489" s="23">
        <f t="shared" si="13"/>
        <v>7309.12</v>
      </c>
    </row>
    <row r="490" spans="1:6" ht="23.1" customHeight="1" x14ac:dyDescent="0.25">
      <c r="A490" s="40" t="s">
        <v>27</v>
      </c>
      <c r="B490" s="40"/>
      <c r="C490" s="23">
        <v>526.99</v>
      </c>
      <c r="D490" s="23"/>
      <c r="E490" s="24" t="s">
        <v>21</v>
      </c>
      <c r="F490" s="23">
        <f t="shared" si="13"/>
        <v>0</v>
      </c>
    </row>
    <row r="491" spans="1:6" ht="23.1" customHeight="1" x14ac:dyDescent="0.25">
      <c r="A491" s="40" t="s">
        <v>28</v>
      </c>
      <c r="B491" s="40"/>
      <c r="C491" s="23">
        <v>5438.99</v>
      </c>
      <c r="D491" s="23">
        <v>5.6</v>
      </c>
      <c r="E491" s="24" t="s">
        <v>21</v>
      </c>
      <c r="F491" s="23">
        <f t="shared" si="13"/>
        <v>30458.343999999997</v>
      </c>
    </row>
    <row r="492" spans="1:6" ht="23.1" customHeight="1" x14ac:dyDescent="0.25">
      <c r="A492" s="40" t="s">
        <v>29</v>
      </c>
      <c r="B492" s="40"/>
      <c r="C492" s="23">
        <v>1672.77</v>
      </c>
      <c r="D492" s="23">
        <v>5.6</v>
      </c>
      <c r="E492" s="24" t="s">
        <v>21</v>
      </c>
      <c r="F492" s="23">
        <f t="shared" si="13"/>
        <v>9367.5119999999988</v>
      </c>
    </row>
    <row r="493" spans="1:6" ht="23.1" customHeight="1" x14ac:dyDescent="0.25">
      <c r="A493" s="40" t="s">
        <v>30</v>
      </c>
      <c r="B493" s="40"/>
      <c r="C493" s="23">
        <v>548.24</v>
      </c>
      <c r="D493" s="23">
        <v>5.6</v>
      </c>
      <c r="E493" s="24" t="s">
        <v>21</v>
      </c>
      <c r="F493" s="23">
        <f>C493*D493</f>
        <v>3070.1439999999998</v>
      </c>
    </row>
    <row r="494" spans="1:6" ht="23.1" customHeight="1" x14ac:dyDescent="0.25">
      <c r="A494" s="40" t="s">
        <v>31</v>
      </c>
      <c r="B494" s="40"/>
      <c r="C494" s="23">
        <v>340.74</v>
      </c>
      <c r="D494" s="23">
        <v>56</v>
      </c>
      <c r="E494" s="24" t="s">
        <v>21</v>
      </c>
      <c r="F494" s="23">
        <f>C494*D494</f>
        <v>19081.440000000002</v>
      </c>
    </row>
    <row r="495" spans="1:6" ht="23.1" customHeight="1" x14ac:dyDescent="0.25">
      <c r="A495" s="5"/>
      <c r="B495" s="25"/>
      <c r="C495" s="25"/>
      <c r="D495" s="26"/>
      <c r="E495" s="26"/>
      <c r="F495" s="8"/>
    </row>
    <row r="496" spans="1:6" ht="23.1" customHeight="1" x14ac:dyDescent="0.25">
      <c r="A496" s="5"/>
      <c r="B496" s="6" t="s">
        <v>32</v>
      </c>
      <c r="C496" s="7"/>
      <c r="D496" s="5"/>
      <c r="E496" s="5"/>
      <c r="F496" s="8"/>
    </row>
    <row r="497" spans="1:8" ht="23.1" customHeight="1" x14ac:dyDescent="0.25">
      <c r="A497" s="5"/>
      <c r="B497" s="41" t="s">
        <v>33</v>
      </c>
      <c r="C497" s="27" t="s">
        <v>34</v>
      </c>
      <c r="D497" s="28">
        <f>IF(F485&gt;0,ROUND((F485+C478)/C478,2),0)</f>
        <v>1.07</v>
      </c>
      <c r="E497" s="28"/>
      <c r="F497" s="9"/>
    </row>
    <row r="498" spans="1:8" ht="23.1" customHeight="1" x14ac:dyDescent="0.25">
      <c r="A498" s="5"/>
      <c r="B498" s="41"/>
      <c r="C498" s="27" t="s">
        <v>35</v>
      </c>
      <c r="D498" s="28">
        <f>IF(SUM(F486:F487)&gt;0,ROUND((F486+F487+C478)/C478,2),0)</f>
        <v>1.02</v>
      </c>
      <c r="E498" s="28"/>
      <c r="F498" s="29"/>
    </row>
    <row r="499" spans="1:8" ht="23.1" customHeight="1" x14ac:dyDescent="0.25">
      <c r="A499" s="5"/>
      <c r="B499" s="41"/>
      <c r="C499" s="27" t="s">
        <v>36</v>
      </c>
      <c r="D499" s="28">
        <f>IF(F488&gt;0,ROUND((F488+C478)/C478,2),0)</f>
        <v>0</v>
      </c>
      <c r="E499" s="9"/>
      <c r="F499" s="29"/>
    </row>
    <row r="500" spans="1:8" ht="23.1" customHeight="1" x14ac:dyDescent="0.25">
      <c r="A500" s="5"/>
      <c r="B500" s="41"/>
      <c r="C500" s="30" t="s">
        <v>37</v>
      </c>
      <c r="D500" s="31">
        <f>IF(SUM(F489:F494)&gt;0,ROUND((SUM(F489:F494)+C478)/C478,2),0)</f>
        <v>5.48</v>
      </c>
      <c r="E500" s="9"/>
      <c r="F500" s="29"/>
    </row>
    <row r="501" spans="1:8" ht="23.1" customHeight="1" x14ac:dyDescent="0.25">
      <c r="A501" s="5"/>
      <c r="B501" s="5"/>
      <c r="C501" s="32" t="s">
        <v>38</v>
      </c>
      <c r="D501" s="33">
        <f>SUM(D497:D500)-IF(VALUE(COUNTIF(D497:D500,"&gt;0"))=4,3,0)-IF(VALUE(COUNTIF(D497:D500,"&gt;0"))=3,2,0)-IF(VALUE(COUNTIF(D497:D500,"&gt;0"))=2,1,0)</f>
        <v>5.57</v>
      </c>
      <c r="E501" s="34"/>
      <c r="F501" s="8"/>
    </row>
    <row r="502" spans="1:8" ht="23.1" customHeight="1" x14ac:dyDescent="0.25">
      <c r="A502" s="5"/>
      <c r="B502" s="5"/>
      <c r="C502" s="5"/>
      <c r="D502" s="35"/>
      <c r="E502" s="5"/>
      <c r="F502" s="8"/>
    </row>
    <row r="503" spans="1:8" ht="23.1" customHeight="1" x14ac:dyDescent="0.35">
      <c r="A503" s="36"/>
      <c r="B503" s="37" t="s">
        <v>39</v>
      </c>
      <c r="C503" s="50">
        <f>D501*C478</f>
        <v>86105.905900000012</v>
      </c>
      <c r="D503" s="50"/>
      <c r="E503" s="5"/>
      <c r="F503" s="8"/>
    </row>
    <row r="504" spans="1:8" ht="23.1" customHeight="1" x14ac:dyDescent="0.3">
      <c r="A504" s="5"/>
      <c r="B504" s="38" t="s">
        <v>40</v>
      </c>
      <c r="C504" s="39">
        <f>C503/C477</f>
        <v>89.29276467111201</v>
      </c>
      <c r="D504" s="39"/>
      <c r="E504" s="5"/>
      <c r="F504" s="5"/>
    </row>
    <row r="506" spans="1:8" ht="54.95" customHeight="1" x14ac:dyDescent="0.8">
      <c r="A506" s="51" t="s">
        <v>77</v>
      </c>
      <c r="B506" s="51"/>
      <c r="C506" s="51"/>
      <c r="D506" s="51"/>
      <c r="E506" s="51"/>
      <c r="F506" s="51"/>
      <c r="G506" s="1"/>
      <c r="H506" s="1"/>
    </row>
    <row r="507" spans="1:8" ht="45.95" customHeight="1" x14ac:dyDescent="0.45">
      <c r="A507" s="52" t="s">
        <v>1</v>
      </c>
      <c r="B507" s="52"/>
      <c r="C507" s="52"/>
      <c r="D507" s="52"/>
      <c r="E507" s="52"/>
      <c r="F507" s="52"/>
      <c r="G507" s="1"/>
      <c r="H507" s="1"/>
    </row>
    <row r="508" spans="1:8" ht="30" customHeight="1" x14ac:dyDescent="0.25">
      <c r="A508" s="5"/>
      <c r="B508" s="6" t="s">
        <v>2</v>
      </c>
      <c r="C508" s="7"/>
      <c r="D508" s="5"/>
      <c r="E508" s="5"/>
      <c r="F508" s="8"/>
    </row>
    <row r="509" spans="1:8" ht="23.1" customHeight="1" x14ac:dyDescent="0.25">
      <c r="A509" s="9"/>
      <c r="B509" s="53" t="s">
        <v>4</v>
      </c>
      <c r="C509" s="56" t="s">
        <v>5</v>
      </c>
      <c r="D509" s="57"/>
      <c r="E509" s="57"/>
      <c r="F509" s="58"/>
    </row>
    <row r="510" spans="1:8" ht="23.1" customHeight="1" x14ac:dyDescent="0.25">
      <c r="A510" s="9"/>
      <c r="B510" s="54"/>
      <c r="C510" s="56" t="s">
        <v>64</v>
      </c>
      <c r="D510" s="57"/>
      <c r="E510" s="57"/>
      <c r="F510" s="58"/>
    </row>
    <row r="511" spans="1:8" ht="23.1" customHeight="1" x14ac:dyDescent="0.25">
      <c r="A511" s="9"/>
      <c r="B511" s="55"/>
      <c r="C511" s="56" t="s">
        <v>79</v>
      </c>
      <c r="D511" s="57"/>
      <c r="E511" s="57"/>
      <c r="F511" s="58"/>
    </row>
    <row r="512" spans="1:8" ht="23.1" customHeight="1" x14ac:dyDescent="0.25">
      <c r="A512" s="5"/>
      <c r="B512" s="10" t="s">
        <v>9</v>
      </c>
      <c r="C512" s="11">
        <v>6.2</v>
      </c>
      <c r="D512" s="12"/>
      <c r="E512" s="9"/>
      <c r="F512" s="8"/>
    </row>
    <row r="513" spans="1:6" ht="23.1" customHeight="1" x14ac:dyDescent="0.25">
      <c r="A513" s="5"/>
      <c r="B513" s="13" t="s">
        <v>10</v>
      </c>
      <c r="C513" s="14">
        <v>1343.79</v>
      </c>
      <c r="D513" s="42" t="s">
        <v>11</v>
      </c>
      <c r="E513" s="43"/>
      <c r="F513" s="46">
        <f>C514/C513</f>
        <v>18.924832005000781</v>
      </c>
    </row>
    <row r="514" spans="1:6" ht="23.1" customHeight="1" x14ac:dyDescent="0.25">
      <c r="A514" s="5"/>
      <c r="B514" s="13" t="s">
        <v>12</v>
      </c>
      <c r="C514" s="15">
        <v>25431</v>
      </c>
      <c r="D514" s="44"/>
      <c r="E514" s="45"/>
      <c r="F514" s="47"/>
    </row>
    <row r="515" spans="1:6" ht="23.1" customHeight="1" x14ac:dyDescent="0.25">
      <c r="A515" s="5"/>
      <c r="B515" s="16"/>
      <c r="C515" s="17"/>
      <c r="D515" s="18"/>
      <c r="E515" s="5"/>
      <c r="F515" s="8"/>
    </row>
    <row r="516" spans="1:6" ht="23.1" customHeight="1" x14ac:dyDescent="0.25">
      <c r="A516" s="5"/>
      <c r="B516" s="19" t="s">
        <v>13</v>
      </c>
      <c r="C516" s="20" t="s">
        <v>78</v>
      </c>
      <c r="D516" s="5"/>
      <c r="E516" s="5"/>
      <c r="F516" s="8"/>
    </row>
    <row r="517" spans="1:6" ht="23.1" customHeight="1" x14ac:dyDescent="0.25">
      <c r="A517" s="5"/>
      <c r="B517" s="19" t="s">
        <v>3</v>
      </c>
      <c r="C517" s="20">
        <v>60</v>
      </c>
      <c r="D517" s="5"/>
      <c r="E517" s="5"/>
      <c r="F517" s="8"/>
    </row>
    <row r="518" spans="1:6" ht="23.1" customHeight="1" x14ac:dyDescent="0.25">
      <c r="A518" s="5"/>
      <c r="B518" s="19" t="s">
        <v>14</v>
      </c>
      <c r="C518" s="21" t="s">
        <v>15</v>
      </c>
      <c r="D518" s="5"/>
      <c r="E518" s="5"/>
      <c r="F518" s="8"/>
    </row>
    <row r="519" spans="1:6" ht="23.1" customHeight="1" x14ac:dyDescent="0.25">
      <c r="A519" s="5"/>
      <c r="B519" s="5"/>
      <c r="C519" s="5"/>
      <c r="D519" s="5"/>
      <c r="E519" s="5"/>
      <c r="F519" s="8"/>
    </row>
    <row r="520" spans="1:6" ht="50.1" customHeight="1" x14ac:dyDescent="0.25">
      <c r="A520" s="48" t="s">
        <v>16</v>
      </c>
      <c r="B520" s="48"/>
      <c r="C520" s="22" t="s">
        <v>17</v>
      </c>
      <c r="D520" s="49" t="s">
        <v>18</v>
      </c>
      <c r="E520" s="49"/>
      <c r="F520" s="22" t="s">
        <v>19</v>
      </c>
    </row>
    <row r="521" spans="1:6" ht="23.1" customHeight="1" x14ac:dyDescent="0.25">
      <c r="A521" s="40" t="s">
        <v>20</v>
      </c>
      <c r="B521" s="40"/>
      <c r="C521" s="23">
        <v>191.3</v>
      </c>
      <c r="D521" s="23">
        <v>6.2</v>
      </c>
      <c r="E521" s="24" t="s">
        <v>21</v>
      </c>
      <c r="F521" s="23">
        <f t="shared" ref="F521:F528" si="14">C521*D521</f>
        <v>1186.0600000000002</v>
      </c>
    </row>
    <row r="522" spans="1:6" ht="23.1" customHeight="1" x14ac:dyDescent="0.25">
      <c r="A522" s="40" t="s">
        <v>22</v>
      </c>
      <c r="B522" s="40"/>
      <c r="C522" s="23">
        <v>97.44</v>
      </c>
      <c r="D522" s="23">
        <v>1.44</v>
      </c>
      <c r="E522" s="24" t="s">
        <v>23</v>
      </c>
      <c r="F522" s="23">
        <f t="shared" si="14"/>
        <v>140.31359999999998</v>
      </c>
    </row>
    <row r="523" spans="1:6" ht="23.1" customHeight="1" x14ac:dyDescent="0.25">
      <c r="A523" s="40" t="s">
        <v>24</v>
      </c>
      <c r="B523" s="40"/>
      <c r="C523" s="23">
        <v>151.63</v>
      </c>
      <c r="D523" s="23">
        <v>1.44</v>
      </c>
      <c r="E523" s="24" t="s">
        <v>23</v>
      </c>
      <c r="F523" s="23">
        <f t="shared" si="14"/>
        <v>218.34719999999999</v>
      </c>
    </row>
    <row r="524" spans="1:6" ht="23.1" customHeight="1" x14ac:dyDescent="0.25">
      <c r="A524" s="40" t="s">
        <v>25</v>
      </c>
      <c r="B524" s="40"/>
      <c r="C524" s="23">
        <v>731.97</v>
      </c>
      <c r="D524" s="23"/>
      <c r="E524" s="24" t="s">
        <v>21</v>
      </c>
      <c r="F524" s="23">
        <f t="shared" si="14"/>
        <v>0</v>
      </c>
    </row>
    <row r="525" spans="1:6" ht="45.95" customHeight="1" x14ac:dyDescent="0.25">
      <c r="A525" s="40" t="s">
        <v>26</v>
      </c>
      <c r="B525" s="40"/>
      <c r="C525" s="23">
        <v>652.6</v>
      </c>
      <c r="D525" s="23">
        <v>12.4</v>
      </c>
      <c r="E525" s="24" t="s">
        <v>21</v>
      </c>
      <c r="F525" s="23">
        <f t="shared" si="14"/>
        <v>8092.2400000000007</v>
      </c>
    </row>
    <row r="526" spans="1:6" ht="23.1" customHeight="1" x14ac:dyDescent="0.25">
      <c r="A526" s="40" t="s">
        <v>27</v>
      </c>
      <c r="B526" s="40"/>
      <c r="C526" s="23">
        <v>526.99</v>
      </c>
      <c r="D526" s="23"/>
      <c r="E526" s="24" t="s">
        <v>21</v>
      </c>
      <c r="F526" s="23">
        <f t="shared" si="14"/>
        <v>0</v>
      </c>
    </row>
    <row r="527" spans="1:6" ht="23.1" customHeight="1" x14ac:dyDescent="0.25">
      <c r="A527" s="40" t="s">
        <v>28</v>
      </c>
      <c r="B527" s="40"/>
      <c r="C527" s="23">
        <v>5438.99</v>
      </c>
      <c r="D527" s="23">
        <v>6.2</v>
      </c>
      <c r="E527" s="24" t="s">
        <v>21</v>
      </c>
      <c r="F527" s="23">
        <f t="shared" si="14"/>
        <v>33721.737999999998</v>
      </c>
    </row>
    <row r="528" spans="1:6" ht="23.1" customHeight="1" x14ac:dyDescent="0.25">
      <c r="A528" s="40" t="s">
        <v>29</v>
      </c>
      <c r="B528" s="40"/>
      <c r="C528" s="23">
        <v>1672.77</v>
      </c>
      <c r="D528" s="23">
        <v>6.2</v>
      </c>
      <c r="E528" s="24" t="s">
        <v>21</v>
      </c>
      <c r="F528" s="23">
        <f t="shared" si="14"/>
        <v>10371.174000000001</v>
      </c>
    </row>
    <row r="529" spans="1:8" ht="23.1" customHeight="1" x14ac:dyDescent="0.25">
      <c r="A529" s="40" t="s">
        <v>30</v>
      </c>
      <c r="B529" s="40"/>
      <c r="C529" s="23">
        <v>548.24</v>
      </c>
      <c r="D529" s="23">
        <v>6.2</v>
      </c>
      <c r="E529" s="24" t="s">
        <v>21</v>
      </c>
      <c r="F529" s="23">
        <f>C529*D529</f>
        <v>3399.0880000000002</v>
      </c>
    </row>
    <row r="530" spans="1:8" ht="23.1" customHeight="1" x14ac:dyDescent="0.25">
      <c r="A530" s="40" t="s">
        <v>31</v>
      </c>
      <c r="B530" s="40"/>
      <c r="C530" s="23">
        <v>340.74</v>
      </c>
      <c r="D530" s="23">
        <v>62</v>
      </c>
      <c r="E530" s="24" t="s">
        <v>21</v>
      </c>
      <c r="F530" s="23">
        <f>C530*D530</f>
        <v>21125.88</v>
      </c>
    </row>
    <row r="531" spans="1:8" ht="23.1" customHeight="1" x14ac:dyDescent="0.25">
      <c r="A531" s="5"/>
      <c r="B531" s="25"/>
      <c r="C531" s="25"/>
      <c r="D531" s="26"/>
      <c r="E531" s="26"/>
      <c r="F531" s="8"/>
    </row>
    <row r="532" spans="1:8" ht="23.1" customHeight="1" x14ac:dyDescent="0.25">
      <c r="A532" s="5"/>
      <c r="B532" s="6" t="s">
        <v>32</v>
      </c>
      <c r="C532" s="7"/>
      <c r="D532" s="5"/>
      <c r="E532" s="5"/>
      <c r="F532" s="8"/>
    </row>
    <row r="533" spans="1:8" ht="23.1" customHeight="1" x14ac:dyDescent="0.25">
      <c r="A533" s="5"/>
      <c r="B533" s="41" t="s">
        <v>33</v>
      </c>
      <c r="C533" s="27" t="s">
        <v>34</v>
      </c>
      <c r="D533" s="28">
        <f>IF(F521&gt;0,ROUND((F521+C514)/C514,2),0)</f>
        <v>1.05</v>
      </c>
      <c r="E533" s="28"/>
      <c r="F533" s="9"/>
    </row>
    <row r="534" spans="1:8" ht="23.1" customHeight="1" x14ac:dyDescent="0.25">
      <c r="A534" s="5"/>
      <c r="B534" s="41"/>
      <c r="C534" s="27" t="s">
        <v>35</v>
      </c>
      <c r="D534" s="28">
        <f>IF(SUM(F522:F523)&gt;0,ROUND((F522+F523+C514)/C514,2),0)</f>
        <v>1.01</v>
      </c>
      <c r="E534" s="28"/>
      <c r="F534" s="29"/>
    </row>
    <row r="535" spans="1:8" ht="23.1" customHeight="1" x14ac:dyDescent="0.25">
      <c r="A535" s="5"/>
      <c r="B535" s="41"/>
      <c r="C535" s="27" t="s">
        <v>36</v>
      </c>
      <c r="D535" s="28">
        <f>IF(F524&gt;0,ROUND((F524+C514)/C514,2),0)</f>
        <v>0</v>
      </c>
      <c r="E535" s="9"/>
      <c r="F535" s="29"/>
    </row>
    <row r="536" spans="1:8" ht="23.1" customHeight="1" x14ac:dyDescent="0.25">
      <c r="A536" s="5"/>
      <c r="B536" s="41"/>
      <c r="C536" s="30" t="s">
        <v>37</v>
      </c>
      <c r="D536" s="31">
        <f>IF(SUM(F525:F530)&gt;0,ROUND((SUM(F525:F530)+C514)/C514,2),0)</f>
        <v>4.0199999999999996</v>
      </c>
      <c r="E536" s="9"/>
      <c r="F536" s="29"/>
    </row>
    <row r="537" spans="1:8" ht="23.1" customHeight="1" x14ac:dyDescent="0.25">
      <c r="A537" s="5"/>
      <c r="B537" s="5"/>
      <c r="C537" s="32" t="s">
        <v>38</v>
      </c>
      <c r="D537" s="33">
        <f>SUM(D533:D536)-IF(VALUE(COUNTIF(D533:D536,"&gt;0"))=4,3,0)-IF(VALUE(COUNTIF(D533:D536,"&gt;0"))=3,2,0)-IF(VALUE(COUNTIF(D533:D536,"&gt;0"))=2,1,0)</f>
        <v>4.08</v>
      </c>
      <c r="E537" s="34"/>
      <c r="F537" s="8"/>
    </row>
    <row r="538" spans="1:8" ht="23.1" customHeight="1" x14ac:dyDescent="0.25">
      <c r="A538" s="5"/>
      <c r="B538" s="5"/>
      <c r="C538" s="5"/>
      <c r="D538" s="35"/>
      <c r="E538" s="5"/>
      <c r="F538" s="8"/>
    </row>
    <row r="539" spans="1:8" ht="23.1" customHeight="1" x14ac:dyDescent="0.35">
      <c r="A539" s="36"/>
      <c r="B539" s="37" t="s">
        <v>39</v>
      </c>
      <c r="C539" s="50">
        <f>D537*C514</f>
        <v>103758.48</v>
      </c>
      <c r="D539" s="50"/>
      <c r="E539" s="5"/>
      <c r="F539" s="8"/>
    </row>
    <row r="540" spans="1:8" ht="23.1" customHeight="1" x14ac:dyDescent="0.3">
      <c r="A540" s="5"/>
      <c r="B540" s="38" t="s">
        <v>40</v>
      </c>
      <c r="C540" s="39">
        <f>C539/C513</f>
        <v>77.213314580403193</v>
      </c>
      <c r="D540" s="39"/>
      <c r="E540" s="5"/>
      <c r="F540" s="5"/>
    </row>
    <row r="542" spans="1:8" ht="54.95" customHeight="1" x14ac:dyDescent="0.8">
      <c r="A542" s="51" t="s">
        <v>80</v>
      </c>
      <c r="B542" s="51"/>
      <c r="C542" s="51"/>
      <c r="D542" s="51"/>
      <c r="E542" s="51"/>
      <c r="F542" s="51"/>
      <c r="G542" s="1"/>
      <c r="H542" s="1"/>
    </row>
    <row r="543" spans="1:8" ht="45.95" customHeight="1" x14ac:dyDescent="0.45">
      <c r="A543" s="52" t="s">
        <v>1</v>
      </c>
      <c r="B543" s="52"/>
      <c r="C543" s="52"/>
      <c r="D543" s="52"/>
      <c r="E543" s="52"/>
      <c r="F543" s="52"/>
      <c r="G543" s="1"/>
      <c r="H543" s="1"/>
    </row>
    <row r="544" spans="1:8" ht="30" customHeight="1" x14ac:dyDescent="0.25">
      <c r="A544" s="5"/>
      <c r="B544" s="6" t="s">
        <v>2</v>
      </c>
      <c r="C544" s="7"/>
      <c r="D544" s="5"/>
      <c r="E544" s="5"/>
      <c r="F544" s="8"/>
    </row>
    <row r="545" spans="1:6" ht="23.1" customHeight="1" x14ac:dyDescent="0.25">
      <c r="A545" s="9"/>
      <c r="B545" s="53" t="s">
        <v>4</v>
      </c>
      <c r="C545" s="56" t="s">
        <v>5</v>
      </c>
      <c r="D545" s="57"/>
      <c r="E545" s="57"/>
      <c r="F545" s="58"/>
    </row>
    <row r="546" spans="1:6" ht="23.1" customHeight="1" x14ac:dyDescent="0.25">
      <c r="A546" s="9"/>
      <c r="B546" s="54"/>
      <c r="C546" s="56" t="s">
        <v>64</v>
      </c>
      <c r="D546" s="57"/>
      <c r="E546" s="57"/>
      <c r="F546" s="58"/>
    </row>
    <row r="547" spans="1:6" ht="23.1" customHeight="1" x14ac:dyDescent="0.25">
      <c r="A547" s="9"/>
      <c r="B547" s="55"/>
      <c r="C547" s="56" t="s">
        <v>82</v>
      </c>
      <c r="D547" s="57"/>
      <c r="E547" s="57"/>
      <c r="F547" s="58"/>
    </row>
    <row r="548" spans="1:6" ht="23.1" customHeight="1" x14ac:dyDescent="0.25">
      <c r="A548" s="5"/>
      <c r="B548" s="10" t="s">
        <v>9</v>
      </c>
      <c r="C548" s="11">
        <v>4</v>
      </c>
      <c r="D548" s="12"/>
      <c r="E548" s="9"/>
      <c r="F548" s="8"/>
    </row>
    <row r="549" spans="1:6" ht="23.1" customHeight="1" x14ac:dyDescent="0.25">
      <c r="A549" s="5"/>
      <c r="B549" s="13" t="s">
        <v>10</v>
      </c>
      <c r="C549" s="14">
        <v>835.94</v>
      </c>
      <c r="D549" s="42" t="s">
        <v>11</v>
      </c>
      <c r="E549" s="43"/>
      <c r="F549" s="46">
        <f>C550/C549</f>
        <v>20.208651338612817</v>
      </c>
    </row>
    <row r="550" spans="1:6" ht="23.1" customHeight="1" x14ac:dyDescent="0.25">
      <c r="A550" s="5"/>
      <c r="B550" s="13" t="s">
        <v>12</v>
      </c>
      <c r="C550" s="15">
        <v>16893.22</v>
      </c>
      <c r="D550" s="44"/>
      <c r="E550" s="45"/>
      <c r="F550" s="47"/>
    </row>
    <row r="551" spans="1:6" ht="23.1" customHeight="1" x14ac:dyDescent="0.25">
      <c r="A551" s="5"/>
      <c r="B551" s="16"/>
      <c r="C551" s="17"/>
      <c r="D551" s="18"/>
      <c r="E551" s="5"/>
      <c r="F551" s="8"/>
    </row>
    <row r="552" spans="1:6" ht="23.1" customHeight="1" x14ac:dyDescent="0.25">
      <c r="A552" s="5"/>
      <c r="B552" s="19" t="s">
        <v>13</v>
      </c>
      <c r="C552" s="20" t="s">
        <v>81</v>
      </c>
      <c r="D552" s="5"/>
      <c r="E552" s="5"/>
      <c r="F552" s="8"/>
    </row>
    <row r="553" spans="1:6" ht="23.1" customHeight="1" x14ac:dyDescent="0.25">
      <c r="A553" s="5"/>
      <c r="B553" s="19" t="s">
        <v>3</v>
      </c>
      <c r="C553" s="20">
        <v>60</v>
      </c>
      <c r="D553" s="5"/>
      <c r="E553" s="5"/>
      <c r="F553" s="8"/>
    </row>
    <row r="554" spans="1:6" ht="23.1" customHeight="1" x14ac:dyDescent="0.25">
      <c r="A554" s="5"/>
      <c r="B554" s="19" t="s">
        <v>14</v>
      </c>
      <c r="C554" s="21" t="s">
        <v>15</v>
      </c>
      <c r="D554" s="5"/>
      <c r="E554" s="5"/>
      <c r="F554" s="8"/>
    </row>
    <row r="555" spans="1:6" ht="23.1" customHeight="1" x14ac:dyDescent="0.25">
      <c r="A555" s="5"/>
      <c r="B555" s="5"/>
      <c r="C555" s="5"/>
      <c r="D555" s="5"/>
      <c r="E555" s="5"/>
      <c r="F555" s="8"/>
    </row>
    <row r="556" spans="1:6" ht="50.1" customHeight="1" x14ac:dyDescent="0.25">
      <c r="A556" s="48" t="s">
        <v>16</v>
      </c>
      <c r="B556" s="48"/>
      <c r="C556" s="22" t="s">
        <v>17</v>
      </c>
      <c r="D556" s="49" t="s">
        <v>18</v>
      </c>
      <c r="E556" s="49"/>
      <c r="F556" s="22" t="s">
        <v>19</v>
      </c>
    </row>
    <row r="557" spans="1:6" ht="23.1" customHeight="1" x14ac:dyDescent="0.25">
      <c r="A557" s="40" t="s">
        <v>20</v>
      </c>
      <c r="B557" s="40"/>
      <c r="C557" s="23">
        <v>191.3</v>
      </c>
      <c r="D557" s="23">
        <v>4</v>
      </c>
      <c r="E557" s="24" t="s">
        <v>21</v>
      </c>
      <c r="F557" s="23">
        <f t="shared" ref="F557:F564" si="15">C557*D557</f>
        <v>765.2</v>
      </c>
    </row>
    <row r="558" spans="1:6" ht="23.1" customHeight="1" x14ac:dyDescent="0.25">
      <c r="A558" s="40" t="s">
        <v>22</v>
      </c>
      <c r="B558" s="40"/>
      <c r="C558" s="23">
        <v>97.44</v>
      </c>
      <c r="D558" s="23">
        <v>1</v>
      </c>
      <c r="E558" s="24" t="s">
        <v>23</v>
      </c>
      <c r="F558" s="23">
        <f t="shared" si="15"/>
        <v>97.44</v>
      </c>
    </row>
    <row r="559" spans="1:6" ht="23.1" customHeight="1" x14ac:dyDescent="0.25">
      <c r="A559" s="40" t="s">
        <v>24</v>
      </c>
      <c r="B559" s="40"/>
      <c r="C559" s="23">
        <v>151.63</v>
      </c>
      <c r="D559" s="23">
        <v>1</v>
      </c>
      <c r="E559" s="24" t="s">
        <v>23</v>
      </c>
      <c r="F559" s="23">
        <f t="shared" si="15"/>
        <v>151.63</v>
      </c>
    </row>
    <row r="560" spans="1:6" ht="23.1" customHeight="1" x14ac:dyDescent="0.25">
      <c r="A560" s="40" t="s">
        <v>25</v>
      </c>
      <c r="B560" s="40"/>
      <c r="C560" s="23">
        <v>731.97</v>
      </c>
      <c r="D560" s="23"/>
      <c r="E560" s="24" t="s">
        <v>21</v>
      </c>
      <c r="F560" s="23">
        <f t="shared" si="15"/>
        <v>0</v>
      </c>
    </row>
    <row r="561" spans="1:6" ht="45.95" customHeight="1" x14ac:dyDescent="0.25">
      <c r="A561" s="40" t="s">
        <v>26</v>
      </c>
      <c r="B561" s="40"/>
      <c r="C561" s="23">
        <v>652.6</v>
      </c>
      <c r="D561" s="23">
        <v>8</v>
      </c>
      <c r="E561" s="24" t="s">
        <v>21</v>
      </c>
      <c r="F561" s="23">
        <f t="shared" si="15"/>
        <v>5220.8</v>
      </c>
    </row>
    <row r="562" spans="1:6" ht="23.1" customHeight="1" x14ac:dyDescent="0.25">
      <c r="A562" s="40" t="s">
        <v>27</v>
      </c>
      <c r="B562" s="40"/>
      <c r="C562" s="23">
        <v>526.99</v>
      </c>
      <c r="D562" s="23"/>
      <c r="E562" s="24" t="s">
        <v>21</v>
      </c>
      <c r="F562" s="23">
        <f t="shared" si="15"/>
        <v>0</v>
      </c>
    </row>
    <row r="563" spans="1:6" ht="23.1" customHeight="1" x14ac:dyDescent="0.25">
      <c r="A563" s="40" t="s">
        <v>28</v>
      </c>
      <c r="B563" s="40"/>
      <c r="C563" s="23">
        <v>5438.99</v>
      </c>
      <c r="D563" s="23">
        <v>4</v>
      </c>
      <c r="E563" s="24" t="s">
        <v>21</v>
      </c>
      <c r="F563" s="23">
        <f t="shared" si="15"/>
        <v>21755.96</v>
      </c>
    </row>
    <row r="564" spans="1:6" ht="23.1" customHeight="1" x14ac:dyDescent="0.25">
      <c r="A564" s="40" t="s">
        <v>29</v>
      </c>
      <c r="B564" s="40"/>
      <c r="C564" s="23">
        <v>1672.77</v>
      </c>
      <c r="D564" s="23">
        <v>4</v>
      </c>
      <c r="E564" s="24" t="s">
        <v>21</v>
      </c>
      <c r="F564" s="23">
        <f t="shared" si="15"/>
        <v>6691.08</v>
      </c>
    </row>
    <row r="565" spans="1:6" ht="23.1" customHeight="1" x14ac:dyDescent="0.25">
      <c r="A565" s="40" t="s">
        <v>30</v>
      </c>
      <c r="B565" s="40"/>
      <c r="C565" s="23">
        <v>548.24</v>
      </c>
      <c r="D565" s="23">
        <v>4</v>
      </c>
      <c r="E565" s="24" t="s">
        <v>21</v>
      </c>
      <c r="F565" s="23">
        <f>C565*D565</f>
        <v>2192.96</v>
      </c>
    </row>
    <row r="566" spans="1:6" ht="23.1" customHeight="1" x14ac:dyDescent="0.25">
      <c r="A566" s="40" t="s">
        <v>31</v>
      </c>
      <c r="B566" s="40"/>
      <c r="C566" s="23">
        <v>340.74</v>
      </c>
      <c r="D566" s="23">
        <v>40</v>
      </c>
      <c r="E566" s="24" t="s">
        <v>21</v>
      </c>
      <c r="F566" s="23">
        <f>C566*D566</f>
        <v>13629.6</v>
      </c>
    </row>
    <row r="567" spans="1:6" ht="23.1" customHeight="1" x14ac:dyDescent="0.25">
      <c r="A567" s="5"/>
      <c r="B567" s="25"/>
      <c r="C567" s="25"/>
      <c r="D567" s="26"/>
      <c r="E567" s="26"/>
      <c r="F567" s="8"/>
    </row>
    <row r="568" spans="1:6" ht="23.1" customHeight="1" x14ac:dyDescent="0.25">
      <c r="A568" s="5"/>
      <c r="B568" s="6" t="s">
        <v>32</v>
      </c>
      <c r="C568" s="7"/>
      <c r="D568" s="5"/>
      <c r="E568" s="5"/>
      <c r="F568" s="8"/>
    </row>
    <row r="569" spans="1:6" ht="23.1" customHeight="1" x14ac:dyDescent="0.25">
      <c r="A569" s="5"/>
      <c r="B569" s="41" t="s">
        <v>33</v>
      </c>
      <c r="C569" s="27" t="s">
        <v>34</v>
      </c>
      <c r="D569" s="28">
        <f>IF(F557&gt;0,ROUND((F557+C550)/C550,2),0)</f>
        <v>1.05</v>
      </c>
      <c r="E569" s="28"/>
      <c r="F569" s="9"/>
    </row>
    <row r="570" spans="1:6" ht="23.1" customHeight="1" x14ac:dyDescent="0.25">
      <c r="A570" s="5"/>
      <c r="B570" s="41"/>
      <c r="C570" s="27" t="s">
        <v>35</v>
      </c>
      <c r="D570" s="28">
        <f>IF(SUM(F558:F559)&gt;0,ROUND((F558+F559+C550)/C550,2),0)</f>
        <v>1.01</v>
      </c>
      <c r="E570" s="28"/>
      <c r="F570" s="29"/>
    </row>
    <row r="571" spans="1:6" ht="23.1" customHeight="1" x14ac:dyDescent="0.25">
      <c r="A571" s="5"/>
      <c r="B571" s="41"/>
      <c r="C571" s="27" t="s">
        <v>36</v>
      </c>
      <c r="D571" s="28">
        <f>IF(F560&gt;0,ROUND((F560+C550)/C550,2),0)</f>
        <v>0</v>
      </c>
      <c r="E571" s="9"/>
      <c r="F571" s="29"/>
    </row>
    <row r="572" spans="1:6" ht="23.1" customHeight="1" x14ac:dyDescent="0.25">
      <c r="A572" s="5"/>
      <c r="B572" s="41"/>
      <c r="C572" s="30" t="s">
        <v>37</v>
      </c>
      <c r="D572" s="31">
        <f>IF(SUM(F561:F566)&gt;0,ROUND((SUM(F561:F566)+C550)/C550,2),0)</f>
        <v>3.93</v>
      </c>
      <c r="E572" s="9"/>
      <c r="F572" s="29"/>
    </row>
    <row r="573" spans="1:6" ht="23.1" customHeight="1" x14ac:dyDescent="0.25">
      <c r="A573" s="5"/>
      <c r="B573" s="5"/>
      <c r="C573" s="32" t="s">
        <v>38</v>
      </c>
      <c r="D573" s="33">
        <f>SUM(D569:D572)-IF(VALUE(COUNTIF(D569:D572,"&gt;0"))=4,3,0)-IF(VALUE(COUNTIF(D569:D572,"&gt;0"))=3,2,0)-IF(VALUE(COUNTIF(D569:D572,"&gt;0"))=2,1,0)</f>
        <v>3.99</v>
      </c>
      <c r="E573" s="34"/>
      <c r="F573" s="8"/>
    </row>
    <row r="574" spans="1:6" ht="23.1" customHeight="1" x14ac:dyDescent="0.25">
      <c r="A574" s="5"/>
      <c r="B574" s="5"/>
      <c r="C574" s="5"/>
      <c r="D574" s="35"/>
      <c r="E574" s="5"/>
      <c r="F574" s="8"/>
    </row>
    <row r="575" spans="1:6" ht="23.1" customHeight="1" x14ac:dyDescent="0.35">
      <c r="A575" s="36"/>
      <c r="B575" s="37" t="s">
        <v>39</v>
      </c>
      <c r="C575" s="50">
        <f>D573*C550</f>
        <v>67403.947800000009</v>
      </c>
      <c r="D575" s="50"/>
      <c r="E575" s="5"/>
      <c r="F575" s="8"/>
    </row>
    <row r="576" spans="1:6" ht="23.1" customHeight="1" x14ac:dyDescent="0.3">
      <c r="A576" s="5"/>
      <c r="B576" s="38" t="s">
        <v>40</v>
      </c>
      <c r="C576" s="39">
        <f>C575/C549</f>
        <v>80.632518841065149</v>
      </c>
      <c r="D576" s="39"/>
      <c r="E576" s="5"/>
      <c r="F576" s="5"/>
    </row>
    <row r="578" spans="1:8" ht="54.95" customHeight="1" x14ac:dyDescent="0.8">
      <c r="A578" s="51" t="s">
        <v>83</v>
      </c>
      <c r="B578" s="51"/>
      <c r="C578" s="51"/>
      <c r="D578" s="51"/>
      <c r="E578" s="51"/>
      <c r="F578" s="51"/>
      <c r="G578" s="1"/>
      <c r="H578" s="1"/>
    </row>
    <row r="579" spans="1:8" ht="45.95" customHeight="1" x14ac:dyDescent="0.45">
      <c r="A579" s="52" t="s">
        <v>1</v>
      </c>
      <c r="B579" s="52"/>
      <c r="C579" s="52"/>
      <c r="D579" s="52"/>
      <c r="E579" s="52"/>
      <c r="F579" s="52"/>
      <c r="G579" s="1"/>
      <c r="H579" s="1"/>
    </row>
    <row r="580" spans="1:8" ht="30" customHeight="1" x14ac:dyDescent="0.25">
      <c r="A580" s="5"/>
      <c r="B580" s="6" t="s">
        <v>2</v>
      </c>
      <c r="C580" s="7"/>
      <c r="D580" s="5"/>
      <c r="E580" s="5"/>
      <c r="F580" s="8"/>
    </row>
    <row r="581" spans="1:8" ht="23.1" customHeight="1" x14ac:dyDescent="0.25">
      <c r="A581" s="9"/>
      <c r="B581" s="53" t="s">
        <v>4</v>
      </c>
      <c r="C581" s="56" t="s">
        <v>5</v>
      </c>
      <c r="D581" s="57"/>
      <c r="E581" s="57"/>
      <c r="F581" s="58"/>
    </row>
    <row r="582" spans="1:8" ht="23.1" customHeight="1" x14ac:dyDescent="0.25">
      <c r="A582" s="9"/>
      <c r="B582" s="54"/>
      <c r="C582" s="56" t="s">
        <v>64</v>
      </c>
      <c r="D582" s="57"/>
      <c r="E582" s="57"/>
      <c r="F582" s="58"/>
    </row>
    <row r="583" spans="1:8" ht="23.1" customHeight="1" x14ac:dyDescent="0.25">
      <c r="A583" s="9"/>
      <c r="B583" s="55"/>
      <c r="C583" s="56" t="s">
        <v>84</v>
      </c>
      <c r="D583" s="57"/>
      <c r="E583" s="57"/>
      <c r="F583" s="58"/>
    </row>
    <row r="584" spans="1:8" ht="23.1" customHeight="1" x14ac:dyDescent="0.25">
      <c r="A584" s="5"/>
      <c r="B584" s="10" t="s">
        <v>9</v>
      </c>
      <c r="C584" s="11">
        <v>6.2</v>
      </c>
      <c r="D584" s="12"/>
      <c r="E584" s="9"/>
      <c r="F584" s="8"/>
    </row>
    <row r="585" spans="1:8" ht="23.1" customHeight="1" x14ac:dyDescent="0.25">
      <c r="A585" s="5"/>
      <c r="B585" s="13" t="s">
        <v>10</v>
      </c>
      <c r="C585" s="14">
        <v>1223.01</v>
      </c>
      <c r="D585" s="42" t="s">
        <v>11</v>
      </c>
      <c r="E585" s="43"/>
      <c r="F585" s="46">
        <f>C586/C585</f>
        <v>18.01087480887319</v>
      </c>
    </row>
    <row r="586" spans="1:8" ht="23.1" customHeight="1" x14ac:dyDescent="0.25">
      <c r="A586" s="5"/>
      <c r="B586" s="13" t="s">
        <v>12</v>
      </c>
      <c r="C586" s="15">
        <v>22027.48</v>
      </c>
      <c r="D586" s="44"/>
      <c r="E586" s="45"/>
      <c r="F586" s="47"/>
    </row>
    <row r="587" spans="1:8" ht="23.1" customHeight="1" x14ac:dyDescent="0.25">
      <c r="A587" s="5"/>
      <c r="B587" s="16"/>
      <c r="C587" s="17"/>
      <c r="D587" s="18"/>
      <c r="E587" s="5"/>
      <c r="F587" s="8"/>
    </row>
    <row r="588" spans="1:8" ht="23.1" customHeight="1" x14ac:dyDescent="0.25">
      <c r="A588" s="5"/>
      <c r="B588" s="19" t="s">
        <v>13</v>
      </c>
      <c r="C588" s="20" t="s">
        <v>72</v>
      </c>
      <c r="D588" s="5"/>
      <c r="E588" s="5"/>
      <c r="F588" s="8"/>
    </row>
    <row r="589" spans="1:8" ht="23.1" customHeight="1" x14ac:dyDescent="0.25">
      <c r="A589" s="5"/>
      <c r="B589" s="19" t="s">
        <v>3</v>
      </c>
      <c r="C589" s="20">
        <v>60</v>
      </c>
      <c r="D589" s="5"/>
      <c r="E589" s="5"/>
      <c r="F589" s="8"/>
    </row>
    <row r="590" spans="1:8" ht="23.1" customHeight="1" x14ac:dyDescent="0.25">
      <c r="A590" s="5"/>
      <c r="B590" s="19" t="s">
        <v>14</v>
      </c>
      <c r="C590" s="21" t="s">
        <v>15</v>
      </c>
      <c r="D590" s="5"/>
      <c r="E590" s="5"/>
      <c r="F590" s="8"/>
    </row>
    <row r="591" spans="1:8" ht="23.1" customHeight="1" x14ac:dyDescent="0.25">
      <c r="A591" s="5"/>
      <c r="B591" s="5"/>
      <c r="C591" s="5"/>
      <c r="D591" s="5"/>
      <c r="E591" s="5"/>
      <c r="F591" s="8"/>
    </row>
    <row r="592" spans="1:8" ht="50.1" customHeight="1" x14ac:dyDescent="0.25">
      <c r="A592" s="48" t="s">
        <v>16</v>
      </c>
      <c r="B592" s="48"/>
      <c r="C592" s="22" t="s">
        <v>17</v>
      </c>
      <c r="D592" s="49" t="s">
        <v>18</v>
      </c>
      <c r="E592" s="49"/>
      <c r="F592" s="22" t="s">
        <v>19</v>
      </c>
    </row>
    <row r="593" spans="1:6" ht="23.1" customHeight="1" x14ac:dyDescent="0.25">
      <c r="A593" s="40" t="s">
        <v>20</v>
      </c>
      <c r="B593" s="40"/>
      <c r="C593" s="23">
        <v>191.3</v>
      </c>
      <c r="D593" s="23">
        <v>6.2</v>
      </c>
      <c r="E593" s="24" t="s">
        <v>21</v>
      </c>
      <c r="F593" s="23">
        <f t="shared" ref="F593:F600" si="16">C593*D593</f>
        <v>1186.0600000000002</v>
      </c>
    </row>
    <row r="594" spans="1:6" ht="23.1" customHeight="1" x14ac:dyDescent="0.25">
      <c r="A594" s="40" t="s">
        <v>22</v>
      </c>
      <c r="B594" s="40"/>
      <c r="C594" s="23">
        <v>97.44</v>
      </c>
      <c r="D594" s="23">
        <v>1.44</v>
      </c>
      <c r="E594" s="24" t="s">
        <v>23</v>
      </c>
      <c r="F594" s="23">
        <f t="shared" si="16"/>
        <v>140.31359999999998</v>
      </c>
    </row>
    <row r="595" spans="1:6" ht="23.1" customHeight="1" x14ac:dyDescent="0.25">
      <c r="A595" s="40" t="s">
        <v>24</v>
      </c>
      <c r="B595" s="40"/>
      <c r="C595" s="23">
        <v>151.63</v>
      </c>
      <c r="D595" s="23">
        <v>1.44</v>
      </c>
      <c r="E595" s="24" t="s">
        <v>23</v>
      </c>
      <c r="F595" s="23">
        <f t="shared" si="16"/>
        <v>218.34719999999999</v>
      </c>
    </row>
    <row r="596" spans="1:6" ht="23.1" customHeight="1" x14ac:dyDescent="0.25">
      <c r="A596" s="40" t="s">
        <v>25</v>
      </c>
      <c r="B596" s="40"/>
      <c r="C596" s="23">
        <v>731.97</v>
      </c>
      <c r="D596" s="23"/>
      <c r="E596" s="24" t="s">
        <v>21</v>
      </c>
      <c r="F596" s="23">
        <f t="shared" si="16"/>
        <v>0</v>
      </c>
    </row>
    <row r="597" spans="1:6" ht="45.95" customHeight="1" x14ac:dyDescent="0.25">
      <c r="A597" s="40" t="s">
        <v>26</v>
      </c>
      <c r="B597" s="40"/>
      <c r="C597" s="23">
        <v>652.6</v>
      </c>
      <c r="D597" s="23">
        <v>12.4</v>
      </c>
      <c r="E597" s="24" t="s">
        <v>21</v>
      </c>
      <c r="F597" s="23">
        <f t="shared" si="16"/>
        <v>8092.2400000000007</v>
      </c>
    </row>
    <row r="598" spans="1:6" ht="23.1" customHeight="1" x14ac:dyDescent="0.25">
      <c r="A598" s="40" t="s">
        <v>27</v>
      </c>
      <c r="B598" s="40"/>
      <c r="C598" s="23">
        <v>526.99</v>
      </c>
      <c r="D598" s="23"/>
      <c r="E598" s="24" t="s">
        <v>21</v>
      </c>
      <c r="F598" s="23">
        <f t="shared" si="16"/>
        <v>0</v>
      </c>
    </row>
    <row r="599" spans="1:6" ht="23.1" customHeight="1" x14ac:dyDescent="0.25">
      <c r="A599" s="40" t="s">
        <v>28</v>
      </c>
      <c r="B599" s="40"/>
      <c r="C599" s="23">
        <v>5438.99</v>
      </c>
      <c r="D599" s="23">
        <v>6.2</v>
      </c>
      <c r="E599" s="24" t="s">
        <v>21</v>
      </c>
      <c r="F599" s="23">
        <f t="shared" si="16"/>
        <v>33721.737999999998</v>
      </c>
    </row>
    <row r="600" spans="1:6" ht="23.1" customHeight="1" x14ac:dyDescent="0.25">
      <c r="A600" s="40" t="s">
        <v>29</v>
      </c>
      <c r="B600" s="40"/>
      <c r="C600" s="23">
        <v>1672.77</v>
      </c>
      <c r="D600" s="23">
        <v>6.2</v>
      </c>
      <c r="E600" s="24" t="s">
        <v>21</v>
      </c>
      <c r="F600" s="23">
        <f t="shared" si="16"/>
        <v>10371.174000000001</v>
      </c>
    </row>
    <row r="601" spans="1:6" ht="23.1" customHeight="1" x14ac:dyDescent="0.25">
      <c r="A601" s="40" t="s">
        <v>30</v>
      </c>
      <c r="B601" s="40"/>
      <c r="C601" s="23">
        <v>548.24</v>
      </c>
      <c r="D601" s="23">
        <v>6.2</v>
      </c>
      <c r="E601" s="24" t="s">
        <v>21</v>
      </c>
      <c r="F601" s="23">
        <f>C601*D601</f>
        <v>3399.0880000000002</v>
      </c>
    </row>
    <row r="602" spans="1:6" ht="23.1" customHeight="1" x14ac:dyDescent="0.25">
      <c r="A602" s="40" t="s">
        <v>31</v>
      </c>
      <c r="B602" s="40"/>
      <c r="C602" s="23">
        <v>340.74</v>
      </c>
      <c r="D602" s="23">
        <v>62</v>
      </c>
      <c r="E602" s="24" t="s">
        <v>21</v>
      </c>
      <c r="F602" s="23">
        <f>C602*D602</f>
        <v>21125.88</v>
      </c>
    </row>
    <row r="603" spans="1:6" ht="23.1" customHeight="1" x14ac:dyDescent="0.25">
      <c r="A603" s="5"/>
      <c r="B603" s="25"/>
      <c r="C603" s="25"/>
      <c r="D603" s="26"/>
      <c r="E603" s="26"/>
      <c r="F603" s="8"/>
    </row>
    <row r="604" spans="1:6" ht="23.1" customHeight="1" x14ac:dyDescent="0.25">
      <c r="A604" s="5"/>
      <c r="B604" s="6" t="s">
        <v>32</v>
      </c>
      <c r="C604" s="7"/>
      <c r="D604" s="5"/>
      <c r="E604" s="5"/>
      <c r="F604" s="8"/>
    </row>
    <row r="605" spans="1:6" ht="23.1" customHeight="1" x14ac:dyDescent="0.25">
      <c r="A605" s="5"/>
      <c r="B605" s="41" t="s">
        <v>33</v>
      </c>
      <c r="C605" s="27" t="s">
        <v>34</v>
      </c>
      <c r="D605" s="28">
        <f>IF(F593&gt;0,ROUND((F593+C586)/C586,2),0)</f>
        <v>1.05</v>
      </c>
      <c r="E605" s="28"/>
      <c r="F605" s="9"/>
    </row>
    <row r="606" spans="1:6" ht="23.1" customHeight="1" x14ac:dyDescent="0.25">
      <c r="A606" s="5"/>
      <c r="B606" s="41"/>
      <c r="C606" s="27" t="s">
        <v>35</v>
      </c>
      <c r="D606" s="28">
        <f>IF(SUM(F594:F595)&gt;0,ROUND((F594+F595+C586)/C586,2),0)</f>
        <v>1.02</v>
      </c>
      <c r="E606" s="28"/>
      <c r="F606" s="29"/>
    </row>
    <row r="607" spans="1:6" ht="23.1" customHeight="1" x14ac:dyDescent="0.25">
      <c r="A607" s="5"/>
      <c r="B607" s="41"/>
      <c r="C607" s="27" t="s">
        <v>36</v>
      </c>
      <c r="D607" s="28">
        <f>IF(F596&gt;0,ROUND((F596+C586)/C586,2),0)</f>
        <v>0</v>
      </c>
      <c r="E607" s="9"/>
      <c r="F607" s="29"/>
    </row>
    <row r="608" spans="1:6" ht="23.1" customHeight="1" x14ac:dyDescent="0.25">
      <c r="A608" s="5"/>
      <c r="B608" s="41"/>
      <c r="C608" s="30" t="s">
        <v>37</v>
      </c>
      <c r="D608" s="31">
        <f>IF(SUM(F597:F602)&gt;0,ROUND((SUM(F597:F602)+C586)/C586,2),0)</f>
        <v>4.4800000000000004</v>
      </c>
      <c r="E608" s="9"/>
      <c r="F608" s="29"/>
    </row>
    <row r="609" spans="1:8" ht="23.1" customHeight="1" x14ac:dyDescent="0.25">
      <c r="A609" s="5"/>
      <c r="B609" s="5"/>
      <c r="C609" s="32" t="s">
        <v>38</v>
      </c>
      <c r="D609" s="33">
        <f>SUM(D605:D608)-IF(VALUE(COUNTIF(D605:D608,"&gt;0"))=4,3,0)-IF(VALUE(COUNTIF(D605:D608,"&gt;0"))=3,2,0)-IF(VALUE(COUNTIF(D605:D608,"&gt;0"))=2,1,0)</f>
        <v>4.5500000000000007</v>
      </c>
      <c r="E609" s="34"/>
      <c r="F609" s="8"/>
    </row>
    <row r="610" spans="1:8" ht="23.1" customHeight="1" x14ac:dyDescent="0.25">
      <c r="A610" s="5"/>
      <c r="B610" s="5"/>
      <c r="C610" s="5"/>
      <c r="D610" s="35"/>
      <c r="E610" s="5"/>
      <c r="F610" s="8"/>
    </row>
    <row r="611" spans="1:8" ht="23.1" customHeight="1" x14ac:dyDescent="0.35">
      <c r="A611" s="36"/>
      <c r="B611" s="37" t="s">
        <v>39</v>
      </c>
      <c r="C611" s="50">
        <f>D609*C586</f>
        <v>100225.03400000001</v>
      </c>
      <c r="D611" s="50"/>
      <c r="E611" s="5"/>
      <c r="F611" s="8"/>
    </row>
    <row r="612" spans="1:8" ht="23.1" customHeight="1" x14ac:dyDescent="0.3">
      <c r="A612" s="5"/>
      <c r="B612" s="38" t="s">
        <v>40</v>
      </c>
      <c r="C612" s="39">
        <f>C611/C585</f>
        <v>81.949480380373032</v>
      </c>
      <c r="D612" s="39"/>
      <c r="E612" s="5"/>
      <c r="F612" s="5"/>
    </row>
    <row r="614" spans="1:8" ht="54.95" customHeight="1" x14ac:dyDescent="0.8">
      <c r="A614" s="51" t="s">
        <v>85</v>
      </c>
      <c r="B614" s="51"/>
      <c r="C614" s="51"/>
      <c r="D614" s="51"/>
      <c r="E614" s="51"/>
      <c r="F614" s="51"/>
      <c r="G614" s="1"/>
      <c r="H614" s="1"/>
    </row>
    <row r="615" spans="1:8" ht="45.95" customHeight="1" x14ac:dyDescent="0.45">
      <c r="A615" s="52" t="s">
        <v>1</v>
      </c>
      <c r="B615" s="52"/>
      <c r="C615" s="52"/>
      <c r="D615" s="52"/>
      <c r="E615" s="52"/>
      <c r="F615" s="52"/>
      <c r="G615" s="1"/>
      <c r="H615" s="1"/>
    </row>
    <row r="616" spans="1:8" ht="30" customHeight="1" x14ac:dyDescent="0.25">
      <c r="A616" s="5"/>
      <c r="B616" s="6" t="s">
        <v>2</v>
      </c>
      <c r="C616" s="7"/>
      <c r="D616" s="5"/>
      <c r="E616" s="5"/>
      <c r="F616" s="8"/>
    </row>
    <row r="617" spans="1:8" ht="23.1" customHeight="1" x14ac:dyDescent="0.25">
      <c r="A617" s="9"/>
      <c r="B617" s="53" t="s">
        <v>4</v>
      </c>
      <c r="C617" s="56" t="s">
        <v>5</v>
      </c>
      <c r="D617" s="57"/>
      <c r="E617" s="57"/>
      <c r="F617" s="58"/>
    </row>
    <row r="618" spans="1:8" ht="23.1" customHeight="1" x14ac:dyDescent="0.25">
      <c r="A618" s="9"/>
      <c r="B618" s="54"/>
      <c r="C618" s="56" t="s">
        <v>64</v>
      </c>
      <c r="D618" s="57"/>
      <c r="E618" s="57"/>
      <c r="F618" s="58"/>
    </row>
    <row r="619" spans="1:8" ht="23.1" customHeight="1" x14ac:dyDescent="0.25">
      <c r="A619" s="9"/>
      <c r="B619" s="55"/>
      <c r="C619" s="56" t="s">
        <v>86</v>
      </c>
      <c r="D619" s="57"/>
      <c r="E619" s="57"/>
      <c r="F619" s="58"/>
    </row>
    <row r="620" spans="1:8" ht="23.1" customHeight="1" x14ac:dyDescent="0.25">
      <c r="A620" s="5"/>
      <c r="B620" s="10" t="s">
        <v>9</v>
      </c>
      <c r="C620" s="11">
        <v>6.2</v>
      </c>
      <c r="D620" s="12"/>
      <c r="E620" s="9"/>
      <c r="F620" s="8"/>
    </row>
    <row r="621" spans="1:8" ht="23.1" customHeight="1" x14ac:dyDescent="0.25">
      <c r="A621" s="5"/>
      <c r="B621" s="13" t="s">
        <v>10</v>
      </c>
      <c r="C621" s="14">
        <v>1245.45</v>
      </c>
      <c r="D621" s="42" t="s">
        <v>11</v>
      </c>
      <c r="E621" s="43"/>
      <c r="F621" s="46">
        <f>C622/C621</f>
        <v>18.174386767834918</v>
      </c>
    </row>
    <row r="622" spans="1:8" ht="23.1" customHeight="1" x14ac:dyDescent="0.25">
      <c r="A622" s="5"/>
      <c r="B622" s="13" t="s">
        <v>12</v>
      </c>
      <c r="C622" s="15">
        <v>22635.29</v>
      </c>
      <c r="D622" s="44"/>
      <c r="E622" s="45"/>
      <c r="F622" s="47"/>
    </row>
    <row r="623" spans="1:8" ht="23.1" customHeight="1" x14ac:dyDescent="0.25">
      <c r="A623" s="5"/>
      <c r="B623" s="16"/>
      <c r="C623" s="17"/>
      <c r="D623" s="18"/>
      <c r="E623" s="5"/>
      <c r="F623" s="8"/>
    </row>
    <row r="624" spans="1:8" ht="23.1" customHeight="1" x14ac:dyDescent="0.25">
      <c r="A624" s="5"/>
      <c r="B624" s="19" t="s">
        <v>13</v>
      </c>
      <c r="C624" s="20" t="s">
        <v>72</v>
      </c>
      <c r="D624" s="5"/>
      <c r="E624" s="5"/>
      <c r="F624" s="8"/>
    </row>
    <row r="625" spans="1:6" ht="23.1" customHeight="1" x14ac:dyDescent="0.25">
      <c r="A625" s="5"/>
      <c r="B625" s="19" t="s">
        <v>3</v>
      </c>
      <c r="C625" s="20">
        <v>60</v>
      </c>
      <c r="D625" s="5"/>
      <c r="E625" s="5"/>
      <c r="F625" s="8"/>
    </row>
    <row r="626" spans="1:6" ht="23.1" customHeight="1" x14ac:dyDescent="0.25">
      <c r="A626" s="5"/>
      <c r="B626" s="19" t="s">
        <v>14</v>
      </c>
      <c r="C626" s="21" t="s">
        <v>15</v>
      </c>
      <c r="D626" s="5"/>
      <c r="E626" s="5"/>
      <c r="F626" s="8"/>
    </row>
    <row r="627" spans="1:6" ht="23.1" customHeight="1" x14ac:dyDescent="0.25">
      <c r="A627" s="5"/>
      <c r="B627" s="5"/>
      <c r="C627" s="5"/>
      <c r="D627" s="5"/>
      <c r="E627" s="5"/>
      <c r="F627" s="8"/>
    </row>
    <row r="628" spans="1:6" ht="50.1" customHeight="1" x14ac:dyDescent="0.25">
      <c r="A628" s="48" t="s">
        <v>16</v>
      </c>
      <c r="B628" s="48"/>
      <c r="C628" s="22" t="s">
        <v>17</v>
      </c>
      <c r="D628" s="49" t="s">
        <v>18</v>
      </c>
      <c r="E628" s="49"/>
      <c r="F628" s="22" t="s">
        <v>19</v>
      </c>
    </row>
    <row r="629" spans="1:6" ht="23.1" customHeight="1" x14ac:dyDescent="0.25">
      <c r="A629" s="40" t="s">
        <v>20</v>
      </c>
      <c r="B629" s="40"/>
      <c r="C629" s="23">
        <v>191.3</v>
      </c>
      <c r="D629" s="23">
        <v>6.2</v>
      </c>
      <c r="E629" s="24" t="s">
        <v>21</v>
      </c>
      <c r="F629" s="23">
        <f t="shared" ref="F629:F636" si="17">C629*D629</f>
        <v>1186.0600000000002</v>
      </c>
    </row>
    <row r="630" spans="1:6" ht="23.1" customHeight="1" x14ac:dyDescent="0.25">
      <c r="A630" s="40" t="s">
        <v>22</v>
      </c>
      <c r="B630" s="40"/>
      <c r="C630" s="23">
        <v>97.44</v>
      </c>
      <c r="D630" s="23">
        <v>1.44</v>
      </c>
      <c r="E630" s="24" t="s">
        <v>23</v>
      </c>
      <c r="F630" s="23">
        <f t="shared" si="17"/>
        <v>140.31359999999998</v>
      </c>
    </row>
    <row r="631" spans="1:6" ht="23.1" customHeight="1" x14ac:dyDescent="0.25">
      <c r="A631" s="40" t="s">
        <v>24</v>
      </c>
      <c r="B631" s="40"/>
      <c r="C631" s="23">
        <v>151.63</v>
      </c>
      <c r="D631" s="23">
        <v>1.44</v>
      </c>
      <c r="E631" s="24" t="s">
        <v>23</v>
      </c>
      <c r="F631" s="23">
        <f t="shared" si="17"/>
        <v>218.34719999999999</v>
      </c>
    </row>
    <row r="632" spans="1:6" ht="23.1" customHeight="1" x14ac:dyDescent="0.25">
      <c r="A632" s="40" t="s">
        <v>25</v>
      </c>
      <c r="B632" s="40"/>
      <c r="C632" s="23">
        <v>731.97</v>
      </c>
      <c r="D632" s="23"/>
      <c r="E632" s="24" t="s">
        <v>21</v>
      </c>
      <c r="F632" s="23">
        <f t="shared" si="17"/>
        <v>0</v>
      </c>
    </row>
    <row r="633" spans="1:6" ht="45.95" customHeight="1" x14ac:dyDescent="0.25">
      <c r="A633" s="40" t="s">
        <v>26</v>
      </c>
      <c r="B633" s="40"/>
      <c r="C633" s="23">
        <v>652.6</v>
      </c>
      <c r="D633" s="23">
        <v>12.4</v>
      </c>
      <c r="E633" s="24" t="s">
        <v>21</v>
      </c>
      <c r="F633" s="23">
        <f t="shared" si="17"/>
        <v>8092.2400000000007</v>
      </c>
    </row>
    <row r="634" spans="1:6" ht="23.1" customHeight="1" x14ac:dyDescent="0.25">
      <c r="A634" s="40" t="s">
        <v>27</v>
      </c>
      <c r="B634" s="40"/>
      <c r="C634" s="23">
        <v>526.99</v>
      </c>
      <c r="D634" s="23"/>
      <c r="E634" s="24" t="s">
        <v>21</v>
      </c>
      <c r="F634" s="23">
        <f t="shared" si="17"/>
        <v>0</v>
      </c>
    </row>
    <row r="635" spans="1:6" ht="23.1" customHeight="1" x14ac:dyDescent="0.25">
      <c r="A635" s="40" t="s">
        <v>28</v>
      </c>
      <c r="B635" s="40"/>
      <c r="C635" s="23">
        <v>5438.99</v>
      </c>
      <c r="D635" s="23">
        <v>6.2</v>
      </c>
      <c r="E635" s="24" t="s">
        <v>21</v>
      </c>
      <c r="F635" s="23">
        <f t="shared" si="17"/>
        <v>33721.737999999998</v>
      </c>
    </row>
    <row r="636" spans="1:6" ht="23.1" customHeight="1" x14ac:dyDescent="0.25">
      <c r="A636" s="40" t="s">
        <v>29</v>
      </c>
      <c r="B636" s="40"/>
      <c r="C636" s="23">
        <v>1672.77</v>
      </c>
      <c r="D636" s="23">
        <v>6.2</v>
      </c>
      <c r="E636" s="24" t="s">
        <v>21</v>
      </c>
      <c r="F636" s="23">
        <f t="shared" si="17"/>
        <v>10371.174000000001</v>
      </c>
    </row>
    <row r="637" spans="1:6" ht="23.1" customHeight="1" x14ac:dyDescent="0.25">
      <c r="A637" s="40" t="s">
        <v>30</v>
      </c>
      <c r="B637" s="40"/>
      <c r="C637" s="23">
        <v>548.24</v>
      </c>
      <c r="D637" s="23">
        <v>6.2</v>
      </c>
      <c r="E637" s="24" t="s">
        <v>21</v>
      </c>
      <c r="F637" s="23">
        <f>C637*D637</f>
        <v>3399.0880000000002</v>
      </c>
    </row>
    <row r="638" spans="1:6" ht="23.1" customHeight="1" x14ac:dyDescent="0.25">
      <c r="A638" s="40" t="s">
        <v>31</v>
      </c>
      <c r="B638" s="40"/>
      <c r="C638" s="23">
        <v>340.74</v>
      </c>
      <c r="D638" s="23">
        <v>62</v>
      </c>
      <c r="E638" s="24" t="s">
        <v>21</v>
      </c>
      <c r="F638" s="23">
        <f>C638*D638</f>
        <v>21125.88</v>
      </c>
    </row>
    <row r="639" spans="1:6" ht="23.1" customHeight="1" x14ac:dyDescent="0.25">
      <c r="A639" s="5"/>
      <c r="B639" s="25"/>
      <c r="C639" s="25"/>
      <c r="D639" s="26"/>
      <c r="E639" s="26"/>
      <c r="F639" s="8"/>
    </row>
    <row r="640" spans="1:6" ht="23.1" customHeight="1" x14ac:dyDescent="0.25">
      <c r="A640" s="5"/>
      <c r="B640" s="6" t="s">
        <v>32</v>
      </c>
      <c r="C640" s="7"/>
      <c r="D640" s="5"/>
      <c r="E640" s="5"/>
      <c r="F640" s="8"/>
    </row>
    <row r="641" spans="1:8" ht="23.1" customHeight="1" x14ac:dyDescent="0.25">
      <c r="A641" s="5"/>
      <c r="B641" s="41" t="s">
        <v>33</v>
      </c>
      <c r="C641" s="27" t="s">
        <v>34</v>
      </c>
      <c r="D641" s="28">
        <f>IF(F629&gt;0,ROUND((F629+C622)/C622,2),0)</f>
        <v>1.05</v>
      </c>
      <c r="E641" s="28"/>
      <c r="F641" s="9"/>
    </row>
    <row r="642" spans="1:8" ht="23.1" customHeight="1" x14ac:dyDescent="0.25">
      <c r="A642" s="5"/>
      <c r="B642" s="41"/>
      <c r="C642" s="27" t="s">
        <v>35</v>
      </c>
      <c r="D642" s="28">
        <f>IF(SUM(F630:F631)&gt;0,ROUND((F630+F631+C622)/C622,2),0)</f>
        <v>1.02</v>
      </c>
      <c r="E642" s="28"/>
      <c r="F642" s="29"/>
    </row>
    <row r="643" spans="1:8" ht="23.1" customHeight="1" x14ac:dyDescent="0.25">
      <c r="A643" s="5"/>
      <c r="B643" s="41"/>
      <c r="C643" s="27" t="s">
        <v>36</v>
      </c>
      <c r="D643" s="28">
        <f>IF(F632&gt;0,ROUND((F632+C622)/C622,2),0)</f>
        <v>0</v>
      </c>
      <c r="E643" s="9"/>
      <c r="F643" s="29"/>
    </row>
    <row r="644" spans="1:8" ht="23.1" customHeight="1" x14ac:dyDescent="0.25">
      <c r="A644" s="5"/>
      <c r="B644" s="41"/>
      <c r="C644" s="30" t="s">
        <v>37</v>
      </c>
      <c r="D644" s="31">
        <f>IF(SUM(F633:F638)&gt;0,ROUND((SUM(F633:F638)+C622)/C622,2),0)</f>
        <v>4.3899999999999997</v>
      </c>
      <c r="E644" s="9"/>
      <c r="F644" s="29"/>
    </row>
    <row r="645" spans="1:8" ht="23.1" customHeight="1" x14ac:dyDescent="0.25">
      <c r="A645" s="5"/>
      <c r="B645" s="5"/>
      <c r="C645" s="32" t="s">
        <v>38</v>
      </c>
      <c r="D645" s="33">
        <f>SUM(D641:D644)-IF(VALUE(COUNTIF(D641:D644,"&gt;0"))=4,3,0)-IF(VALUE(COUNTIF(D641:D644,"&gt;0"))=3,2,0)-IF(VALUE(COUNTIF(D641:D644,"&gt;0"))=2,1,0)</f>
        <v>4.46</v>
      </c>
      <c r="E645" s="34"/>
      <c r="F645" s="8"/>
    </row>
    <row r="646" spans="1:8" ht="23.1" customHeight="1" x14ac:dyDescent="0.25">
      <c r="A646" s="5"/>
      <c r="B646" s="5"/>
      <c r="C646" s="5"/>
      <c r="D646" s="35"/>
      <c r="E646" s="5"/>
      <c r="F646" s="8"/>
    </row>
    <row r="647" spans="1:8" ht="23.1" customHeight="1" x14ac:dyDescent="0.35">
      <c r="A647" s="36"/>
      <c r="B647" s="37" t="s">
        <v>39</v>
      </c>
      <c r="C647" s="50">
        <f>D645*C622</f>
        <v>100953.3934</v>
      </c>
      <c r="D647" s="50"/>
      <c r="E647" s="5"/>
      <c r="F647" s="8"/>
    </row>
    <row r="648" spans="1:8" ht="23.1" customHeight="1" x14ac:dyDescent="0.3">
      <c r="A648" s="5"/>
      <c r="B648" s="38" t="s">
        <v>40</v>
      </c>
      <c r="C648" s="39">
        <f>C647/C621</f>
        <v>81.057764984543738</v>
      </c>
      <c r="D648" s="39"/>
      <c r="E648" s="5"/>
      <c r="F648" s="5"/>
    </row>
    <row r="650" spans="1:8" ht="54.95" customHeight="1" x14ac:dyDescent="0.8">
      <c r="A650" s="51" t="s">
        <v>87</v>
      </c>
      <c r="B650" s="51"/>
      <c r="C650" s="51"/>
      <c r="D650" s="51"/>
      <c r="E650" s="51"/>
      <c r="F650" s="51"/>
      <c r="G650" s="1"/>
      <c r="H650" s="1"/>
    </row>
    <row r="651" spans="1:8" ht="45.95" customHeight="1" x14ac:dyDescent="0.45">
      <c r="A651" s="52" t="s">
        <v>1</v>
      </c>
      <c r="B651" s="52"/>
      <c r="C651" s="52"/>
      <c r="D651" s="52"/>
      <c r="E651" s="52"/>
      <c r="F651" s="52"/>
      <c r="G651" s="1"/>
      <c r="H651" s="1"/>
    </row>
    <row r="652" spans="1:8" ht="30" customHeight="1" x14ac:dyDescent="0.25">
      <c r="A652" s="5"/>
      <c r="B652" s="6" t="s">
        <v>2</v>
      </c>
      <c r="C652" s="7"/>
      <c r="D652" s="5"/>
      <c r="E652" s="5"/>
      <c r="F652" s="8"/>
    </row>
    <row r="653" spans="1:8" ht="23.1" customHeight="1" x14ac:dyDescent="0.25">
      <c r="A653" s="9"/>
      <c r="B653" s="53" t="s">
        <v>4</v>
      </c>
      <c r="C653" s="56" t="s">
        <v>5</v>
      </c>
      <c r="D653" s="57"/>
      <c r="E653" s="57"/>
      <c r="F653" s="58"/>
    </row>
    <row r="654" spans="1:8" ht="23.1" customHeight="1" x14ac:dyDescent="0.25">
      <c r="A654" s="9"/>
      <c r="B654" s="54"/>
      <c r="C654" s="56" t="s">
        <v>89</v>
      </c>
      <c r="D654" s="57"/>
      <c r="E654" s="57"/>
      <c r="F654" s="58"/>
    </row>
    <row r="655" spans="1:8" ht="23.1" customHeight="1" x14ac:dyDescent="0.25">
      <c r="A655" s="9"/>
      <c r="B655" s="55"/>
      <c r="C655" s="56" t="s">
        <v>90</v>
      </c>
      <c r="D655" s="57"/>
      <c r="E655" s="57"/>
      <c r="F655" s="58"/>
    </row>
    <row r="656" spans="1:8" ht="23.1" customHeight="1" x14ac:dyDescent="0.25">
      <c r="A656" s="5"/>
      <c r="B656" s="10" t="s">
        <v>9</v>
      </c>
      <c r="C656" s="11">
        <v>5.4</v>
      </c>
      <c r="D656" s="12"/>
      <c r="E656" s="9"/>
      <c r="F656" s="8"/>
    </row>
    <row r="657" spans="1:6" ht="23.1" customHeight="1" x14ac:dyDescent="0.25">
      <c r="A657" s="5"/>
      <c r="B657" s="13" t="s">
        <v>10</v>
      </c>
      <c r="C657" s="14">
        <v>571.08000000000004</v>
      </c>
      <c r="D657" s="42" t="s">
        <v>11</v>
      </c>
      <c r="E657" s="43"/>
      <c r="F657" s="46">
        <f>C658/C657</f>
        <v>19.779190306086711</v>
      </c>
    </row>
    <row r="658" spans="1:6" ht="23.1" customHeight="1" x14ac:dyDescent="0.25">
      <c r="A658" s="5"/>
      <c r="B658" s="13" t="s">
        <v>12</v>
      </c>
      <c r="C658" s="15">
        <v>11295.5</v>
      </c>
      <c r="D658" s="44"/>
      <c r="E658" s="45"/>
      <c r="F658" s="47"/>
    </row>
    <row r="659" spans="1:6" ht="23.1" customHeight="1" x14ac:dyDescent="0.25">
      <c r="A659" s="5"/>
      <c r="B659" s="16"/>
      <c r="C659" s="17"/>
      <c r="D659" s="18"/>
      <c r="E659" s="5"/>
      <c r="F659" s="8"/>
    </row>
    <row r="660" spans="1:6" ht="23.1" customHeight="1" x14ac:dyDescent="0.25">
      <c r="A660" s="5"/>
      <c r="B660" s="19" t="s">
        <v>13</v>
      </c>
      <c r="C660" s="20" t="s">
        <v>88</v>
      </c>
      <c r="D660" s="5"/>
      <c r="E660" s="5"/>
      <c r="F660" s="8"/>
    </row>
    <row r="661" spans="1:6" ht="23.1" customHeight="1" x14ac:dyDescent="0.25">
      <c r="A661" s="5"/>
      <c r="B661" s="19" t="s">
        <v>3</v>
      </c>
      <c r="C661" s="20">
        <v>60</v>
      </c>
      <c r="D661" s="5"/>
      <c r="E661" s="5"/>
      <c r="F661" s="8"/>
    </row>
    <row r="662" spans="1:6" ht="23.1" customHeight="1" x14ac:dyDescent="0.25">
      <c r="A662" s="5"/>
      <c r="B662" s="19" t="s">
        <v>14</v>
      </c>
      <c r="C662" s="21" t="s">
        <v>15</v>
      </c>
      <c r="D662" s="5"/>
      <c r="E662" s="5"/>
      <c r="F662" s="8"/>
    </row>
    <row r="663" spans="1:6" ht="23.1" customHeight="1" x14ac:dyDescent="0.25">
      <c r="A663" s="5"/>
      <c r="B663" s="5"/>
      <c r="C663" s="5"/>
      <c r="D663" s="5"/>
      <c r="E663" s="5"/>
      <c r="F663" s="8"/>
    </row>
    <row r="664" spans="1:6" ht="50.1" customHeight="1" x14ac:dyDescent="0.25">
      <c r="A664" s="48" t="s">
        <v>16</v>
      </c>
      <c r="B664" s="48"/>
      <c r="C664" s="22" t="s">
        <v>17</v>
      </c>
      <c r="D664" s="49" t="s">
        <v>18</v>
      </c>
      <c r="E664" s="49"/>
      <c r="F664" s="22" t="s">
        <v>19</v>
      </c>
    </row>
    <row r="665" spans="1:6" ht="23.1" customHeight="1" x14ac:dyDescent="0.25">
      <c r="A665" s="40" t="s">
        <v>20</v>
      </c>
      <c r="B665" s="40"/>
      <c r="C665" s="23">
        <v>191.3</v>
      </c>
      <c r="D665" s="23">
        <v>5.4</v>
      </c>
      <c r="E665" s="24" t="s">
        <v>21</v>
      </c>
      <c r="F665" s="23">
        <f t="shared" ref="F665:F672" si="18">C665*D665</f>
        <v>1033.0200000000002</v>
      </c>
    </row>
    <row r="666" spans="1:6" ht="23.1" customHeight="1" x14ac:dyDescent="0.25">
      <c r="A666" s="40" t="s">
        <v>22</v>
      </c>
      <c r="B666" s="40"/>
      <c r="C666" s="23">
        <v>97.44</v>
      </c>
      <c r="D666" s="23">
        <v>1.28</v>
      </c>
      <c r="E666" s="24" t="s">
        <v>23</v>
      </c>
      <c r="F666" s="23">
        <f t="shared" si="18"/>
        <v>124.72320000000001</v>
      </c>
    </row>
    <row r="667" spans="1:6" ht="23.1" customHeight="1" x14ac:dyDescent="0.25">
      <c r="A667" s="40" t="s">
        <v>24</v>
      </c>
      <c r="B667" s="40"/>
      <c r="C667" s="23">
        <v>151.63</v>
      </c>
      <c r="D667" s="23">
        <v>1.28</v>
      </c>
      <c r="E667" s="24" t="s">
        <v>23</v>
      </c>
      <c r="F667" s="23">
        <f t="shared" si="18"/>
        <v>194.0864</v>
      </c>
    </row>
    <row r="668" spans="1:6" ht="23.1" customHeight="1" x14ac:dyDescent="0.25">
      <c r="A668" s="40" t="s">
        <v>25</v>
      </c>
      <c r="B668" s="40"/>
      <c r="C668" s="23">
        <v>731.97</v>
      </c>
      <c r="D668" s="23"/>
      <c r="E668" s="24" t="s">
        <v>21</v>
      </c>
      <c r="F668" s="23">
        <f t="shared" si="18"/>
        <v>0</v>
      </c>
    </row>
    <row r="669" spans="1:6" ht="45.95" customHeight="1" x14ac:dyDescent="0.25">
      <c r="A669" s="40" t="s">
        <v>26</v>
      </c>
      <c r="B669" s="40"/>
      <c r="C669" s="23">
        <v>652.6</v>
      </c>
      <c r="D669" s="23">
        <v>10.8</v>
      </c>
      <c r="E669" s="24" t="s">
        <v>21</v>
      </c>
      <c r="F669" s="23">
        <f t="shared" si="18"/>
        <v>7048.0800000000008</v>
      </c>
    </row>
    <row r="670" spans="1:6" ht="23.1" customHeight="1" x14ac:dyDescent="0.25">
      <c r="A670" s="40" t="s">
        <v>27</v>
      </c>
      <c r="B670" s="40"/>
      <c r="C670" s="23">
        <v>526.99</v>
      </c>
      <c r="D670" s="23"/>
      <c r="E670" s="24" t="s">
        <v>21</v>
      </c>
      <c r="F670" s="23">
        <f t="shared" si="18"/>
        <v>0</v>
      </c>
    </row>
    <row r="671" spans="1:6" ht="23.1" customHeight="1" x14ac:dyDescent="0.25">
      <c r="A671" s="40" t="s">
        <v>28</v>
      </c>
      <c r="B671" s="40"/>
      <c r="C671" s="23">
        <v>5438.99</v>
      </c>
      <c r="D671" s="23">
        <v>5.4</v>
      </c>
      <c r="E671" s="24" t="s">
        <v>21</v>
      </c>
      <c r="F671" s="23">
        <f t="shared" si="18"/>
        <v>29370.546000000002</v>
      </c>
    </row>
    <row r="672" spans="1:6" ht="23.1" customHeight="1" x14ac:dyDescent="0.25">
      <c r="A672" s="40" t="s">
        <v>29</v>
      </c>
      <c r="B672" s="40"/>
      <c r="C672" s="23">
        <v>1672.77</v>
      </c>
      <c r="D672" s="23">
        <v>5.4</v>
      </c>
      <c r="E672" s="24" t="s">
        <v>21</v>
      </c>
      <c r="F672" s="23">
        <f t="shared" si="18"/>
        <v>9032.9580000000005</v>
      </c>
    </row>
    <row r="673" spans="1:8" ht="23.1" customHeight="1" x14ac:dyDescent="0.25">
      <c r="A673" s="40" t="s">
        <v>30</v>
      </c>
      <c r="B673" s="40"/>
      <c r="C673" s="23">
        <v>548.24</v>
      </c>
      <c r="D673" s="23">
        <v>5.4</v>
      </c>
      <c r="E673" s="24" t="s">
        <v>21</v>
      </c>
      <c r="F673" s="23">
        <f>C673*D673</f>
        <v>2960.4960000000001</v>
      </c>
    </row>
    <row r="674" spans="1:8" ht="23.1" customHeight="1" x14ac:dyDescent="0.25">
      <c r="A674" s="40" t="s">
        <v>31</v>
      </c>
      <c r="B674" s="40"/>
      <c r="C674" s="23">
        <v>340.74</v>
      </c>
      <c r="D674" s="23">
        <v>54</v>
      </c>
      <c r="E674" s="24" t="s">
        <v>21</v>
      </c>
      <c r="F674" s="23">
        <f>C674*D674</f>
        <v>18399.96</v>
      </c>
    </row>
    <row r="675" spans="1:8" ht="23.1" customHeight="1" x14ac:dyDescent="0.25">
      <c r="A675" s="5"/>
      <c r="B675" s="25"/>
      <c r="C675" s="25"/>
      <c r="D675" s="26"/>
      <c r="E675" s="26"/>
      <c r="F675" s="8"/>
    </row>
    <row r="676" spans="1:8" ht="23.1" customHeight="1" x14ac:dyDescent="0.25">
      <c r="A676" s="5"/>
      <c r="B676" s="6" t="s">
        <v>32</v>
      </c>
      <c r="C676" s="7"/>
      <c r="D676" s="5"/>
      <c r="E676" s="5"/>
      <c r="F676" s="8"/>
    </row>
    <row r="677" spans="1:8" ht="23.1" customHeight="1" x14ac:dyDescent="0.25">
      <c r="A677" s="5"/>
      <c r="B677" s="41" t="s">
        <v>33</v>
      </c>
      <c r="C677" s="27" t="s">
        <v>34</v>
      </c>
      <c r="D677" s="28">
        <f>IF(F665&gt;0,ROUND((F665+C658)/C658,2),0)</f>
        <v>1.0900000000000001</v>
      </c>
      <c r="E677" s="28"/>
      <c r="F677" s="9"/>
    </row>
    <row r="678" spans="1:8" ht="23.1" customHeight="1" x14ac:dyDescent="0.25">
      <c r="A678" s="5"/>
      <c r="B678" s="41"/>
      <c r="C678" s="27" t="s">
        <v>35</v>
      </c>
      <c r="D678" s="28">
        <f>IF(SUM(F666:F667)&gt;0,ROUND((F666+F667+C658)/C658,2),0)</f>
        <v>1.03</v>
      </c>
      <c r="E678" s="28"/>
      <c r="F678" s="29"/>
    </row>
    <row r="679" spans="1:8" ht="23.1" customHeight="1" x14ac:dyDescent="0.25">
      <c r="A679" s="5"/>
      <c r="B679" s="41"/>
      <c r="C679" s="27" t="s">
        <v>36</v>
      </c>
      <c r="D679" s="28">
        <f>IF(F668&gt;0,ROUND((F668+C658)/C658,2),0)</f>
        <v>0</v>
      </c>
      <c r="E679" s="9"/>
      <c r="F679" s="29"/>
    </row>
    <row r="680" spans="1:8" ht="23.1" customHeight="1" x14ac:dyDescent="0.25">
      <c r="A680" s="5"/>
      <c r="B680" s="41"/>
      <c r="C680" s="30" t="s">
        <v>37</v>
      </c>
      <c r="D680" s="31">
        <f>IF(SUM(F669:F674)&gt;0,ROUND((SUM(F669:F674)+C658)/C658,2),0)</f>
        <v>6.91</v>
      </c>
      <c r="E680" s="9"/>
      <c r="F680" s="29"/>
    </row>
    <row r="681" spans="1:8" ht="23.1" customHeight="1" x14ac:dyDescent="0.25">
      <c r="A681" s="5"/>
      <c r="B681" s="5"/>
      <c r="C681" s="32" t="s">
        <v>38</v>
      </c>
      <c r="D681" s="33">
        <f>SUM(D677:D680)-IF(VALUE(COUNTIF(D677:D680,"&gt;0"))=4,3,0)-IF(VALUE(COUNTIF(D677:D680,"&gt;0"))=3,2,0)-IF(VALUE(COUNTIF(D677:D680,"&gt;0"))=2,1,0)</f>
        <v>7.0300000000000011</v>
      </c>
      <c r="E681" s="34"/>
      <c r="F681" s="8"/>
    </row>
    <row r="682" spans="1:8" ht="23.1" customHeight="1" x14ac:dyDescent="0.25">
      <c r="A682" s="5"/>
      <c r="B682" s="5"/>
      <c r="C682" s="5"/>
      <c r="D682" s="35"/>
      <c r="E682" s="5"/>
      <c r="F682" s="8"/>
    </row>
    <row r="683" spans="1:8" ht="23.1" customHeight="1" x14ac:dyDescent="0.35">
      <c r="A683" s="36"/>
      <c r="B683" s="37" t="s">
        <v>39</v>
      </c>
      <c r="C683" s="50">
        <f>D681*C658</f>
        <v>79407.36500000002</v>
      </c>
      <c r="D683" s="50"/>
      <c r="E683" s="5"/>
      <c r="F683" s="8"/>
    </row>
    <row r="684" spans="1:8" ht="23.1" customHeight="1" x14ac:dyDescent="0.3">
      <c r="A684" s="5"/>
      <c r="B684" s="38" t="s">
        <v>40</v>
      </c>
      <c r="C684" s="39">
        <f>C683/C657</f>
        <v>139.04770785178962</v>
      </c>
      <c r="D684" s="39"/>
      <c r="E684" s="5"/>
      <c r="F684" s="5"/>
    </row>
    <row r="686" spans="1:8" ht="54.95" customHeight="1" x14ac:dyDescent="0.8">
      <c r="A686" s="51" t="s">
        <v>91</v>
      </c>
      <c r="B686" s="51"/>
      <c r="C686" s="51"/>
      <c r="D686" s="51"/>
      <c r="E686" s="51"/>
      <c r="F686" s="51"/>
      <c r="G686" s="1"/>
      <c r="H686" s="1"/>
    </row>
    <row r="687" spans="1:8" ht="45.95" customHeight="1" x14ac:dyDescent="0.45">
      <c r="A687" s="52" t="s">
        <v>1</v>
      </c>
      <c r="B687" s="52"/>
      <c r="C687" s="52"/>
      <c r="D687" s="52"/>
      <c r="E687" s="52"/>
      <c r="F687" s="52"/>
      <c r="G687" s="1"/>
      <c r="H687" s="1"/>
    </row>
    <row r="688" spans="1:8" ht="30" customHeight="1" x14ac:dyDescent="0.25">
      <c r="A688" s="5"/>
      <c r="B688" s="6" t="s">
        <v>2</v>
      </c>
      <c r="C688" s="7"/>
      <c r="D688" s="5"/>
      <c r="E688" s="5"/>
      <c r="F688" s="8"/>
    </row>
    <row r="689" spans="1:6" ht="23.1" customHeight="1" x14ac:dyDescent="0.25">
      <c r="A689" s="9"/>
      <c r="B689" s="53" t="s">
        <v>4</v>
      </c>
      <c r="C689" s="56" t="s">
        <v>5</v>
      </c>
      <c r="D689" s="57"/>
      <c r="E689" s="57"/>
      <c r="F689" s="58"/>
    </row>
    <row r="690" spans="1:6" ht="23.1" customHeight="1" x14ac:dyDescent="0.25">
      <c r="A690" s="9"/>
      <c r="B690" s="54"/>
      <c r="C690" s="56" t="s">
        <v>89</v>
      </c>
      <c r="D690" s="57"/>
      <c r="E690" s="57"/>
      <c r="F690" s="58"/>
    </row>
    <row r="691" spans="1:6" ht="23.1" customHeight="1" x14ac:dyDescent="0.25">
      <c r="A691" s="9"/>
      <c r="B691" s="55"/>
      <c r="C691" s="56" t="s">
        <v>92</v>
      </c>
      <c r="D691" s="57"/>
      <c r="E691" s="57"/>
      <c r="F691" s="58"/>
    </row>
    <row r="692" spans="1:6" ht="23.1" customHeight="1" x14ac:dyDescent="0.25">
      <c r="A692" s="5"/>
      <c r="B692" s="10" t="s">
        <v>9</v>
      </c>
      <c r="C692" s="11">
        <v>2.1</v>
      </c>
      <c r="D692" s="12"/>
      <c r="E692" s="9"/>
      <c r="F692" s="8"/>
    </row>
    <row r="693" spans="1:6" ht="23.1" customHeight="1" x14ac:dyDescent="0.25">
      <c r="A693" s="5"/>
      <c r="B693" s="13" t="s">
        <v>10</v>
      </c>
      <c r="C693" s="14">
        <v>348.85</v>
      </c>
      <c r="D693" s="42" t="s">
        <v>11</v>
      </c>
      <c r="E693" s="43"/>
      <c r="F693" s="46">
        <f>C694/C693</f>
        <v>26.360699441020493</v>
      </c>
    </row>
    <row r="694" spans="1:6" ht="23.1" customHeight="1" x14ac:dyDescent="0.25">
      <c r="A694" s="5"/>
      <c r="B694" s="13" t="s">
        <v>12</v>
      </c>
      <c r="C694" s="15">
        <v>9195.93</v>
      </c>
      <c r="D694" s="44"/>
      <c r="E694" s="45"/>
      <c r="F694" s="47"/>
    </row>
    <row r="695" spans="1:6" ht="23.1" customHeight="1" x14ac:dyDescent="0.25">
      <c r="A695" s="5"/>
      <c r="B695" s="16"/>
      <c r="C695" s="17"/>
      <c r="D695" s="18"/>
      <c r="E695" s="5"/>
      <c r="F695" s="8"/>
    </row>
    <row r="696" spans="1:6" ht="23.1" customHeight="1" x14ac:dyDescent="0.25">
      <c r="A696" s="5"/>
      <c r="B696" s="19" t="s">
        <v>13</v>
      </c>
      <c r="C696" s="20" t="s">
        <v>81</v>
      </c>
      <c r="D696" s="5"/>
      <c r="E696" s="5"/>
      <c r="F696" s="8"/>
    </row>
    <row r="697" spans="1:6" ht="23.1" customHeight="1" x14ac:dyDescent="0.25">
      <c r="A697" s="5"/>
      <c r="B697" s="19" t="s">
        <v>3</v>
      </c>
      <c r="C697" s="20">
        <v>55</v>
      </c>
      <c r="D697" s="5"/>
      <c r="E697" s="5"/>
      <c r="F697" s="8"/>
    </row>
    <row r="698" spans="1:6" ht="23.1" customHeight="1" x14ac:dyDescent="0.25">
      <c r="A698" s="5"/>
      <c r="B698" s="19" t="s">
        <v>14</v>
      </c>
      <c r="C698" s="21" t="s">
        <v>15</v>
      </c>
      <c r="D698" s="5"/>
      <c r="E698" s="5"/>
      <c r="F698" s="8"/>
    </row>
    <row r="699" spans="1:6" ht="23.1" customHeight="1" x14ac:dyDescent="0.25">
      <c r="A699" s="5"/>
      <c r="B699" s="5"/>
      <c r="C699" s="5"/>
      <c r="D699" s="5"/>
      <c r="E699" s="5"/>
      <c r="F699" s="8"/>
    </row>
    <row r="700" spans="1:6" ht="50.1" customHeight="1" x14ac:dyDescent="0.25">
      <c r="A700" s="48" t="s">
        <v>16</v>
      </c>
      <c r="B700" s="48"/>
      <c r="C700" s="22" t="s">
        <v>17</v>
      </c>
      <c r="D700" s="49" t="s">
        <v>18</v>
      </c>
      <c r="E700" s="49"/>
      <c r="F700" s="22" t="s">
        <v>19</v>
      </c>
    </row>
    <row r="701" spans="1:6" ht="23.1" customHeight="1" x14ac:dyDescent="0.25">
      <c r="A701" s="40" t="s">
        <v>20</v>
      </c>
      <c r="B701" s="40"/>
      <c r="C701" s="23">
        <v>191.3</v>
      </c>
      <c r="D701" s="23">
        <v>2.1</v>
      </c>
      <c r="E701" s="24" t="s">
        <v>21</v>
      </c>
      <c r="F701" s="23">
        <f t="shared" ref="F701:F708" si="19">C701*D701</f>
        <v>401.73</v>
      </c>
    </row>
    <row r="702" spans="1:6" ht="23.1" customHeight="1" x14ac:dyDescent="0.25">
      <c r="A702" s="40" t="s">
        <v>22</v>
      </c>
      <c r="B702" s="40"/>
      <c r="C702" s="23">
        <v>97.44</v>
      </c>
      <c r="D702" s="23">
        <v>0.62</v>
      </c>
      <c r="E702" s="24" t="s">
        <v>23</v>
      </c>
      <c r="F702" s="23">
        <f t="shared" si="19"/>
        <v>60.412799999999997</v>
      </c>
    </row>
    <row r="703" spans="1:6" ht="23.1" customHeight="1" x14ac:dyDescent="0.25">
      <c r="A703" s="40" t="s">
        <v>24</v>
      </c>
      <c r="B703" s="40"/>
      <c r="C703" s="23">
        <v>151.63</v>
      </c>
      <c r="D703" s="23">
        <v>0.62</v>
      </c>
      <c r="E703" s="24" t="s">
        <v>23</v>
      </c>
      <c r="F703" s="23">
        <f t="shared" si="19"/>
        <v>94.010599999999997</v>
      </c>
    </row>
    <row r="704" spans="1:6" ht="23.1" customHeight="1" x14ac:dyDescent="0.25">
      <c r="A704" s="40" t="s">
        <v>25</v>
      </c>
      <c r="B704" s="40"/>
      <c r="C704" s="23">
        <v>731.97</v>
      </c>
      <c r="D704" s="23"/>
      <c r="E704" s="24" t="s">
        <v>21</v>
      </c>
      <c r="F704" s="23">
        <f t="shared" si="19"/>
        <v>0</v>
      </c>
    </row>
    <row r="705" spans="1:6" ht="45.95" customHeight="1" x14ac:dyDescent="0.25">
      <c r="A705" s="40" t="s">
        <v>26</v>
      </c>
      <c r="B705" s="40"/>
      <c r="C705" s="23">
        <v>652.6</v>
      </c>
      <c r="D705" s="23">
        <v>4.2</v>
      </c>
      <c r="E705" s="24" t="s">
        <v>21</v>
      </c>
      <c r="F705" s="23">
        <f t="shared" si="19"/>
        <v>2740.92</v>
      </c>
    </row>
    <row r="706" spans="1:6" ht="23.1" customHeight="1" x14ac:dyDescent="0.25">
      <c r="A706" s="40" t="s">
        <v>27</v>
      </c>
      <c r="B706" s="40"/>
      <c r="C706" s="23">
        <v>526.99</v>
      </c>
      <c r="D706" s="23"/>
      <c r="E706" s="24" t="s">
        <v>21</v>
      </c>
      <c r="F706" s="23">
        <f t="shared" si="19"/>
        <v>0</v>
      </c>
    </row>
    <row r="707" spans="1:6" ht="23.1" customHeight="1" x14ac:dyDescent="0.25">
      <c r="A707" s="40" t="s">
        <v>28</v>
      </c>
      <c r="B707" s="40"/>
      <c r="C707" s="23">
        <v>5438.99</v>
      </c>
      <c r="D707" s="23">
        <v>2.1</v>
      </c>
      <c r="E707" s="24" t="s">
        <v>21</v>
      </c>
      <c r="F707" s="23">
        <f t="shared" si="19"/>
        <v>11421.879000000001</v>
      </c>
    </row>
    <row r="708" spans="1:6" ht="23.1" customHeight="1" x14ac:dyDescent="0.25">
      <c r="A708" s="40" t="s">
        <v>29</v>
      </c>
      <c r="B708" s="40"/>
      <c r="C708" s="23">
        <v>1672.77</v>
      </c>
      <c r="D708" s="23">
        <v>2.1</v>
      </c>
      <c r="E708" s="24" t="s">
        <v>21</v>
      </c>
      <c r="F708" s="23">
        <f t="shared" si="19"/>
        <v>3512.817</v>
      </c>
    </row>
    <row r="709" spans="1:6" ht="23.1" customHeight="1" x14ac:dyDescent="0.25">
      <c r="A709" s="40" t="s">
        <v>30</v>
      </c>
      <c r="B709" s="40"/>
      <c r="C709" s="23">
        <v>548.24</v>
      </c>
      <c r="D709" s="23">
        <v>2.1</v>
      </c>
      <c r="E709" s="24" t="s">
        <v>21</v>
      </c>
      <c r="F709" s="23">
        <f>C709*D709</f>
        <v>1151.3040000000001</v>
      </c>
    </row>
    <row r="710" spans="1:6" ht="23.1" customHeight="1" x14ac:dyDescent="0.25">
      <c r="A710" s="40" t="s">
        <v>31</v>
      </c>
      <c r="B710" s="40"/>
      <c r="C710" s="23">
        <v>340.74</v>
      </c>
      <c r="D710" s="23">
        <v>21</v>
      </c>
      <c r="E710" s="24" t="s">
        <v>21</v>
      </c>
      <c r="F710" s="23">
        <f>C710*D710</f>
        <v>7155.54</v>
      </c>
    </row>
    <row r="711" spans="1:6" ht="23.1" customHeight="1" x14ac:dyDescent="0.25">
      <c r="A711" s="5"/>
      <c r="B711" s="25"/>
      <c r="C711" s="25"/>
      <c r="D711" s="26"/>
      <c r="E711" s="26"/>
      <c r="F711" s="8"/>
    </row>
    <row r="712" spans="1:6" ht="23.1" customHeight="1" x14ac:dyDescent="0.25">
      <c r="A712" s="5"/>
      <c r="B712" s="6" t="s">
        <v>32</v>
      </c>
      <c r="C712" s="7"/>
      <c r="D712" s="5"/>
      <c r="E712" s="5"/>
      <c r="F712" s="8"/>
    </row>
    <row r="713" spans="1:6" ht="23.1" customHeight="1" x14ac:dyDescent="0.25">
      <c r="A713" s="5"/>
      <c r="B713" s="41" t="s">
        <v>33</v>
      </c>
      <c r="C713" s="27" t="s">
        <v>34</v>
      </c>
      <c r="D713" s="28">
        <f>IF(F701&gt;0,ROUND((F701+C694)/C694,2),0)</f>
        <v>1.04</v>
      </c>
      <c r="E713" s="28"/>
      <c r="F713" s="9"/>
    </row>
    <row r="714" spans="1:6" ht="23.1" customHeight="1" x14ac:dyDescent="0.25">
      <c r="A714" s="5"/>
      <c r="B714" s="41"/>
      <c r="C714" s="27" t="s">
        <v>35</v>
      </c>
      <c r="D714" s="28">
        <f>IF(SUM(F702:F703)&gt;0,ROUND((F702+F703+C694)/C694,2),0)</f>
        <v>1.02</v>
      </c>
      <c r="E714" s="28"/>
      <c r="F714" s="29"/>
    </row>
    <row r="715" spans="1:6" ht="23.1" customHeight="1" x14ac:dyDescent="0.25">
      <c r="A715" s="5"/>
      <c r="B715" s="41"/>
      <c r="C715" s="27" t="s">
        <v>36</v>
      </c>
      <c r="D715" s="28">
        <f>IF(F704&gt;0,ROUND((F704+C694)/C694,2),0)</f>
        <v>0</v>
      </c>
      <c r="E715" s="9"/>
      <c r="F715" s="29"/>
    </row>
    <row r="716" spans="1:6" ht="23.1" customHeight="1" x14ac:dyDescent="0.25">
      <c r="A716" s="5"/>
      <c r="B716" s="41"/>
      <c r="C716" s="30" t="s">
        <v>37</v>
      </c>
      <c r="D716" s="31">
        <f>IF(SUM(F705:F710)&gt;0,ROUND((SUM(F705:F710)+C694)/C694,2),0)</f>
        <v>3.83</v>
      </c>
      <c r="E716" s="9"/>
      <c r="F716" s="29"/>
    </row>
    <row r="717" spans="1:6" ht="23.1" customHeight="1" x14ac:dyDescent="0.25">
      <c r="A717" s="5"/>
      <c r="B717" s="5"/>
      <c r="C717" s="32" t="s">
        <v>38</v>
      </c>
      <c r="D717" s="33">
        <f>SUM(D713:D716)-IF(VALUE(COUNTIF(D713:D716,"&gt;0"))=4,3,0)-IF(VALUE(COUNTIF(D713:D716,"&gt;0"))=3,2,0)-IF(VALUE(COUNTIF(D713:D716,"&gt;0"))=2,1,0)</f>
        <v>3.8900000000000006</v>
      </c>
      <c r="E717" s="34"/>
      <c r="F717" s="8"/>
    </row>
    <row r="718" spans="1:6" ht="23.1" customHeight="1" x14ac:dyDescent="0.25">
      <c r="A718" s="5"/>
      <c r="B718" s="5"/>
      <c r="C718" s="5"/>
      <c r="D718" s="35"/>
      <c r="E718" s="5"/>
      <c r="F718" s="8"/>
    </row>
    <row r="719" spans="1:6" ht="23.1" customHeight="1" x14ac:dyDescent="0.35">
      <c r="A719" s="36"/>
      <c r="B719" s="37" t="s">
        <v>39</v>
      </c>
      <c r="C719" s="50">
        <f>D717*C694</f>
        <v>35772.167700000005</v>
      </c>
      <c r="D719" s="50"/>
      <c r="E719" s="5"/>
      <c r="F719" s="8"/>
    </row>
    <row r="720" spans="1:6" ht="23.1" customHeight="1" x14ac:dyDescent="0.3">
      <c r="A720" s="5"/>
      <c r="B720" s="38" t="s">
        <v>40</v>
      </c>
      <c r="C720" s="39">
        <f>C719/C693</f>
        <v>102.54312082556974</v>
      </c>
      <c r="D720" s="39"/>
      <c r="E720" s="5"/>
      <c r="F720" s="5"/>
    </row>
    <row r="722" spans="1:8" ht="54.95" customHeight="1" x14ac:dyDescent="0.8">
      <c r="A722" s="51" t="s">
        <v>93</v>
      </c>
      <c r="B722" s="51"/>
      <c r="C722" s="51"/>
      <c r="D722" s="51"/>
      <c r="E722" s="51"/>
      <c r="F722" s="51"/>
      <c r="G722" s="1"/>
      <c r="H722" s="1"/>
    </row>
    <row r="723" spans="1:8" ht="45.95" customHeight="1" x14ac:dyDescent="0.45">
      <c r="A723" s="52" t="s">
        <v>1</v>
      </c>
      <c r="B723" s="52"/>
      <c r="C723" s="52"/>
      <c r="D723" s="52"/>
      <c r="E723" s="52"/>
      <c r="F723" s="52"/>
      <c r="G723" s="1"/>
      <c r="H723" s="1"/>
    </row>
    <row r="724" spans="1:8" ht="30" customHeight="1" x14ac:dyDescent="0.25">
      <c r="A724" s="5"/>
      <c r="B724" s="6" t="s">
        <v>2</v>
      </c>
      <c r="C724" s="7"/>
      <c r="D724" s="5"/>
      <c r="E724" s="5"/>
      <c r="F724" s="8"/>
    </row>
    <row r="725" spans="1:8" ht="23.1" customHeight="1" x14ac:dyDescent="0.25">
      <c r="A725" s="9"/>
      <c r="B725" s="53" t="s">
        <v>4</v>
      </c>
      <c r="C725" s="56" t="s">
        <v>5</v>
      </c>
      <c r="D725" s="57"/>
      <c r="E725" s="57"/>
      <c r="F725" s="58"/>
    </row>
    <row r="726" spans="1:8" ht="23.1" customHeight="1" x14ac:dyDescent="0.25">
      <c r="A726" s="9"/>
      <c r="B726" s="54"/>
      <c r="C726" s="56" t="s">
        <v>89</v>
      </c>
      <c r="D726" s="57"/>
      <c r="E726" s="57"/>
      <c r="F726" s="58"/>
    </row>
    <row r="727" spans="1:8" ht="23.1" customHeight="1" x14ac:dyDescent="0.25">
      <c r="A727" s="9"/>
      <c r="B727" s="55"/>
      <c r="C727" s="56" t="s">
        <v>95</v>
      </c>
      <c r="D727" s="57"/>
      <c r="E727" s="57"/>
      <c r="F727" s="58"/>
    </row>
    <row r="728" spans="1:8" ht="23.1" customHeight="1" x14ac:dyDescent="0.25">
      <c r="A728" s="5"/>
      <c r="B728" s="10" t="s">
        <v>9</v>
      </c>
      <c r="C728" s="11">
        <v>3.7</v>
      </c>
      <c r="D728" s="12"/>
      <c r="E728" s="9"/>
      <c r="F728" s="8"/>
    </row>
    <row r="729" spans="1:8" ht="23.1" customHeight="1" x14ac:dyDescent="0.25">
      <c r="A729" s="5"/>
      <c r="B729" s="13" t="s">
        <v>10</v>
      </c>
      <c r="C729" s="14">
        <v>476.19</v>
      </c>
      <c r="D729" s="42" t="s">
        <v>11</v>
      </c>
      <c r="E729" s="43"/>
      <c r="F729" s="46">
        <f>C730/C729</f>
        <v>14.793443793443792</v>
      </c>
    </row>
    <row r="730" spans="1:8" ht="23.1" customHeight="1" x14ac:dyDescent="0.25">
      <c r="A730" s="5"/>
      <c r="B730" s="13" t="s">
        <v>12</v>
      </c>
      <c r="C730" s="15">
        <v>7044.49</v>
      </c>
      <c r="D730" s="44"/>
      <c r="E730" s="45"/>
      <c r="F730" s="47"/>
    </row>
    <row r="731" spans="1:8" ht="23.1" customHeight="1" x14ac:dyDescent="0.25">
      <c r="A731" s="5"/>
      <c r="B731" s="16"/>
      <c r="C731" s="17"/>
      <c r="D731" s="18"/>
      <c r="E731" s="5"/>
      <c r="F731" s="8"/>
    </row>
    <row r="732" spans="1:8" ht="23.1" customHeight="1" x14ac:dyDescent="0.25">
      <c r="A732" s="5"/>
      <c r="B732" s="19" t="s">
        <v>13</v>
      </c>
      <c r="C732" s="20" t="s">
        <v>94</v>
      </c>
      <c r="D732" s="5"/>
      <c r="E732" s="5"/>
      <c r="F732" s="8"/>
    </row>
    <row r="733" spans="1:8" ht="23.1" customHeight="1" x14ac:dyDescent="0.25">
      <c r="A733" s="5"/>
      <c r="B733" s="19" t="s">
        <v>3</v>
      </c>
      <c r="C733" s="20">
        <v>45</v>
      </c>
      <c r="D733" s="5"/>
      <c r="E733" s="5"/>
      <c r="F733" s="8"/>
    </row>
    <row r="734" spans="1:8" ht="23.1" customHeight="1" x14ac:dyDescent="0.25">
      <c r="A734" s="5"/>
      <c r="B734" s="19" t="s">
        <v>14</v>
      </c>
      <c r="C734" s="21" t="s">
        <v>15</v>
      </c>
      <c r="D734" s="5"/>
      <c r="E734" s="5"/>
      <c r="F734" s="8"/>
    </row>
    <row r="735" spans="1:8" ht="23.1" customHeight="1" x14ac:dyDescent="0.25">
      <c r="A735" s="5"/>
      <c r="B735" s="5"/>
      <c r="C735" s="5"/>
      <c r="D735" s="5"/>
      <c r="E735" s="5"/>
      <c r="F735" s="8"/>
    </row>
    <row r="736" spans="1:8" ht="50.1" customHeight="1" x14ac:dyDescent="0.25">
      <c r="A736" s="48" t="s">
        <v>16</v>
      </c>
      <c r="B736" s="48"/>
      <c r="C736" s="22" t="s">
        <v>17</v>
      </c>
      <c r="D736" s="49" t="s">
        <v>18</v>
      </c>
      <c r="E736" s="49"/>
      <c r="F736" s="22" t="s">
        <v>19</v>
      </c>
    </row>
    <row r="737" spans="1:6" ht="23.1" customHeight="1" x14ac:dyDescent="0.25">
      <c r="A737" s="40" t="s">
        <v>20</v>
      </c>
      <c r="B737" s="40"/>
      <c r="C737" s="23">
        <v>191.3</v>
      </c>
      <c r="D737" s="23">
        <v>3.7</v>
      </c>
      <c r="E737" s="24" t="s">
        <v>21</v>
      </c>
      <c r="F737" s="23">
        <f t="shared" ref="F737:F744" si="20">C737*D737</f>
        <v>707.81000000000006</v>
      </c>
    </row>
    <row r="738" spans="1:6" ht="23.1" customHeight="1" x14ac:dyDescent="0.25">
      <c r="A738" s="40" t="s">
        <v>22</v>
      </c>
      <c r="B738" s="40"/>
      <c r="C738" s="23">
        <v>97.44</v>
      </c>
      <c r="D738" s="23">
        <v>0.94</v>
      </c>
      <c r="E738" s="24" t="s">
        <v>23</v>
      </c>
      <c r="F738" s="23">
        <f t="shared" si="20"/>
        <v>91.593599999999995</v>
      </c>
    </row>
    <row r="739" spans="1:6" ht="23.1" customHeight="1" x14ac:dyDescent="0.25">
      <c r="A739" s="40" t="s">
        <v>24</v>
      </c>
      <c r="B739" s="40"/>
      <c r="C739" s="23">
        <v>151.63</v>
      </c>
      <c r="D739" s="23">
        <v>0.94</v>
      </c>
      <c r="E739" s="24" t="s">
        <v>23</v>
      </c>
      <c r="F739" s="23">
        <f t="shared" si="20"/>
        <v>142.53219999999999</v>
      </c>
    </row>
    <row r="740" spans="1:6" ht="23.1" customHeight="1" x14ac:dyDescent="0.25">
      <c r="A740" s="40" t="s">
        <v>25</v>
      </c>
      <c r="B740" s="40"/>
      <c r="C740" s="23">
        <v>731.97</v>
      </c>
      <c r="D740" s="23"/>
      <c r="E740" s="24" t="s">
        <v>21</v>
      </c>
      <c r="F740" s="23">
        <f t="shared" si="20"/>
        <v>0</v>
      </c>
    </row>
    <row r="741" spans="1:6" ht="45.95" customHeight="1" x14ac:dyDescent="0.25">
      <c r="A741" s="40" t="s">
        <v>26</v>
      </c>
      <c r="B741" s="40"/>
      <c r="C741" s="23">
        <v>652.6</v>
      </c>
      <c r="D741" s="23">
        <v>7.4</v>
      </c>
      <c r="E741" s="24" t="s">
        <v>21</v>
      </c>
      <c r="F741" s="23">
        <f t="shared" si="20"/>
        <v>4829.2400000000007</v>
      </c>
    </row>
    <row r="742" spans="1:6" ht="23.1" customHeight="1" x14ac:dyDescent="0.25">
      <c r="A742" s="40" t="s">
        <v>27</v>
      </c>
      <c r="B742" s="40"/>
      <c r="C742" s="23">
        <v>526.99</v>
      </c>
      <c r="D742" s="23"/>
      <c r="E742" s="24" t="s">
        <v>21</v>
      </c>
      <c r="F742" s="23">
        <f t="shared" si="20"/>
        <v>0</v>
      </c>
    </row>
    <row r="743" spans="1:6" ht="23.1" customHeight="1" x14ac:dyDescent="0.25">
      <c r="A743" s="40" t="s">
        <v>28</v>
      </c>
      <c r="B743" s="40"/>
      <c r="C743" s="23">
        <v>5438.99</v>
      </c>
      <c r="D743" s="23">
        <v>3.7</v>
      </c>
      <c r="E743" s="24" t="s">
        <v>21</v>
      </c>
      <c r="F743" s="23">
        <f t="shared" si="20"/>
        <v>20124.262999999999</v>
      </c>
    </row>
    <row r="744" spans="1:6" ht="23.1" customHeight="1" x14ac:dyDescent="0.25">
      <c r="A744" s="40" t="s">
        <v>29</v>
      </c>
      <c r="B744" s="40"/>
      <c r="C744" s="23">
        <v>1672.77</v>
      </c>
      <c r="D744" s="23">
        <v>3.7</v>
      </c>
      <c r="E744" s="24" t="s">
        <v>21</v>
      </c>
      <c r="F744" s="23">
        <f t="shared" si="20"/>
        <v>6189.2489999999998</v>
      </c>
    </row>
    <row r="745" spans="1:6" ht="23.1" customHeight="1" x14ac:dyDescent="0.25">
      <c r="A745" s="40" t="s">
        <v>30</v>
      </c>
      <c r="B745" s="40"/>
      <c r="C745" s="23">
        <v>548.24</v>
      </c>
      <c r="D745" s="23">
        <v>3.7</v>
      </c>
      <c r="E745" s="24" t="s">
        <v>21</v>
      </c>
      <c r="F745" s="23">
        <f>C745*D745</f>
        <v>2028.4880000000001</v>
      </c>
    </row>
    <row r="746" spans="1:6" ht="23.1" customHeight="1" x14ac:dyDescent="0.25">
      <c r="A746" s="40" t="s">
        <v>31</v>
      </c>
      <c r="B746" s="40"/>
      <c r="C746" s="23">
        <v>340.74</v>
      </c>
      <c r="D746" s="23">
        <v>37</v>
      </c>
      <c r="E746" s="24" t="s">
        <v>21</v>
      </c>
      <c r="F746" s="23">
        <f>C746*D746</f>
        <v>12607.380000000001</v>
      </c>
    </row>
    <row r="747" spans="1:6" ht="23.1" customHeight="1" x14ac:dyDescent="0.25">
      <c r="A747" s="5"/>
      <c r="B747" s="25"/>
      <c r="C747" s="25"/>
      <c r="D747" s="26"/>
      <c r="E747" s="26"/>
      <c r="F747" s="8"/>
    </row>
    <row r="748" spans="1:6" ht="23.1" customHeight="1" x14ac:dyDescent="0.25">
      <c r="A748" s="5"/>
      <c r="B748" s="6" t="s">
        <v>32</v>
      </c>
      <c r="C748" s="7"/>
      <c r="D748" s="5"/>
      <c r="E748" s="5"/>
      <c r="F748" s="8"/>
    </row>
    <row r="749" spans="1:6" ht="23.1" customHeight="1" x14ac:dyDescent="0.25">
      <c r="A749" s="5"/>
      <c r="B749" s="41" t="s">
        <v>33</v>
      </c>
      <c r="C749" s="27" t="s">
        <v>34</v>
      </c>
      <c r="D749" s="28">
        <f>IF(F737&gt;0,ROUND((F737+C730)/C730,2),0)</f>
        <v>1.1000000000000001</v>
      </c>
      <c r="E749" s="28"/>
      <c r="F749" s="9"/>
    </row>
    <row r="750" spans="1:6" ht="23.1" customHeight="1" x14ac:dyDescent="0.25">
      <c r="A750" s="5"/>
      <c r="B750" s="41"/>
      <c r="C750" s="27" t="s">
        <v>35</v>
      </c>
      <c r="D750" s="28">
        <f>IF(SUM(F738:F739)&gt;0,ROUND((F738+F739+C730)/C730,2),0)</f>
        <v>1.03</v>
      </c>
      <c r="E750" s="28"/>
      <c r="F750" s="29"/>
    </row>
    <row r="751" spans="1:6" ht="23.1" customHeight="1" x14ac:dyDescent="0.25">
      <c r="A751" s="5"/>
      <c r="B751" s="41"/>
      <c r="C751" s="27" t="s">
        <v>36</v>
      </c>
      <c r="D751" s="28">
        <f>IF(F740&gt;0,ROUND((F740+C730)/C730,2),0)</f>
        <v>0</v>
      </c>
      <c r="E751" s="9"/>
      <c r="F751" s="29"/>
    </row>
    <row r="752" spans="1:6" ht="23.1" customHeight="1" x14ac:dyDescent="0.25">
      <c r="A752" s="5"/>
      <c r="B752" s="41"/>
      <c r="C752" s="30" t="s">
        <v>37</v>
      </c>
      <c r="D752" s="31">
        <f>IF(SUM(F741:F746)&gt;0,ROUND((SUM(F741:F746)+C730)/C730,2),0)</f>
        <v>7.5</v>
      </c>
      <c r="E752" s="9"/>
      <c r="F752" s="29"/>
    </row>
    <row r="753" spans="1:8" ht="23.1" customHeight="1" x14ac:dyDescent="0.25">
      <c r="A753" s="5"/>
      <c r="B753" s="5"/>
      <c r="C753" s="32" t="s">
        <v>38</v>
      </c>
      <c r="D753" s="33">
        <f>SUM(D749:D752)-IF(VALUE(COUNTIF(D749:D752,"&gt;0"))=4,3,0)-IF(VALUE(COUNTIF(D749:D752,"&gt;0"))=3,2,0)-IF(VALUE(COUNTIF(D749:D752,"&gt;0"))=2,1,0)</f>
        <v>7.629999999999999</v>
      </c>
      <c r="E753" s="34"/>
      <c r="F753" s="8"/>
    </row>
    <row r="754" spans="1:8" ht="23.1" customHeight="1" x14ac:dyDescent="0.25">
      <c r="A754" s="5"/>
      <c r="B754" s="5"/>
      <c r="C754" s="5"/>
      <c r="D754" s="35"/>
      <c r="E754" s="5"/>
      <c r="F754" s="8"/>
    </row>
    <row r="755" spans="1:8" ht="23.1" customHeight="1" x14ac:dyDescent="0.35">
      <c r="A755" s="36"/>
      <c r="B755" s="37" t="s">
        <v>39</v>
      </c>
      <c r="C755" s="50">
        <f>D753*C730</f>
        <v>53749.458699999988</v>
      </c>
      <c r="D755" s="50"/>
      <c r="E755" s="5"/>
      <c r="F755" s="8"/>
    </row>
    <row r="756" spans="1:8" ht="23.1" customHeight="1" x14ac:dyDescent="0.3">
      <c r="A756" s="5"/>
      <c r="B756" s="38" t="s">
        <v>40</v>
      </c>
      <c r="C756" s="39">
        <f>C755/C729</f>
        <v>112.87397614397612</v>
      </c>
      <c r="D756" s="39"/>
      <c r="E756" s="5"/>
      <c r="F756" s="5"/>
    </row>
    <row r="758" spans="1:8" ht="54.95" customHeight="1" x14ac:dyDescent="0.8">
      <c r="A758" s="51" t="s">
        <v>96</v>
      </c>
      <c r="B758" s="51"/>
      <c r="C758" s="51"/>
      <c r="D758" s="51"/>
      <c r="E758" s="51"/>
      <c r="F758" s="51"/>
      <c r="G758" s="1"/>
      <c r="H758" s="1"/>
    </row>
    <row r="759" spans="1:8" ht="45.95" customHeight="1" x14ac:dyDescent="0.45">
      <c r="A759" s="52" t="s">
        <v>1</v>
      </c>
      <c r="B759" s="52"/>
      <c r="C759" s="52"/>
      <c r="D759" s="52"/>
      <c r="E759" s="52"/>
      <c r="F759" s="52"/>
      <c r="G759" s="1"/>
      <c r="H759" s="1"/>
    </row>
    <row r="760" spans="1:8" ht="30" customHeight="1" x14ac:dyDescent="0.25">
      <c r="A760" s="5"/>
      <c r="B760" s="6" t="s">
        <v>2</v>
      </c>
      <c r="C760" s="7"/>
      <c r="D760" s="5"/>
      <c r="E760" s="5"/>
      <c r="F760" s="8"/>
    </row>
    <row r="761" spans="1:8" ht="23.1" customHeight="1" x14ac:dyDescent="0.25">
      <c r="A761" s="9"/>
      <c r="B761" s="53" t="s">
        <v>4</v>
      </c>
      <c r="C761" s="56" t="s">
        <v>5</v>
      </c>
      <c r="D761" s="57"/>
      <c r="E761" s="57"/>
      <c r="F761" s="58"/>
    </row>
    <row r="762" spans="1:8" ht="23.1" customHeight="1" x14ac:dyDescent="0.25">
      <c r="A762" s="9"/>
      <c r="B762" s="54"/>
      <c r="C762" s="56" t="s">
        <v>89</v>
      </c>
      <c r="D762" s="57"/>
      <c r="E762" s="57"/>
      <c r="F762" s="58"/>
    </row>
    <row r="763" spans="1:8" ht="23.1" customHeight="1" x14ac:dyDescent="0.25">
      <c r="A763" s="9"/>
      <c r="B763" s="55"/>
      <c r="C763" s="56" t="s">
        <v>98</v>
      </c>
      <c r="D763" s="57"/>
      <c r="E763" s="57"/>
      <c r="F763" s="58"/>
    </row>
    <row r="764" spans="1:8" ht="23.1" customHeight="1" x14ac:dyDescent="0.25">
      <c r="A764" s="5"/>
      <c r="B764" s="10" t="s">
        <v>9</v>
      </c>
      <c r="C764" s="11">
        <v>3</v>
      </c>
      <c r="D764" s="12"/>
      <c r="E764" s="9"/>
      <c r="F764" s="8"/>
    </row>
    <row r="765" spans="1:8" ht="23.1" customHeight="1" x14ac:dyDescent="0.25">
      <c r="A765" s="5"/>
      <c r="B765" s="13" t="s">
        <v>10</v>
      </c>
      <c r="C765" s="14">
        <v>655.03</v>
      </c>
      <c r="D765" s="42" t="s">
        <v>11</v>
      </c>
      <c r="E765" s="43"/>
      <c r="F765" s="46">
        <f>C766/C765</f>
        <v>17.05222661557486</v>
      </c>
    </row>
    <row r="766" spans="1:8" ht="23.1" customHeight="1" x14ac:dyDescent="0.25">
      <c r="A766" s="5"/>
      <c r="B766" s="13" t="s">
        <v>12</v>
      </c>
      <c r="C766" s="15">
        <v>11169.72</v>
      </c>
      <c r="D766" s="44"/>
      <c r="E766" s="45"/>
      <c r="F766" s="47"/>
    </row>
    <row r="767" spans="1:8" ht="23.1" customHeight="1" x14ac:dyDescent="0.25">
      <c r="A767" s="5"/>
      <c r="B767" s="16"/>
      <c r="C767" s="17"/>
      <c r="D767" s="18"/>
      <c r="E767" s="5"/>
      <c r="F767" s="8"/>
    </row>
    <row r="768" spans="1:8" ht="23.1" customHeight="1" x14ac:dyDescent="0.25">
      <c r="A768" s="5"/>
      <c r="B768" s="19" t="s">
        <v>13</v>
      </c>
      <c r="C768" s="20" t="s">
        <v>97</v>
      </c>
      <c r="D768" s="5"/>
      <c r="E768" s="5"/>
      <c r="F768" s="8"/>
    </row>
    <row r="769" spans="1:6" ht="23.1" customHeight="1" x14ac:dyDescent="0.25">
      <c r="A769" s="5"/>
      <c r="B769" s="19" t="s">
        <v>3</v>
      </c>
      <c r="C769" s="20">
        <v>55</v>
      </c>
      <c r="D769" s="5"/>
      <c r="E769" s="5"/>
      <c r="F769" s="8"/>
    </row>
    <row r="770" spans="1:6" ht="23.1" customHeight="1" x14ac:dyDescent="0.25">
      <c r="A770" s="5"/>
      <c r="B770" s="19" t="s">
        <v>14</v>
      </c>
      <c r="C770" s="21" t="s">
        <v>15</v>
      </c>
      <c r="D770" s="5"/>
      <c r="E770" s="5"/>
      <c r="F770" s="8"/>
    </row>
    <row r="771" spans="1:6" ht="23.1" customHeight="1" x14ac:dyDescent="0.25">
      <c r="A771" s="5"/>
      <c r="B771" s="5"/>
      <c r="C771" s="5"/>
      <c r="D771" s="5"/>
      <c r="E771" s="5"/>
      <c r="F771" s="8"/>
    </row>
    <row r="772" spans="1:6" ht="50.1" customHeight="1" x14ac:dyDescent="0.25">
      <c r="A772" s="48" t="s">
        <v>16</v>
      </c>
      <c r="B772" s="48"/>
      <c r="C772" s="22" t="s">
        <v>17</v>
      </c>
      <c r="D772" s="49" t="s">
        <v>18</v>
      </c>
      <c r="E772" s="49"/>
      <c r="F772" s="22" t="s">
        <v>19</v>
      </c>
    </row>
    <row r="773" spans="1:6" ht="23.1" customHeight="1" x14ac:dyDescent="0.25">
      <c r="A773" s="40" t="s">
        <v>20</v>
      </c>
      <c r="B773" s="40"/>
      <c r="C773" s="23">
        <v>191.3</v>
      </c>
      <c r="D773" s="23">
        <v>3</v>
      </c>
      <c r="E773" s="24" t="s">
        <v>21</v>
      </c>
      <c r="F773" s="23">
        <f t="shared" ref="F773:F780" si="21">C773*D773</f>
        <v>573.90000000000009</v>
      </c>
    </row>
    <row r="774" spans="1:6" ht="23.1" customHeight="1" x14ac:dyDescent="0.25">
      <c r="A774" s="40" t="s">
        <v>22</v>
      </c>
      <c r="B774" s="40"/>
      <c r="C774" s="23">
        <v>97.44</v>
      </c>
      <c r="D774" s="23">
        <v>0.8</v>
      </c>
      <c r="E774" s="24" t="s">
        <v>23</v>
      </c>
      <c r="F774" s="23">
        <f t="shared" si="21"/>
        <v>77.951999999999998</v>
      </c>
    </row>
    <row r="775" spans="1:6" ht="23.1" customHeight="1" x14ac:dyDescent="0.25">
      <c r="A775" s="40" t="s">
        <v>24</v>
      </c>
      <c r="B775" s="40"/>
      <c r="C775" s="23">
        <v>151.63</v>
      </c>
      <c r="D775" s="23">
        <v>0.8</v>
      </c>
      <c r="E775" s="24" t="s">
        <v>23</v>
      </c>
      <c r="F775" s="23">
        <f t="shared" si="21"/>
        <v>121.304</v>
      </c>
    </row>
    <row r="776" spans="1:6" ht="23.1" customHeight="1" x14ac:dyDescent="0.25">
      <c r="A776" s="40" t="s">
        <v>25</v>
      </c>
      <c r="B776" s="40"/>
      <c r="C776" s="23">
        <v>731.97</v>
      </c>
      <c r="D776" s="23"/>
      <c r="E776" s="24" t="s">
        <v>21</v>
      </c>
      <c r="F776" s="23">
        <f t="shared" si="21"/>
        <v>0</v>
      </c>
    </row>
    <row r="777" spans="1:6" ht="45.95" customHeight="1" x14ac:dyDescent="0.25">
      <c r="A777" s="40" t="s">
        <v>26</v>
      </c>
      <c r="B777" s="40"/>
      <c r="C777" s="23">
        <v>652.6</v>
      </c>
      <c r="D777" s="23">
        <v>6</v>
      </c>
      <c r="E777" s="24" t="s">
        <v>21</v>
      </c>
      <c r="F777" s="23">
        <f t="shared" si="21"/>
        <v>3915.6000000000004</v>
      </c>
    </row>
    <row r="778" spans="1:6" ht="23.1" customHeight="1" x14ac:dyDescent="0.25">
      <c r="A778" s="40" t="s">
        <v>27</v>
      </c>
      <c r="B778" s="40"/>
      <c r="C778" s="23">
        <v>526.99</v>
      </c>
      <c r="D778" s="23"/>
      <c r="E778" s="24" t="s">
        <v>21</v>
      </c>
      <c r="F778" s="23">
        <f t="shared" si="21"/>
        <v>0</v>
      </c>
    </row>
    <row r="779" spans="1:6" ht="23.1" customHeight="1" x14ac:dyDescent="0.25">
      <c r="A779" s="40" t="s">
        <v>28</v>
      </c>
      <c r="B779" s="40"/>
      <c r="C779" s="23">
        <v>5438.99</v>
      </c>
      <c r="D779" s="23">
        <v>3</v>
      </c>
      <c r="E779" s="24" t="s">
        <v>21</v>
      </c>
      <c r="F779" s="23">
        <f t="shared" si="21"/>
        <v>16316.97</v>
      </c>
    </row>
    <row r="780" spans="1:6" ht="23.1" customHeight="1" x14ac:dyDescent="0.25">
      <c r="A780" s="40" t="s">
        <v>29</v>
      </c>
      <c r="B780" s="40"/>
      <c r="C780" s="23">
        <v>1672.77</v>
      </c>
      <c r="D780" s="23">
        <v>3</v>
      </c>
      <c r="E780" s="24" t="s">
        <v>21</v>
      </c>
      <c r="F780" s="23">
        <f t="shared" si="21"/>
        <v>5018.3099999999995</v>
      </c>
    </row>
    <row r="781" spans="1:6" ht="23.1" customHeight="1" x14ac:dyDescent="0.25">
      <c r="A781" s="40" t="s">
        <v>30</v>
      </c>
      <c r="B781" s="40"/>
      <c r="C781" s="23">
        <v>548.24</v>
      </c>
      <c r="D781" s="23">
        <v>3</v>
      </c>
      <c r="E781" s="24" t="s">
        <v>21</v>
      </c>
      <c r="F781" s="23">
        <f>C781*D781</f>
        <v>1644.72</v>
      </c>
    </row>
    <row r="782" spans="1:6" ht="23.1" customHeight="1" x14ac:dyDescent="0.25">
      <c r="A782" s="40" t="s">
        <v>31</v>
      </c>
      <c r="B782" s="40"/>
      <c r="C782" s="23">
        <v>340.74</v>
      </c>
      <c r="D782" s="23">
        <v>30</v>
      </c>
      <c r="E782" s="24" t="s">
        <v>21</v>
      </c>
      <c r="F782" s="23">
        <f>C782*D782</f>
        <v>10222.200000000001</v>
      </c>
    </row>
    <row r="783" spans="1:6" ht="23.1" customHeight="1" x14ac:dyDescent="0.25">
      <c r="A783" s="5"/>
      <c r="B783" s="25"/>
      <c r="C783" s="25"/>
      <c r="D783" s="26"/>
      <c r="E783" s="26"/>
      <c r="F783" s="8"/>
    </row>
    <row r="784" spans="1:6" ht="23.1" customHeight="1" x14ac:dyDescent="0.25">
      <c r="A784" s="5"/>
      <c r="B784" s="6" t="s">
        <v>32</v>
      </c>
      <c r="C784" s="7"/>
      <c r="D784" s="5"/>
      <c r="E784" s="5"/>
      <c r="F784" s="8"/>
    </row>
    <row r="785" spans="1:8" ht="23.1" customHeight="1" x14ac:dyDescent="0.25">
      <c r="A785" s="5"/>
      <c r="B785" s="41" t="s">
        <v>33</v>
      </c>
      <c r="C785" s="27" t="s">
        <v>34</v>
      </c>
      <c r="D785" s="28">
        <f>IF(F773&gt;0,ROUND((F773+C766)/C766,2),0)</f>
        <v>1.05</v>
      </c>
      <c r="E785" s="28"/>
      <c r="F785" s="9"/>
    </row>
    <row r="786" spans="1:8" ht="23.1" customHeight="1" x14ac:dyDescent="0.25">
      <c r="A786" s="5"/>
      <c r="B786" s="41"/>
      <c r="C786" s="27" t="s">
        <v>35</v>
      </c>
      <c r="D786" s="28">
        <f>IF(SUM(F774:F775)&gt;0,ROUND((F774+F775+C766)/C766,2),0)</f>
        <v>1.02</v>
      </c>
      <c r="E786" s="28"/>
      <c r="F786" s="29"/>
    </row>
    <row r="787" spans="1:8" ht="23.1" customHeight="1" x14ac:dyDescent="0.25">
      <c r="A787" s="5"/>
      <c r="B787" s="41"/>
      <c r="C787" s="27" t="s">
        <v>36</v>
      </c>
      <c r="D787" s="28">
        <f>IF(F776&gt;0,ROUND((F776+C766)/C766,2),0)</f>
        <v>0</v>
      </c>
      <c r="E787" s="9"/>
      <c r="F787" s="29"/>
    </row>
    <row r="788" spans="1:8" ht="23.1" customHeight="1" x14ac:dyDescent="0.25">
      <c r="A788" s="5"/>
      <c r="B788" s="41"/>
      <c r="C788" s="30" t="s">
        <v>37</v>
      </c>
      <c r="D788" s="31">
        <f>IF(SUM(F777:F782)&gt;0,ROUND((SUM(F777:F782)+C766)/C766,2),0)</f>
        <v>4.32</v>
      </c>
      <c r="E788" s="9"/>
      <c r="F788" s="29"/>
    </row>
    <row r="789" spans="1:8" ht="23.1" customHeight="1" x14ac:dyDescent="0.25">
      <c r="A789" s="5"/>
      <c r="B789" s="5"/>
      <c r="C789" s="32" t="s">
        <v>38</v>
      </c>
      <c r="D789" s="33">
        <f>SUM(D785:D788)-IF(VALUE(COUNTIF(D785:D788,"&gt;0"))=4,3,0)-IF(VALUE(COUNTIF(D785:D788,"&gt;0"))=3,2,0)-IF(VALUE(COUNTIF(D785:D788,"&gt;0"))=2,1,0)</f>
        <v>4.3900000000000006</v>
      </c>
      <c r="E789" s="34"/>
      <c r="F789" s="8"/>
    </row>
    <row r="790" spans="1:8" ht="23.1" customHeight="1" x14ac:dyDescent="0.25">
      <c r="A790" s="5"/>
      <c r="B790" s="5"/>
      <c r="C790" s="5"/>
      <c r="D790" s="35"/>
      <c r="E790" s="5"/>
      <c r="F790" s="8"/>
    </row>
    <row r="791" spans="1:8" ht="23.1" customHeight="1" x14ac:dyDescent="0.35">
      <c r="A791" s="36"/>
      <c r="B791" s="37" t="s">
        <v>39</v>
      </c>
      <c r="C791" s="50">
        <f>D789*C766</f>
        <v>49035.070800000001</v>
      </c>
      <c r="D791" s="50"/>
      <c r="E791" s="5"/>
      <c r="F791" s="8"/>
    </row>
    <row r="792" spans="1:8" ht="23.1" customHeight="1" x14ac:dyDescent="0.3">
      <c r="A792" s="5"/>
      <c r="B792" s="38" t="s">
        <v>40</v>
      </c>
      <c r="C792" s="39">
        <f>C791/C765</f>
        <v>74.859274842373637</v>
      </c>
      <c r="D792" s="39"/>
      <c r="E792" s="5"/>
      <c r="F792" s="5"/>
    </row>
    <row r="794" spans="1:8" ht="54.95" customHeight="1" x14ac:dyDescent="0.8">
      <c r="A794" s="51" t="s">
        <v>99</v>
      </c>
      <c r="B794" s="51"/>
      <c r="C794" s="51"/>
      <c r="D794" s="51"/>
      <c r="E794" s="51"/>
      <c r="F794" s="51"/>
      <c r="G794" s="1"/>
      <c r="H794" s="1"/>
    </row>
    <row r="795" spans="1:8" ht="45.95" customHeight="1" x14ac:dyDescent="0.45">
      <c r="A795" s="52" t="s">
        <v>1</v>
      </c>
      <c r="B795" s="52"/>
      <c r="C795" s="52"/>
      <c r="D795" s="52"/>
      <c r="E795" s="52"/>
      <c r="F795" s="52"/>
      <c r="G795" s="1"/>
      <c r="H795" s="1"/>
    </row>
    <row r="796" spans="1:8" ht="30" customHeight="1" x14ac:dyDescent="0.25">
      <c r="A796" s="5"/>
      <c r="B796" s="6" t="s">
        <v>2</v>
      </c>
      <c r="C796" s="7"/>
      <c r="D796" s="5"/>
      <c r="E796" s="5"/>
      <c r="F796" s="8"/>
    </row>
    <row r="797" spans="1:8" ht="23.1" customHeight="1" x14ac:dyDescent="0.25">
      <c r="A797" s="9"/>
      <c r="B797" s="53" t="s">
        <v>4</v>
      </c>
      <c r="C797" s="56" t="s">
        <v>5</v>
      </c>
      <c r="D797" s="57"/>
      <c r="E797" s="57"/>
      <c r="F797" s="58"/>
    </row>
    <row r="798" spans="1:8" ht="23.1" customHeight="1" x14ac:dyDescent="0.25">
      <c r="A798" s="9"/>
      <c r="B798" s="54"/>
      <c r="C798" s="56" t="s">
        <v>89</v>
      </c>
      <c r="D798" s="57"/>
      <c r="E798" s="57"/>
      <c r="F798" s="58"/>
    </row>
    <row r="799" spans="1:8" ht="23.1" customHeight="1" x14ac:dyDescent="0.25">
      <c r="A799" s="9"/>
      <c r="B799" s="55"/>
      <c r="C799" s="56" t="s">
        <v>101</v>
      </c>
      <c r="D799" s="57"/>
      <c r="E799" s="57"/>
      <c r="F799" s="58"/>
    </row>
    <row r="800" spans="1:8" ht="23.1" customHeight="1" x14ac:dyDescent="0.25">
      <c r="A800" s="5"/>
      <c r="B800" s="10" t="s">
        <v>9</v>
      </c>
      <c r="C800" s="11">
        <v>1.2</v>
      </c>
      <c r="D800" s="12"/>
      <c r="E800" s="9"/>
      <c r="F800" s="8"/>
    </row>
    <row r="801" spans="1:6" ht="23.1" customHeight="1" x14ac:dyDescent="0.25">
      <c r="A801" s="5"/>
      <c r="B801" s="13" t="s">
        <v>10</v>
      </c>
      <c r="C801" s="14">
        <v>144.12</v>
      </c>
      <c r="D801" s="42" t="s">
        <v>11</v>
      </c>
      <c r="E801" s="43"/>
      <c r="F801" s="46">
        <f>C802/C801</f>
        <v>46.904940327504853</v>
      </c>
    </row>
    <row r="802" spans="1:6" ht="23.1" customHeight="1" x14ac:dyDescent="0.25">
      <c r="A802" s="5"/>
      <c r="B802" s="13" t="s">
        <v>12</v>
      </c>
      <c r="C802" s="15">
        <v>6759.94</v>
      </c>
      <c r="D802" s="44"/>
      <c r="E802" s="45"/>
      <c r="F802" s="47"/>
    </row>
    <row r="803" spans="1:6" ht="23.1" customHeight="1" x14ac:dyDescent="0.25">
      <c r="A803" s="5"/>
      <c r="B803" s="16"/>
      <c r="C803" s="17"/>
      <c r="D803" s="18"/>
      <c r="E803" s="5"/>
      <c r="F803" s="8"/>
    </row>
    <row r="804" spans="1:6" ht="23.1" customHeight="1" x14ac:dyDescent="0.25">
      <c r="A804" s="5"/>
      <c r="B804" s="19" t="s">
        <v>13</v>
      </c>
      <c r="C804" s="20" t="s">
        <v>100</v>
      </c>
      <c r="D804" s="5"/>
      <c r="E804" s="5"/>
      <c r="F804" s="8"/>
    </row>
    <row r="805" spans="1:6" ht="23.1" customHeight="1" x14ac:dyDescent="0.25">
      <c r="A805" s="5"/>
      <c r="B805" s="19" t="s">
        <v>3</v>
      </c>
      <c r="C805" s="20">
        <v>90</v>
      </c>
      <c r="D805" s="5"/>
      <c r="E805" s="5"/>
      <c r="F805" s="8"/>
    </row>
    <row r="806" spans="1:6" ht="23.1" customHeight="1" x14ac:dyDescent="0.25">
      <c r="A806" s="5"/>
      <c r="B806" s="19" t="s">
        <v>14</v>
      </c>
      <c r="C806" s="21" t="s">
        <v>15</v>
      </c>
      <c r="D806" s="5"/>
      <c r="E806" s="5"/>
      <c r="F806" s="8"/>
    </row>
    <row r="807" spans="1:6" ht="23.1" customHeight="1" x14ac:dyDescent="0.25">
      <c r="A807" s="5"/>
      <c r="B807" s="5"/>
      <c r="C807" s="5"/>
      <c r="D807" s="5"/>
      <c r="E807" s="5"/>
      <c r="F807" s="8"/>
    </row>
    <row r="808" spans="1:6" ht="50.1" customHeight="1" x14ac:dyDescent="0.25">
      <c r="A808" s="48" t="s">
        <v>16</v>
      </c>
      <c r="B808" s="48"/>
      <c r="C808" s="22" t="s">
        <v>17</v>
      </c>
      <c r="D808" s="49" t="s">
        <v>18</v>
      </c>
      <c r="E808" s="49"/>
      <c r="F808" s="22" t="s">
        <v>19</v>
      </c>
    </row>
    <row r="809" spans="1:6" ht="23.1" customHeight="1" x14ac:dyDescent="0.25">
      <c r="A809" s="40" t="s">
        <v>20</v>
      </c>
      <c r="B809" s="40"/>
      <c r="C809" s="23">
        <v>191.3</v>
      </c>
      <c r="D809" s="23">
        <v>1.2</v>
      </c>
      <c r="E809" s="24" t="s">
        <v>21</v>
      </c>
      <c r="F809" s="23">
        <f t="shared" ref="F809:F816" si="22">C809*D809</f>
        <v>229.56</v>
      </c>
    </row>
    <row r="810" spans="1:6" ht="23.1" customHeight="1" x14ac:dyDescent="0.25">
      <c r="A810" s="40" t="s">
        <v>22</v>
      </c>
      <c r="B810" s="40"/>
      <c r="C810" s="23">
        <v>97.44</v>
      </c>
      <c r="D810" s="23">
        <v>0.47</v>
      </c>
      <c r="E810" s="24" t="s">
        <v>23</v>
      </c>
      <c r="F810" s="23">
        <f t="shared" si="22"/>
        <v>45.796799999999998</v>
      </c>
    </row>
    <row r="811" spans="1:6" ht="23.1" customHeight="1" x14ac:dyDescent="0.25">
      <c r="A811" s="40" t="s">
        <v>24</v>
      </c>
      <c r="B811" s="40"/>
      <c r="C811" s="23">
        <v>151.63</v>
      </c>
      <c r="D811" s="23">
        <v>0.47</v>
      </c>
      <c r="E811" s="24" t="s">
        <v>23</v>
      </c>
      <c r="F811" s="23">
        <f t="shared" si="22"/>
        <v>71.266099999999994</v>
      </c>
    </row>
    <row r="812" spans="1:6" ht="23.1" customHeight="1" x14ac:dyDescent="0.25">
      <c r="A812" s="40" t="s">
        <v>25</v>
      </c>
      <c r="B812" s="40"/>
      <c r="C812" s="23">
        <v>731.97</v>
      </c>
      <c r="D812" s="23"/>
      <c r="E812" s="24" t="s">
        <v>21</v>
      </c>
      <c r="F812" s="23">
        <f t="shared" si="22"/>
        <v>0</v>
      </c>
    </row>
    <row r="813" spans="1:6" ht="45.95" customHeight="1" x14ac:dyDescent="0.25">
      <c r="A813" s="40" t="s">
        <v>26</v>
      </c>
      <c r="B813" s="40"/>
      <c r="C813" s="23">
        <v>652.6</v>
      </c>
      <c r="D813" s="23">
        <v>2.4</v>
      </c>
      <c r="E813" s="24" t="s">
        <v>21</v>
      </c>
      <c r="F813" s="23">
        <f t="shared" si="22"/>
        <v>1566.24</v>
      </c>
    </row>
    <row r="814" spans="1:6" ht="23.1" customHeight="1" x14ac:dyDescent="0.25">
      <c r="A814" s="40" t="s">
        <v>27</v>
      </c>
      <c r="B814" s="40"/>
      <c r="C814" s="23">
        <v>526.99</v>
      </c>
      <c r="D814" s="23"/>
      <c r="E814" s="24" t="s">
        <v>21</v>
      </c>
      <c r="F814" s="23">
        <f t="shared" si="22"/>
        <v>0</v>
      </c>
    </row>
    <row r="815" spans="1:6" ht="23.1" customHeight="1" x14ac:dyDescent="0.25">
      <c r="A815" s="40" t="s">
        <v>28</v>
      </c>
      <c r="B815" s="40"/>
      <c r="C815" s="23">
        <v>5438.99</v>
      </c>
      <c r="D815" s="23">
        <v>1.2</v>
      </c>
      <c r="E815" s="24" t="s">
        <v>21</v>
      </c>
      <c r="F815" s="23">
        <f t="shared" si="22"/>
        <v>6526.7879999999996</v>
      </c>
    </row>
    <row r="816" spans="1:6" ht="23.1" customHeight="1" x14ac:dyDescent="0.25">
      <c r="A816" s="40" t="s">
        <v>29</v>
      </c>
      <c r="B816" s="40"/>
      <c r="C816" s="23">
        <v>1672.77</v>
      </c>
      <c r="D816" s="23">
        <v>1.2</v>
      </c>
      <c r="E816" s="24" t="s">
        <v>21</v>
      </c>
      <c r="F816" s="23">
        <f t="shared" si="22"/>
        <v>2007.3239999999998</v>
      </c>
    </row>
    <row r="817" spans="1:8" ht="23.1" customHeight="1" x14ac:dyDescent="0.25">
      <c r="A817" s="40" t="s">
        <v>30</v>
      </c>
      <c r="B817" s="40"/>
      <c r="C817" s="23">
        <v>548.24</v>
      </c>
      <c r="D817" s="23">
        <v>1.2</v>
      </c>
      <c r="E817" s="24" t="s">
        <v>21</v>
      </c>
      <c r="F817" s="23">
        <f>C817*D817</f>
        <v>657.88800000000003</v>
      </c>
    </row>
    <row r="818" spans="1:8" ht="23.1" customHeight="1" x14ac:dyDescent="0.25">
      <c r="A818" s="40" t="s">
        <v>31</v>
      </c>
      <c r="B818" s="40"/>
      <c r="C818" s="23">
        <v>340.74</v>
      </c>
      <c r="D818" s="23">
        <v>12</v>
      </c>
      <c r="E818" s="24" t="s">
        <v>21</v>
      </c>
      <c r="F818" s="23">
        <f>C818*D818</f>
        <v>4088.88</v>
      </c>
    </row>
    <row r="819" spans="1:8" ht="23.1" customHeight="1" x14ac:dyDescent="0.25">
      <c r="A819" s="5"/>
      <c r="B819" s="25"/>
      <c r="C819" s="25"/>
      <c r="D819" s="26"/>
      <c r="E819" s="26"/>
      <c r="F819" s="8"/>
    </row>
    <row r="820" spans="1:8" ht="23.1" customHeight="1" x14ac:dyDescent="0.25">
      <c r="A820" s="5"/>
      <c r="B820" s="6" t="s">
        <v>32</v>
      </c>
      <c r="C820" s="7"/>
      <c r="D820" s="5"/>
      <c r="E820" s="5"/>
      <c r="F820" s="8"/>
    </row>
    <row r="821" spans="1:8" ht="23.1" customHeight="1" x14ac:dyDescent="0.25">
      <c r="A821" s="5"/>
      <c r="B821" s="41" t="s">
        <v>33</v>
      </c>
      <c r="C821" s="27" t="s">
        <v>34</v>
      </c>
      <c r="D821" s="28">
        <f>IF(F809&gt;0,ROUND((F809+C802)/C802,2),0)</f>
        <v>1.03</v>
      </c>
      <c r="E821" s="28"/>
      <c r="F821" s="9"/>
    </row>
    <row r="822" spans="1:8" ht="23.1" customHeight="1" x14ac:dyDescent="0.25">
      <c r="A822" s="5"/>
      <c r="B822" s="41"/>
      <c r="C822" s="27" t="s">
        <v>35</v>
      </c>
      <c r="D822" s="28">
        <f>IF(SUM(F810:F811)&gt;0,ROUND((F810+F811+C802)/C802,2),0)</f>
        <v>1.02</v>
      </c>
      <c r="E822" s="28"/>
      <c r="F822" s="29"/>
    </row>
    <row r="823" spans="1:8" ht="23.1" customHeight="1" x14ac:dyDescent="0.25">
      <c r="A823" s="5"/>
      <c r="B823" s="41"/>
      <c r="C823" s="27" t="s">
        <v>36</v>
      </c>
      <c r="D823" s="28">
        <f>IF(F812&gt;0,ROUND((F812+C802)/C802,2),0)</f>
        <v>0</v>
      </c>
      <c r="E823" s="9"/>
      <c r="F823" s="29"/>
    </row>
    <row r="824" spans="1:8" ht="23.1" customHeight="1" x14ac:dyDescent="0.25">
      <c r="A824" s="5"/>
      <c r="B824" s="41"/>
      <c r="C824" s="30" t="s">
        <v>37</v>
      </c>
      <c r="D824" s="31">
        <f>IF(SUM(F813:F818)&gt;0,ROUND((SUM(F813:F818)+C802)/C802,2),0)</f>
        <v>3.2</v>
      </c>
      <c r="E824" s="9"/>
      <c r="F824" s="29"/>
    </row>
    <row r="825" spans="1:8" ht="23.1" customHeight="1" x14ac:dyDescent="0.25">
      <c r="A825" s="5"/>
      <c r="B825" s="5"/>
      <c r="C825" s="32" t="s">
        <v>38</v>
      </c>
      <c r="D825" s="33">
        <f>SUM(D821:D824)-IF(VALUE(COUNTIF(D821:D824,"&gt;0"))=4,3,0)-IF(VALUE(COUNTIF(D821:D824,"&gt;0"))=3,2,0)-IF(VALUE(COUNTIF(D821:D824,"&gt;0"))=2,1,0)</f>
        <v>3.25</v>
      </c>
      <c r="E825" s="34"/>
      <c r="F825" s="8"/>
    </row>
    <row r="826" spans="1:8" ht="23.1" customHeight="1" x14ac:dyDescent="0.25">
      <c r="A826" s="5"/>
      <c r="B826" s="5"/>
      <c r="C826" s="5"/>
      <c r="D826" s="35"/>
      <c r="E826" s="5"/>
      <c r="F826" s="8"/>
    </row>
    <row r="827" spans="1:8" ht="23.1" customHeight="1" x14ac:dyDescent="0.35">
      <c r="A827" s="36"/>
      <c r="B827" s="37" t="s">
        <v>39</v>
      </c>
      <c r="C827" s="50">
        <f>D825*C802</f>
        <v>21969.805</v>
      </c>
      <c r="D827" s="50"/>
      <c r="E827" s="5"/>
      <c r="F827" s="8"/>
    </row>
    <row r="828" spans="1:8" ht="23.1" customHeight="1" x14ac:dyDescent="0.3">
      <c r="A828" s="5"/>
      <c r="B828" s="38" t="s">
        <v>40</v>
      </c>
      <c r="C828" s="39">
        <f>C827/C801</f>
        <v>152.44105606439078</v>
      </c>
      <c r="D828" s="39"/>
      <c r="E828" s="5"/>
      <c r="F828" s="5"/>
    </row>
    <row r="830" spans="1:8" ht="54.95" customHeight="1" x14ac:dyDescent="0.8">
      <c r="A830" s="51" t="s">
        <v>102</v>
      </c>
      <c r="B830" s="51"/>
      <c r="C830" s="51"/>
      <c r="D830" s="51"/>
      <c r="E830" s="51"/>
      <c r="F830" s="51"/>
      <c r="G830" s="1"/>
      <c r="H830" s="1"/>
    </row>
    <row r="831" spans="1:8" ht="45.95" customHeight="1" x14ac:dyDescent="0.45">
      <c r="A831" s="52" t="s">
        <v>1</v>
      </c>
      <c r="B831" s="52"/>
      <c r="C831" s="52"/>
      <c r="D831" s="52"/>
      <c r="E831" s="52"/>
      <c r="F831" s="52"/>
      <c r="G831" s="1"/>
      <c r="H831" s="1"/>
    </row>
    <row r="832" spans="1:8" ht="30" customHeight="1" x14ac:dyDescent="0.25">
      <c r="A832" s="5"/>
      <c r="B832" s="6" t="s">
        <v>2</v>
      </c>
      <c r="C832" s="7"/>
      <c r="D832" s="5"/>
      <c r="E832" s="5"/>
      <c r="F832" s="8"/>
    </row>
    <row r="833" spans="1:6" ht="23.1" customHeight="1" x14ac:dyDescent="0.25">
      <c r="A833" s="9"/>
      <c r="B833" s="53" t="s">
        <v>4</v>
      </c>
      <c r="C833" s="56" t="s">
        <v>5</v>
      </c>
      <c r="D833" s="57"/>
      <c r="E833" s="57"/>
      <c r="F833" s="58"/>
    </row>
    <row r="834" spans="1:6" ht="23.1" customHeight="1" x14ac:dyDescent="0.25">
      <c r="A834" s="9"/>
      <c r="B834" s="54"/>
      <c r="C834" s="56" t="s">
        <v>103</v>
      </c>
      <c r="D834" s="57"/>
      <c r="E834" s="57"/>
      <c r="F834" s="58"/>
    </row>
    <row r="835" spans="1:6" ht="23.1" customHeight="1" x14ac:dyDescent="0.25">
      <c r="A835" s="9"/>
      <c r="B835" s="55"/>
      <c r="C835" s="56" t="s">
        <v>104</v>
      </c>
      <c r="D835" s="57"/>
      <c r="E835" s="57"/>
      <c r="F835" s="58"/>
    </row>
    <row r="836" spans="1:6" ht="23.1" customHeight="1" x14ac:dyDescent="0.25">
      <c r="A836" s="5"/>
      <c r="B836" s="10" t="s">
        <v>9</v>
      </c>
      <c r="C836" s="11">
        <v>4.0999999999999996</v>
      </c>
      <c r="D836" s="12"/>
      <c r="E836" s="9"/>
      <c r="F836" s="8"/>
    </row>
    <row r="837" spans="1:6" ht="23.1" customHeight="1" x14ac:dyDescent="0.25">
      <c r="A837" s="5"/>
      <c r="B837" s="13" t="s">
        <v>10</v>
      </c>
      <c r="C837" s="14">
        <v>724.33</v>
      </c>
      <c r="D837" s="42" t="s">
        <v>11</v>
      </c>
      <c r="E837" s="43"/>
      <c r="F837" s="46">
        <f>C838/C837</f>
        <v>26.626951803735867</v>
      </c>
    </row>
    <row r="838" spans="1:6" ht="23.1" customHeight="1" x14ac:dyDescent="0.25">
      <c r="A838" s="5"/>
      <c r="B838" s="13" t="s">
        <v>12</v>
      </c>
      <c r="C838" s="15">
        <v>19286.7</v>
      </c>
      <c r="D838" s="44"/>
      <c r="E838" s="45"/>
      <c r="F838" s="47"/>
    </row>
    <row r="839" spans="1:6" ht="23.1" customHeight="1" x14ac:dyDescent="0.25">
      <c r="A839" s="5"/>
      <c r="B839" s="16"/>
      <c r="C839" s="17"/>
      <c r="D839" s="18"/>
      <c r="E839" s="5"/>
      <c r="F839" s="8"/>
    </row>
    <row r="840" spans="1:6" ht="23.1" customHeight="1" x14ac:dyDescent="0.25">
      <c r="A840" s="5"/>
      <c r="B840" s="19" t="s">
        <v>13</v>
      </c>
      <c r="C840" s="20" t="s">
        <v>63</v>
      </c>
      <c r="D840" s="5"/>
      <c r="E840" s="5"/>
      <c r="F840" s="8"/>
    </row>
    <row r="841" spans="1:6" ht="23.1" customHeight="1" x14ac:dyDescent="0.25">
      <c r="A841" s="5"/>
      <c r="B841" s="19" t="s">
        <v>3</v>
      </c>
      <c r="C841" s="20">
        <v>50</v>
      </c>
      <c r="D841" s="5"/>
      <c r="E841" s="5"/>
      <c r="F841" s="8"/>
    </row>
    <row r="842" spans="1:6" ht="23.1" customHeight="1" x14ac:dyDescent="0.25">
      <c r="A842" s="5"/>
      <c r="B842" s="19" t="s">
        <v>14</v>
      </c>
      <c r="C842" s="21" t="s">
        <v>15</v>
      </c>
      <c r="D842" s="5"/>
      <c r="E842" s="5"/>
      <c r="F842" s="8"/>
    </row>
    <row r="843" spans="1:6" ht="23.1" customHeight="1" x14ac:dyDescent="0.25">
      <c r="A843" s="5"/>
      <c r="B843" s="5"/>
      <c r="C843" s="5"/>
      <c r="D843" s="5"/>
      <c r="E843" s="5"/>
      <c r="F843" s="8"/>
    </row>
    <row r="844" spans="1:6" ht="50.1" customHeight="1" x14ac:dyDescent="0.25">
      <c r="A844" s="48" t="s">
        <v>16</v>
      </c>
      <c r="B844" s="48"/>
      <c r="C844" s="22" t="s">
        <v>17</v>
      </c>
      <c r="D844" s="49" t="s">
        <v>18</v>
      </c>
      <c r="E844" s="49"/>
      <c r="F844" s="22" t="s">
        <v>19</v>
      </c>
    </row>
    <row r="845" spans="1:6" ht="23.1" customHeight="1" x14ac:dyDescent="0.25">
      <c r="A845" s="40" t="s">
        <v>20</v>
      </c>
      <c r="B845" s="40"/>
      <c r="C845" s="23">
        <v>191.3</v>
      </c>
      <c r="D845" s="23">
        <v>4.0999999999999996</v>
      </c>
      <c r="E845" s="24" t="s">
        <v>21</v>
      </c>
      <c r="F845" s="23">
        <f t="shared" ref="F845:F852" si="23">C845*D845</f>
        <v>784.32999999999993</v>
      </c>
    </row>
    <row r="846" spans="1:6" ht="23.1" customHeight="1" x14ac:dyDescent="0.25">
      <c r="A846" s="40" t="s">
        <v>22</v>
      </c>
      <c r="B846" s="40"/>
      <c r="C846" s="23">
        <v>97.44</v>
      </c>
      <c r="D846" s="23">
        <v>1.02</v>
      </c>
      <c r="E846" s="24" t="s">
        <v>23</v>
      </c>
      <c r="F846" s="23">
        <f t="shared" si="23"/>
        <v>99.388800000000003</v>
      </c>
    </row>
    <row r="847" spans="1:6" ht="23.1" customHeight="1" x14ac:dyDescent="0.25">
      <c r="A847" s="40" t="s">
        <v>24</v>
      </c>
      <c r="B847" s="40"/>
      <c r="C847" s="23">
        <v>151.63</v>
      </c>
      <c r="D847" s="23">
        <v>1.02</v>
      </c>
      <c r="E847" s="24" t="s">
        <v>23</v>
      </c>
      <c r="F847" s="23">
        <f t="shared" si="23"/>
        <v>154.6626</v>
      </c>
    </row>
    <row r="848" spans="1:6" ht="23.1" customHeight="1" x14ac:dyDescent="0.25">
      <c r="A848" s="40" t="s">
        <v>25</v>
      </c>
      <c r="B848" s="40"/>
      <c r="C848" s="23">
        <v>731.97</v>
      </c>
      <c r="D848" s="23"/>
      <c r="E848" s="24" t="s">
        <v>21</v>
      </c>
      <c r="F848" s="23">
        <f t="shared" si="23"/>
        <v>0</v>
      </c>
    </row>
    <row r="849" spans="1:6" ht="45.95" customHeight="1" x14ac:dyDescent="0.25">
      <c r="A849" s="40" t="s">
        <v>26</v>
      </c>
      <c r="B849" s="40"/>
      <c r="C849" s="23">
        <v>652.6</v>
      </c>
      <c r="D849" s="23">
        <v>8.1999999999999993</v>
      </c>
      <c r="E849" s="24" t="s">
        <v>21</v>
      </c>
      <c r="F849" s="23">
        <f t="shared" si="23"/>
        <v>5351.32</v>
      </c>
    </row>
    <row r="850" spans="1:6" ht="23.1" customHeight="1" x14ac:dyDescent="0.25">
      <c r="A850" s="40" t="s">
        <v>27</v>
      </c>
      <c r="B850" s="40"/>
      <c r="C850" s="23">
        <v>526.99</v>
      </c>
      <c r="D850" s="23"/>
      <c r="E850" s="24" t="s">
        <v>21</v>
      </c>
      <c r="F850" s="23">
        <f t="shared" si="23"/>
        <v>0</v>
      </c>
    </row>
    <row r="851" spans="1:6" ht="23.1" customHeight="1" x14ac:dyDescent="0.25">
      <c r="A851" s="40" t="s">
        <v>28</v>
      </c>
      <c r="B851" s="40"/>
      <c r="C851" s="23">
        <v>5438.99</v>
      </c>
      <c r="D851" s="23">
        <v>4.0999999999999996</v>
      </c>
      <c r="E851" s="24" t="s">
        <v>21</v>
      </c>
      <c r="F851" s="23">
        <f t="shared" si="23"/>
        <v>22299.858999999997</v>
      </c>
    </row>
    <row r="852" spans="1:6" ht="23.1" customHeight="1" x14ac:dyDescent="0.25">
      <c r="A852" s="40" t="s">
        <v>29</v>
      </c>
      <c r="B852" s="40"/>
      <c r="C852" s="23">
        <v>1672.77</v>
      </c>
      <c r="D852" s="23">
        <v>4.0999999999999996</v>
      </c>
      <c r="E852" s="24" t="s">
        <v>21</v>
      </c>
      <c r="F852" s="23">
        <f t="shared" si="23"/>
        <v>6858.3569999999991</v>
      </c>
    </row>
    <row r="853" spans="1:6" ht="23.1" customHeight="1" x14ac:dyDescent="0.25">
      <c r="A853" s="40" t="s">
        <v>30</v>
      </c>
      <c r="B853" s="40"/>
      <c r="C853" s="23">
        <v>548.24</v>
      </c>
      <c r="D853" s="23">
        <v>4.0999999999999996</v>
      </c>
      <c r="E853" s="24" t="s">
        <v>21</v>
      </c>
      <c r="F853" s="23">
        <f>C853*D853</f>
        <v>2247.7839999999997</v>
      </c>
    </row>
    <row r="854" spans="1:6" ht="23.1" customHeight="1" x14ac:dyDescent="0.25">
      <c r="A854" s="40" t="s">
        <v>31</v>
      </c>
      <c r="B854" s="40"/>
      <c r="C854" s="23">
        <v>340.74</v>
      </c>
      <c r="D854" s="23">
        <v>41</v>
      </c>
      <c r="E854" s="24" t="s">
        <v>21</v>
      </c>
      <c r="F854" s="23">
        <f>C854*D854</f>
        <v>13970.34</v>
      </c>
    </row>
    <row r="855" spans="1:6" ht="23.1" customHeight="1" x14ac:dyDescent="0.25">
      <c r="A855" s="5"/>
      <c r="B855" s="25"/>
      <c r="C855" s="25"/>
      <c r="D855" s="26"/>
      <c r="E855" s="26"/>
      <c r="F855" s="8"/>
    </row>
    <row r="856" spans="1:6" ht="23.1" customHeight="1" x14ac:dyDescent="0.25">
      <c r="A856" s="5"/>
      <c r="B856" s="6" t="s">
        <v>32</v>
      </c>
      <c r="C856" s="7"/>
      <c r="D856" s="5"/>
      <c r="E856" s="5"/>
      <c r="F856" s="8"/>
    </row>
    <row r="857" spans="1:6" ht="23.1" customHeight="1" x14ac:dyDescent="0.25">
      <c r="A857" s="5"/>
      <c r="B857" s="41" t="s">
        <v>33</v>
      </c>
      <c r="C857" s="27" t="s">
        <v>34</v>
      </c>
      <c r="D857" s="28">
        <f>IF(F845&gt;0,ROUND((F845+C838)/C838,2),0)</f>
        <v>1.04</v>
      </c>
      <c r="E857" s="28"/>
      <c r="F857" s="9"/>
    </row>
    <row r="858" spans="1:6" ht="23.1" customHeight="1" x14ac:dyDescent="0.25">
      <c r="A858" s="5"/>
      <c r="B858" s="41"/>
      <c r="C858" s="27" t="s">
        <v>35</v>
      </c>
      <c r="D858" s="28">
        <f>IF(SUM(F846:F847)&gt;0,ROUND((F846+F847+C838)/C838,2),0)</f>
        <v>1.01</v>
      </c>
      <c r="E858" s="28"/>
      <c r="F858" s="29"/>
    </row>
    <row r="859" spans="1:6" ht="23.1" customHeight="1" x14ac:dyDescent="0.25">
      <c r="A859" s="5"/>
      <c r="B859" s="41"/>
      <c r="C859" s="27" t="s">
        <v>36</v>
      </c>
      <c r="D859" s="28">
        <f>IF(F848&gt;0,ROUND((F848+C838)/C838,2),0)</f>
        <v>0</v>
      </c>
      <c r="E859" s="9"/>
      <c r="F859" s="29"/>
    </row>
    <row r="860" spans="1:6" ht="23.1" customHeight="1" x14ac:dyDescent="0.25">
      <c r="A860" s="5"/>
      <c r="B860" s="41"/>
      <c r="C860" s="30" t="s">
        <v>37</v>
      </c>
      <c r="D860" s="31">
        <f>IF(SUM(F849:F854)&gt;0,ROUND((SUM(F849:F854)+C838)/C838,2),0)</f>
        <v>3.63</v>
      </c>
      <c r="E860" s="9"/>
      <c r="F860" s="29"/>
    </row>
    <row r="861" spans="1:6" ht="23.1" customHeight="1" x14ac:dyDescent="0.25">
      <c r="A861" s="5"/>
      <c r="B861" s="5"/>
      <c r="C861" s="32" t="s">
        <v>38</v>
      </c>
      <c r="D861" s="33">
        <f>SUM(D857:D860)-IF(VALUE(COUNTIF(D857:D860,"&gt;0"))=4,3,0)-IF(VALUE(COUNTIF(D857:D860,"&gt;0"))=3,2,0)-IF(VALUE(COUNTIF(D857:D860,"&gt;0"))=2,1,0)</f>
        <v>3.6799999999999997</v>
      </c>
      <c r="E861" s="34"/>
      <c r="F861" s="8"/>
    </row>
    <row r="862" spans="1:6" ht="23.1" customHeight="1" x14ac:dyDescent="0.25">
      <c r="A862" s="5"/>
      <c r="B862" s="5"/>
      <c r="C862" s="5"/>
      <c r="D862" s="35"/>
      <c r="E862" s="5"/>
      <c r="F862" s="8"/>
    </row>
    <row r="863" spans="1:6" ht="23.1" customHeight="1" x14ac:dyDescent="0.35">
      <c r="A863" s="36"/>
      <c r="B863" s="37" t="s">
        <v>39</v>
      </c>
      <c r="C863" s="50">
        <f>D861*C838</f>
        <v>70975.055999999997</v>
      </c>
      <c r="D863" s="50"/>
      <c r="E863" s="5"/>
      <c r="F863" s="8"/>
    </row>
    <row r="864" spans="1:6" ht="23.1" customHeight="1" x14ac:dyDescent="0.3">
      <c r="A864" s="5"/>
      <c r="B864" s="38" t="s">
        <v>40</v>
      </c>
      <c r="C864" s="39">
        <f>C863/C837</f>
        <v>97.987182637747978</v>
      </c>
      <c r="D864" s="39"/>
      <c r="E864" s="5"/>
      <c r="F864" s="5"/>
    </row>
    <row r="866" spans="1:8" ht="54.95" customHeight="1" x14ac:dyDescent="0.8">
      <c r="A866" s="51" t="s">
        <v>105</v>
      </c>
      <c r="B866" s="51"/>
      <c r="C866" s="51"/>
      <c r="D866" s="51"/>
      <c r="E866" s="51"/>
      <c r="F866" s="51"/>
      <c r="G866" s="1"/>
      <c r="H866" s="1"/>
    </row>
    <row r="867" spans="1:8" ht="45.95" customHeight="1" x14ac:dyDescent="0.45">
      <c r="A867" s="52" t="s">
        <v>1</v>
      </c>
      <c r="B867" s="52"/>
      <c r="C867" s="52"/>
      <c r="D867" s="52"/>
      <c r="E867" s="52"/>
      <c r="F867" s="52"/>
      <c r="G867" s="1"/>
      <c r="H867" s="1"/>
    </row>
    <row r="868" spans="1:8" ht="30" customHeight="1" x14ac:dyDescent="0.25">
      <c r="A868" s="5"/>
      <c r="B868" s="6" t="s">
        <v>2</v>
      </c>
      <c r="C868" s="7"/>
      <c r="D868" s="5"/>
      <c r="E868" s="5"/>
      <c r="F868" s="8"/>
    </row>
    <row r="869" spans="1:8" ht="23.1" customHeight="1" x14ac:dyDescent="0.25">
      <c r="A869" s="9"/>
      <c r="B869" s="53" t="s">
        <v>4</v>
      </c>
      <c r="C869" s="56" t="s">
        <v>5</v>
      </c>
      <c r="D869" s="57"/>
      <c r="E869" s="57"/>
      <c r="F869" s="58"/>
    </row>
    <row r="870" spans="1:8" ht="23.1" customHeight="1" x14ac:dyDescent="0.25">
      <c r="A870" s="9"/>
      <c r="B870" s="54"/>
      <c r="C870" s="56" t="s">
        <v>103</v>
      </c>
      <c r="D870" s="57"/>
      <c r="E870" s="57"/>
      <c r="F870" s="58"/>
    </row>
    <row r="871" spans="1:8" ht="23.1" customHeight="1" x14ac:dyDescent="0.25">
      <c r="A871" s="9"/>
      <c r="B871" s="55"/>
      <c r="C871" s="56" t="s">
        <v>107</v>
      </c>
      <c r="D871" s="57"/>
      <c r="E871" s="57"/>
      <c r="F871" s="58"/>
    </row>
    <row r="872" spans="1:8" ht="23.1" customHeight="1" x14ac:dyDescent="0.25">
      <c r="A872" s="5"/>
      <c r="B872" s="10" t="s">
        <v>9</v>
      </c>
      <c r="C872" s="11">
        <v>2.7</v>
      </c>
      <c r="D872" s="12"/>
      <c r="E872" s="9"/>
      <c r="F872" s="8"/>
    </row>
    <row r="873" spans="1:8" ht="23.1" customHeight="1" x14ac:dyDescent="0.25">
      <c r="A873" s="5"/>
      <c r="B873" s="13" t="s">
        <v>10</v>
      </c>
      <c r="C873" s="14">
        <v>533.6</v>
      </c>
      <c r="D873" s="42" t="s">
        <v>11</v>
      </c>
      <c r="E873" s="43"/>
      <c r="F873" s="46">
        <f>C874/C873</f>
        <v>26.983958020989505</v>
      </c>
    </row>
    <row r="874" spans="1:8" ht="23.1" customHeight="1" x14ac:dyDescent="0.25">
      <c r="A874" s="5"/>
      <c r="B874" s="13" t="s">
        <v>12</v>
      </c>
      <c r="C874" s="15">
        <v>14398.64</v>
      </c>
      <c r="D874" s="44"/>
      <c r="E874" s="45"/>
      <c r="F874" s="47"/>
    </row>
    <row r="875" spans="1:8" ht="23.1" customHeight="1" x14ac:dyDescent="0.25">
      <c r="A875" s="5"/>
      <c r="B875" s="16"/>
      <c r="C875" s="17"/>
      <c r="D875" s="18"/>
      <c r="E875" s="5"/>
      <c r="F875" s="8"/>
    </row>
    <row r="876" spans="1:8" ht="23.1" customHeight="1" x14ac:dyDescent="0.25">
      <c r="A876" s="5"/>
      <c r="B876" s="19" t="s">
        <v>13</v>
      </c>
      <c r="C876" s="20" t="s">
        <v>106</v>
      </c>
      <c r="D876" s="5"/>
      <c r="E876" s="5"/>
      <c r="F876" s="8"/>
    </row>
    <row r="877" spans="1:8" ht="23.1" customHeight="1" x14ac:dyDescent="0.25">
      <c r="A877" s="5"/>
      <c r="B877" s="19" t="s">
        <v>3</v>
      </c>
      <c r="C877" s="20">
        <v>45</v>
      </c>
      <c r="D877" s="5"/>
      <c r="E877" s="5"/>
      <c r="F877" s="8"/>
    </row>
    <row r="878" spans="1:8" ht="23.1" customHeight="1" x14ac:dyDescent="0.25">
      <c r="A878" s="5"/>
      <c r="B878" s="19" t="s">
        <v>14</v>
      </c>
      <c r="C878" s="21" t="s">
        <v>15</v>
      </c>
      <c r="D878" s="5"/>
      <c r="E878" s="5"/>
      <c r="F878" s="8"/>
    </row>
    <row r="879" spans="1:8" ht="23.1" customHeight="1" x14ac:dyDescent="0.25">
      <c r="A879" s="5"/>
      <c r="B879" s="5"/>
      <c r="C879" s="5"/>
      <c r="D879" s="5"/>
      <c r="E879" s="5"/>
      <c r="F879" s="8"/>
    </row>
    <row r="880" spans="1:8" ht="50.1" customHeight="1" x14ac:dyDescent="0.25">
      <c r="A880" s="48" t="s">
        <v>16</v>
      </c>
      <c r="B880" s="48"/>
      <c r="C880" s="22" t="s">
        <v>17</v>
      </c>
      <c r="D880" s="49" t="s">
        <v>18</v>
      </c>
      <c r="E880" s="49"/>
      <c r="F880" s="22" t="s">
        <v>19</v>
      </c>
    </row>
    <row r="881" spans="1:6" ht="23.1" customHeight="1" x14ac:dyDescent="0.25">
      <c r="A881" s="40" t="s">
        <v>20</v>
      </c>
      <c r="B881" s="40"/>
      <c r="C881" s="23">
        <v>191.3</v>
      </c>
      <c r="D881" s="23">
        <v>2.7</v>
      </c>
      <c r="E881" s="24" t="s">
        <v>21</v>
      </c>
      <c r="F881" s="23">
        <f t="shared" ref="F881:F888" si="24">C881*D881</f>
        <v>516.5100000000001</v>
      </c>
    </row>
    <row r="882" spans="1:6" ht="23.1" customHeight="1" x14ac:dyDescent="0.25">
      <c r="A882" s="40" t="s">
        <v>22</v>
      </c>
      <c r="B882" s="40"/>
      <c r="C882" s="23">
        <v>97.44</v>
      </c>
      <c r="D882" s="23">
        <v>0.83</v>
      </c>
      <c r="E882" s="24" t="s">
        <v>23</v>
      </c>
      <c r="F882" s="23">
        <f t="shared" si="24"/>
        <v>80.875199999999992</v>
      </c>
    </row>
    <row r="883" spans="1:6" ht="23.1" customHeight="1" x14ac:dyDescent="0.25">
      <c r="A883" s="40" t="s">
        <v>24</v>
      </c>
      <c r="B883" s="40"/>
      <c r="C883" s="23">
        <v>151.63</v>
      </c>
      <c r="D883" s="23">
        <v>0.83</v>
      </c>
      <c r="E883" s="24" t="s">
        <v>23</v>
      </c>
      <c r="F883" s="23">
        <f t="shared" si="24"/>
        <v>125.85289999999999</v>
      </c>
    </row>
    <row r="884" spans="1:6" ht="23.1" customHeight="1" x14ac:dyDescent="0.25">
      <c r="A884" s="40" t="s">
        <v>25</v>
      </c>
      <c r="B884" s="40"/>
      <c r="C884" s="23">
        <v>731.97</v>
      </c>
      <c r="D884" s="23"/>
      <c r="E884" s="24" t="s">
        <v>21</v>
      </c>
      <c r="F884" s="23">
        <f t="shared" si="24"/>
        <v>0</v>
      </c>
    </row>
    <row r="885" spans="1:6" ht="45.95" customHeight="1" x14ac:dyDescent="0.25">
      <c r="A885" s="40" t="s">
        <v>26</v>
      </c>
      <c r="B885" s="40"/>
      <c r="C885" s="23">
        <v>652.6</v>
      </c>
      <c r="D885" s="23">
        <v>5.4</v>
      </c>
      <c r="E885" s="24" t="s">
        <v>21</v>
      </c>
      <c r="F885" s="23">
        <f t="shared" si="24"/>
        <v>3524.0400000000004</v>
      </c>
    </row>
    <row r="886" spans="1:6" ht="23.1" customHeight="1" x14ac:dyDescent="0.25">
      <c r="A886" s="40" t="s">
        <v>27</v>
      </c>
      <c r="B886" s="40"/>
      <c r="C886" s="23">
        <v>526.99</v>
      </c>
      <c r="D886" s="23"/>
      <c r="E886" s="24" t="s">
        <v>21</v>
      </c>
      <c r="F886" s="23">
        <f t="shared" si="24"/>
        <v>0</v>
      </c>
    </row>
    <row r="887" spans="1:6" ht="23.1" customHeight="1" x14ac:dyDescent="0.25">
      <c r="A887" s="40" t="s">
        <v>28</v>
      </c>
      <c r="B887" s="40"/>
      <c r="C887" s="23">
        <v>5438.99</v>
      </c>
      <c r="D887" s="23">
        <v>2.7</v>
      </c>
      <c r="E887" s="24" t="s">
        <v>21</v>
      </c>
      <c r="F887" s="23">
        <f t="shared" si="24"/>
        <v>14685.273000000001</v>
      </c>
    </row>
    <row r="888" spans="1:6" ht="23.1" customHeight="1" x14ac:dyDescent="0.25">
      <c r="A888" s="40" t="s">
        <v>29</v>
      </c>
      <c r="B888" s="40"/>
      <c r="C888" s="23">
        <v>1672.77</v>
      </c>
      <c r="D888" s="23">
        <v>2.7</v>
      </c>
      <c r="E888" s="24" t="s">
        <v>21</v>
      </c>
      <c r="F888" s="23">
        <f t="shared" si="24"/>
        <v>4516.4790000000003</v>
      </c>
    </row>
    <row r="889" spans="1:6" ht="23.1" customHeight="1" x14ac:dyDescent="0.25">
      <c r="A889" s="40" t="s">
        <v>30</v>
      </c>
      <c r="B889" s="40"/>
      <c r="C889" s="23">
        <v>548.24</v>
      </c>
      <c r="D889" s="23">
        <v>2.7</v>
      </c>
      <c r="E889" s="24" t="s">
        <v>21</v>
      </c>
      <c r="F889" s="23">
        <f>C889*D889</f>
        <v>1480.248</v>
      </c>
    </row>
    <row r="890" spans="1:6" ht="23.1" customHeight="1" x14ac:dyDescent="0.25">
      <c r="A890" s="40" t="s">
        <v>31</v>
      </c>
      <c r="B890" s="40"/>
      <c r="C890" s="23">
        <v>340.74</v>
      </c>
      <c r="D890" s="23">
        <v>27</v>
      </c>
      <c r="E890" s="24" t="s">
        <v>21</v>
      </c>
      <c r="F890" s="23">
        <f>C890*D890</f>
        <v>9199.98</v>
      </c>
    </row>
    <row r="891" spans="1:6" ht="23.1" customHeight="1" x14ac:dyDescent="0.25">
      <c r="A891" s="5"/>
      <c r="B891" s="25"/>
      <c r="C891" s="25"/>
      <c r="D891" s="26"/>
      <c r="E891" s="26"/>
      <c r="F891" s="8"/>
    </row>
    <row r="892" spans="1:6" ht="23.1" customHeight="1" x14ac:dyDescent="0.25">
      <c r="A892" s="5"/>
      <c r="B892" s="6" t="s">
        <v>32</v>
      </c>
      <c r="C892" s="7"/>
      <c r="D892" s="5"/>
      <c r="E892" s="5"/>
      <c r="F892" s="8"/>
    </row>
    <row r="893" spans="1:6" ht="23.1" customHeight="1" x14ac:dyDescent="0.25">
      <c r="A893" s="5"/>
      <c r="B893" s="41" t="s">
        <v>33</v>
      </c>
      <c r="C893" s="27" t="s">
        <v>34</v>
      </c>
      <c r="D893" s="28">
        <f>IF(F881&gt;0,ROUND((F881+C874)/C874,2),0)</f>
        <v>1.04</v>
      </c>
      <c r="E893" s="28"/>
      <c r="F893" s="9"/>
    </row>
    <row r="894" spans="1:6" ht="23.1" customHeight="1" x14ac:dyDescent="0.25">
      <c r="A894" s="5"/>
      <c r="B894" s="41"/>
      <c r="C894" s="27" t="s">
        <v>35</v>
      </c>
      <c r="D894" s="28">
        <f>IF(SUM(F882:F883)&gt;0,ROUND((F882+F883+C874)/C874,2),0)</f>
        <v>1.01</v>
      </c>
      <c r="E894" s="28"/>
      <c r="F894" s="29"/>
    </row>
    <row r="895" spans="1:6" ht="23.1" customHeight="1" x14ac:dyDescent="0.25">
      <c r="A895" s="5"/>
      <c r="B895" s="41"/>
      <c r="C895" s="27" t="s">
        <v>36</v>
      </c>
      <c r="D895" s="28">
        <f>IF(F884&gt;0,ROUND((F884+C874)/C874,2),0)</f>
        <v>0</v>
      </c>
      <c r="E895" s="9"/>
      <c r="F895" s="29"/>
    </row>
    <row r="896" spans="1:6" ht="23.1" customHeight="1" x14ac:dyDescent="0.25">
      <c r="A896" s="5"/>
      <c r="B896" s="41"/>
      <c r="C896" s="30" t="s">
        <v>37</v>
      </c>
      <c r="D896" s="31">
        <f>IF(SUM(F885:F890)&gt;0,ROUND((SUM(F885:F890)+C874)/C874,2),0)</f>
        <v>3.32</v>
      </c>
      <c r="E896" s="9"/>
      <c r="F896" s="29"/>
    </row>
    <row r="897" spans="1:8" ht="23.1" customHeight="1" x14ac:dyDescent="0.25">
      <c r="A897" s="5"/>
      <c r="B897" s="5"/>
      <c r="C897" s="32" t="s">
        <v>38</v>
      </c>
      <c r="D897" s="33">
        <f>SUM(D893:D896)-IF(VALUE(COUNTIF(D893:D896,"&gt;0"))=4,3,0)-IF(VALUE(COUNTIF(D893:D896,"&gt;0"))=3,2,0)-IF(VALUE(COUNTIF(D893:D896,"&gt;0"))=2,1,0)</f>
        <v>3.3699999999999992</v>
      </c>
      <c r="E897" s="34"/>
      <c r="F897" s="8"/>
    </row>
    <row r="898" spans="1:8" ht="23.1" customHeight="1" x14ac:dyDescent="0.25">
      <c r="A898" s="5"/>
      <c r="B898" s="5"/>
      <c r="C898" s="5"/>
      <c r="D898" s="35"/>
      <c r="E898" s="5"/>
      <c r="F898" s="8"/>
    </row>
    <row r="899" spans="1:8" ht="23.1" customHeight="1" x14ac:dyDescent="0.35">
      <c r="A899" s="36"/>
      <c r="B899" s="37" t="s">
        <v>39</v>
      </c>
      <c r="C899" s="50">
        <f>D897*C874</f>
        <v>48523.416799999985</v>
      </c>
      <c r="D899" s="50"/>
      <c r="E899" s="5"/>
      <c r="F899" s="8"/>
    </row>
    <row r="900" spans="1:8" ht="23.1" customHeight="1" x14ac:dyDescent="0.3">
      <c r="A900" s="5"/>
      <c r="B900" s="38" t="s">
        <v>40</v>
      </c>
      <c r="C900" s="39">
        <f>C899/C873</f>
        <v>90.935938530734603</v>
      </c>
      <c r="D900" s="39"/>
      <c r="E900" s="5"/>
      <c r="F900" s="5"/>
    </row>
    <row r="902" spans="1:8" ht="54.95" customHeight="1" x14ac:dyDescent="0.8">
      <c r="A902" s="51" t="s">
        <v>108</v>
      </c>
      <c r="B902" s="51"/>
      <c r="C902" s="51"/>
      <c r="D902" s="51"/>
      <c r="E902" s="51"/>
      <c r="F902" s="51"/>
      <c r="G902" s="1"/>
      <c r="H902" s="1"/>
    </row>
    <row r="903" spans="1:8" ht="45.95" customHeight="1" x14ac:dyDescent="0.45">
      <c r="A903" s="52" t="s">
        <v>1</v>
      </c>
      <c r="B903" s="52"/>
      <c r="C903" s="52"/>
      <c r="D903" s="52"/>
      <c r="E903" s="52"/>
      <c r="F903" s="52"/>
      <c r="G903" s="1"/>
      <c r="H903" s="1"/>
    </row>
    <row r="904" spans="1:8" ht="30" customHeight="1" x14ac:dyDescent="0.25">
      <c r="A904" s="5"/>
      <c r="B904" s="6" t="s">
        <v>2</v>
      </c>
      <c r="C904" s="7"/>
      <c r="D904" s="5"/>
      <c r="E904" s="5"/>
      <c r="F904" s="8"/>
    </row>
    <row r="905" spans="1:8" ht="23.1" customHeight="1" x14ac:dyDescent="0.25">
      <c r="A905" s="9"/>
      <c r="B905" s="53" t="s">
        <v>4</v>
      </c>
      <c r="C905" s="56" t="s">
        <v>5</v>
      </c>
      <c r="D905" s="57"/>
      <c r="E905" s="57"/>
      <c r="F905" s="58"/>
    </row>
    <row r="906" spans="1:8" ht="23.1" customHeight="1" x14ac:dyDescent="0.25">
      <c r="A906" s="9"/>
      <c r="B906" s="54"/>
      <c r="C906" s="56" t="s">
        <v>103</v>
      </c>
      <c r="D906" s="57"/>
      <c r="E906" s="57"/>
      <c r="F906" s="58"/>
    </row>
    <row r="907" spans="1:8" ht="23.1" customHeight="1" x14ac:dyDescent="0.25">
      <c r="A907" s="9"/>
      <c r="B907" s="55"/>
      <c r="C907" s="56" t="s">
        <v>110</v>
      </c>
      <c r="D907" s="57"/>
      <c r="E907" s="57"/>
      <c r="F907" s="58"/>
    </row>
    <row r="908" spans="1:8" ht="23.1" customHeight="1" x14ac:dyDescent="0.25">
      <c r="A908" s="5"/>
      <c r="B908" s="10" t="s">
        <v>9</v>
      </c>
      <c r="C908" s="11">
        <v>2.8</v>
      </c>
      <c r="D908" s="12"/>
      <c r="E908" s="9"/>
      <c r="F908" s="8"/>
    </row>
    <row r="909" spans="1:8" ht="23.1" customHeight="1" x14ac:dyDescent="0.25">
      <c r="A909" s="5"/>
      <c r="B909" s="13" t="s">
        <v>10</v>
      </c>
      <c r="C909" s="14">
        <v>573.19000000000005</v>
      </c>
      <c r="D909" s="42" t="s">
        <v>11</v>
      </c>
      <c r="E909" s="43"/>
      <c r="F909" s="46">
        <f>C910/C909</f>
        <v>36.903941101554459</v>
      </c>
    </row>
    <row r="910" spans="1:8" ht="23.1" customHeight="1" x14ac:dyDescent="0.25">
      <c r="A910" s="5"/>
      <c r="B910" s="13" t="s">
        <v>12</v>
      </c>
      <c r="C910" s="15">
        <v>21152.97</v>
      </c>
      <c r="D910" s="44"/>
      <c r="E910" s="45"/>
      <c r="F910" s="47"/>
    </row>
    <row r="911" spans="1:8" ht="23.1" customHeight="1" x14ac:dyDescent="0.25">
      <c r="A911" s="5"/>
      <c r="B911" s="16"/>
      <c r="C911" s="17"/>
      <c r="D911" s="18"/>
      <c r="E911" s="5"/>
      <c r="F911" s="8"/>
    </row>
    <row r="912" spans="1:8" ht="23.1" customHeight="1" x14ac:dyDescent="0.25">
      <c r="A912" s="5"/>
      <c r="B912" s="19" t="s">
        <v>13</v>
      </c>
      <c r="C912" s="20" t="s">
        <v>109</v>
      </c>
      <c r="D912" s="5"/>
      <c r="E912" s="5"/>
      <c r="F912" s="8"/>
    </row>
    <row r="913" spans="1:6" ht="23.1" customHeight="1" x14ac:dyDescent="0.25">
      <c r="A913" s="5"/>
      <c r="B913" s="19" t="s">
        <v>3</v>
      </c>
      <c r="C913" s="20">
        <v>50</v>
      </c>
      <c r="D913" s="5"/>
      <c r="E913" s="5"/>
      <c r="F913" s="8"/>
    </row>
    <row r="914" spans="1:6" ht="23.1" customHeight="1" x14ac:dyDescent="0.25">
      <c r="A914" s="5"/>
      <c r="B914" s="19" t="s">
        <v>14</v>
      </c>
      <c r="C914" s="21" t="s">
        <v>15</v>
      </c>
      <c r="D914" s="5"/>
      <c r="E914" s="5"/>
      <c r="F914" s="8"/>
    </row>
    <row r="915" spans="1:6" ht="23.1" customHeight="1" x14ac:dyDescent="0.25">
      <c r="A915" s="5"/>
      <c r="B915" s="5"/>
      <c r="C915" s="5"/>
      <c r="D915" s="5"/>
      <c r="E915" s="5"/>
      <c r="F915" s="8"/>
    </row>
    <row r="916" spans="1:6" ht="50.1" customHeight="1" x14ac:dyDescent="0.25">
      <c r="A916" s="48" t="s">
        <v>16</v>
      </c>
      <c r="B916" s="48"/>
      <c r="C916" s="22" t="s">
        <v>17</v>
      </c>
      <c r="D916" s="49" t="s">
        <v>18</v>
      </c>
      <c r="E916" s="49"/>
      <c r="F916" s="22" t="s">
        <v>19</v>
      </c>
    </row>
    <row r="917" spans="1:6" ht="23.1" customHeight="1" x14ac:dyDescent="0.25">
      <c r="A917" s="40" t="s">
        <v>20</v>
      </c>
      <c r="B917" s="40"/>
      <c r="C917" s="23">
        <v>191.3</v>
      </c>
      <c r="D917" s="23">
        <v>2.8</v>
      </c>
      <c r="E917" s="24" t="s">
        <v>21</v>
      </c>
      <c r="F917" s="23">
        <f t="shared" ref="F917:F924" si="25">C917*D917</f>
        <v>535.64</v>
      </c>
    </row>
    <row r="918" spans="1:6" ht="23.1" customHeight="1" x14ac:dyDescent="0.25">
      <c r="A918" s="40" t="s">
        <v>22</v>
      </c>
      <c r="B918" s="40"/>
      <c r="C918" s="23">
        <v>97.44</v>
      </c>
      <c r="D918" s="23">
        <v>0.76</v>
      </c>
      <c r="E918" s="24" t="s">
        <v>23</v>
      </c>
      <c r="F918" s="23">
        <f t="shared" si="25"/>
        <v>74.054400000000001</v>
      </c>
    </row>
    <row r="919" spans="1:6" ht="23.1" customHeight="1" x14ac:dyDescent="0.25">
      <c r="A919" s="40" t="s">
        <v>24</v>
      </c>
      <c r="B919" s="40"/>
      <c r="C919" s="23">
        <v>151.63</v>
      </c>
      <c r="D919" s="23">
        <v>0.76</v>
      </c>
      <c r="E919" s="24" t="s">
        <v>23</v>
      </c>
      <c r="F919" s="23">
        <f t="shared" si="25"/>
        <v>115.2388</v>
      </c>
    </row>
    <row r="920" spans="1:6" ht="23.1" customHeight="1" x14ac:dyDescent="0.25">
      <c r="A920" s="40" t="s">
        <v>25</v>
      </c>
      <c r="B920" s="40"/>
      <c r="C920" s="23">
        <v>731.97</v>
      </c>
      <c r="D920" s="23"/>
      <c r="E920" s="24" t="s">
        <v>21</v>
      </c>
      <c r="F920" s="23">
        <f t="shared" si="25"/>
        <v>0</v>
      </c>
    </row>
    <row r="921" spans="1:6" ht="45.95" customHeight="1" x14ac:dyDescent="0.25">
      <c r="A921" s="40" t="s">
        <v>26</v>
      </c>
      <c r="B921" s="40"/>
      <c r="C921" s="23">
        <v>652.6</v>
      </c>
      <c r="D921" s="23">
        <v>5.6</v>
      </c>
      <c r="E921" s="24" t="s">
        <v>21</v>
      </c>
      <c r="F921" s="23">
        <f t="shared" si="25"/>
        <v>3654.56</v>
      </c>
    </row>
    <row r="922" spans="1:6" ht="23.1" customHeight="1" x14ac:dyDescent="0.25">
      <c r="A922" s="40" t="s">
        <v>27</v>
      </c>
      <c r="B922" s="40"/>
      <c r="C922" s="23">
        <v>526.99</v>
      </c>
      <c r="D922" s="23"/>
      <c r="E922" s="24" t="s">
        <v>21</v>
      </c>
      <c r="F922" s="23">
        <f t="shared" si="25"/>
        <v>0</v>
      </c>
    </row>
    <row r="923" spans="1:6" ht="23.1" customHeight="1" x14ac:dyDescent="0.25">
      <c r="A923" s="40" t="s">
        <v>28</v>
      </c>
      <c r="B923" s="40"/>
      <c r="C923" s="23">
        <v>5438.99</v>
      </c>
      <c r="D923" s="23">
        <v>2.8</v>
      </c>
      <c r="E923" s="24" t="s">
        <v>21</v>
      </c>
      <c r="F923" s="23">
        <f t="shared" si="25"/>
        <v>15229.171999999999</v>
      </c>
    </row>
    <row r="924" spans="1:6" ht="23.1" customHeight="1" x14ac:dyDescent="0.25">
      <c r="A924" s="40" t="s">
        <v>29</v>
      </c>
      <c r="B924" s="40"/>
      <c r="C924" s="23">
        <v>1672.77</v>
      </c>
      <c r="D924" s="23">
        <v>2.8</v>
      </c>
      <c r="E924" s="24" t="s">
        <v>21</v>
      </c>
      <c r="F924" s="23">
        <f t="shared" si="25"/>
        <v>4683.7559999999994</v>
      </c>
    </row>
    <row r="925" spans="1:6" ht="23.1" customHeight="1" x14ac:dyDescent="0.25">
      <c r="A925" s="40" t="s">
        <v>30</v>
      </c>
      <c r="B925" s="40"/>
      <c r="C925" s="23">
        <v>548.24</v>
      </c>
      <c r="D925" s="23">
        <v>2.8</v>
      </c>
      <c r="E925" s="24" t="s">
        <v>21</v>
      </c>
      <c r="F925" s="23">
        <f>C925*D925</f>
        <v>1535.0719999999999</v>
      </c>
    </row>
    <row r="926" spans="1:6" ht="23.1" customHeight="1" x14ac:dyDescent="0.25">
      <c r="A926" s="40" t="s">
        <v>31</v>
      </c>
      <c r="B926" s="40"/>
      <c r="C926" s="23">
        <v>340.74</v>
      </c>
      <c r="D926" s="23">
        <v>28</v>
      </c>
      <c r="E926" s="24" t="s">
        <v>21</v>
      </c>
      <c r="F926" s="23">
        <f>C926*D926</f>
        <v>9540.7200000000012</v>
      </c>
    </row>
    <row r="927" spans="1:6" ht="23.1" customHeight="1" x14ac:dyDescent="0.25">
      <c r="A927" s="5"/>
      <c r="B927" s="25"/>
      <c r="C927" s="25"/>
      <c r="D927" s="26"/>
      <c r="E927" s="26"/>
      <c r="F927" s="8"/>
    </row>
    <row r="928" spans="1:6" ht="23.1" customHeight="1" x14ac:dyDescent="0.25">
      <c r="A928" s="5"/>
      <c r="B928" s="6" t="s">
        <v>32</v>
      </c>
      <c r="C928" s="7"/>
      <c r="D928" s="5"/>
      <c r="E928" s="5"/>
      <c r="F928" s="8"/>
    </row>
    <row r="929" spans="1:8" ht="23.1" customHeight="1" x14ac:dyDescent="0.25">
      <c r="A929" s="5"/>
      <c r="B929" s="41" t="s">
        <v>33</v>
      </c>
      <c r="C929" s="27" t="s">
        <v>34</v>
      </c>
      <c r="D929" s="28">
        <f>IF(F917&gt;0,ROUND((F917+C910)/C910,2),0)</f>
        <v>1.03</v>
      </c>
      <c r="E929" s="28"/>
      <c r="F929" s="9"/>
    </row>
    <row r="930" spans="1:8" ht="23.1" customHeight="1" x14ac:dyDescent="0.25">
      <c r="A930" s="5"/>
      <c r="B930" s="41"/>
      <c r="C930" s="27" t="s">
        <v>35</v>
      </c>
      <c r="D930" s="28">
        <f>IF(SUM(F918:F919)&gt;0,ROUND((F918+F919+C910)/C910,2),0)</f>
        <v>1.01</v>
      </c>
      <c r="E930" s="28"/>
      <c r="F930" s="29"/>
    </row>
    <row r="931" spans="1:8" ht="23.1" customHeight="1" x14ac:dyDescent="0.25">
      <c r="A931" s="5"/>
      <c r="B931" s="41"/>
      <c r="C931" s="27" t="s">
        <v>36</v>
      </c>
      <c r="D931" s="28">
        <f>IF(F920&gt;0,ROUND((F920+C910)/C910,2),0)</f>
        <v>0</v>
      </c>
      <c r="E931" s="9"/>
      <c r="F931" s="29"/>
    </row>
    <row r="932" spans="1:8" ht="23.1" customHeight="1" x14ac:dyDescent="0.25">
      <c r="A932" s="5"/>
      <c r="B932" s="41"/>
      <c r="C932" s="30" t="s">
        <v>37</v>
      </c>
      <c r="D932" s="31">
        <f>IF(SUM(F921:F926)&gt;0,ROUND((SUM(F921:F926)+C910)/C910,2),0)</f>
        <v>2.64</v>
      </c>
      <c r="E932" s="9"/>
      <c r="F932" s="29"/>
    </row>
    <row r="933" spans="1:8" ht="23.1" customHeight="1" x14ac:dyDescent="0.25">
      <c r="A933" s="5"/>
      <c r="B933" s="5"/>
      <c r="C933" s="32" t="s">
        <v>38</v>
      </c>
      <c r="D933" s="33">
        <f>SUM(D929:D932)-IF(VALUE(COUNTIF(D929:D932,"&gt;0"))=4,3,0)-IF(VALUE(COUNTIF(D929:D932,"&gt;0"))=3,2,0)-IF(VALUE(COUNTIF(D929:D932,"&gt;0"))=2,1,0)</f>
        <v>2.6799999999999997</v>
      </c>
      <c r="E933" s="34"/>
      <c r="F933" s="8"/>
    </row>
    <row r="934" spans="1:8" ht="23.1" customHeight="1" x14ac:dyDescent="0.25">
      <c r="A934" s="5"/>
      <c r="B934" s="5"/>
      <c r="C934" s="5"/>
      <c r="D934" s="35"/>
      <c r="E934" s="5"/>
      <c r="F934" s="8"/>
    </row>
    <row r="935" spans="1:8" ht="23.1" customHeight="1" x14ac:dyDescent="0.35">
      <c r="A935" s="36"/>
      <c r="B935" s="37" t="s">
        <v>39</v>
      </c>
      <c r="C935" s="50">
        <f>D933*C910</f>
        <v>56689.959599999995</v>
      </c>
      <c r="D935" s="50"/>
      <c r="E935" s="5"/>
      <c r="F935" s="8"/>
    </row>
    <row r="936" spans="1:8" ht="23.1" customHeight="1" x14ac:dyDescent="0.3">
      <c r="A936" s="5"/>
      <c r="B936" s="38" t="s">
        <v>40</v>
      </c>
      <c r="C936" s="39">
        <f>C935/C909</f>
        <v>98.902562152165928</v>
      </c>
      <c r="D936" s="39"/>
      <c r="E936" s="5"/>
      <c r="F936" s="5"/>
    </row>
    <row r="938" spans="1:8" ht="54.95" customHeight="1" x14ac:dyDescent="0.8">
      <c r="A938" s="51" t="s">
        <v>111</v>
      </c>
      <c r="B938" s="51"/>
      <c r="C938" s="51"/>
      <c r="D938" s="51"/>
      <c r="E938" s="51"/>
      <c r="F938" s="51"/>
      <c r="G938" s="1"/>
      <c r="H938" s="1"/>
    </row>
    <row r="939" spans="1:8" ht="45.95" customHeight="1" x14ac:dyDescent="0.45">
      <c r="A939" s="52" t="s">
        <v>1</v>
      </c>
      <c r="B939" s="52"/>
      <c r="C939" s="52"/>
      <c r="D939" s="52"/>
      <c r="E939" s="52"/>
      <c r="F939" s="52"/>
      <c r="G939" s="1"/>
      <c r="H939" s="1"/>
    </row>
    <row r="940" spans="1:8" ht="30" customHeight="1" x14ac:dyDescent="0.25">
      <c r="A940" s="5"/>
      <c r="B940" s="6" t="s">
        <v>2</v>
      </c>
      <c r="C940" s="7"/>
      <c r="D940" s="5"/>
      <c r="E940" s="5"/>
      <c r="F940" s="8"/>
    </row>
    <row r="941" spans="1:8" ht="23.1" customHeight="1" x14ac:dyDescent="0.25">
      <c r="A941" s="9"/>
      <c r="B941" s="53" t="s">
        <v>4</v>
      </c>
      <c r="C941" s="56" t="s">
        <v>5</v>
      </c>
      <c r="D941" s="57"/>
      <c r="E941" s="57"/>
      <c r="F941" s="58"/>
    </row>
    <row r="942" spans="1:8" ht="23.1" customHeight="1" x14ac:dyDescent="0.25">
      <c r="A942" s="9"/>
      <c r="B942" s="54"/>
      <c r="C942" s="56" t="s">
        <v>103</v>
      </c>
      <c r="D942" s="57"/>
      <c r="E942" s="57"/>
      <c r="F942" s="58"/>
    </row>
    <row r="943" spans="1:8" ht="23.1" customHeight="1" x14ac:dyDescent="0.25">
      <c r="A943" s="9"/>
      <c r="B943" s="55"/>
      <c r="C943" s="56" t="s">
        <v>112</v>
      </c>
      <c r="D943" s="57"/>
      <c r="E943" s="57"/>
      <c r="F943" s="58"/>
    </row>
    <row r="944" spans="1:8" ht="23.1" customHeight="1" x14ac:dyDescent="0.25">
      <c r="A944" s="5"/>
      <c r="B944" s="10" t="s">
        <v>9</v>
      </c>
      <c r="C944" s="11">
        <v>1.8</v>
      </c>
      <c r="D944" s="12"/>
      <c r="E944" s="9"/>
      <c r="F944" s="8"/>
    </row>
    <row r="945" spans="1:6" ht="23.1" customHeight="1" x14ac:dyDescent="0.25">
      <c r="A945" s="5"/>
      <c r="B945" s="13" t="s">
        <v>10</v>
      </c>
      <c r="C945" s="14">
        <v>361.18</v>
      </c>
      <c r="D945" s="42" t="s">
        <v>11</v>
      </c>
      <c r="E945" s="43"/>
      <c r="F945" s="46">
        <f>C946/C945</f>
        <v>37.116479317791679</v>
      </c>
    </row>
    <row r="946" spans="1:6" ht="23.1" customHeight="1" x14ac:dyDescent="0.25">
      <c r="A946" s="5"/>
      <c r="B946" s="13" t="s">
        <v>12</v>
      </c>
      <c r="C946" s="15">
        <v>13405.73</v>
      </c>
      <c r="D946" s="44"/>
      <c r="E946" s="45"/>
      <c r="F946" s="47"/>
    </row>
    <row r="947" spans="1:6" ht="23.1" customHeight="1" x14ac:dyDescent="0.25">
      <c r="A947" s="5"/>
      <c r="B947" s="16"/>
      <c r="C947" s="17"/>
      <c r="D947" s="18"/>
      <c r="E947" s="5"/>
      <c r="F947" s="8"/>
    </row>
    <row r="948" spans="1:6" ht="23.1" customHeight="1" x14ac:dyDescent="0.25">
      <c r="A948" s="5"/>
      <c r="B948" s="19" t="s">
        <v>13</v>
      </c>
      <c r="C948" s="20" t="s">
        <v>109</v>
      </c>
      <c r="D948" s="5"/>
      <c r="E948" s="5"/>
      <c r="F948" s="8"/>
    </row>
    <row r="949" spans="1:6" ht="23.1" customHeight="1" x14ac:dyDescent="0.25">
      <c r="A949" s="5"/>
      <c r="B949" s="19" t="s">
        <v>3</v>
      </c>
      <c r="C949" s="20">
        <v>50</v>
      </c>
      <c r="D949" s="5"/>
      <c r="E949" s="5"/>
      <c r="F949" s="8"/>
    </row>
    <row r="950" spans="1:6" ht="23.1" customHeight="1" x14ac:dyDescent="0.25">
      <c r="A950" s="5"/>
      <c r="B950" s="19" t="s">
        <v>14</v>
      </c>
      <c r="C950" s="21" t="s">
        <v>15</v>
      </c>
      <c r="D950" s="5"/>
      <c r="E950" s="5"/>
      <c r="F950" s="8"/>
    </row>
    <row r="951" spans="1:6" ht="23.1" customHeight="1" x14ac:dyDescent="0.25">
      <c r="A951" s="5"/>
      <c r="B951" s="5"/>
      <c r="C951" s="5"/>
      <c r="D951" s="5"/>
      <c r="E951" s="5"/>
      <c r="F951" s="8"/>
    </row>
    <row r="952" spans="1:6" ht="50.1" customHeight="1" x14ac:dyDescent="0.25">
      <c r="A952" s="48" t="s">
        <v>16</v>
      </c>
      <c r="B952" s="48"/>
      <c r="C952" s="22" t="s">
        <v>17</v>
      </c>
      <c r="D952" s="49" t="s">
        <v>18</v>
      </c>
      <c r="E952" s="49"/>
      <c r="F952" s="22" t="s">
        <v>19</v>
      </c>
    </row>
    <row r="953" spans="1:6" ht="23.1" customHeight="1" x14ac:dyDescent="0.25">
      <c r="A953" s="40" t="s">
        <v>20</v>
      </c>
      <c r="B953" s="40"/>
      <c r="C953" s="23">
        <v>191.3</v>
      </c>
      <c r="D953" s="23">
        <v>1.8</v>
      </c>
      <c r="E953" s="24" t="s">
        <v>21</v>
      </c>
      <c r="F953" s="23">
        <f t="shared" ref="F953:F960" si="26">C953*D953</f>
        <v>344.34000000000003</v>
      </c>
    </row>
    <row r="954" spans="1:6" ht="23.1" customHeight="1" x14ac:dyDescent="0.25">
      <c r="A954" s="40" t="s">
        <v>22</v>
      </c>
      <c r="B954" s="40"/>
      <c r="C954" s="23">
        <v>97.44</v>
      </c>
      <c r="D954" s="23">
        <v>0.62</v>
      </c>
      <c r="E954" s="24" t="s">
        <v>23</v>
      </c>
      <c r="F954" s="23">
        <f t="shared" si="26"/>
        <v>60.412799999999997</v>
      </c>
    </row>
    <row r="955" spans="1:6" ht="23.1" customHeight="1" x14ac:dyDescent="0.25">
      <c r="A955" s="40" t="s">
        <v>24</v>
      </c>
      <c r="B955" s="40"/>
      <c r="C955" s="23">
        <v>151.63</v>
      </c>
      <c r="D955" s="23">
        <v>0.62</v>
      </c>
      <c r="E955" s="24" t="s">
        <v>23</v>
      </c>
      <c r="F955" s="23">
        <f t="shared" si="26"/>
        <v>94.010599999999997</v>
      </c>
    </row>
    <row r="956" spans="1:6" ht="23.1" customHeight="1" x14ac:dyDescent="0.25">
      <c r="A956" s="40" t="s">
        <v>25</v>
      </c>
      <c r="B956" s="40"/>
      <c r="C956" s="23">
        <v>731.97</v>
      </c>
      <c r="D956" s="23"/>
      <c r="E956" s="24" t="s">
        <v>21</v>
      </c>
      <c r="F956" s="23">
        <f t="shared" si="26"/>
        <v>0</v>
      </c>
    </row>
    <row r="957" spans="1:6" ht="45.95" customHeight="1" x14ac:dyDescent="0.25">
      <c r="A957" s="40" t="s">
        <v>26</v>
      </c>
      <c r="B957" s="40"/>
      <c r="C957" s="23">
        <v>652.6</v>
      </c>
      <c r="D957" s="23">
        <v>3.6</v>
      </c>
      <c r="E957" s="24" t="s">
        <v>21</v>
      </c>
      <c r="F957" s="23">
        <f t="shared" si="26"/>
        <v>2349.36</v>
      </c>
    </row>
    <row r="958" spans="1:6" ht="23.1" customHeight="1" x14ac:dyDescent="0.25">
      <c r="A958" s="40" t="s">
        <v>27</v>
      </c>
      <c r="B958" s="40"/>
      <c r="C958" s="23">
        <v>526.99</v>
      </c>
      <c r="D958" s="23"/>
      <c r="E958" s="24" t="s">
        <v>21</v>
      </c>
      <c r="F958" s="23">
        <f t="shared" si="26"/>
        <v>0</v>
      </c>
    </row>
    <row r="959" spans="1:6" ht="23.1" customHeight="1" x14ac:dyDescent="0.25">
      <c r="A959" s="40" t="s">
        <v>28</v>
      </c>
      <c r="B959" s="40"/>
      <c r="C959" s="23">
        <v>5438.99</v>
      </c>
      <c r="D959" s="23">
        <v>1.8</v>
      </c>
      <c r="E959" s="24" t="s">
        <v>21</v>
      </c>
      <c r="F959" s="23">
        <f t="shared" si="26"/>
        <v>9790.1820000000007</v>
      </c>
    </row>
    <row r="960" spans="1:6" ht="23.1" customHeight="1" x14ac:dyDescent="0.25">
      <c r="A960" s="40" t="s">
        <v>29</v>
      </c>
      <c r="B960" s="40"/>
      <c r="C960" s="23">
        <v>1672.77</v>
      </c>
      <c r="D960" s="23">
        <v>1.8</v>
      </c>
      <c r="E960" s="24" t="s">
        <v>21</v>
      </c>
      <c r="F960" s="23">
        <f t="shared" si="26"/>
        <v>3010.9859999999999</v>
      </c>
    </row>
    <row r="961" spans="1:8" ht="23.1" customHeight="1" x14ac:dyDescent="0.25">
      <c r="A961" s="40" t="s">
        <v>30</v>
      </c>
      <c r="B961" s="40"/>
      <c r="C961" s="23">
        <v>548.24</v>
      </c>
      <c r="D961" s="23">
        <v>1.8</v>
      </c>
      <c r="E961" s="24" t="s">
        <v>21</v>
      </c>
      <c r="F961" s="23">
        <f>C961*D961</f>
        <v>986.83199999999999</v>
      </c>
    </row>
    <row r="962" spans="1:8" ht="23.1" customHeight="1" x14ac:dyDescent="0.25">
      <c r="A962" s="40" t="s">
        <v>31</v>
      </c>
      <c r="B962" s="40"/>
      <c r="C962" s="23">
        <v>340.74</v>
      </c>
      <c r="D962" s="23">
        <v>18</v>
      </c>
      <c r="E962" s="24" t="s">
        <v>21</v>
      </c>
      <c r="F962" s="23">
        <f>C962*D962</f>
        <v>6133.32</v>
      </c>
    </row>
    <row r="963" spans="1:8" ht="23.1" customHeight="1" x14ac:dyDescent="0.25">
      <c r="A963" s="5"/>
      <c r="B963" s="25"/>
      <c r="C963" s="25"/>
      <c r="D963" s="26"/>
      <c r="E963" s="26"/>
      <c r="F963" s="8"/>
    </row>
    <row r="964" spans="1:8" ht="23.1" customHeight="1" x14ac:dyDescent="0.25">
      <c r="A964" s="5"/>
      <c r="B964" s="6" t="s">
        <v>32</v>
      </c>
      <c r="C964" s="7"/>
      <c r="D964" s="5"/>
      <c r="E964" s="5"/>
      <c r="F964" s="8"/>
    </row>
    <row r="965" spans="1:8" ht="23.1" customHeight="1" x14ac:dyDescent="0.25">
      <c r="A965" s="5"/>
      <c r="B965" s="41" t="s">
        <v>33</v>
      </c>
      <c r="C965" s="27" t="s">
        <v>34</v>
      </c>
      <c r="D965" s="28">
        <f>IF(F953&gt;0,ROUND((F953+C946)/C946,2),0)</f>
        <v>1.03</v>
      </c>
      <c r="E965" s="28"/>
      <c r="F965" s="9"/>
    </row>
    <row r="966" spans="1:8" ht="23.1" customHeight="1" x14ac:dyDescent="0.25">
      <c r="A966" s="5"/>
      <c r="B966" s="41"/>
      <c r="C966" s="27" t="s">
        <v>35</v>
      </c>
      <c r="D966" s="28">
        <f>IF(SUM(F954:F955)&gt;0,ROUND((F954+F955+C946)/C946,2),0)</f>
        <v>1.01</v>
      </c>
      <c r="E966" s="28"/>
      <c r="F966" s="29"/>
    </row>
    <row r="967" spans="1:8" ht="23.1" customHeight="1" x14ac:dyDescent="0.25">
      <c r="A967" s="5"/>
      <c r="B967" s="41"/>
      <c r="C967" s="27" t="s">
        <v>36</v>
      </c>
      <c r="D967" s="28">
        <f>IF(F956&gt;0,ROUND((F956+C946)/C946,2),0)</f>
        <v>0</v>
      </c>
      <c r="E967" s="9"/>
      <c r="F967" s="29"/>
    </row>
    <row r="968" spans="1:8" ht="23.1" customHeight="1" x14ac:dyDescent="0.25">
      <c r="A968" s="5"/>
      <c r="B968" s="41"/>
      <c r="C968" s="30" t="s">
        <v>37</v>
      </c>
      <c r="D968" s="31">
        <f>IF(SUM(F957:F962)&gt;0,ROUND((SUM(F957:F962)+C946)/C946,2),0)</f>
        <v>2.66</v>
      </c>
      <c r="E968" s="9"/>
      <c r="F968" s="29"/>
    </row>
    <row r="969" spans="1:8" ht="23.1" customHeight="1" x14ac:dyDescent="0.25">
      <c r="A969" s="5"/>
      <c r="B969" s="5"/>
      <c r="C969" s="32" t="s">
        <v>38</v>
      </c>
      <c r="D969" s="33">
        <f>SUM(D965:D968)-IF(VALUE(COUNTIF(D965:D968,"&gt;0"))=4,3,0)-IF(VALUE(COUNTIF(D965:D968,"&gt;0"))=3,2,0)-IF(VALUE(COUNTIF(D965:D968,"&gt;0"))=2,1,0)</f>
        <v>2.7</v>
      </c>
      <c r="E969" s="34"/>
      <c r="F969" s="8"/>
    </row>
    <row r="970" spans="1:8" ht="23.1" customHeight="1" x14ac:dyDescent="0.25">
      <c r="A970" s="5"/>
      <c r="B970" s="5"/>
      <c r="C970" s="5"/>
      <c r="D970" s="35"/>
      <c r="E970" s="5"/>
      <c r="F970" s="8"/>
    </row>
    <row r="971" spans="1:8" ht="23.1" customHeight="1" x14ac:dyDescent="0.35">
      <c r="A971" s="36"/>
      <c r="B971" s="37" t="s">
        <v>39</v>
      </c>
      <c r="C971" s="50">
        <f>D969*C946</f>
        <v>36195.470999999998</v>
      </c>
      <c r="D971" s="50"/>
      <c r="E971" s="5"/>
      <c r="F971" s="8"/>
    </row>
    <row r="972" spans="1:8" ht="23.1" customHeight="1" x14ac:dyDescent="0.3">
      <c r="A972" s="5"/>
      <c r="B972" s="38" t="s">
        <v>40</v>
      </c>
      <c r="C972" s="39">
        <f>C971/C945</f>
        <v>100.21449415803754</v>
      </c>
      <c r="D972" s="39"/>
      <c r="E972" s="5"/>
      <c r="F972" s="5"/>
    </row>
    <row r="974" spans="1:8" ht="54.95" customHeight="1" x14ac:dyDescent="0.8">
      <c r="A974" s="51" t="s">
        <v>113</v>
      </c>
      <c r="B974" s="51"/>
      <c r="C974" s="51"/>
      <c r="D974" s="51"/>
      <c r="E974" s="51"/>
      <c r="F974" s="51"/>
      <c r="G974" s="1"/>
      <c r="H974" s="1"/>
    </row>
    <row r="975" spans="1:8" ht="45.95" customHeight="1" x14ac:dyDescent="0.45">
      <c r="A975" s="52" t="s">
        <v>1</v>
      </c>
      <c r="B975" s="52"/>
      <c r="C975" s="52"/>
      <c r="D975" s="52"/>
      <c r="E975" s="52"/>
      <c r="F975" s="52"/>
      <c r="G975" s="1"/>
      <c r="H975" s="1"/>
    </row>
    <row r="976" spans="1:8" ht="30" customHeight="1" x14ac:dyDescent="0.25">
      <c r="A976" s="5"/>
      <c r="B976" s="6" t="s">
        <v>2</v>
      </c>
      <c r="C976" s="7"/>
      <c r="D976" s="5"/>
      <c r="E976" s="5"/>
      <c r="F976" s="8"/>
    </row>
    <row r="977" spans="1:6" ht="23.1" customHeight="1" x14ac:dyDescent="0.25">
      <c r="A977" s="9"/>
      <c r="B977" s="53" t="s">
        <v>4</v>
      </c>
      <c r="C977" s="56" t="s">
        <v>5</v>
      </c>
      <c r="D977" s="57"/>
      <c r="E977" s="57"/>
      <c r="F977" s="58"/>
    </row>
    <row r="978" spans="1:6" ht="23.1" customHeight="1" x14ac:dyDescent="0.25">
      <c r="A978" s="9"/>
      <c r="B978" s="54"/>
      <c r="C978" s="56" t="s">
        <v>103</v>
      </c>
      <c r="D978" s="57"/>
      <c r="E978" s="57"/>
      <c r="F978" s="58"/>
    </row>
    <row r="979" spans="1:6" ht="23.1" customHeight="1" x14ac:dyDescent="0.25">
      <c r="A979" s="9"/>
      <c r="B979" s="55"/>
      <c r="C979" s="56" t="s">
        <v>114</v>
      </c>
      <c r="D979" s="57"/>
      <c r="E979" s="57"/>
      <c r="F979" s="58"/>
    </row>
    <row r="980" spans="1:6" ht="23.1" customHeight="1" x14ac:dyDescent="0.25">
      <c r="A980" s="5"/>
      <c r="B980" s="10" t="s">
        <v>9</v>
      </c>
      <c r="C980" s="11">
        <v>5.3</v>
      </c>
      <c r="D980" s="12"/>
      <c r="E980" s="9"/>
      <c r="F980" s="8"/>
    </row>
    <row r="981" spans="1:6" ht="23.1" customHeight="1" x14ac:dyDescent="0.25">
      <c r="A981" s="5"/>
      <c r="B981" s="13" t="s">
        <v>10</v>
      </c>
      <c r="C981" s="14">
        <v>1114.8900000000001</v>
      </c>
      <c r="D981" s="42" t="s">
        <v>11</v>
      </c>
      <c r="E981" s="43"/>
      <c r="F981" s="46">
        <f>C982/C981</f>
        <v>26.245737247620841</v>
      </c>
    </row>
    <row r="982" spans="1:6" ht="23.1" customHeight="1" x14ac:dyDescent="0.25">
      <c r="A982" s="5"/>
      <c r="B982" s="13" t="s">
        <v>12</v>
      </c>
      <c r="C982" s="15">
        <v>29261.11</v>
      </c>
      <c r="D982" s="44"/>
      <c r="E982" s="45"/>
      <c r="F982" s="47"/>
    </row>
    <row r="983" spans="1:6" ht="23.1" customHeight="1" x14ac:dyDescent="0.25">
      <c r="A983" s="5"/>
      <c r="B983" s="16"/>
      <c r="C983" s="17"/>
      <c r="D983" s="18"/>
      <c r="E983" s="5"/>
      <c r="F983" s="8"/>
    </row>
    <row r="984" spans="1:6" ht="23.1" customHeight="1" x14ac:dyDescent="0.25">
      <c r="A984" s="5"/>
      <c r="B984" s="19" t="s">
        <v>13</v>
      </c>
      <c r="C984" s="20" t="s">
        <v>67</v>
      </c>
      <c r="D984" s="5"/>
      <c r="E984" s="5"/>
      <c r="F984" s="8"/>
    </row>
    <row r="985" spans="1:6" ht="23.1" customHeight="1" x14ac:dyDescent="0.25">
      <c r="A985" s="5"/>
      <c r="B985" s="19" t="s">
        <v>3</v>
      </c>
      <c r="C985" s="20">
        <v>50</v>
      </c>
      <c r="D985" s="5"/>
      <c r="E985" s="5"/>
      <c r="F985" s="8"/>
    </row>
    <row r="986" spans="1:6" ht="23.1" customHeight="1" x14ac:dyDescent="0.25">
      <c r="A986" s="5"/>
      <c r="B986" s="19" t="s">
        <v>14</v>
      </c>
      <c r="C986" s="21" t="s">
        <v>15</v>
      </c>
      <c r="D986" s="5"/>
      <c r="E986" s="5"/>
      <c r="F986" s="8"/>
    </row>
    <row r="987" spans="1:6" ht="23.1" customHeight="1" x14ac:dyDescent="0.25">
      <c r="A987" s="5"/>
      <c r="B987" s="5"/>
      <c r="C987" s="5"/>
      <c r="D987" s="5"/>
      <c r="E987" s="5"/>
      <c r="F987" s="8"/>
    </row>
    <row r="988" spans="1:6" ht="50.1" customHeight="1" x14ac:dyDescent="0.25">
      <c r="A988" s="48" t="s">
        <v>16</v>
      </c>
      <c r="B988" s="48"/>
      <c r="C988" s="22" t="s">
        <v>17</v>
      </c>
      <c r="D988" s="49" t="s">
        <v>18</v>
      </c>
      <c r="E988" s="49"/>
      <c r="F988" s="22" t="s">
        <v>19</v>
      </c>
    </row>
    <row r="989" spans="1:6" ht="23.1" customHeight="1" x14ac:dyDescent="0.25">
      <c r="A989" s="40" t="s">
        <v>20</v>
      </c>
      <c r="B989" s="40"/>
      <c r="C989" s="23">
        <v>191.3</v>
      </c>
      <c r="D989" s="23">
        <v>5.3</v>
      </c>
      <c r="E989" s="24" t="s">
        <v>21</v>
      </c>
      <c r="F989" s="23">
        <f t="shared" ref="F989:F996" si="27">C989*D989</f>
        <v>1013.89</v>
      </c>
    </row>
    <row r="990" spans="1:6" ht="23.1" customHeight="1" x14ac:dyDescent="0.25">
      <c r="A990" s="40" t="s">
        <v>22</v>
      </c>
      <c r="B990" s="40"/>
      <c r="C990" s="23">
        <v>97.44</v>
      </c>
      <c r="D990" s="23">
        <v>1.26</v>
      </c>
      <c r="E990" s="24" t="s">
        <v>23</v>
      </c>
      <c r="F990" s="23">
        <f t="shared" si="27"/>
        <v>122.7744</v>
      </c>
    </row>
    <row r="991" spans="1:6" ht="23.1" customHeight="1" x14ac:dyDescent="0.25">
      <c r="A991" s="40" t="s">
        <v>24</v>
      </c>
      <c r="B991" s="40"/>
      <c r="C991" s="23">
        <v>151.63</v>
      </c>
      <c r="D991" s="23">
        <v>1.26</v>
      </c>
      <c r="E991" s="24" t="s">
        <v>23</v>
      </c>
      <c r="F991" s="23">
        <f t="shared" si="27"/>
        <v>191.0538</v>
      </c>
    </row>
    <row r="992" spans="1:6" ht="23.1" customHeight="1" x14ac:dyDescent="0.25">
      <c r="A992" s="40" t="s">
        <v>25</v>
      </c>
      <c r="B992" s="40"/>
      <c r="C992" s="23">
        <v>731.97</v>
      </c>
      <c r="D992" s="23"/>
      <c r="E992" s="24" t="s">
        <v>21</v>
      </c>
      <c r="F992" s="23">
        <f t="shared" si="27"/>
        <v>0</v>
      </c>
    </row>
    <row r="993" spans="1:6" ht="45.95" customHeight="1" x14ac:dyDescent="0.25">
      <c r="A993" s="40" t="s">
        <v>26</v>
      </c>
      <c r="B993" s="40"/>
      <c r="C993" s="23">
        <v>652.6</v>
      </c>
      <c r="D993" s="23">
        <v>10.6</v>
      </c>
      <c r="E993" s="24" t="s">
        <v>21</v>
      </c>
      <c r="F993" s="23">
        <f t="shared" si="27"/>
        <v>6917.56</v>
      </c>
    </row>
    <row r="994" spans="1:6" ht="23.1" customHeight="1" x14ac:dyDescent="0.25">
      <c r="A994" s="40" t="s">
        <v>27</v>
      </c>
      <c r="B994" s="40"/>
      <c r="C994" s="23">
        <v>526.99</v>
      </c>
      <c r="D994" s="23"/>
      <c r="E994" s="24" t="s">
        <v>21</v>
      </c>
      <c r="F994" s="23">
        <f t="shared" si="27"/>
        <v>0</v>
      </c>
    </row>
    <row r="995" spans="1:6" ht="23.1" customHeight="1" x14ac:dyDescent="0.25">
      <c r="A995" s="40" t="s">
        <v>28</v>
      </c>
      <c r="B995" s="40"/>
      <c r="C995" s="23">
        <v>5438.99</v>
      </c>
      <c r="D995" s="23">
        <v>5.3</v>
      </c>
      <c r="E995" s="24" t="s">
        <v>21</v>
      </c>
      <c r="F995" s="23">
        <f t="shared" si="27"/>
        <v>28826.646999999997</v>
      </c>
    </row>
    <row r="996" spans="1:6" ht="23.1" customHeight="1" x14ac:dyDescent="0.25">
      <c r="A996" s="40" t="s">
        <v>29</v>
      </c>
      <c r="B996" s="40"/>
      <c r="C996" s="23">
        <v>1672.77</v>
      </c>
      <c r="D996" s="23">
        <v>5.3</v>
      </c>
      <c r="E996" s="24" t="s">
        <v>21</v>
      </c>
      <c r="F996" s="23">
        <f t="shared" si="27"/>
        <v>8865.6810000000005</v>
      </c>
    </row>
    <row r="997" spans="1:6" ht="23.1" customHeight="1" x14ac:dyDescent="0.25">
      <c r="A997" s="40" t="s">
        <v>30</v>
      </c>
      <c r="B997" s="40"/>
      <c r="C997" s="23">
        <v>548.24</v>
      </c>
      <c r="D997" s="23">
        <v>5.3</v>
      </c>
      <c r="E997" s="24" t="s">
        <v>21</v>
      </c>
      <c r="F997" s="23">
        <f>C997*D997</f>
        <v>2905.672</v>
      </c>
    </row>
    <row r="998" spans="1:6" ht="23.1" customHeight="1" x14ac:dyDescent="0.25">
      <c r="A998" s="40" t="s">
        <v>31</v>
      </c>
      <c r="B998" s="40"/>
      <c r="C998" s="23">
        <v>340.74</v>
      </c>
      <c r="D998" s="23">
        <v>53</v>
      </c>
      <c r="E998" s="24" t="s">
        <v>21</v>
      </c>
      <c r="F998" s="23">
        <f>C998*D998</f>
        <v>18059.22</v>
      </c>
    </row>
    <row r="999" spans="1:6" ht="23.1" customHeight="1" x14ac:dyDescent="0.25">
      <c r="A999" s="5"/>
      <c r="B999" s="25"/>
      <c r="C999" s="25"/>
      <c r="D999" s="26"/>
      <c r="E999" s="26"/>
      <c r="F999" s="8"/>
    </row>
    <row r="1000" spans="1:6" ht="23.1" customHeight="1" x14ac:dyDescent="0.25">
      <c r="A1000" s="5"/>
      <c r="B1000" s="6" t="s">
        <v>32</v>
      </c>
      <c r="C1000" s="7"/>
      <c r="D1000" s="5"/>
      <c r="E1000" s="5"/>
      <c r="F1000" s="8"/>
    </row>
    <row r="1001" spans="1:6" ht="23.1" customHeight="1" x14ac:dyDescent="0.25">
      <c r="A1001" s="5"/>
      <c r="B1001" s="41" t="s">
        <v>33</v>
      </c>
      <c r="C1001" s="27" t="s">
        <v>34</v>
      </c>
      <c r="D1001" s="28">
        <f>IF(F989&gt;0,ROUND((F989+C982)/C982,2),0)</f>
        <v>1.03</v>
      </c>
      <c r="E1001" s="28"/>
      <c r="F1001" s="9"/>
    </row>
    <row r="1002" spans="1:6" ht="23.1" customHeight="1" x14ac:dyDescent="0.25">
      <c r="A1002" s="5"/>
      <c r="B1002" s="41"/>
      <c r="C1002" s="27" t="s">
        <v>35</v>
      </c>
      <c r="D1002" s="28">
        <f>IF(SUM(F990:F991)&gt;0,ROUND((F990+F991+C982)/C982,2),0)</f>
        <v>1.01</v>
      </c>
      <c r="E1002" s="28"/>
      <c r="F1002" s="29"/>
    </row>
    <row r="1003" spans="1:6" ht="23.1" customHeight="1" x14ac:dyDescent="0.25">
      <c r="A1003" s="5"/>
      <c r="B1003" s="41"/>
      <c r="C1003" s="27" t="s">
        <v>36</v>
      </c>
      <c r="D1003" s="28">
        <f>IF(F992&gt;0,ROUND((F992+C982)/C982,2),0)</f>
        <v>0</v>
      </c>
      <c r="E1003" s="9"/>
      <c r="F1003" s="29"/>
    </row>
    <row r="1004" spans="1:6" ht="23.1" customHeight="1" x14ac:dyDescent="0.25">
      <c r="A1004" s="5"/>
      <c r="B1004" s="41"/>
      <c r="C1004" s="30" t="s">
        <v>37</v>
      </c>
      <c r="D1004" s="31">
        <f>IF(SUM(F993:F998)&gt;0,ROUND((SUM(F993:F998)+C982)/C982,2),0)</f>
        <v>3.24</v>
      </c>
      <c r="E1004" s="9"/>
      <c r="F1004" s="29"/>
    </row>
    <row r="1005" spans="1:6" ht="23.1" customHeight="1" x14ac:dyDescent="0.25">
      <c r="A1005" s="5"/>
      <c r="B1005" s="5"/>
      <c r="C1005" s="32" t="s">
        <v>38</v>
      </c>
      <c r="D1005" s="33">
        <f>SUM(D1001:D1004)-IF(VALUE(COUNTIF(D1001:D1004,"&gt;0"))=4,3,0)-IF(VALUE(COUNTIF(D1001:D1004,"&gt;0"))=3,2,0)-IF(VALUE(COUNTIF(D1001:D1004,"&gt;0"))=2,1,0)</f>
        <v>3.2800000000000002</v>
      </c>
      <c r="E1005" s="34"/>
      <c r="F1005" s="8"/>
    </row>
    <row r="1006" spans="1:6" ht="23.1" customHeight="1" x14ac:dyDescent="0.25">
      <c r="A1006" s="5"/>
      <c r="B1006" s="5"/>
      <c r="C1006" s="5"/>
      <c r="D1006" s="35"/>
      <c r="E1006" s="5"/>
      <c r="F1006" s="8"/>
    </row>
    <row r="1007" spans="1:6" ht="23.1" customHeight="1" x14ac:dyDescent="0.35">
      <c r="A1007" s="36"/>
      <c r="B1007" s="37" t="s">
        <v>39</v>
      </c>
      <c r="C1007" s="50">
        <f>D1005*C982</f>
        <v>95976.440800000011</v>
      </c>
      <c r="D1007" s="50"/>
      <c r="E1007" s="5"/>
      <c r="F1007" s="8"/>
    </row>
    <row r="1008" spans="1:6" ht="23.1" customHeight="1" x14ac:dyDescent="0.3">
      <c r="A1008" s="5"/>
      <c r="B1008" s="38" t="s">
        <v>40</v>
      </c>
      <c r="C1008" s="39">
        <f>C1007/C981</f>
        <v>86.086018172196361</v>
      </c>
      <c r="D1008" s="39"/>
      <c r="E1008" s="5"/>
      <c r="F1008" s="5"/>
    </row>
    <row r="1010" spans="1:6" ht="60.75" x14ac:dyDescent="0.8">
      <c r="A1010" s="51" t="s">
        <v>115</v>
      </c>
      <c r="B1010" s="51"/>
      <c r="C1010" s="51"/>
      <c r="D1010" s="51"/>
      <c r="E1010" s="51"/>
      <c r="F1010" s="51"/>
    </row>
    <row r="1011" spans="1:6" ht="43.5" customHeight="1" x14ac:dyDescent="0.25">
      <c r="A1011" s="52" t="s">
        <v>1</v>
      </c>
      <c r="B1011" s="52"/>
      <c r="C1011" s="52"/>
      <c r="D1011" s="52"/>
      <c r="E1011" s="52"/>
      <c r="F1011" s="52"/>
    </row>
    <row r="1012" spans="1:6" ht="23.1" customHeight="1" x14ac:dyDescent="0.25">
      <c r="A1012" s="5"/>
      <c r="B1012" s="6" t="s">
        <v>2</v>
      </c>
      <c r="C1012" s="7"/>
      <c r="D1012" s="5"/>
      <c r="E1012" s="5"/>
      <c r="F1012" s="8"/>
    </row>
    <row r="1013" spans="1:6" ht="23.1" customHeight="1" x14ac:dyDescent="0.25">
      <c r="A1013" s="9"/>
      <c r="B1013" s="53" t="s">
        <v>4</v>
      </c>
      <c r="C1013" s="56" t="s">
        <v>5</v>
      </c>
      <c r="D1013" s="57"/>
      <c r="E1013" s="57"/>
      <c r="F1013" s="58"/>
    </row>
    <row r="1014" spans="1:6" ht="23.1" customHeight="1" x14ac:dyDescent="0.25">
      <c r="A1014" s="9"/>
      <c r="B1014" s="54"/>
      <c r="C1014" s="56" t="s">
        <v>103</v>
      </c>
      <c r="D1014" s="57"/>
      <c r="E1014" s="57"/>
      <c r="F1014" s="58"/>
    </row>
    <row r="1015" spans="1:6" ht="23.1" customHeight="1" x14ac:dyDescent="0.25">
      <c r="A1015" s="9"/>
      <c r="B1015" s="55"/>
      <c r="C1015" s="56" t="s">
        <v>130</v>
      </c>
      <c r="D1015" s="57"/>
      <c r="E1015" s="57"/>
      <c r="F1015" s="58"/>
    </row>
    <row r="1016" spans="1:6" ht="23.1" customHeight="1" x14ac:dyDescent="0.25">
      <c r="A1016" s="5"/>
      <c r="B1016" s="10" t="s">
        <v>9</v>
      </c>
      <c r="C1016" s="11">
        <v>4.2</v>
      </c>
      <c r="D1016" s="12"/>
      <c r="E1016" s="9"/>
      <c r="F1016" s="8"/>
    </row>
    <row r="1017" spans="1:6" ht="23.1" customHeight="1" x14ac:dyDescent="0.25">
      <c r="A1017" s="5"/>
      <c r="B1017" s="13" t="s">
        <v>10</v>
      </c>
      <c r="C1017" s="14">
        <v>907.95</v>
      </c>
      <c r="D1017" s="42" t="s">
        <v>11</v>
      </c>
      <c r="E1017" s="43"/>
      <c r="F1017" s="46">
        <f>C1018/C1017</f>
        <v>25.642028746076324</v>
      </c>
    </row>
    <row r="1018" spans="1:6" ht="23.1" customHeight="1" x14ac:dyDescent="0.25">
      <c r="A1018" s="5"/>
      <c r="B1018" s="13" t="s">
        <v>12</v>
      </c>
      <c r="C1018" s="15">
        <v>23281.68</v>
      </c>
      <c r="D1018" s="44"/>
      <c r="E1018" s="45"/>
      <c r="F1018" s="47"/>
    </row>
    <row r="1019" spans="1:6" ht="23.1" customHeight="1" x14ac:dyDescent="0.25">
      <c r="A1019" s="5"/>
      <c r="B1019" s="16"/>
      <c r="C1019" s="17"/>
      <c r="D1019" s="18"/>
      <c r="E1019" s="5"/>
      <c r="F1019" s="8"/>
    </row>
    <row r="1020" spans="1:6" ht="23.1" customHeight="1" x14ac:dyDescent="0.25">
      <c r="A1020" s="5"/>
      <c r="B1020" s="19" t="s">
        <v>13</v>
      </c>
      <c r="C1020" s="20" t="s">
        <v>67</v>
      </c>
      <c r="D1020" s="5"/>
      <c r="E1020" s="5"/>
      <c r="F1020" s="8"/>
    </row>
    <row r="1021" spans="1:6" ht="23.1" customHeight="1" x14ac:dyDescent="0.25">
      <c r="A1021" s="5"/>
      <c r="B1021" s="19" t="s">
        <v>3</v>
      </c>
      <c r="C1021" s="20">
        <v>55</v>
      </c>
      <c r="D1021" s="5"/>
      <c r="E1021" s="5"/>
      <c r="F1021" s="8"/>
    </row>
    <row r="1022" spans="1:6" ht="23.1" customHeight="1" x14ac:dyDescent="0.25">
      <c r="A1022" s="5"/>
      <c r="B1022" s="19" t="s">
        <v>14</v>
      </c>
      <c r="C1022" s="21" t="s">
        <v>15</v>
      </c>
      <c r="D1022" s="5"/>
      <c r="E1022" s="5"/>
      <c r="F1022" s="8"/>
    </row>
    <row r="1023" spans="1:6" ht="23.1" customHeight="1" x14ac:dyDescent="0.25">
      <c r="A1023" s="5"/>
      <c r="B1023" s="5"/>
      <c r="C1023" s="5"/>
      <c r="D1023" s="5"/>
      <c r="E1023" s="5"/>
      <c r="F1023" s="8"/>
    </row>
    <row r="1024" spans="1:6" ht="49.5" customHeight="1" x14ac:dyDescent="0.25">
      <c r="A1024" s="48" t="s">
        <v>16</v>
      </c>
      <c r="B1024" s="48"/>
      <c r="C1024" s="22" t="s">
        <v>17</v>
      </c>
      <c r="D1024" s="49" t="s">
        <v>18</v>
      </c>
      <c r="E1024" s="49"/>
      <c r="F1024" s="22" t="s">
        <v>19</v>
      </c>
    </row>
    <row r="1025" spans="1:6" ht="23.1" customHeight="1" x14ac:dyDescent="0.25">
      <c r="A1025" s="40" t="s">
        <v>20</v>
      </c>
      <c r="B1025" s="40"/>
      <c r="C1025" s="23">
        <v>191.3</v>
      </c>
      <c r="D1025" s="23">
        <v>4.2</v>
      </c>
      <c r="E1025" s="24" t="s">
        <v>21</v>
      </c>
      <c r="F1025" s="23">
        <f t="shared" ref="F1025:F1032" si="28">C1025*D1025</f>
        <v>803.46</v>
      </c>
    </row>
    <row r="1026" spans="1:6" ht="23.1" customHeight="1" x14ac:dyDescent="0.25">
      <c r="A1026" s="40" t="s">
        <v>22</v>
      </c>
      <c r="B1026" s="40"/>
      <c r="C1026" s="23">
        <v>97.44</v>
      </c>
      <c r="D1026" s="23">
        <v>1.06</v>
      </c>
      <c r="E1026" s="24" t="s">
        <v>23</v>
      </c>
      <c r="F1026" s="23">
        <f t="shared" si="28"/>
        <v>103.2864</v>
      </c>
    </row>
    <row r="1027" spans="1:6" ht="23.1" customHeight="1" x14ac:dyDescent="0.25">
      <c r="A1027" s="40" t="s">
        <v>24</v>
      </c>
      <c r="B1027" s="40"/>
      <c r="C1027" s="23">
        <v>151.63</v>
      </c>
      <c r="D1027" s="23">
        <v>1.06</v>
      </c>
      <c r="E1027" s="24" t="s">
        <v>23</v>
      </c>
      <c r="F1027" s="23">
        <f t="shared" si="28"/>
        <v>160.7278</v>
      </c>
    </row>
    <row r="1028" spans="1:6" ht="23.1" customHeight="1" x14ac:dyDescent="0.25">
      <c r="A1028" s="40" t="s">
        <v>25</v>
      </c>
      <c r="B1028" s="40"/>
      <c r="C1028" s="23">
        <v>731.97</v>
      </c>
      <c r="D1028" s="23"/>
      <c r="E1028" s="24" t="s">
        <v>21</v>
      </c>
      <c r="F1028" s="23">
        <f t="shared" si="28"/>
        <v>0</v>
      </c>
    </row>
    <row r="1029" spans="1:6" ht="23.1" customHeight="1" x14ac:dyDescent="0.25">
      <c r="A1029" s="40" t="s">
        <v>26</v>
      </c>
      <c r="B1029" s="40"/>
      <c r="C1029" s="23">
        <v>652.6</v>
      </c>
      <c r="D1029" s="23">
        <v>8.4</v>
      </c>
      <c r="E1029" s="24" t="s">
        <v>21</v>
      </c>
      <c r="F1029" s="23">
        <f t="shared" si="28"/>
        <v>5481.84</v>
      </c>
    </row>
    <row r="1030" spans="1:6" ht="23.1" customHeight="1" x14ac:dyDescent="0.25">
      <c r="A1030" s="40" t="s">
        <v>27</v>
      </c>
      <c r="B1030" s="40"/>
      <c r="C1030" s="23">
        <v>526.99</v>
      </c>
      <c r="D1030" s="23"/>
      <c r="E1030" s="24" t="s">
        <v>21</v>
      </c>
      <c r="F1030" s="23">
        <f t="shared" si="28"/>
        <v>0</v>
      </c>
    </row>
    <row r="1031" spans="1:6" ht="23.1" customHeight="1" x14ac:dyDescent="0.25">
      <c r="A1031" s="40" t="s">
        <v>28</v>
      </c>
      <c r="B1031" s="40"/>
      <c r="C1031" s="23">
        <v>5438.99</v>
      </c>
      <c r="D1031" s="23">
        <v>4.2</v>
      </c>
      <c r="E1031" s="24" t="s">
        <v>21</v>
      </c>
      <c r="F1031" s="23">
        <f t="shared" si="28"/>
        <v>22843.758000000002</v>
      </c>
    </row>
    <row r="1032" spans="1:6" ht="23.1" customHeight="1" x14ac:dyDescent="0.25">
      <c r="A1032" s="40" t="s">
        <v>29</v>
      </c>
      <c r="B1032" s="40"/>
      <c r="C1032" s="23">
        <v>1672.77</v>
      </c>
      <c r="D1032" s="23">
        <v>4.2</v>
      </c>
      <c r="E1032" s="24" t="s">
        <v>21</v>
      </c>
      <c r="F1032" s="23">
        <f t="shared" si="28"/>
        <v>7025.634</v>
      </c>
    </row>
    <row r="1033" spans="1:6" ht="23.1" customHeight="1" x14ac:dyDescent="0.25">
      <c r="A1033" s="40" t="s">
        <v>30</v>
      </c>
      <c r="B1033" s="40"/>
      <c r="C1033" s="23">
        <v>548.24</v>
      </c>
      <c r="D1033" s="23">
        <v>4.2</v>
      </c>
      <c r="E1033" s="24" t="s">
        <v>21</v>
      </c>
      <c r="F1033" s="23">
        <f>C1033*D1033</f>
        <v>2302.6080000000002</v>
      </c>
    </row>
    <row r="1034" spans="1:6" ht="23.1" customHeight="1" x14ac:dyDescent="0.25">
      <c r="A1034" s="40" t="s">
        <v>31</v>
      </c>
      <c r="B1034" s="40"/>
      <c r="C1034" s="23">
        <v>340.74</v>
      </c>
      <c r="D1034" s="23">
        <v>42</v>
      </c>
      <c r="E1034" s="24" t="s">
        <v>21</v>
      </c>
      <c r="F1034" s="23">
        <f>C1034*D1034</f>
        <v>14311.08</v>
      </c>
    </row>
    <row r="1035" spans="1:6" ht="23.1" customHeight="1" x14ac:dyDescent="0.25">
      <c r="A1035" s="5"/>
      <c r="B1035" s="25"/>
      <c r="C1035" s="25"/>
      <c r="D1035" s="26"/>
      <c r="E1035" s="26"/>
      <c r="F1035" s="8"/>
    </row>
    <row r="1036" spans="1:6" ht="23.1" customHeight="1" x14ac:dyDescent="0.25">
      <c r="A1036" s="5"/>
      <c r="B1036" s="6" t="s">
        <v>32</v>
      </c>
      <c r="C1036" s="7"/>
      <c r="D1036" s="5"/>
      <c r="E1036" s="5"/>
      <c r="F1036" s="8"/>
    </row>
    <row r="1037" spans="1:6" ht="23.1" customHeight="1" x14ac:dyDescent="0.25">
      <c r="A1037" s="5"/>
      <c r="B1037" s="41" t="s">
        <v>33</v>
      </c>
      <c r="C1037" s="27" t="s">
        <v>34</v>
      </c>
      <c r="D1037" s="28">
        <f>IF(F1025&gt;0,ROUND((F1025+C1018)/C1018,2),0)</f>
        <v>1.03</v>
      </c>
      <c r="E1037" s="28"/>
      <c r="F1037" s="9"/>
    </row>
    <row r="1038" spans="1:6" ht="23.1" customHeight="1" x14ac:dyDescent="0.25">
      <c r="A1038" s="5"/>
      <c r="B1038" s="41"/>
      <c r="C1038" s="27" t="s">
        <v>35</v>
      </c>
      <c r="D1038" s="28">
        <f>IF(SUM(F1026:F1027)&gt;0,ROUND((F1026+F1027+C1018)/C1018,2),0)</f>
        <v>1.01</v>
      </c>
      <c r="E1038" s="28"/>
      <c r="F1038" s="29"/>
    </row>
    <row r="1039" spans="1:6" ht="23.1" customHeight="1" x14ac:dyDescent="0.25">
      <c r="A1039" s="5"/>
      <c r="B1039" s="41"/>
      <c r="C1039" s="27" t="s">
        <v>36</v>
      </c>
      <c r="D1039" s="28">
        <f>IF(F1028&gt;0,ROUND((F1028+C1018)/C1018,2),0)</f>
        <v>0</v>
      </c>
      <c r="E1039" s="9"/>
      <c r="F1039" s="29"/>
    </row>
    <row r="1040" spans="1:6" ht="23.1" customHeight="1" x14ac:dyDescent="0.25">
      <c r="A1040" s="5"/>
      <c r="B1040" s="41"/>
      <c r="C1040" s="30" t="s">
        <v>37</v>
      </c>
      <c r="D1040" s="31">
        <f>IF(SUM(F1029:F1034)&gt;0,ROUND((SUM(F1029:F1034)+C1018)/C1018,2),0)</f>
        <v>3.23</v>
      </c>
      <c r="E1040" s="9"/>
      <c r="F1040" s="29"/>
    </row>
    <row r="1041" spans="1:8" ht="23.1" customHeight="1" x14ac:dyDescent="0.25">
      <c r="A1041" s="5"/>
      <c r="B1041" s="5"/>
      <c r="C1041" s="32" t="s">
        <v>38</v>
      </c>
      <c r="D1041" s="33">
        <f>SUM(D1037:D1040)-IF(VALUE(COUNTIF(D1037:D1040,"&gt;0"))=4,3,0)-IF(VALUE(COUNTIF(D1037:D1040,"&gt;0"))=3,2,0)-IF(VALUE(COUNTIF(D1037:D1040,"&gt;0"))=2,1,0)</f>
        <v>3.2699999999999996</v>
      </c>
      <c r="E1041" s="34"/>
      <c r="F1041" s="8"/>
    </row>
    <row r="1042" spans="1:8" ht="23.1" customHeight="1" x14ac:dyDescent="0.25">
      <c r="A1042" s="5"/>
      <c r="B1042" s="5"/>
      <c r="C1042" s="5"/>
      <c r="D1042" s="35"/>
      <c r="E1042" s="5"/>
      <c r="F1042" s="8"/>
    </row>
    <row r="1043" spans="1:8" ht="23.1" customHeight="1" x14ac:dyDescent="0.35">
      <c r="A1043" s="36"/>
      <c r="B1043" s="37" t="s">
        <v>39</v>
      </c>
      <c r="C1043" s="50">
        <f>D1041*C1018</f>
        <v>76131.093599999993</v>
      </c>
      <c r="D1043" s="50"/>
      <c r="E1043" s="5"/>
      <c r="F1043" s="8"/>
    </row>
    <row r="1044" spans="1:8" ht="23.1" customHeight="1" x14ac:dyDescent="0.3">
      <c r="A1044" s="5"/>
      <c r="B1044" s="38" t="s">
        <v>40</v>
      </c>
      <c r="C1044" s="39">
        <f>C1043/C1017</f>
        <v>83.849433999669571</v>
      </c>
      <c r="D1044" s="39"/>
      <c r="E1044" s="5"/>
      <c r="F1044" s="5"/>
    </row>
    <row r="1046" spans="1:8" ht="54.95" customHeight="1" x14ac:dyDescent="0.8">
      <c r="A1046" s="51" t="s">
        <v>117</v>
      </c>
      <c r="B1046" s="51"/>
      <c r="C1046" s="51"/>
      <c r="D1046" s="51"/>
      <c r="E1046" s="51"/>
      <c r="F1046" s="51"/>
      <c r="G1046" s="1"/>
      <c r="H1046" s="1"/>
    </row>
    <row r="1047" spans="1:8" ht="45.95" customHeight="1" x14ac:dyDescent="0.45">
      <c r="A1047" s="52" t="s">
        <v>1</v>
      </c>
      <c r="B1047" s="52"/>
      <c r="C1047" s="52"/>
      <c r="D1047" s="52"/>
      <c r="E1047" s="52"/>
      <c r="F1047" s="52"/>
      <c r="G1047" s="1"/>
      <c r="H1047" s="1"/>
    </row>
    <row r="1048" spans="1:8" ht="30" customHeight="1" x14ac:dyDescent="0.25">
      <c r="A1048" s="5"/>
      <c r="B1048" s="6" t="s">
        <v>2</v>
      </c>
      <c r="C1048" s="7"/>
      <c r="D1048" s="5"/>
      <c r="E1048" s="5"/>
      <c r="F1048" s="8"/>
    </row>
    <row r="1049" spans="1:8" ht="23.1" customHeight="1" x14ac:dyDescent="0.25">
      <c r="A1049" s="9"/>
      <c r="B1049" s="53" t="s">
        <v>4</v>
      </c>
      <c r="C1049" s="56" t="s">
        <v>5</v>
      </c>
      <c r="D1049" s="57"/>
      <c r="E1049" s="57"/>
      <c r="F1049" s="58"/>
    </row>
    <row r="1050" spans="1:8" ht="23.1" customHeight="1" x14ac:dyDescent="0.25">
      <c r="A1050" s="9"/>
      <c r="B1050" s="54"/>
      <c r="C1050" s="56" t="s">
        <v>103</v>
      </c>
      <c r="D1050" s="57"/>
      <c r="E1050" s="57"/>
      <c r="F1050" s="58"/>
    </row>
    <row r="1051" spans="1:8" ht="23.1" customHeight="1" x14ac:dyDescent="0.25">
      <c r="A1051" s="9"/>
      <c r="B1051" s="55"/>
      <c r="C1051" s="56" t="s">
        <v>116</v>
      </c>
      <c r="D1051" s="57"/>
      <c r="E1051" s="57"/>
      <c r="F1051" s="58"/>
    </row>
    <row r="1052" spans="1:8" ht="23.1" customHeight="1" x14ac:dyDescent="0.25">
      <c r="A1052" s="5"/>
      <c r="B1052" s="10" t="s">
        <v>9</v>
      </c>
      <c r="C1052" s="11">
        <v>3</v>
      </c>
      <c r="D1052" s="12"/>
      <c r="E1052" s="9"/>
      <c r="F1052" s="8"/>
    </row>
    <row r="1053" spans="1:8" ht="23.1" customHeight="1" x14ac:dyDescent="0.25">
      <c r="A1053" s="5"/>
      <c r="B1053" s="13" t="s">
        <v>10</v>
      </c>
      <c r="C1053" s="14">
        <v>643.69000000000005</v>
      </c>
      <c r="D1053" s="42" t="s">
        <v>11</v>
      </c>
      <c r="E1053" s="43"/>
      <c r="F1053" s="46">
        <f>C1054/C1053</f>
        <v>30.157001040873709</v>
      </c>
    </row>
    <row r="1054" spans="1:8" ht="23.1" customHeight="1" x14ac:dyDescent="0.25">
      <c r="A1054" s="5"/>
      <c r="B1054" s="13" t="s">
        <v>12</v>
      </c>
      <c r="C1054" s="15">
        <v>19411.759999999998</v>
      </c>
      <c r="D1054" s="44"/>
      <c r="E1054" s="45"/>
      <c r="F1054" s="47"/>
    </row>
    <row r="1055" spans="1:8" ht="23.1" customHeight="1" x14ac:dyDescent="0.25">
      <c r="A1055" s="5"/>
      <c r="B1055" s="16"/>
      <c r="C1055" s="17"/>
      <c r="D1055" s="18"/>
      <c r="E1055" s="5"/>
      <c r="F1055" s="8"/>
    </row>
    <row r="1056" spans="1:8" ht="23.1" customHeight="1" x14ac:dyDescent="0.25">
      <c r="A1056" s="5"/>
      <c r="B1056" s="19" t="s">
        <v>13</v>
      </c>
      <c r="C1056" s="20" t="s">
        <v>67</v>
      </c>
      <c r="D1056" s="5"/>
      <c r="E1056" s="5"/>
      <c r="F1056" s="8"/>
    </row>
    <row r="1057" spans="1:6" ht="23.1" customHeight="1" x14ac:dyDescent="0.25">
      <c r="A1057" s="5"/>
      <c r="B1057" s="19" t="s">
        <v>3</v>
      </c>
      <c r="C1057" s="20">
        <v>55</v>
      </c>
      <c r="D1057" s="5"/>
      <c r="E1057" s="5"/>
      <c r="F1057" s="8"/>
    </row>
    <row r="1058" spans="1:6" ht="23.1" customHeight="1" x14ac:dyDescent="0.25">
      <c r="A1058" s="5"/>
      <c r="B1058" s="19" t="s">
        <v>14</v>
      </c>
      <c r="C1058" s="21" t="s">
        <v>15</v>
      </c>
      <c r="D1058" s="5"/>
      <c r="E1058" s="5"/>
      <c r="F1058" s="8"/>
    </row>
    <row r="1059" spans="1:6" ht="23.1" customHeight="1" x14ac:dyDescent="0.25">
      <c r="A1059" s="5"/>
      <c r="B1059" s="5"/>
      <c r="C1059" s="5"/>
      <c r="D1059" s="5"/>
      <c r="E1059" s="5"/>
      <c r="F1059" s="8"/>
    </row>
    <row r="1060" spans="1:6" ht="50.1" customHeight="1" x14ac:dyDescent="0.25">
      <c r="A1060" s="48" t="s">
        <v>16</v>
      </c>
      <c r="B1060" s="48"/>
      <c r="C1060" s="22" t="s">
        <v>17</v>
      </c>
      <c r="D1060" s="49" t="s">
        <v>18</v>
      </c>
      <c r="E1060" s="49"/>
      <c r="F1060" s="22" t="s">
        <v>19</v>
      </c>
    </row>
    <row r="1061" spans="1:6" ht="23.1" customHeight="1" x14ac:dyDescent="0.25">
      <c r="A1061" s="40" t="s">
        <v>20</v>
      </c>
      <c r="B1061" s="40"/>
      <c r="C1061" s="23">
        <v>191.3</v>
      </c>
      <c r="D1061" s="23">
        <v>3</v>
      </c>
      <c r="E1061" s="24" t="s">
        <v>21</v>
      </c>
      <c r="F1061" s="23">
        <f t="shared" ref="F1061:F1068" si="29">C1061*D1061</f>
        <v>573.90000000000009</v>
      </c>
    </row>
    <row r="1062" spans="1:6" ht="23.1" customHeight="1" x14ac:dyDescent="0.25">
      <c r="A1062" s="40" t="s">
        <v>22</v>
      </c>
      <c r="B1062" s="40"/>
      <c r="C1062" s="23">
        <v>97.44</v>
      </c>
      <c r="D1062" s="23">
        <v>0.85</v>
      </c>
      <c r="E1062" s="24" t="s">
        <v>23</v>
      </c>
      <c r="F1062" s="23">
        <f t="shared" si="29"/>
        <v>82.823999999999998</v>
      </c>
    </row>
    <row r="1063" spans="1:6" ht="23.1" customHeight="1" x14ac:dyDescent="0.25">
      <c r="A1063" s="40" t="s">
        <v>24</v>
      </c>
      <c r="B1063" s="40"/>
      <c r="C1063" s="23">
        <v>151.63</v>
      </c>
      <c r="D1063" s="23">
        <v>0.85</v>
      </c>
      <c r="E1063" s="24" t="s">
        <v>23</v>
      </c>
      <c r="F1063" s="23">
        <f t="shared" si="29"/>
        <v>128.88549999999998</v>
      </c>
    </row>
    <row r="1064" spans="1:6" ht="23.1" customHeight="1" x14ac:dyDescent="0.25">
      <c r="A1064" s="40" t="s">
        <v>25</v>
      </c>
      <c r="B1064" s="40"/>
      <c r="C1064" s="23">
        <v>731.97</v>
      </c>
      <c r="D1064" s="23"/>
      <c r="E1064" s="24" t="s">
        <v>21</v>
      </c>
      <c r="F1064" s="23">
        <f t="shared" si="29"/>
        <v>0</v>
      </c>
    </row>
    <row r="1065" spans="1:6" ht="45.95" customHeight="1" x14ac:dyDescent="0.25">
      <c r="A1065" s="40" t="s">
        <v>26</v>
      </c>
      <c r="B1065" s="40"/>
      <c r="C1065" s="23">
        <v>652.6</v>
      </c>
      <c r="D1065" s="23">
        <v>6</v>
      </c>
      <c r="E1065" s="24" t="s">
        <v>21</v>
      </c>
      <c r="F1065" s="23">
        <f t="shared" si="29"/>
        <v>3915.6000000000004</v>
      </c>
    </row>
    <row r="1066" spans="1:6" ht="23.1" customHeight="1" x14ac:dyDescent="0.25">
      <c r="A1066" s="40" t="s">
        <v>27</v>
      </c>
      <c r="B1066" s="40"/>
      <c r="C1066" s="23">
        <v>526.99</v>
      </c>
      <c r="D1066" s="23"/>
      <c r="E1066" s="24" t="s">
        <v>21</v>
      </c>
      <c r="F1066" s="23">
        <f t="shared" si="29"/>
        <v>0</v>
      </c>
    </row>
    <row r="1067" spans="1:6" ht="23.1" customHeight="1" x14ac:dyDescent="0.25">
      <c r="A1067" s="40" t="s">
        <v>28</v>
      </c>
      <c r="B1067" s="40"/>
      <c r="C1067" s="23">
        <v>5438.99</v>
      </c>
      <c r="D1067" s="23">
        <v>3</v>
      </c>
      <c r="E1067" s="24" t="s">
        <v>21</v>
      </c>
      <c r="F1067" s="23">
        <f t="shared" si="29"/>
        <v>16316.97</v>
      </c>
    </row>
    <row r="1068" spans="1:6" ht="23.1" customHeight="1" x14ac:dyDescent="0.25">
      <c r="A1068" s="40" t="s">
        <v>29</v>
      </c>
      <c r="B1068" s="40"/>
      <c r="C1068" s="23">
        <v>1672.77</v>
      </c>
      <c r="D1068" s="23">
        <v>3</v>
      </c>
      <c r="E1068" s="24" t="s">
        <v>21</v>
      </c>
      <c r="F1068" s="23">
        <f t="shared" si="29"/>
        <v>5018.3099999999995</v>
      </c>
    </row>
    <row r="1069" spans="1:6" ht="23.1" customHeight="1" x14ac:dyDescent="0.25">
      <c r="A1069" s="40" t="s">
        <v>30</v>
      </c>
      <c r="B1069" s="40"/>
      <c r="C1069" s="23">
        <v>548.24</v>
      </c>
      <c r="D1069" s="23">
        <v>3</v>
      </c>
      <c r="E1069" s="24" t="s">
        <v>21</v>
      </c>
      <c r="F1069" s="23">
        <f>C1069*D1069</f>
        <v>1644.72</v>
      </c>
    </row>
    <row r="1070" spans="1:6" ht="23.1" customHeight="1" x14ac:dyDescent="0.25">
      <c r="A1070" s="40" t="s">
        <v>31</v>
      </c>
      <c r="B1070" s="40"/>
      <c r="C1070" s="23">
        <v>340.74</v>
      </c>
      <c r="D1070" s="23">
        <v>30</v>
      </c>
      <c r="E1070" s="24" t="s">
        <v>21</v>
      </c>
      <c r="F1070" s="23">
        <f>C1070*D1070</f>
        <v>10222.200000000001</v>
      </c>
    </row>
    <row r="1071" spans="1:6" ht="23.1" customHeight="1" x14ac:dyDescent="0.25">
      <c r="A1071" s="5"/>
      <c r="B1071" s="25"/>
      <c r="C1071" s="25"/>
      <c r="D1071" s="26"/>
      <c r="E1071" s="26"/>
      <c r="F1071" s="8"/>
    </row>
    <row r="1072" spans="1:6" ht="23.1" customHeight="1" x14ac:dyDescent="0.25">
      <c r="A1072" s="5"/>
      <c r="B1072" s="6" t="s">
        <v>32</v>
      </c>
      <c r="C1072" s="7"/>
      <c r="D1072" s="5"/>
      <c r="E1072" s="5"/>
      <c r="F1072" s="8"/>
    </row>
    <row r="1073" spans="1:8" ht="23.1" customHeight="1" x14ac:dyDescent="0.25">
      <c r="A1073" s="5"/>
      <c r="B1073" s="41" t="s">
        <v>33</v>
      </c>
      <c r="C1073" s="27" t="s">
        <v>34</v>
      </c>
      <c r="D1073" s="28">
        <f>IF(F1061&gt;0,ROUND((F1061+C1054)/C1054,2),0)</f>
        <v>1.03</v>
      </c>
      <c r="E1073" s="28"/>
      <c r="F1073" s="9"/>
    </row>
    <row r="1074" spans="1:8" ht="23.1" customHeight="1" x14ac:dyDescent="0.25">
      <c r="A1074" s="5"/>
      <c r="B1074" s="41"/>
      <c r="C1074" s="27" t="s">
        <v>35</v>
      </c>
      <c r="D1074" s="28">
        <f>IF(SUM(F1062:F1063)&gt;0,ROUND((F1062+F1063+C1054)/C1054,2),0)</f>
        <v>1.01</v>
      </c>
      <c r="E1074" s="28"/>
      <c r="F1074" s="29"/>
    </row>
    <row r="1075" spans="1:8" ht="23.1" customHeight="1" x14ac:dyDescent="0.25">
      <c r="A1075" s="5"/>
      <c r="B1075" s="41"/>
      <c r="C1075" s="27" t="s">
        <v>36</v>
      </c>
      <c r="D1075" s="28">
        <f>IF(F1064&gt;0,ROUND((F1064+C1054)/C1054,2),0)</f>
        <v>0</v>
      </c>
      <c r="E1075" s="9"/>
      <c r="F1075" s="29"/>
    </row>
    <row r="1076" spans="1:8" ht="23.1" customHeight="1" x14ac:dyDescent="0.25">
      <c r="A1076" s="5"/>
      <c r="B1076" s="41"/>
      <c r="C1076" s="30" t="s">
        <v>37</v>
      </c>
      <c r="D1076" s="31">
        <f>IF(SUM(F1065:F1070)&gt;0,ROUND((SUM(F1065:F1070)+C1054)/C1054,2),0)</f>
        <v>2.91</v>
      </c>
      <c r="E1076" s="9"/>
      <c r="F1076" s="29"/>
    </row>
    <row r="1077" spans="1:8" ht="23.1" customHeight="1" x14ac:dyDescent="0.25">
      <c r="A1077" s="5"/>
      <c r="B1077" s="5"/>
      <c r="C1077" s="32" t="s">
        <v>38</v>
      </c>
      <c r="D1077" s="33">
        <f>SUM(D1073:D1076)-IF(VALUE(COUNTIF(D1073:D1076,"&gt;0"))=4,3,0)-IF(VALUE(COUNTIF(D1073:D1076,"&gt;0"))=3,2,0)-IF(VALUE(COUNTIF(D1073:D1076,"&gt;0"))=2,1,0)</f>
        <v>2.95</v>
      </c>
      <c r="E1077" s="34"/>
      <c r="F1077" s="8"/>
    </row>
    <row r="1078" spans="1:8" ht="23.1" customHeight="1" x14ac:dyDescent="0.25">
      <c r="A1078" s="5"/>
      <c r="B1078" s="5"/>
      <c r="C1078" s="5"/>
      <c r="D1078" s="35"/>
      <c r="E1078" s="5"/>
      <c r="F1078" s="8"/>
    </row>
    <row r="1079" spans="1:8" ht="23.1" customHeight="1" x14ac:dyDescent="0.35">
      <c r="A1079" s="36"/>
      <c r="B1079" s="37" t="s">
        <v>39</v>
      </c>
      <c r="C1079" s="50">
        <f>D1077*C1054</f>
        <v>57264.691999999995</v>
      </c>
      <c r="D1079" s="50"/>
      <c r="E1079" s="5"/>
      <c r="F1079" s="8"/>
    </row>
    <row r="1080" spans="1:8" ht="23.1" customHeight="1" x14ac:dyDescent="0.3">
      <c r="A1080" s="5"/>
      <c r="B1080" s="38" t="s">
        <v>40</v>
      </c>
      <c r="C1080" s="39">
        <f>C1079/C1053</f>
        <v>88.963153070577434</v>
      </c>
      <c r="D1080" s="39"/>
      <c r="E1080" s="5"/>
      <c r="F1080" s="5"/>
    </row>
    <row r="1082" spans="1:8" ht="54.95" customHeight="1" x14ac:dyDescent="0.8">
      <c r="A1082" s="51" t="s">
        <v>118</v>
      </c>
      <c r="B1082" s="51"/>
      <c r="C1082" s="51"/>
      <c r="D1082" s="51"/>
      <c r="E1082" s="51"/>
      <c r="F1082" s="51"/>
      <c r="G1082" s="1"/>
      <c r="H1082" s="1"/>
    </row>
    <row r="1083" spans="1:8" ht="45.95" customHeight="1" x14ac:dyDescent="0.45">
      <c r="A1083" s="52" t="s">
        <v>1</v>
      </c>
      <c r="B1083" s="52"/>
      <c r="C1083" s="52"/>
      <c r="D1083" s="52"/>
      <c r="E1083" s="52"/>
      <c r="F1083" s="52"/>
      <c r="G1083" s="1"/>
      <c r="H1083" s="1"/>
    </row>
    <row r="1084" spans="1:8" ht="30" customHeight="1" x14ac:dyDescent="0.25">
      <c r="A1084" s="5"/>
      <c r="B1084" s="6" t="s">
        <v>2</v>
      </c>
      <c r="C1084" s="7"/>
      <c r="D1084" s="5"/>
      <c r="E1084" s="5"/>
      <c r="F1084" s="8"/>
    </row>
    <row r="1085" spans="1:8" ht="23.1" customHeight="1" x14ac:dyDescent="0.25">
      <c r="A1085" s="9"/>
      <c r="B1085" s="53" t="s">
        <v>4</v>
      </c>
      <c r="C1085" s="56" t="s">
        <v>5</v>
      </c>
      <c r="D1085" s="57"/>
      <c r="E1085" s="57"/>
      <c r="F1085" s="58"/>
    </row>
    <row r="1086" spans="1:8" ht="23.1" customHeight="1" x14ac:dyDescent="0.25">
      <c r="A1086" s="9"/>
      <c r="B1086" s="54"/>
      <c r="C1086" s="56" t="s">
        <v>103</v>
      </c>
      <c r="D1086" s="57"/>
      <c r="E1086" s="57"/>
      <c r="F1086" s="58"/>
    </row>
    <row r="1087" spans="1:8" ht="23.1" customHeight="1" x14ac:dyDescent="0.25">
      <c r="A1087" s="9"/>
      <c r="B1087" s="55"/>
      <c r="C1087" s="56" t="s">
        <v>120</v>
      </c>
      <c r="D1087" s="57"/>
      <c r="E1087" s="57"/>
      <c r="F1087" s="58"/>
    </row>
    <row r="1088" spans="1:8" ht="23.1" customHeight="1" x14ac:dyDescent="0.25">
      <c r="A1088" s="5"/>
      <c r="B1088" s="10" t="s">
        <v>9</v>
      </c>
      <c r="C1088" s="11">
        <v>6.5</v>
      </c>
      <c r="D1088" s="12"/>
      <c r="E1088" s="9"/>
      <c r="F1088" s="8"/>
    </row>
    <row r="1089" spans="1:6" ht="23.1" customHeight="1" x14ac:dyDescent="0.25">
      <c r="A1089" s="5"/>
      <c r="B1089" s="13" t="s">
        <v>10</v>
      </c>
      <c r="C1089" s="14">
        <v>1379.2</v>
      </c>
      <c r="D1089" s="42" t="s">
        <v>11</v>
      </c>
      <c r="E1089" s="43"/>
      <c r="F1089" s="46">
        <f>C1090/C1089</f>
        <v>22.864051624129928</v>
      </c>
    </row>
    <row r="1090" spans="1:6" ht="23.1" customHeight="1" x14ac:dyDescent="0.25">
      <c r="A1090" s="5"/>
      <c r="B1090" s="13" t="s">
        <v>12</v>
      </c>
      <c r="C1090" s="15">
        <v>31534.1</v>
      </c>
      <c r="D1090" s="44"/>
      <c r="E1090" s="45"/>
      <c r="F1090" s="47"/>
    </row>
    <row r="1091" spans="1:6" ht="23.1" customHeight="1" x14ac:dyDescent="0.25">
      <c r="A1091" s="5"/>
      <c r="B1091" s="16"/>
      <c r="C1091" s="17"/>
      <c r="D1091" s="18"/>
      <c r="E1091" s="5"/>
      <c r="F1091" s="8"/>
    </row>
    <row r="1092" spans="1:6" ht="23.1" customHeight="1" x14ac:dyDescent="0.25">
      <c r="A1092" s="5"/>
      <c r="B1092" s="19" t="s">
        <v>13</v>
      </c>
      <c r="C1092" s="20" t="s">
        <v>119</v>
      </c>
      <c r="D1092" s="5"/>
      <c r="E1092" s="5"/>
      <c r="F1092" s="8"/>
    </row>
    <row r="1093" spans="1:6" ht="23.1" customHeight="1" x14ac:dyDescent="0.25">
      <c r="A1093" s="5"/>
      <c r="B1093" s="19" t="s">
        <v>3</v>
      </c>
      <c r="C1093" s="20">
        <v>50</v>
      </c>
      <c r="D1093" s="5"/>
      <c r="E1093" s="5"/>
      <c r="F1093" s="8"/>
    </row>
    <row r="1094" spans="1:6" ht="23.1" customHeight="1" x14ac:dyDescent="0.25">
      <c r="A1094" s="5"/>
      <c r="B1094" s="19" t="s">
        <v>14</v>
      </c>
      <c r="C1094" s="21" t="s">
        <v>15</v>
      </c>
      <c r="D1094" s="5"/>
      <c r="E1094" s="5"/>
      <c r="F1094" s="8"/>
    </row>
    <row r="1095" spans="1:6" ht="23.1" customHeight="1" x14ac:dyDescent="0.25">
      <c r="A1095" s="5"/>
      <c r="B1095" s="5"/>
      <c r="C1095" s="5"/>
      <c r="D1095" s="5"/>
      <c r="E1095" s="5"/>
      <c r="F1095" s="8"/>
    </row>
    <row r="1096" spans="1:6" ht="50.1" customHeight="1" x14ac:dyDescent="0.25">
      <c r="A1096" s="48" t="s">
        <v>16</v>
      </c>
      <c r="B1096" s="48"/>
      <c r="C1096" s="22" t="s">
        <v>17</v>
      </c>
      <c r="D1096" s="49" t="s">
        <v>18</v>
      </c>
      <c r="E1096" s="49"/>
      <c r="F1096" s="22" t="s">
        <v>19</v>
      </c>
    </row>
    <row r="1097" spans="1:6" ht="23.1" customHeight="1" x14ac:dyDescent="0.25">
      <c r="A1097" s="40" t="s">
        <v>20</v>
      </c>
      <c r="B1097" s="40"/>
      <c r="C1097" s="23">
        <v>191.3</v>
      </c>
      <c r="D1097" s="23">
        <v>6.5</v>
      </c>
      <c r="E1097" s="24" t="s">
        <v>21</v>
      </c>
      <c r="F1097" s="23">
        <f t="shared" ref="F1097:F1104" si="30">C1097*D1097</f>
        <v>1243.45</v>
      </c>
    </row>
    <row r="1098" spans="1:6" ht="23.1" customHeight="1" x14ac:dyDescent="0.25">
      <c r="A1098" s="40" t="s">
        <v>22</v>
      </c>
      <c r="B1098" s="40"/>
      <c r="C1098" s="23">
        <v>97.44</v>
      </c>
      <c r="D1098" s="23">
        <v>1.51</v>
      </c>
      <c r="E1098" s="24" t="s">
        <v>23</v>
      </c>
      <c r="F1098" s="23">
        <f t="shared" si="30"/>
        <v>147.1344</v>
      </c>
    </row>
    <row r="1099" spans="1:6" ht="23.1" customHeight="1" x14ac:dyDescent="0.25">
      <c r="A1099" s="40" t="s">
        <v>24</v>
      </c>
      <c r="B1099" s="40"/>
      <c r="C1099" s="23">
        <v>151.63</v>
      </c>
      <c r="D1099" s="23">
        <v>1.51</v>
      </c>
      <c r="E1099" s="24" t="s">
        <v>23</v>
      </c>
      <c r="F1099" s="23">
        <f t="shared" si="30"/>
        <v>228.96129999999999</v>
      </c>
    </row>
    <row r="1100" spans="1:6" ht="23.1" customHeight="1" x14ac:dyDescent="0.25">
      <c r="A1100" s="40" t="s">
        <v>25</v>
      </c>
      <c r="B1100" s="40"/>
      <c r="C1100" s="23">
        <v>731.97</v>
      </c>
      <c r="D1100" s="23"/>
      <c r="E1100" s="24" t="s">
        <v>21</v>
      </c>
      <c r="F1100" s="23">
        <f t="shared" si="30"/>
        <v>0</v>
      </c>
    </row>
    <row r="1101" spans="1:6" ht="45.95" customHeight="1" x14ac:dyDescent="0.25">
      <c r="A1101" s="40" t="s">
        <v>26</v>
      </c>
      <c r="B1101" s="40"/>
      <c r="C1101" s="23">
        <v>652.6</v>
      </c>
      <c r="D1101" s="23">
        <v>13</v>
      </c>
      <c r="E1101" s="24" t="s">
        <v>21</v>
      </c>
      <c r="F1101" s="23">
        <f t="shared" si="30"/>
        <v>8483.8000000000011</v>
      </c>
    </row>
    <row r="1102" spans="1:6" ht="23.1" customHeight="1" x14ac:dyDescent="0.25">
      <c r="A1102" s="40" t="s">
        <v>27</v>
      </c>
      <c r="B1102" s="40"/>
      <c r="C1102" s="23">
        <v>526.99</v>
      </c>
      <c r="D1102" s="23"/>
      <c r="E1102" s="24" t="s">
        <v>21</v>
      </c>
      <c r="F1102" s="23">
        <f t="shared" si="30"/>
        <v>0</v>
      </c>
    </row>
    <row r="1103" spans="1:6" ht="23.1" customHeight="1" x14ac:dyDescent="0.25">
      <c r="A1103" s="40" t="s">
        <v>28</v>
      </c>
      <c r="B1103" s="40"/>
      <c r="C1103" s="23">
        <v>5438.99</v>
      </c>
      <c r="D1103" s="23">
        <v>6.5</v>
      </c>
      <c r="E1103" s="24" t="s">
        <v>21</v>
      </c>
      <c r="F1103" s="23">
        <f t="shared" si="30"/>
        <v>35353.434999999998</v>
      </c>
    </row>
    <row r="1104" spans="1:6" ht="23.1" customHeight="1" x14ac:dyDescent="0.25">
      <c r="A1104" s="40" t="s">
        <v>29</v>
      </c>
      <c r="B1104" s="40"/>
      <c r="C1104" s="23">
        <v>1672.77</v>
      </c>
      <c r="D1104" s="23">
        <v>6.5</v>
      </c>
      <c r="E1104" s="24" t="s">
        <v>21</v>
      </c>
      <c r="F1104" s="23">
        <f t="shared" si="30"/>
        <v>10873.004999999999</v>
      </c>
    </row>
    <row r="1105" spans="1:8" ht="23.1" customHeight="1" x14ac:dyDescent="0.25">
      <c r="A1105" s="40" t="s">
        <v>30</v>
      </c>
      <c r="B1105" s="40"/>
      <c r="C1105" s="23">
        <v>548.24</v>
      </c>
      <c r="D1105" s="23">
        <v>6.5</v>
      </c>
      <c r="E1105" s="24" t="s">
        <v>21</v>
      </c>
      <c r="F1105" s="23">
        <f>C1105*D1105</f>
        <v>3563.56</v>
      </c>
    </row>
    <row r="1106" spans="1:8" ht="23.1" customHeight="1" x14ac:dyDescent="0.25">
      <c r="A1106" s="40" t="s">
        <v>31</v>
      </c>
      <c r="B1106" s="40"/>
      <c r="C1106" s="23">
        <v>340.74</v>
      </c>
      <c r="D1106" s="23">
        <v>65</v>
      </c>
      <c r="E1106" s="24" t="s">
        <v>21</v>
      </c>
      <c r="F1106" s="23">
        <f>C1106*D1106</f>
        <v>22148.100000000002</v>
      </c>
    </row>
    <row r="1107" spans="1:8" ht="23.1" customHeight="1" x14ac:dyDescent="0.25">
      <c r="A1107" s="5"/>
      <c r="B1107" s="25"/>
      <c r="C1107" s="25"/>
      <c r="D1107" s="26"/>
      <c r="E1107" s="26"/>
      <c r="F1107" s="8"/>
    </row>
    <row r="1108" spans="1:8" ht="23.1" customHeight="1" x14ac:dyDescent="0.25">
      <c r="A1108" s="5"/>
      <c r="B1108" s="6" t="s">
        <v>32</v>
      </c>
      <c r="C1108" s="7"/>
      <c r="D1108" s="5"/>
      <c r="E1108" s="5"/>
      <c r="F1108" s="8"/>
    </row>
    <row r="1109" spans="1:8" ht="23.1" customHeight="1" x14ac:dyDescent="0.25">
      <c r="A1109" s="5"/>
      <c r="B1109" s="41" t="s">
        <v>33</v>
      </c>
      <c r="C1109" s="27" t="s">
        <v>34</v>
      </c>
      <c r="D1109" s="28">
        <f>IF(F1097&gt;0,ROUND((F1097+C1090)/C1090,2),0)</f>
        <v>1.04</v>
      </c>
      <c r="E1109" s="28"/>
      <c r="F1109" s="9"/>
    </row>
    <row r="1110" spans="1:8" ht="23.1" customHeight="1" x14ac:dyDescent="0.25">
      <c r="A1110" s="5"/>
      <c r="B1110" s="41"/>
      <c r="C1110" s="27" t="s">
        <v>35</v>
      </c>
      <c r="D1110" s="28">
        <f>IF(SUM(F1098:F1099)&gt;0,ROUND((F1098+F1099+C1090)/C1090,2),0)</f>
        <v>1.01</v>
      </c>
      <c r="E1110" s="28"/>
      <c r="F1110" s="29"/>
    </row>
    <row r="1111" spans="1:8" ht="23.1" customHeight="1" x14ac:dyDescent="0.25">
      <c r="A1111" s="5"/>
      <c r="B1111" s="41"/>
      <c r="C1111" s="27" t="s">
        <v>36</v>
      </c>
      <c r="D1111" s="28">
        <f>IF(F1100&gt;0,ROUND((F1100+C1090)/C1090,2),0)</f>
        <v>0</v>
      </c>
      <c r="E1111" s="9"/>
      <c r="F1111" s="29"/>
    </row>
    <row r="1112" spans="1:8" ht="23.1" customHeight="1" x14ac:dyDescent="0.25">
      <c r="A1112" s="5"/>
      <c r="B1112" s="41"/>
      <c r="C1112" s="30" t="s">
        <v>37</v>
      </c>
      <c r="D1112" s="31">
        <f>IF(SUM(F1101:F1106)&gt;0,ROUND((SUM(F1101:F1106)+C1090)/C1090,2),0)</f>
        <v>3.55</v>
      </c>
      <c r="E1112" s="9"/>
      <c r="F1112" s="29"/>
    </row>
    <row r="1113" spans="1:8" ht="23.1" customHeight="1" x14ac:dyDescent="0.25">
      <c r="A1113" s="5"/>
      <c r="B1113" s="5"/>
      <c r="C1113" s="32" t="s">
        <v>38</v>
      </c>
      <c r="D1113" s="33">
        <f>SUM(D1109:D1112)-IF(VALUE(COUNTIF(D1109:D1112,"&gt;0"))=4,3,0)-IF(VALUE(COUNTIF(D1109:D1112,"&gt;0"))=3,2,0)-IF(VALUE(COUNTIF(D1109:D1112,"&gt;0"))=2,1,0)</f>
        <v>3.5999999999999996</v>
      </c>
      <c r="E1113" s="34"/>
      <c r="F1113" s="8"/>
    </row>
    <row r="1114" spans="1:8" ht="23.1" customHeight="1" x14ac:dyDescent="0.25">
      <c r="A1114" s="5"/>
      <c r="B1114" s="5"/>
      <c r="C1114" s="5"/>
      <c r="D1114" s="35"/>
      <c r="E1114" s="5"/>
      <c r="F1114" s="8"/>
    </row>
    <row r="1115" spans="1:8" ht="23.1" customHeight="1" x14ac:dyDescent="0.35">
      <c r="A1115" s="36"/>
      <c r="B1115" s="37" t="s">
        <v>39</v>
      </c>
      <c r="C1115" s="50">
        <f>D1113*C1090</f>
        <v>113522.75999999998</v>
      </c>
      <c r="D1115" s="50"/>
      <c r="E1115" s="5"/>
      <c r="F1115" s="8"/>
    </row>
    <row r="1116" spans="1:8" ht="23.1" customHeight="1" x14ac:dyDescent="0.3">
      <c r="A1116" s="5"/>
      <c r="B1116" s="38" t="s">
        <v>40</v>
      </c>
      <c r="C1116" s="39">
        <f>C1115/C1089</f>
        <v>82.310585846867738</v>
      </c>
      <c r="D1116" s="39"/>
      <c r="E1116" s="5"/>
      <c r="F1116" s="5"/>
    </row>
    <row r="1118" spans="1:8" ht="54.95" customHeight="1" x14ac:dyDescent="0.8">
      <c r="A1118" s="51" t="s">
        <v>121</v>
      </c>
      <c r="B1118" s="51"/>
      <c r="C1118" s="51"/>
      <c r="D1118" s="51"/>
      <c r="E1118" s="51"/>
      <c r="F1118" s="51"/>
      <c r="G1118" s="1"/>
      <c r="H1118" s="1"/>
    </row>
    <row r="1119" spans="1:8" ht="45.95" customHeight="1" x14ac:dyDescent="0.45">
      <c r="A1119" s="52" t="s">
        <v>1</v>
      </c>
      <c r="B1119" s="52"/>
      <c r="C1119" s="52"/>
      <c r="D1119" s="52"/>
      <c r="E1119" s="52"/>
      <c r="F1119" s="52"/>
      <c r="G1119" s="1"/>
      <c r="H1119" s="1"/>
    </row>
    <row r="1120" spans="1:8" ht="30" customHeight="1" x14ac:dyDescent="0.25">
      <c r="A1120" s="5"/>
      <c r="B1120" s="6" t="s">
        <v>2</v>
      </c>
      <c r="C1120" s="7"/>
      <c r="D1120" s="5"/>
      <c r="E1120" s="5"/>
      <c r="F1120" s="8"/>
    </row>
    <row r="1121" spans="1:6" ht="23.1" customHeight="1" x14ac:dyDescent="0.25">
      <c r="A1121" s="9"/>
      <c r="B1121" s="53" t="s">
        <v>4</v>
      </c>
      <c r="C1121" s="56" t="s">
        <v>5</v>
      </c>
      <c r="D1121" s="57"/>
      <c r="E1121" s="57"/>
      <c r="F1121" s="58"/>
    </row>
    <row r="1122" spans="1:6" ht="23.1" customHeight="1" x14ac:dyDescent="0.25">
      <c r="A1122" s="9"/>
      <c r="B1122" s="54"/>
      <c r="C1122" s="56" t="s">
        <v>103</v>
      </c>
      <c r="D1122" s="57"/>
      <c r="E1122" s="57"/>
      <c r="F1122" s="58"/>
    </row>
    <row r="1123" spans="1:6" ht="23.1" customHeight="1" x14ac:dyDescent="0.25">
      <c r="A1123" s="9"/>
      <c r="B1123" s="55"/>
      <c r="C1123" s="56" t="s">
        <v>122</v>
      </c>
      <c r="D1123" s="57"/>
      <c r="E1123" s="57"/>
      <c r="F1123" s="58"/>
    </row>
    <row r="1124" spans="1:6" ht="23.1" customHeight="1" x14ac:dyDescent="0.25">
      <c r="A1124" s="5"/>
      <c r="B1124" s="10" t="s">
        <v>9</v>
      </c>
      <c r="C1124" s="11">
        <v>4.7</v>
      </c>
      <c r="D1124" s="12"/>
      <c r="E1124" s="9"/>
      <c r="F1124" s="8"/>
    </row>
    <row r="1125" spans="1:6" ht="23.1" customHeight="1" x14ac:dyDescent="0.25">
      <c r="A1125" s="5"/>
      <c r="B1125" s="13" t="s">
        <v>10</v>
      </c>
      <c r="C1125" s="14">
        <v>977.28</v>
      </c>
      <c r="D1125" s="42" t="s">
        <v>11</v>
      </c>
      <c r="E1125" s="43"/>
      <c r="F1125" s="46">
        <f>C1126/C1125</f>
        <v>21.814505566470206</v>
      </c>
    </row>
    <row r="1126" spans="1:6" ht="23.1" customHeight="1" x14ac:dyDescent="0.25">
      <c r="A1126" s="5"/>
      <c r="B1126" s="13" t="s">
        <v>12</v>
      </c>
      <c r="C1126" s="15">
        <v>21318.880000000001</v>
      </c>
      <c r="D1126" s="44"/>
      <c r="E1126" s="45"/>
      <c r="F1126" s="47"/>
    </row>
    <row r="1127" spans="1:6" ht="23.1" customHeight="1" x14ac:dyDescent="0.25">
      <c r="A1127" s="5"/>
      <c r="B1127" s="16"/>
      <c r="C1127" s="17"/>
      <c r="D1127" s="18"/>
      <c r="E1127" s="5"/>
      <c r="F1127" s="8"/>
    </row>
    <row r="1128" spans="1:6" ht="23.1" customHeight="1" x14ac:dyDescent="0.25">
      <c r="A1128" s="5"/>
      <c r="B1128" s="19" t="s">
        <v>13</v>
      </c>
      <c r="C1128" s="20" t="s">
        <v>119</v>
      </c>
      <c r="D1128" s="5"/>
      <c r="E1128" s="5"/>
      <c r="F1128" s="8"/>
    </row>
    <row r="1129" spans="1:6" ht="23.1" customHeight="1" x14ac:dyDescent="0.25">
      <c r="A1129" s="5"/>
      <c r="B1129" s="19" t="s">
        <v>3</v>
      </c>
      <c r="C1129" s="20">
        <v>50</v>
      </c>
      <c r="D1129" s="5"/>
      <c r="E1129" s="5"/>
      <c r="F1129" s="8"/>
    </row>
    <row r="1130" spans="1:6" ht="23.1" customHeight="1" x14ac:dyDescent="0.25">
      <c r="A1130" s="5"/>
      <c r="B1130" s="19" t="s">
        <v>14</v>
      </c>
      <c r="C1130" s="21" t="s">
        <v>15</v>
      </c>
      <c r="D1130" s="5"/>
      <c r="E1130" s="5"/>
      <c r="F1130" s="8"/>
    </row>
    <row r="1131" spans="1:6" ht="23.1" customHeight="1" x14ac:dyDescent="0.25">
      <c r="A1131" s="5"/>
      <c r="B1131" s="5"/>
      <c r="C1131" s="5"/>
      <c r="D1131" s="5"/>
      <c r="E1131" s="5"/>
      <c r="F1131" s="8"/>
    </row>
    <row r="1132" spans="1:6" ht="50.1" customHeight="1" x14ac:dyDescent="0.25">
      <c r="A1132" s="48" t="s">
        <v>16</v>
      </c>
      <c r="B1132" s="48"/>
      <c r="C1132" s="22" t="s">
        <v>17</v>
      </c>
      <c r="D1132" s="49" t="s">
        <v>18</v>
      </c>
      <c r="E1132" s="49"/>
      <c r="F1132" s="22" t="s">
        <v>19</v>
      </c>
    </row>
    <row r="1133" spans="1:6" ht="23.1" customHeight="1" x14ac:dyDescent="0.25">
      <c r="A1133" s="40" t="s">
        <v>20</v>
      </c>
      <c r="B1133" s="40"/>
      <c r="C1133" s="23">
        <v>191.3</v>
      </c>
      <c r="D1133" s="23">
        <v>4.7</v>
      </c>
      <c r="E1133" s="24" t="s">
        <v>21</v>
      </c>
      <c r="F1133" s="23">
        <f t="shared" ref="F1133:F1140" si="31">C1133*D1133</f>
        <v>899.11000000000013</v>
      </c>
    </row>
    <row r="1134" spans="1:6" ht="23.1" customHeight="1" x14ac:dyDescent="0.25">
      <c r="A1134" s="40" t="s">
        <v>22</v>
      </c>
      <c r="B1134" s="40"/>
      <c r="C1134" s="23">
        <v>97.44</v>
      </c>
      <c r="D1134" s="23">
        <v>1.1599999999999999</v>
      </c>
      <c r="E1134" s="24" t="s">
        <v>23</v>
      </c>
      <c r="F1134" s="23">
        <f t="shared" si="31"/>
        <v>113.03039999999999</v>
      </c>
    </row>
    <row r="1135" spans="1:6" ht="23.1" customHeight="1" x14ac:dyDescent="0.25">
      <c r="A1135" s="40" t="s">
        <v>24</v>
      </c>
      <c r="B1135" s="40"/>
      <c r="C1135" s="23">
        <v>151.63</v>
      </c>
      <c r="D1135" s="23">
        <v>1.1599999999999999</v>
      </c>
      <c r="E1135" s="24" t="s">
        <v>23</v>
      </c>
      <c r="F1135" s="23">
        <f t="shared" si="31"/>
        <v>175.89079999999998</v>
      </c>
    </row>
    <row r="1136" spans="1:6" ht="23.1" customHeight="1" x14ac:dyDescent="0.25">
      <c r="A1136" s="40" t="s">
        <v>25</v>
      </c>
      <c r="B1136" s="40"/>
      <c r="C1136" s="23">
        <v>731.97</v>
      </c>
      <c r="D1136" s="23"/>
      <c r="E1136" s="24" t="s">
        <v>21</v>
      </c>
      <c r="F1136" s="23">
        <f t="shared" si="31"/>
        <v>0</v>
      </c>
    </row>
    <row r="1137" spans="1:6" ht="45.95" customHeight="1" x14ac:dyDescent="0.25">
      <c r="A1137" s="40" t="s">
        <v>26</v>
      </c>
      <c r="B1137" s="40"/>
      <c r="C1137" s="23">
        <v>652.6</v>
      </c>
      <c r="D1137" s="23">
        <v>9.4</v>
      </c>
      <c r="E1137" s="24" t="s">
        <v>21</v>
      </c>
      <c r="F1137" s="23">
        <f t="shared" si="31"/>
        <v>6134.4400000000005</v>
      </c>
    </row>
    <row r="1138" spans="1:6" ht="23.1" customHeight="1" x14ac:dyDescent="0.25">
      <c r="A1138" s="40" t="s">
        <v>27</v>
      </c>
      <c r="B1138" s="40"/>
      <c r="C1138" s="23">
        <v>526.99</v>
      </c>
      <c r="D1138" s="23"/>
      <c r="E1138" s="24" t="s">
        <v>21</v>
      </c>
      <c r="F1138" s="23">
        <f t="shared" si="31"/>
        <v>0</v>
      </c>
    </row>
    <row r="1139" spans="1:6" ht="23.1" customHeight="1" x14ac:dyDescent="0.25">
      <c r="A1139" s="40" t="s">
        <v>28</v>
      </c>
      <c r="B1139" s="40"/>
      <c r="C1139" s="23">
        <v>5438.99</v>
      </c>
      <c r="D1139" s="23">
        <v>4.7</v>
      </c>
      <c r="E1139" s="24" t="s">
        <v>21</v>
      </c>
      <c r="F1139" s="23">
        <f t="shared" si="31"/>
        <v>25563.253000000001</v>
      </c>
    </row>
    <row r="1140" spans="1:6" ht="23.1" customHeight="1" x14ac:dyDescent="0.25">
      <c r="A1140" s="40" t="s">
        <v>29</v>
      </c>
      <c r="B1140" s="40"/>
      <c r="C1140" s="23">
        <v>1672.77</v>
      </c>
      <c r="D1140" s="23">
        <v>4.7</v>
      </c>
      <c r="E1140" s="24" t="s">
        <v>21</v>
      </c>
      <c r="F1140" s="23">
        <f t="shared" si="31"/>
        <v>7862.0190000000002</v>
      </c>
    </row>
    <row r="1141" spans="1:6" ht="23.1" customHeight="1" x14ac:dyDescent="0.25">
      <c r="A1141" s="40" t="s">
        <v>30</v>
      </c>
      <c r="B1141" s="40"/>
      <c r="C1141" s="23">
        <v>548.24</v>
      </c>
      <c r="D1141" s="23">
        <v>4.7</v>
      </c>
      <c r="E1141" s="24" t="s">
        <v>21</v>
      </c>
      <c r="F1141" s="23">
        <f>C1141*D1141</f>
        <v>2576.7280000000001</v>
      </c>
    </row>
    <row r="1142" spans="1:6" ht="23.1" customHeight="1" x14ac:dyDescent="0.25">
      <c r="A1142" s="40" t="s">
        <v>31</v>
      </c>
      <c r="B1142" s="40"/>
      <c r="C1142" s="23">
        <v>340.74</v>
      </c>
      <c r="D1142" s="23">
        <v>47</v>
      </c>
      <c r="E1142" s="24" t="s">
        <v>21</v>
      </c>
      <c r="F1142" s="23">
        <f>C1142*D1142</f>
        <v>16014.78</v>
      </c>
    </row>
    <row r="1143" spans="1:6" ht="23.1" customHeight="1" x14ac:dyDescent="0.25">
      <c r="A1143" s="5"/>
      <c r="B1143" s="25"/>
      <c r="C1143" s="25"/>
      <c r="D1143" s="26"/>
      <c r="E1143" s="26"/>
      <c r="F1143" s="8"/>
    </row>
    <row r="1144" spans="1:6" ht="23.1" customHeight="1" x14ac:dyDescent="0.25">
      <c r="A1144" s="5"/>
      <c r="B1144" s="6" t="s">
        <v>32</v>
      </c>
      <c r="C1144" s="7"/>
      <c r="D1144" s="5"/>
      <c r="E1144" s="5"/>
      <c r="F1144" s="8"/>
    </row>
    <row r="1145" spans="1:6" ht="23.1" customHeight="1" x14ac:dyDescent="0.25">
      <c r="A1145" s="5"/>
      <c r="B1145" s="41" t="s">
        <v>33</v>
      </c>
      <c r="C1145" s="27" t="s">
        <v>34</v>
      </c>
      <c r="D1145" s="28">
        <f>IF(F1133&gt;0,ROUND((F1133+C1126)/C1126,2),0)</f>
        <v>1.04</v>
      </c>
      <c r="E1145" s="28"/>
      <c r="F1145" s="9"/>
    </row>
    <row r="1146" spans="1:6" ht="23.1" customHeight="1" x14ac:dyDescent="0.25">
      <c r="A1146" s="5"/>
      <c r="B1146" s="41"/>
      <c r="C1146" s="27" t="s">
        <v>35</v>
      </c>
      <c r="D1146" s="28">
        <f>IF(SUM(F1134:F1135)&gt;0,ROUND((F1134+F1135+C1126)/C1126,2),0)</f>
        <v>1.01</v>
      </c>
      <c r="E1146" s="28"/>
      <c r="F1146" s="29"/>
    </row>
    <row r="1147" spans="1:6" ht="23.1" customHeight="1" x14ac:dyDescent="0.25">
      <c r="A1147" s="5"/>
      <c r="B1147" s="41"/>
      <c r="C1147" s="27" t="s">
        <v>36</v>
      </c>
      <c r="D1147" s="28">
        <f>IF(F1136&gt;0,ROUND((F1136+C1126)/C1126,2),0)</f>
        <v>0</v>
      </c>
      <c r="E1147" s="9"/>
      <c r="F1147" s="29"/>
    </row>
    <row r="1148" spans="1:6" ht="23.1" customHeight="1" x14ac:dyDescent="0.25">
      <c r="A1148" s="5"/>
      <c r="B1148" s="41"/>
      <c r="C1148" s="30" t="s">
        <v>37</v>
      </c>
      <c r="D1148" s="31">
        <f>IF(SUM(F1137:F1142)&gt;0,ROUND((SUM(F1137:F1142)+C1126)/C1126,2),0)</f>
        <v>3.73</v>
      </c>
      <c r="E1148" s="9"/>
      <c r="F1148" s="29"/>
    </row>
    <row r="1149" spans="1:6" ht="23.1" customHeight="1" x14ac:dyDescent="0.25">
      <c r="A1149" s="5"/>
      <c r="B1149" s="5"/>
      <c r="C1149" s="32" t="s">
        <v>38</v>
      </c>
      <c r="D1149" s="33">
        <f>SUM(D1145:D1148)-IF(VALUE(COUNTIF(D1145:D1148,"&gt;0"))=4,3,0)-IF(VALUE(COUNTIF(D1145:D1148,"&gt;0"))=3,2,0)-IF(VALUE(COUNTIF(D1145:D1148,"&gt;0"))=2,1,0)</f>
        <v>3.7799999999999994</v>
      </c>
      <c r="E1149" s="34"/>
      <c r="F1149" s="8"/>
    </row>
    <row r="1150" spans="1:6" ht="23.1" customHeight="1" x14ac:dyDescent="0.25">
      <c r="A1150" s="5"/>
      <c r="B1150" s="5"/>
      <c r="C1150" s="5"/>
      <c r="D1150" s="35"/>
      <c r="E1150" s="5"/>
      <c r="F1150" s="8"/>
    </row>
    <row r="1151" spans="1:6" ht="23.1" customHeight="1" x14ac:dyDescent="0.35">
      <c r="A1151" s="36"/>
      <c r="B1151" s="37" t="s">
        <v>39</v>
      </c>
      <c r="C1151" s="50">
        <f>D1149*C1126</f>
        <v>80585.366399999984</v>
      </c>
      <c r="D1151" s="50"/>
      <c r="E1151" s="5"/>
      <c r="F1151" s="8"/>
    </row>
    <row r="1152" spans="1:6" ht="23.1" customHeight="1" x14ac:dyDescent="0.3">
      <c r="A1152" s="5"/>
      <c r="B1152" s="38" t="s">
        <v>40</v>
      </c>
      <c r="C1152" s="39">
        <f>C1151/C1125</f>
        <v>82.458831041257355</v>
      </c>
      <c r="D1152" s="39"/>
      <c r="E1152" s="5"/>
      <c r="F1152" s="5"/>
    </row>
    <row r="1154" spans="1:8" ht="54.95" customHeight="1" x14ac:dyDescent="0.8">
      <c r="A1154" s="51" t="s">
        <v>123</v>
      </c>
      <c r="B1154" s="51"/>
      <c r="C1154" s="51"/>
      <c r="D1154" s="51"/>
      <c r="E1154" s="51"/>
      <c r="F1154" s="51"/>
      <c r="G1154" s="1"/>
      <c r="H1154" s="1"/>
    </row>
    <row r="1155" spans="1:8" ht="45.95" customHeight="1" x14ac:dyDescent="0.45">
      <c r="A1155" s="52" t="s">
        <v>1</v>
      </c>
      <c r="B1155" s="52"/>
      <c r="C1155" s="52"/>
      <c r="D1155" s="52"/>
      <c r="E1155" s="52"/>
      <c r="F1155" s="52"/>
      <c r="G1155" s="1"/>
      <c r="H1155" s="1"/>
    </row>
    <row r="1156" spans="1:8" ht="30" customHeight="1" x14ac:dyDescent="0.25">
      <c r="A1156" s="5"/>
      <c r="B1156" s="6" t="s">
        <v>2</v>
      </c>
      <c r="C1156" s="7"/>
      <c r="D1156" s="5"/>
      <c r="E1156" s="5"/>
      <c r="F1156" s="8"/>
    </row>
    <row r="1157" spans="1:8" ht="23.1" customHeight="1" x14ac:dyDescent="0.25">
      <c r="A1157" s="9"/>
      <c r="B1157" s="53" t="s">
        <v>4</v>
      </c>
      <c r="C1157" s="56" t="s">
        <v>5</v>
      </c>
      <c r="D1157" s="57"/>
      <c r="E1157" s="57"/>
      <c r="F1157" s="58"/>
    </row>
    <row r="1158" spans="1:8" ht="23.1" customHeight="1" x14ac:dyDescent="0.25">
      <c r="A1158" s="9"/>
      <c r="B1158" s="54"/>
      <c r="C1158" s="56" t="s">
        <v>124</v>
      </c>
      <c r="D1158" s="57"/>
      <c r="E1158" s="57"/>
      <c r="F1158" s="58"/>
    </row>
    <row r="1159" spans="1:8" ht="23.1" customHeight="1" x14ac:dyDescent="0.25">
      <c r="A1159" s="9"/>
      <c r="B1159" s="55"/>
      <c r="C1159" s="56" t="s">
        <v>125</v>
      </c>
      <c r="D1159" s="57"/>
      <c r="E1159" s="57"/>
      <c r="F1159" s="58"/>
    </row>
    <row r="1160" spans="1:8" ht="23.1" customHeight="1" x14ac:dyDescent="0.25">
      <c r="A1160" s="5"/>
      <c r="B1160" s="10" t="s">
        <v>9</v>
      </c>
      <c r="C1160" s="11">
        <v>3.4</v>
      </c>
      <c r="D1160" s="12"/>
      <c r="E1160" s="9"/>
      <c r="F1160" s="8"/>
    </row>
    <row r="1161" spans="1:8" ht="23.1" customHeight="1" x14ac:dyDescent="0.25">
      <c r="A1161" s="5"/>
      <c r="B1161" s="13" t="s">
        <v>10</v>
      </c>
      <c r="C1161" s="14">
        <v>632.71</v>
      </c>
      <c r="D1161" s="42" t="s">
        <v>11</v>
      </c>
      <c r="E1161" s="43"/>
      <c r="F1161" s="46">
        <f>C1162/C1161</f>
        <v>15.876120181441733</v>
      </c>
    </row>
    <row r="1162" spans="1:8" ht="23.1" customHeight="1" x14ac:dyDescent="0.25">
      <c r="A1162" s="5"/>
      <c r="B1162" s="13" t="s">
        <v>12</v>
      </c>
      <c r="C1162" s="15">
        <v>10044.98</v>
      </c>
      <c r="D1162" s="44"/>
      <c r="E1162" s="45"/>
      <c r="F1162" s="47"/>
    </row>
    <row r="1163" spans="1:8" ht="23.1" customHeight="1" x14ac:dyDescent="0.25">
      <c r="A1163" s="5"/>
      <c r="B1163" s="16"/>
      <c r="C1163" s="17"/>
      <c r="D1163" s="18"/>
      <c r="E1163" s="5"/>
      <c r="F1163" s="8"/>
    </row>
    <row r="1164" spans="1:8" ht="23.1" customHeight="1" x14ac:dyDescent="0.25">
      <c r="A1164" s="5"/>
      <c r="B1164" s="19" t="s">
        <v>13</v>
      </c>
      <c r="C1164" s="20" t="s">
        <v>81</v>
      </c>
      <c r="D1164" s="5"/>
      <c r="E1164" s="5"/>
      <c r="F1164" s="8"/>
    </row>
    <row r="1165" spans="1:8" ht="23.1" customHeight="1" x14ac:dyDescent="0.25">
      <c r="A1165" s="5"/>
      <c r="B1165" s="19" t="s">
        <v>3</v>
      </c>
      <c r="C1165" s="20">
        <v>60</v>
      </c>
      <c r="D1165" s="5"/>
      <c r="E1165" s="5"/>
      <c r="F1165" s="8"/>
    </row>
    <row r="1166" spans="1:8" ht="23.1" customHeight="1" x14ac:dyDescent="0.25">
      <c r="A1166" s="5"/>
      <c r="B1166" s="19" t="s">
        <v>14</v>
      </c>
      <c r="C1166" s="21" t="s">
        <v>15</v>
      </c>
      <c r="D1166" s="5"/>
      <c r="E1166" s="5"/>
      <c r="F1166" s="8"/>
    </row>
    <row r="1167" spans="1:8" ht="23.1" customHeight="1" x14ac:dyDescent="0.25">
      <c r="A1167" s="5"/>
      <c r="B1167" s="5"/>
      <c r="C1167" s="5"/>
      <c r="D1167" s="5"/>
      <c r="E1167" s="5"/>
      <c r="F1167" s="8"/>
    </row>
    <row r="1168" spans="1:8" ht="50.1" customHeight="1" x14ac:dyDescent="0.25">
      <c r="A1168" s="48" t="s">
        <v>16</v>
      </c>
      <c r="B1168" s="48"/>
      <c r="C1168" s="22" t="s">
        <v>17</v>
      </c>
      <c r="D1168" s="49" t="s">
        <v>18</v>
      </c>
      <c r="E1168" s="49"/>
      <c r="F1168" s="22" t="s">
        <v>19</v>
      </c>
    </row>
    <row r="1169" spans="1:6" ht="23.1" customHeight="1" x14ac:dyDescent="0.25">
      <c r="A1169" s="40" t="s">
        <v>20</v>
      </c>
      <c r="B1169" s="40"/>
      <c r="C1169" s="23">
        <v>191.3</v>
      </c>
      <c r="D1169" s="23">
        <v>3.4</v>
      </c>
      <c r="E1169" s="24" t="s">
        <v>21</v>
      </c>
      <c r="F1169" s="23">
        <f t="shared" ref="F1169:F1176" si="32">C1169*D1169</f>
        <v>650.42000000000007</v>
      </c>
    </row>
    <row r="1170" spans="1:6" ht="23.1" customHeight="1" x14ac:dyDescent="0.25">
      <c r="A1170" s="40" t="s">
        <v>22</v>
      </c>
      <c r="B1170" s="40"/>
      <c r="C1170" s="23">
        <v>97.44</v>
      </c>
      <c r="D1170" s="23">
        <v>0.86</v>
      </c>
      <c r="E1170" s="24" t="s">
        <v>23</v>
      </c>
      <c r="F1170" s="23">
        <f t="shared" si="32"/>
        <v>83.798400000000001</v>
      </c>
    </row>
    <row r="1171" spans="1:6" ht="23.1" customHeight="1" x14ac:dyDescent="0.25">
      <c r="A1171" s="40" t="s">
        <v>24</v>
      </c>
      <c r="B1171" s="40"/>
      <c r="C1171" s="23">
        <v>151.63</v>
      </c>
      <c r="D1171" s="23">
        <v>0.86</v>
      </c>
      <c r="E1171" s="24" t="s">
        <v>23</v>
      </c>
      <c r="F1171" s="23">
        <f t="shared" si="32"/>
        <v>130.40179999999998</v>
      </c>
    </row>
    <row r="1172" spans="1:6" ht="23.1" customHeight="1" x14ac:dyDescent="0.25">
      <c r="A1172" s="40" t="s">
        <v>25</v>
      </c>
      <c r="B1172" s="40"/>
      <c r="C1172" s="23">
        <v>731.97</v>
      </c>
      <c r="D1172" s="23"/>
      <c r="E1172" s="24" t="s">
        <v>21</v>
      </c>
      <c r="F1172" s="23">
        <f t="shared" si="32"/>
        <v>0</v>
      </c>
    </row>
    <row r="1173" spans="1:6" ht="45.95" customHeight="1" x14ac:dyDescent="0.25">
      <c r="A1173" s="40" t="s">
        <v>26</v>
      </c>
      <c r="B1173" s="40"/>
      <c r="C1173" s="23">
        <v>652.6</v>
      </c>
      <c r="D1173" s="23">
        <v>6.8</v>
      </c>
      <c r="E1173" s="24" t="s">
        <v>21</v>
      </c>
      <c r="F1173" s="23">
        <f t="shared" si="32"/>
        <v>4437.68</v>
      </c>
    </row>
    <row r="1174" spans="1:6" ht="23.1" customHeight="1" x14ac:dyDescent="0.25">
      <c r="A1174" s="40" t="s">
        <v>27</v>
      </c>
      <c r="B1174" s="40"/>
      <c r="C1174" s="23">
        <v>526.99</v>
      </c>
      <c r="D1174" s="23"/>
      <c r="E1174" s="24" t="s">
        <v>21</v>
      </c>
      <c r="F1174" s="23">
        <f t="shared" si="32"/>
        <v>0</v>
      </c>
    </row>
    <row r="1175" spans="1:6" ht="23.1" customHeight="1" x14ac:dyDescent="0.25">
      <c r="A1175" s="40" t="s">
        <v>28</v>
      </c>
      <c r="B1175" s="40"/>
      <c r="C1175" s="23">
        <v>5438.99</v>
      </c>
      <c r="D1175" s="23">
        <v>3.4</v>
      </c>
      <c r="E1175" s="24" t="s">
        <v>21</v>
      </c>
      <c r="F1175" s="23">
        <f t="shared" si="32"/>
        <v>18492.565999999999</v>
      </c>
    </row>
    <row r="1176" spans="1:6" ht="23.1" customHeight="1" x14ac:dyDescent="0.25">
      <c r="A1176" s="40" t="s">
        <v>29</v>
      </c>
      <c r="B1176" s="40"/>
      <c r="C1176" s="23">
        <v>1672.77</v>
      </c>
      <c r="D1176" s="23">
        <v>3.4</v>
      </c>
      <c r="E1176" s="24" t="s">
        <v>21</v>
      </c>
      <c r="F1176" s="23">
        <f t="shared" si="32"/>
        <v>5687.4179999999997</v>
      </c>
    </row>
    <row r="1177" spans="1:6" ht="23.1" customHeight="1" x14ac:dyDescent="0.25">
      <c r="A1177" s="40" t="s">
        <v>30</v>
      </c>
      <c r="B1177" s="40"/>
      <c r="C1177" s="23">
        <v>548.24</v>
      </c>
      <c r="D1177" s="23">
        <v>3.4</v>
      </c>
      <c r="E1177" s="24" t="s">
        <v>21</v>
      </c>
      <c r="F1177" s="23">
        <f>C1177*D1177</f>
        <v>1864.0160000000001</v>
      </c>
    </row>
    <row r="1178" spans="1:6" ht="23.1" customHeight="1" x14ac:dyDescent="0.25">
      <c r="A1178" s="40" t="s">
        <v>31</v>
      </c>
      <c r="B1178" s="40"/>
      <c r="C1178" s="23">
        <v>340.74</v>
      </c>
      <c r="D1178" s="23">
        <v>34</v>
      </c>
      <c r="E1178" s="24" t="s">
        <v>21</v>
      </c>
      <c r="F1178" s="23">
        <f>C1178*D1178</f>
        <v>11585.16</v>
      </c>
    </row>
    <row r="1179" spans="1:6" ht="23.1" customHeight="1" x14ac:dyDescent="0.25">
      <c r="A1179" s="5"/>
      <c r="B1179" s="25"/>
      <c r="C1179" s="25"/>
      <c r="D1179" s="26"/>
      <c r="E1179" s="26"/>
      <c r="F1179" s="8"/>
    </row>
    <row r="1180" spans="1:6" ht="23.1" customHeight="1" x14ac:dyDescent="0.25">
      <c r="A1180" s="5"/>
      <c r="B1180" s="6" t="s">
        <v>32</v>
      </c>
      <c r="C1180" s="7"/>
      <c r="D1180" s="5"/>
      <c r="E1180" s="5"/>
      <c r="F1180" s="8"/>
    </row>
    <row r="1181" spans="1:6" ht="23.1" customHeight="1" x14ac:dyDescent="0.25">
      <c r="A1181" s="5"/>
      <c r="B1181" s="41" t="s">
        <v>33</v>
      </c>
      <c r="C1181" s="27" t="s">
        <v>34</v>
      </c>
      <c r="D1181" s="28">
        <f>IF(F1169&gt;0,ROUND((F1169+C1162)/C1162,2),0)</f>
        <v>1.06</v>
      </c>
      <c r="E1181" s="28"/>
      <c r="F1181" s="9"/>
    </row>
    <row r="1182" spans="1:6" ht="23.1" customHeight="1" x14ac:dyDescent="0.25">
      <c r="A1182" s="5"/>
      <c r="B1182" s="41"/>
      <c r="C1182" s="27" t="s">
        <v>35</v>
      </c>
      <c r="D1182" s="28">
        <f>IF(SUM(F1170:F1171)&gt;0,ROUND((F1170+F1171+C1162)/C1162,2),0)</f>
        <v>1.02</v>
      </c>
      <c r="E1182" s="28"/>
      <c r="F1182" s="29"/>
    </row>
    <row r="1183" spans="1:6" ht="23.1" customHeight="1" x14ac:dyDescent="0.25">
      <c r="A1183" s="5"/>
      <c r="B1183" s="41"/>
      <c r="C1183" s="27" t="s">
        <v>36</v>
      </c>
      <c r="D1183" s="28">
        <f>IF(F1172&gt;0,ROUND((F1172+C1162)/C1162,2),0)</f>
        <v>0</v>
      </c>
      <c r="E1183" s="9"/>
      <c r="F1183" s="29"/>
    </row>
    <row r="1184" spans="1:6" ht="23.1" customHeight="1" x14ac:dyDescent="0.25">
      <c r="A1184" s="5"/>
      <c r="B1184" s="41"/>
      <c r="C1184" s="30" t="s">
        <v>37</v>
      </c>
      <c r="D1184" s="31">
        <f>IF(SUM(F1173:F1178)&gt;0,ROUND((SUM(F1173:F1178)+C1162)/C1162,2),0)</f>
        <v>5.19</v>
      </c>
      <c r="E1184" s="9"/>
      <c r="F1184" s="29"/>
    </row>
    <row r="1185" spans="1:8" ht="23.1" customHeight="1" x14ac:dyDescent="0.25">
      <c r="A1185" s="5"/>
      <c r="B1185" s="5"/>
      <c r="C1185" s="32" t="s">
        <v>38</v>
      </c>
      <c r="D1185" s="33">
        <f>SUM(D1181:D1184)-IF(VALUE(COUNTIF(D1181:D1184,"&gt;0"))=4,3,0)-IF(VALUE(COUNTIF(D1181:D1184,"&gt;0"))=3,2,0)-IF(VALUE(COUNTIF(D1181:D1184,"&gt;0"))=2,1,0)</f>
        <v>5.2700000000000005</v>
      </c>
      <c r="E1185" s="34"/>
      <c r="F1185" s="8"/>
    </row>
    <row r="1186" spans="1:8" ht="23.1" customHeight="1" x14ac:dyDescent="0.25">
      <c r="A1186" s="5"/>
      <c r="B1186" s="5"/>
      <c r="C1186" s="5"/>
      <c r="D1186" s="35"/>
      <c r="E1186" s="5"/>
      <c r="F1186" s="8"/>
    </row>
    <row r="1187" spans="1:8" ht="23.1" customHeight="1" x14ac:dyDescent="0.35">
      <c r="A1187" s="36"/>
      <c r="B1187" s="37" t="s">
        <v>39</v>
      </c>
      <c r="C1187" s="50">
        <f>D1185*C1162</f>
        <v>52937.044600000001</v>
      </c>
      <c r="D1187" s="50"/>
      <c r="E1187" s="5"/>
      <c r="F1187" s="8"/>
    </row>
    <row r="1188" spans="1:8" ht="23.1" customHeight="1" x14ac:dyDescent="0.3">
      <c r="A1188" s="5"/>
      <c r="B1188" s="38" t="s">
        <v>40</v>
      </c>
      <c r="C1188" s="39">
        <f>C1187/C1161</f>
        <v>83.667153356197943</v>
      </c>
      <c r="D1188" s="39"/>
      <c r="E1188" s="5"/>
      <c r="F1188" s="5"/>
    </row>
    <row r="1190" spans="1:8" ht="54.95" customHeight="1" x14ac:dyDescent="0.8">
      <c r="A1190" s="51" t="s">
        <v>126</v>
      </c>
      <c r="B1190" s="51"/>
      <c r="C1190" s="51"/>
      <c r="D1190" s="51"/>
      <c r="E1190" s="51"/>
      <c r="F1190" s="51"/>
      <c r="G1190" s="1"/>
      <c r="H1190" s="1"/>
    </row>
    <row r="1191" spans="1:8" ht="45.95" customHeight="1" x14ac:dyDescent="0.45">
      <c r="A1191" s="52" t="s">
        <v>1</v>
      </c>
      <c r="B1191" s="52"/>
      <c r="C1191" s="52"/>
      <c r="D1191" s="52"/>
      <c r="E1191" s="52"/>
      <c r="F1191" s="52"/>
      <c r="G1191" s="1"/>
      <c r="H1191" s="1"/>
    </row>
    <row r="1192" spans="1:8" ht="30" customHeight="1" x14ac:dyDescent="0.25">
      <c r="A1192" s="5"/>
      <c r="B1192" s="6" t="s">
        <v>2</v>
      </c>
      <c r="C1192" s="7"/>
      <c r="D1192" s="5"/>
      <c r="E1192" s="5"/>
      <c r="F1192" s="8"/>
    </row>
    <row r="1193" spans="1:8" ht="23.1" customHeight="1" x14ac:dyDescent="0.25">
      <c r="A1193" s="9"/>
      <c r="B1193" s="53" t="s">
        <v>4</v>
      </c>
      <c r="C1193" s="56" t="s">
        <v>5</v>
      </c>
      <c r="D1193" s="57"/>
      <c r="E1193" s="57"/>
      <c r="F1193" s="58"/>
    </row>
    <row r="1194" spans="1:8" ht="23.1" customHeight="1" x14ac:dyDescent="0.25">
      <c r="A1194" s="9"/>
      <c r="B1194" s="54"/>
      <c r="C1194" s="56" t="s">
        <v>128</v>
      </c>
      <c r="D1194" s="57"/>
      <c r="E1194" s="57"/>
      <c r="F1194" s="58"/>
    </row>
    <row r="1195" spans="1:8" ht="23.1" customHeight="1" x14ac:dyDescent="0.25">
      <c r="A1195" s="9"/>
      <c r="B1195" s="55"/>
      <c r="C1195" s="56" t="s">
        <v>129</v>
      </c>
      <c r="D1195" s="57"/>
      <c r="E1195" s="57"/>
      <c r="F1195" s="58"/>
    </row>
    <row r="1196" spans="1:8" ht="23.1" customHeight="1" x14ac:dyDescent="0.25">
      <c r="A1196" s="5"/>
      <c r="B1196" s="10" t="s">
        <v>9</v>
      </c>
      <c r="C1196" s="11">
        <v>2</v>
      </c>
      <c r="D1196" s="12"/>
      <c r="E1196" s="9"/>
      <c r="F1196" s="8"/>
    </row>
    <row r="1197" spans="1:8" ht="23.1" customHeight="1" x14ac:dyDescent="0.25">
      <c r="A1197" s="5"/>
      <c r="B1197" s="13" t="s">
        <v>10</v>
      </c>
      <c r="C1197" s="14">
        <v>239.99</v>
      </c>
      <c r="D1197" s="42" t="s">
        <v>11</v>
      </c>
      <c r="E1197" s="43"/>
      <c r="F1197" s="46">
        <f>C1198/C1197</f>
        <v>9.4253510562940104</v>
      </c>
    </row>
    <row r="1198" spans="1:8" ht="23.1" customHeight="1" x14ac:dyDescent="0.25">
      <c r="A1198" s="5"/>
      <c r="B1198" s="13" t="s">
        <v>12</v>
      </c>
      <c r="C1198" s="15">
        <v>2261.9899999999998</v>
      </c>
      <c r="D1198" s="44"/>
      <c r="E1198" s="45"/>
      <c r="F1198" s="47"/>
    </row>
    <row r="1199" spans="1:8" ht="23.1" customHeight="1" x14ac:dyDescent="0.25">
      <c r="A1199" s="5"/>
      <c r="B1199" s="16"/>
      <c r="C1199" s="17"/>
      <c r="D1199" s="18"/>
      <c r="E1199" s="5"/>
      <c r="F1199" s="8"/>
    </row>
    <row r="1200" spans="1:8" ht="23.1" customHeight="1" x14ac:dyDescent="0.25">
      <c r="A1200" s="5"/>
      <c r="B1200" s="19" t="s">
        <v>13</v>
      </c>
      <c r="C1200" s="20" t="s">
        <v>127</v>
      </c>
      <c r="D1200" s="5"/>
      <c r="E1200" s="5"/>
      <c r="F1200" s="8"/>
    </row>
    <row r="1201" spans="1:6" ht="23.1" customHeight="1" x14ac:dyDescent="0.25">
      <c r="A1201" s="5"/>
      <c r="B1201" s="19" t="s">
        <v>3</v>
      </c>
      <c r="C1201" s="20">
        <v>45</v>
      </c>
      <c r="D1201" s="5"/>
      <c r="E1201" s="5"/>
      <c r="F1201" s="8"/>
    </row>
    <row r="1202" spans="1:6" ht="23.1" customHeight="1" x14ac:dyDescent="0.25">
      <c r="A1202" s="5"/>
      <c r="B1202" s="19" t="s">
        <v>14</v>
      </c>
      <c r="C1202" s="21" t="s">
        <v>15</v>
      </c>
      <c r="D1202" s="5"/>
      <c r="E1202" s="5"/>
      <c r="F1202" s="8"/>
    </row>
    <row r="1203" spans="1:6" ht="23.1" customHeight="1" x14ac:dyDescent="0.25">
      <c r="A1203" s="5"/>
      <c r="B1203" s="5"/>
      <c r="C1203" s="5"/>
      <c r="D1203" s="5"/>
      <c r="E1203" s="5"/>
      <c r="F1203" s="8"/>
    </row>
    <row r="1204" spans="1:6" ht="50.1" customHeight="1" x14ac:dyDescent="0.25">
      <c r="A1204" s="48" t="s">
        <v>16</v>
      </c>
      <c r="B1204" s="48"/>
      <c r="C1204" s="22" t="s">
        <v>17</v>
      </c>
      <c r="D1204" s="49" t="s">
        <v>18</v>
      </c>
      <c r="E1204" s="49"/>
      <c r="F1204" s="22" t="s">
        <v>19</v>
      </c>
    </row>
    <row r="1205" spans="1:6" ht="23.1" customHeight="1" x14ac:dyDescent="0.25">
      <c r="A1205" s="40" t="s">
        <v>20</v>
      </c>
      <c r="B1205" s="40"/>
      <c r="C1205" s="23">
        <v>191.3</v>
      </c>
      <c r="D1205" s="23">
        <v>2</v>
      </c>
      <c r="E1205" s="24" t="s">
        <v>21</v>
      </c>
      <c r="F1205" s="23">
        <f t="shared" ref="F1205:F1212" si="33">C1205*D1205</f>
        <v>382.6</v>
      </c>
    </row>
    <row r="1206" spans="1:6" ht="23.1" customHeight="1" x14ac:dyDescent="0.25">
      <c r="A1206" s="40" t="s">
        <v>22</v>
      </c>
      <c r="B1206" s="40"/>
      <c r="C1206" s="23">
        <v>97.44</v>
      </c>
      <c r="D1206" s="23">
        <v>0.6</v>
      </c>
      <c r="E1206" s="24" t="s">
        <v>23</v>
      </c>
      <c r="F1206" s="23">
        <f t="shared" si="33"/>
        <v>58.463999999999999</v>
      </c>
    </row>
    <row r="1207" spans="1:6" ht="23.1" customHeight="1" x14ac:dyDescent="0.25">
      <c r="A1207" s="40" t="s">
        <v>24</v>
      </c>
      <c r="B1207" s="40"/>
      <c r="C1207" s="23">
        <v>151.63</v>
      </c>
      <c r="D1207" s="23">
        <v>0.6</v>
      </c>
      <c r="E1207" s="24" t="s">
        <v>23</v>
      </c>
      <c r="F1207" s="23">
        <f t="shared" si="33"/>
        <v>90.977999999999994</v>
      </c>
    </row>
    <row r="1208" spans="1:6" ht="23.1" customHeight="1" x14ac:dyDescent="0.25">
      <c r="A1208" s="40" t="s">
        <v>25</v>
      </c>
      <c r="B1208" s="40"/>
      <c r="C1208" s="23">
        <v>731.97</v>
      </c>
      <c r="D1208" s="23"/>
      <c r="E1208" s="24" t="s">
        <v>21</v>
      </c>
      <c r="F1208" s="23">
        <f t="shared" si="33"/>
        <v>0</v>
      </c>
    </row>
    <row r="1209" spans="1:6" ht="45.95" customHeight="1" x14ac:dyDescent="0.25">
      <c r="A1209" s="40" t="s">
        <v>26</v>
      </c>
      <c r="B1209" s="40"/>
      <c r="C1209" s="23">
        <v>652.6</v>
      </c>
      <c r="D1209" s="23">
        <v>4</v>
      </c>
      <c r="E1209" s="24" t="s">
        <v>21</v>
      </c>
      <c r="F1209" s="23">
        <f t="shared" si="33"/>
        <v>2610.4</v>
      </c>
    </row>
    <row r="1210" spans="1:6" ht="23.1" customHeight="1" x14ac:dyDescent="0.25">
      <c r="A1210" s="40" t="s">
        <v>27</v>
      </c>
      <c r="B1210" s="40"/>
      <c r="C1210" s="23">
        <v>526.99</v>
      </c>
      <c r="D1210" s="23"/>
      <c r="E1210" s="24" t="s">
        <v>21</v>
      </c>
      <c r="F1210" s="23">
        <f t="shared" si="33"/>
        <v>0</v>
      </c>
    </row>
    <row r="1211" spans="1:6" ht="23.1" customHeight="1" x14ac:dyDescent="0.25">
      <c r="A1211" s="40" t="s">
        <v>28</v>
      </c>
      <c r="B1211" s="40"/>
      <c r="C1211" s="23">
        <v>5438.99</v>
      </c>
      <c r="D1211" s="23">
        <v>2</v>
      </c>
      <c r="E1211" s="24" t="s">
        <v>21</v>
      </c>
      <c r="F1211" s="23">
        <f t="shared" si="33"/>
        <v>10877.98</v>
      </c>
    </row>
    <row r="1212" spans="1:6" ht="23.1" customHeight="1" x14ac:dyDescent="0.25">
      <c r="A1212" s="40" t="s">
        <v>29</v>
      </c>
      <c r="B1212" s="40"/>
      <c r="C1212" s="23">
        <v>1672.77</v>
      </c>
      <c r="D1212" s="23">
        <v>2</v>
      </c>
      <c r="E1212" s="24" t="s">
        <v>21</v>
      </c>
      <c r="F1212" s="23">
        <f t="shared" si="33"/>
        <v>3345.54</v>
      </c>
    </row>
    <row r="1213" spans="1:6" ht="23.1" customHeight="1" x14ac:dyDescent="0.25">
      <c r="A1213" s="40" t="s">
        <v>30</v>
      </c>
      <c r="B1213" s="40"/>
      <c r="C1213" s="23">
        <v>548.24</v>
      </c>
      <c r="D1213" s="23">
        <v>2</v>
      </c>
      <c r="E1213" s="24" t="s">
        <v>21</v>
      </c>
      <c r="F1213" s="23">
        <f>C1213*D1213</f>
        <v>1096.48</v>
      </c>
    </row>
    <row r="1214" spans="1:6" ht="23.1" customHeight="1" x14ac:dyDescent="0.25">
      <c r="A1214" s="40" t="s">
        <v>31</v>
      </c>
      <c r="B1214" s="40"/>
      <c r="C1214" s="23">
        <v>340.74</v>
      </c>
      <c r="D1214" s="23">
        <v>20</v>
      </c>
      <c r="E1214" s="24" t="s">
        <v>21</v>
      </c>
      <c r="F1214" s="23">
        <f>C1214*D1214</f>
        <v>6814.8</v>
      </c>
    </row>
    <row r="1215" spans="1:6" ht="23.1" customHeight="1" x14ac:dyDescent="0.25">
      <c r="A1215" s="5"/>
      <c r="B1215" s="25"/>
      <c r="C1215" s="25"/>
      <c r="D1215" s="26"/>
      <c r="E1215" s="26"/>
      <c r="F1215" s="8"/>
    </row>
    <row r="1216" spans="1:6" ht="23.1" customHeight="1" x14ac:dyDescent="0.25">
      <c r="A1216" s="5"/>
      <c r="B1216" s="6" t="s">
        <v>32</v>
      </c>
      <c r="C1216" s="7"/>
      <c r="D1216" s="5"/>
      <c r="E1216" s="5"/>
      <c r="F1216" s="8"/>
    </row>
    <row r="1217" spans="1:6" ht="23.1" customHeight="1" x14ac:dyDescent="0.25">
      <c r="A1217" s="5"/>
      <c r="B1217" s="41" t="s">
        <v>33</v>
      </c>
      <c r="C1217" s="27" t="s">
        <v>34</v>
      </c>
      <c r="D1217" s="28">
        <f>IF(F1205&gt;0,ROUND((F1205+C1198)/C1198,2),0)</f>
        <v>1.17</v>
      </c>
      <c r="E1217" s="28"/>
      <c r="F1217" s="9"/>
    </row>
    <row r="1218" spans="1:6" ht="23.1" customHeight="1" x14ac:dyDescent="0.25">
      <c r="A1218" s="5"/>
      <c r="B1218" s="41"/>
      <c r="C1218" s="27" t="s">
        <v>35</v>
      </c>
      <c r="D1218" s="28">
        <f>IF(SUM(F1206:F1207)&gt;0,ROUND((F1206+F1207+C1198)/C1198,2),0)</f>
        <v>1.07</v>
      </c>
      <c r="E1218" s="28"/>
      <c r="F1218" s="29"/>
    </row>
    <row r="1219" spans="1:6" ht="23.1" customHeight="1" x14ac:dyDescent="0.25">
      <c r="A1219" s="5"/>
      <c r="B1219" s="41"/>
      <c r="C1219" s="27" t="s">
        <v>36</v>
      </c>
      <c r="D1219" s="28">
        <f>IF(F1208&gt;0,ROUND((F1208+C1198)/C1198,2),0)</f>
        <v>0</v>
      </c>
      <c r="E1219" s="9"/>
      <c r="F1219" s="29"/>
    </row>
    <row r="1220" spans="1:6" ht="23.1" customHeight="1" x14ac:dyDescent="0.25">
      <c r="A1220" s="5"/>
      <c r="B1220" s="41"/>
      <c r="C1220" s="30" t="s">
        <v>37</v>
      </c>
      <c r="D1220" s="31">
        <f>IF(SUM(F1209:F1214)&gt;0,ROUND((SUM(F1209:F1214)+C1198)/C1198,2),0)</f>
        <v>11.94</v>
      </c>
      <c r="E1220" s="9"/>
      <c r="F1220" s="29"/>
    </row>
    <row r="1221" spans="1:6" ht="23.1" customHeight="1" x14ac:dyDescent="0.25">
      <c r="A1221" s="5"/>
      <c r="B1221" s="5"/>
      <c r="C1221" s="32" t="s">
        <v>38</v>
      </c>
      <c r="D1221" s="33">
        <f>SUM(D1217:D1220)-IF(VALUE(COUNTIF(D1217:D1220,"&gt;0"))=4,3,0)-IF(VALUE(COUNTIF(D1217:D1220,"&gt;0"))=3,2,0)-IF(VALUE(COUNTIF(D1217:D1220,"&gt;0"))=2,1,0)</f>
        <v>12.18</v>
      </c>
      <c r="E1221" s="34"/>
      <c r="F1221" s="8"/>
    </row>
    <row r="1222" spans="1:6" ht="23.1" customHeight="1" x14ac:dyDescent="0.25">
      <c r="A1222" s="5"/>
      <c r="B1222" s="5"/>
      <c r="C1222" s="5"/>
      <c r="D1222" s="35"/>
      <c r="E1222" s="5"/>
      <c r="F1222" s="8"/>
    </row>
    <row r="1223" spans="1:6" ht="23.1" customHeight="1" x14ac:dyDescent="0.35">
      <c r="A1223" s="36"/>
      <c r="B1223" s="37" t="s">
        <v>39</v>
      </c>
      <c r="C1223" s="50">
        <f>D1221*C1198</f>
        <v>27551.038199999995</v>
      </c>
      <c r="D1223" s="50"/>
      <c r="E1223" s="5"/>
      <c r="F1223" s="8"/>
    </row>
    <row r="1224" spans="1:6" ht="23.1" customHeight="1" x14ac:dyDescent="0.3">
      <c r="A1224" s="5"/>
      <c r="B1224" s="38" t="s">
        <v>40</v>
      </c>
      <c r="C1224" s="39">
        <f>C1223/C1197</f>
        <v>114.80077586566105</v>
      </c>
      <c r="D1224" s="39"/>
      <c r="E1224" s="5"/>
      <c r="F1224" s="5"/>
    </row>
  </sheetData>
  <mergeCells count="782">
    <mergeCell ref="A2:F2"/>
    <mergeCell ref="A3:F3"/>
    <mergeCell ref="B5:B7"/>
    <mergeCell ref="C5:F5"/>
    <mergeCell ref="C6:F6"/>
    <mergeCell ref="C7:F7"/>
    <mergeCell ref="D9:E10"/>
    <mergeCell ref="F9:F10"/>
    <mergeCell ref="A16:B16"/>
    <mergeCell ref="D16:E16"/>
    <mergeCell ref="A17:B17"/>
    <mergeCell ref="A18:B18"/>
    <mergeCell ref="A19:B19"/>
    <mergeCell ref="A20:B20"/>
    <mergeCell ref="A21:B21"/>
    <mergeCell ref="C35:D35"/>
    <mergeCell ref="C36:D36"/>
    <mergeCell ref="A38:F38"/>
    <mergeCell ref="A39:F39"/>
    <mergeCell ref="B41:B43"/>
    <mergeCell ref="C41:F41"/>
    <mergeCell ref="C42:F42"/>
    <mergeCell ref="C43:F43"/>
    <mergeCell ref="A22:B22"/>
    <mergeCell ref="A23:B23"/>
    <mergeCell ref="A24:B24"/>
    <mergeCell ref="A25:B25"/>
    <mergeCell ref="A26:B26"/>
    <mergeCell ref="B29:B32"/>
    <mergeCell ref="D45:E46"/>
    <mergeCell ref="F45:F46"/>
    <mergeCell ref="A52:B52"/>
    <mergeCell ref="D52:E52"/>
    <mergeCell ref="A53:B53"/>
    <mergeCell ref="A54:B54"/>
    <mergeCell ref="A55:B55"/>
    <mergeCell ref="A56:B56"/>
    <mergeCell ref="A57:B57"/>
    <mergeCell ref="C71:D71"/>
    <mergeCell ref="C72:D72"/>
    <mergeCell ref="A74:F74"/>
    <mergeCell ref="A75:F75"/>
    <mergeCell ref="B77:B79"/>
    <mergeCell ref="C77:F77"/>
    <mergeCell ref="C78:F78"/>
    <mergeCell ref="C79:F79"/>
    <mergeCell ref="A58:B58"/>
    <mergeCell ref="A59:B59"/>
    <mergeCell ref="A60:B60"/>
    <mergeCell ref="A61:B61"/>
    <mergeCell ref="A62:B62"/>
    <mergeCell ref="B65:B68"/>
    <mergeCell ref="D81:E82"/>
    <mergeCell ref="F81:F82"/>
    <mergeCell ref="A88:B88"/>
    <mergeCell ref="D88:E88"/>
    <mergeCell ref="A89:B89"/>
    <mergeCell ref="A90:B90"/>
    <mergeCell ref="A91:B91"/>
    <mergeCell ref="A92:B92"/>
    <mergeCell ref="A93:B93"/>
    <mergeCell ref="C107:D107"/>
    <mergeCell ref="C108:D108"/>
    <mergeCell ref="A110:F110"/>
    <mergeCell ref="A111:F111"/>
    <mergeCell ref="B113:B115"/>
    <mergeCell ref="C113:F113"/>
    <mergeCell ref="C114:F114"/>
    <mergeCell ref="C115:F115"/>
    <mergeCell ref="A94:B94"/>
    <mergeCell ref="A95:B95"/>
    <mergeCell ref="A96:B96"/>
    <mergeCell ref="A97:B97"/>
    <mergeCell ref="A98:B98"/>
    <mergeCell ref="B101:B104"/>
    <mergeCell ref="D117:E118"/>
    <mergeCell ref="F117:F118"/>
    <mergeCell ref="A124:B124"/>
    <mergeCell ref="D124:E124"/>
    <mergeCell ref="A125:B125"/>
    <mergeCell ref="A126:B126"/>
    <mergeCell ref="A127:B127"/>
    <mergeCell ref="A128:B128"/>
    <mergeCell ref="A129:B129"/>
    <mergeCell ref="C143:D143"/>
    <mergeCell ref="C144:D144"/>
    <mergeCell ref="A146:F146"/>
    <mergeCell ref="A147:F147"/>
    <mergeCell ref="B149:B151"/>
    <mergeCell ref="C149:F149"/>
    <mergeCell ref="C150:F150"/>
    <mergeCell ref="C151:F151"/>
    <mergeCell ref="A130:B130"/>
    <mergeCell ref="A131:B131"/>
    <mergeCell ref="A132:B132"/>
    <mergeCell ref="A133:B133"/>
    <mergeCell ref="A134:B134"/>
    <mergeCell ref="B137:B140"/>
    <mergeCell ref="D153:E154"/>
    <mergeCell ref="F153:F154"/>
    <mergeCell ref="A160:B160"/>
    <mergeCell ref="D160:E160"/>
    <mergeCell ref="A161:B161"/>
    <mergeCell ref="A162:B162"/>
    <mergeCell ref="A163:B163"/>
    <mergeCell ref="A164:B164"/>
    <mergeCell ref="A165:B165"/>
    <mergeCell ref="C179:D179"/>
    <mergeCell ref="C180:D180"/>
    <mergeCell ref="A182:F182"/>
    <mergeCell ref="A183:F183"/>
    <mergeCell ref="B185:B187"/>
    <mergeCell ref="C185:F185"/>
    <mergeCell ref="C186:F186"/>
    <mergeCell ref="C187:F187"/>
    <mergeCell ref="A166:B166"/>
    <mergeCell ref="A167:B167"/>
    <mergeCell ref="A168:B168"/>
    <mergeCell ref="A169:B169"/>
    <mergeCell ref="A170:B170"/>
    <mergeCell ref="B173:B176"/>
    <mergeCell ref="D189:E190"/>
    <mergeCell ref="F189:F190"/>
    <mergeCell ref="A196:B196"/>
    <mergeCell ref="D196:E196"/>
    <mergeCell ref="A197:B197"/>
    <mergeCell ref="A198:B198"/>
    <mergeCell ref="A199:B199"/>
    <mergeCell ref="A200:B200"/>
    <mergeCell ref="A201:B201"/>
    <mergeCell ref="C215:D215"/>
    <mergeCell ref="C216:D216"/>
    <mergeCell ref="A218:F218"/>
    <mergeCell ref="A219:F219"/>
    <mergeCell ref="B221:B223"/>
    <mergeCell ref="C221:F221"/>
    <mergeCell ref="C222:F222"/>
    <mergeCell ref="C223:F223"/>
    <mergeCell ref="A202:B202"/>
    <mergeCell ref="A203:B203"/>
    <mergeCell ref="A204:B204"/>
    <mergeCell ref="A205:B205"/>
    <mergeCell ref="A206:B206"/>
    <mergeCell ref="B209:B212"/>
    <mergeCell ref="D225:E226"/>
    <mergeCell ref="F225:F226"/>
    <mergeCell ref="A232:B232"/>
    <mergeCell ref="D232:E232"/>
    <mergeCell ref="A233:B233"/>
    <mergeCell ref="A234:B234"/>
    <mergeCell ref="A235:B235"/>
    <mergeCell ref="A236:B236"/>
    <mergeCell ref="A237:B237"/>
    <mergeCell ref="C251:D251"/>
    <mergeCell ref="C252:D252"/>
    <mergeCell ref="A254:F254"/>
    <mergeCell ref="A255:F255"/>
    <mergeCell ref="B257:B259"/>
    <mergeCell ref="C257:F257"/>
    <mergeCell ref="C258:F258"/>
    <mergeCell ref="C259:F259"/>
    <mergeCell ref="A238:B238"/>
    <mergeCell ref="A239:B239"/>
    <mergeCell ref="A240:B240"/>
    <mergeCell ref="A241:B241"/>
    <mergeCell ref="A242:B242"/>
    <mergeCell ref="B245:B248"/>
    <mergeCell ref="D261:E262"/>
    <mergeCell ref="F261:F262"/>
    <mergeCell ref="A268:B268"/>
    <mergeCell ref="D268:E268"/>
    <mergeCell ref="A269:B269"/>
    <mergeCell ref="A270:B270"/>
    <mergeCell ref="A271:B271"/>
    <mergeCell ref="A272:B272"/>
    <mergeCell ref="A273:B273"/>
    <mergeCell ref="C287:D287"/>
    <mergeCell ref="C288:D288"/>
    <mergeCell ref="A290:F290"/>
    <mergeCell ref="A291:F291"/>
    <mergeCell ref="B293:B295"/>
    <mergeCell ref="C293:F293"/>
    <mergeCell ref="C294:F294"/>
    <mergeCell ref="C295:F295"/>
    <mergeCell ref="A274:B274"/>
    <mergeCell ref="A275:B275"/>
    <mergeCell ref="A276:B276"/>
    <mergeCell ref="A277:B277"/>
    <mergeCell ref="A278:B278"/>
    <mergeCell ref="B281:B284"/>
    <mergeCell ref="D297:E298"/>
    <mergeCell ref="F297:F298"/>
    <mergeCell ref="A304:B304"/>
    <mergeCell ref="D304:E304"/>
    <mergeCell ref="A305:B305"/>
    <mergeCell ref="A306:B306"/>
    <mergeCell ref="A307:B307"/>
    <mergeCell ref="A308:B308"/>
    <mergeCell ref="A309:B309"/>
    <mergeCell ref="C323:D323"/>
    <mergeCell ref="C324:D324"/>
    <mergeCell ref="A326:F326"/>
    <mergeCell ref="A327:F327"/>
    <mergeCell ref="B329:B331"/>
    <mergeCell ref="C329:F329"/>
    <mergeCell ref="C330:F330"/>
    <mergeCell ref="C331:F331"/>
    <mergeCell ref="A310:B310"/>
    <mergeCell ref="A311:B311"/>
    <mergeCell ref="A312:B312"/>
    <mergeCell ref="A313:B313"/>
    <mergeCell ref="A314:B314"/>
    <mergeCell ref="B317:B320"/>
    <mergeCell ref="D333:E334"/>
    <mergeCell ref="F333:F334"/>
    <mergeCell ref="A340:B340"/>
    <mergeCell ref="D340:E340"/>
    <mergeCell ref="A341:B341"/>
    <mergeCell ref="A342:B342"/>
    <mergeCell ref="A343:B343"/>
    <mergeCell ref="A344:B344"/>
    <mergeCell ref="A345:B345"/>
    <mergeCell ref="C359:D359"/>
    <mergeCell ref="C360:D360"/>
    <mergeCell ref="A362:F362"/>
    <mergeCell ref="A363:F363"/>
    <mergeCell ref="B365:B367"/>
    <mergeCell ref="C365:F365"/>
    <mergeCell ref="C366:F366"/>
    <mergeCell ref="C367:F367"/>
    <mergeCell ref="A346:B346"/>
    <mergeCell ref="A347:B347"/>
    <mergeCell ref="A348:B348"/>
    <mergeCell ref="A349:B349"/>
    <mergeCell ref="A350:B350"/>
    <mergeCell ref="B353:B356"/>
    <mergeCell ref="D369:E370"/>
    <mergeCell ref="F369:F370"/>
    <mergeCell ref="A376:B376"/>
    <mergeCell ref="D376:E376"/>
    <mergeCell ref="A377:B377"/>
    <mergeCell ref="A378:B378"/>
    <mergeCell ref="A379:B379"/>
    <mergeCell ref="A380:B380"/>
    <mergeCell ref="A381:B381"/>
    <mergeCell ref="C395:D395"/>
    <mergeCell ref="C396:D396"/>
    <mergeCell ref="A398:F398"/>
    <mergeCell ref="A399:F399"/>
    <mergeCell ref="B401:B403"/>
    <mergeCell ref="C401:F401"/>
    <mergeCell ref="C402:F402"/>
    <mergeCell ref="C403:F403"/>
    <mergeCell ref="A382:B382"/>
    <mergeCell ref="A383:B383"/>
    <mergeCell ref="A384:B384"/>
    <mergeCell ref="A385:B385"/>
    <mergeCell ref="A386:B386"/>
    <mergeCell ref="B389:B392"/>
    <mergeCell ref="D405:E406"/>
    <mergeCell ref="F405:F406"/>
    <mergeCell ref="A412:B412"/>
    <mergeCell ref="D412:E412"/>
    <mergeCell ref="A413:B413"/>
    <mergeCell ref="A414:B414"/>
    <mergeCell ref="A415:B415"/>
    <mergeCell ref="A416:B416"/>
    <mergeCell ref="A417:B417"/>
    <mergeCell ref="C431:D431"/>
    <mergeCell ref="C432:D432"/>
    <mergeCell ref="A434:F434"/>
    <mergeCell ref="A435:F435"/>
    <mergeCell ref="B437:B439"/>
    <mergeCell ref="C437:F437"/>
    <mergeCell ref="C438:F438"/>
    <mergeCell ref="C439:F439"/>
    <mergeCell ref="A418:B418"/>
    <mergeCell ref="A419:B419"/>
    <mergeCell ref="A420:B420"/>
    <mergeCell ref="A421:B421"/>
    <mergeCell ref="A422:B422"/>
    <mergeCell ref="B425:B428"/>
    <mergeCell ref="D441:E442"/>
    <mergeCell ref="F441:F442"/>
    <mergeCell ref="A448:B448"/>
    <mergeCell ref="D448:E448"/>
    <mergeCell ref="A449:B449"/>
    <mergeCell ref="A450:B450"/>
    <mergeCell ref="A451:B451"/>
    <mergeCell ref="A452:B452"/>
    <mergeCell ref="A453:B453"/>
    <mergeCell ref="C467:D467"/>
    <mergeCell ref="C468:D468"/>
    <mergeCell ref="A470:F470"/>
    <mergeCell ref="A471:F471"/>
    <mergeCell ref="B473:B475"/>
    <mergeCell ref="C473:F473"/>
    <mergeCell ref="C474:F474"/>
    <mergeCell ref="C475:F475"/>
    <mergeCell ref="A454:B454"/>
    <mergeCell ref="A455:B455"/>
    <mergeCell ref="A456:B456"/>
    <mergeCell ref="A457:B457"/>
    <mergeCell ref="A458:B458"/>
    <mergeCell ref="B461:B464"/>
    <mergeCell ref="D477:E478"/>
    <mergeCell ref="F477:F478"/>
    <mergeCell ref="A484:B484"/>
    <mergeCell ref="D484:E484"/>
    <mergeCell ref="A485:B485"/>
    <mergeCell ref="A486:B486"/>
    <mergeCell ref="A487:B487"/>
    <mergeCell ref="A488:B488"/>
    <mergeCell ref="A489:B489"/>
    <mergeCell ref="C503:D503"/>
    <mergeCell ref="C504:D504"/>
    <mergeCell ref="A506:F506"/>
    <mergeCell ref="A507:F507"/>
    <mergeCell ref="B509:B511"/>
    <mergeCell ref="C509:F509"/>
    <mergeCell ref="C510:F510"/>
    <mergeCell ref="C511:F511"/>
    <mergeCell ref="A490:B490"/>
    <mergeCell ref="A491:B491"/>
    <mergeCell ref="A492:B492"/>
    <mergeCell ref="A493:B493"/>
    <mergeCell ref="A494:B494"/>
    <mergeCell ref="B497:B500"/>
    <mergeCell ref="D513:E514"/>
    <mergeCell ref="F513:F514"/>
    <mergeCell ref="A520:B520"/>
    <mergeCell ref="D520:E520"/>
    <mergeCell ref="A521:B521"/>
    <mergeCell ref="A522:B522"/>
    <mergeCell ref="A523:B523"/>
    <mergeCell ref="A524:B524"/>
    <mergeCell ref="A525:B525"/>
    <mergeCell ref="C539:D539"/>
    <mergeCell ref="C540:D540"/>
    <mergeCell ref="A542:F542"/>
    <mergeCell ref="A543:F543"/>
    <mergeCell ref="B545:B547"/>
    <mergeCell ref="C545:F545"/>
    <mergeCell ref="C546:F546"/>
    <mergeCell ref="C547:F547"/>
    <mergeCell ref="A526:B526"/>
    <mergeCell ref="A527:B527"/>
    <mergeCell ref="A528:B528"/>
    <mergeCell ref="A529:B529"/>
    <mergeCell ref="A530:B530"/>
    <mergeCell ref="B533:B536"/>
    <mergeCell ref="D549:E550"/>
    <mergeCell ref="F549:F550"/>
    <mergeCell ref="A556:B556"/>
    <mergeCell ref="D556:E556"/>
    <mergeCell ref="A557:B557"/>
    <mergeCell ref="A558:B558"/>
    <mergeCell ref="A559:B559"/>
    <mergeCell ref="A560:B560"/>
    <mergeCell ref="A561:B561"/>
    <mergeCell ref="C575:D575"/>
    <mergeCell ref="C576:D576"/>
    <mergeCell ref="A578:F578"/>
    <mergeCell ref="A579:F579"/>
    <mergeCell ref="B581:B583"/>
    <mergeCell ref="C581:F581"/>
    <mergeCell ref="C582:F582"/>
    <mergeCell ref="C583:F583"/>
    <mergeCell ref="A562:B562"/>
    <mergeCell ref="A563:B563"/>
    <mergeCell ref="A564:B564"/>
    <mergeCell ref="A565:B565"/>
    <mergeCell ref="A566:B566"/>
    <mergeCell ref="B569:B572"/>
    <mergeCell ref="D585:E586"/>
    <mergeCell ref="F585:F586"/>
    <mergeCell ref="A592:B592"/>
    <mergeCell ref="D592:E592"/>
    <mergeCell ref="A593:B593"/>
    <mergeCell ref="A594:B594"/>
    <mergeCell ref="A595:B595"/>
    <mergeCell ref="A596:B596"/>
    <mergeCell ref="A597:B597"/>
    <mergeCell ref="C611:D611"/>
    <mergeCell ref="C612:D612"/>
    <mergeCell ref="A614:F614"/>
    <mergeCell ref="A615:F615"/>
    <mergeCell ref="B617:B619"/>
    <mergeCell ref="C617:F617"/>
    <mergeCell ref="C618:F618"/>
    <mergeCell ref="C619:F619"/>
    <mergeCell ref="A598:B598"/>
    <mergeCell ref="A599:B599"/>
    <mergeCell ref="A600:B600"/>
    <mergeCell ref="A601:B601"/>
    <mergeCell ref="A602:B602"/>
    <mergeCell ref="B605:B608"/>
    <mergeCell ref="D621:E622"/>
    <mergeCell ref="F621:F622"/>
    <mergeCell ref="A628:B628"/>
    <mergeCell ref="D628:E628"/>
    <mergeCell ref="A629:B629"/>
    <mergeCell ref="A630:B630"/>
    <mergeCell ref="A631:B631"/>
    <mergeCell ref="A632:B632"/>
    <mergeCell ref="A633:B633"/>
    <mergeCell ref="C647:D647"/>
    <mergeCell ref="C648:D648"/>
    <mergeCell ref="A650:F650"/>
    <mergeCell ref="A651:F651"/>
    <mergeCell ref="B653:B655"/>
    <mergeCell ref="C653:F653"/>
    <mergeCell ref="C654:F654"/>
    <mergeCell ref="C655:F655"/>
    <mergeCell ref="A634:B634"/>
    <mergeCell ref="A635:B635"/>
    <mergeCell ref="A636:B636"/>
    <mergeCell ref="A637:B637"/>
    <mergeCell ref="A638:B638"/>
    <mergeCell ref="B641:B644"/>
    <mergeCell ref="D657:E658"/>
    <mergeCell ref="F657:F658"/>
    <mergeCell ref="A664:B664"/>
    <mergeCell ref="D664:E664"/>
    <mergeCell ref="A665:B665"/>
    <mergeCell ref="A666:B666"/>
    <mergeCell ref="A667:B667"/>
    <mergeCell ref="A668:B668"/>
    <mergeCell ref="A669:B669"/>
    <mergeCell ref="C683:D683"/>
    <mergeCell ref="C684:D684"/>
    <mergeCell ref="A686:F686"/>
    <mergeCell ref="A687:F687"/>
    <mergeCell ref="B689:B691"/>
    <mergeCell ref="C689:F689"/>
    <mergeCell ref="C690:F690"/>
    <mergeCell ref="C691:F691"/>
    <mergeCell ref="A670:B670"/>
    <mergeCell ref="A671:B671"/>
    <mergeCell ref="A672:B672"/>
    <mergeCell ref="A673:B673"/>
    <mergeCell ref="A674:B674"/>
    <mergeCell ref="B677:B680"/>
    <mergeCell ref="D693:E694"/>
    <mergeCell ref="F693:F694"/>
    <mergeCell ref="A700:B700"/>
    <mergeCell ref="D700:E700"/>
    <mergeCell ref="A701:B701"/>
    <mergeCell ref="A702:B702"/>
    <mergeCell ref="A703:B703"/>
    <mergeCell ref="A704:B704"/>
    <mergeCell ref="A705:B705"/>
    <mergeCell ref="C719:D719"/>
    <mergeCell ref="C720:D720"/>
    <mergeCell ref="A722:F722"/>
    <mergeCell ref="A723:F723"/>
    <mergeCell ref="B725:B727"/>
    <mergeCell ref="C725:F725"/>
    <mergeCell ref="C726:F726"/>
    <mergeCell ref="C727:F727"/>
    <mergeCell ref="A706:B706"/>
    <mergeCell ref="A707:B707"/>
    <mergeCell ref="A708:B708"/>
    <mergeCell ref="A709:B709"/>
    <mergeCell ref="A710:B710"/>
    <mergeCell ref="B713:B716"/>
    <mergeCell ref="D729:E730"/>
    <mergeCell ref="F729:F730"/>
    <mergeCell ref="A736:B736"/>
    <mergeCell ref="D736:E736"/>
    <mergeCell ref="A737:B737"/>
    <mergeCell ref="A738:B738"/>
    <mergeCell ref="A739:B739"/>
    <mergeCell ref="A740:B740"/>
    <mergeCell ref="A741:B741"/>
    <mergeCell ref="C755:D755"/>
    <mergeCell ref="C756:D756"/>
    <mergeCell ref="A758:F758"/>
    <mergeCell ref="A759:F759"/>
    <mergeCell ref="B761:B763"/>
    <mergeCell ref="C761:F761"/>
    <mergeCell ref="C762:F762"/>
    <mergeCell ref="C763:F763"/>
    <mergeCell ref="A742:B742"/>
    <mergeCell ref="A743:B743"/>
    <mergeCell ref="A744:B744"/>
    <mergeCell ref="A745:B745"/>
    <mergeCell ref="A746:B746"/>
    <mergeCell ref="B749:B752"/>
    <mergeCell ref="D765:E766"/>
    <mergeCell ref="F765:F766"/>
    <mergeCell ref="A772:B772"/>
    <mergeCell ref="D772:E772"/>
    <mergeCell ref="A773:B773"/>
    <mergeCell ref="A774:B774"/>
    <mergeCell ref="A775:B775"/>
    <mergeCell ref="A776:B776"/>
    <mergeCell ref="A777:B777"/>
    <mergeCell ref="C791:D791"/>
    <mergeCell ref="C792:D792"/>
    <mergeCell ref="A794:F794"/>
    <mergeCell ref="A795:F795"/>
    <mergeCell ref="B797:B799"/>
    <mergeCell ref="C797:F797"/>
    <mergeCell ref="C798:F798"/>
    <mergeCell ref="C799:F799"/>
    <mergeCell ref="A778:B778"/>
    <mergeCell ref="A779:B779"/>
    <mergeCell ref="A780:B780"/>
    <mergeCell ref="A781:B781"/>
    <mergeCell ref="A782:B782"/>
    <mergeCell ref="B785:B788"/>
    <mergeCell ref="D801:E802"/>
    <mergeCell ref="F801:F802"/>
    <mergeCell ref="A808:B808"/>
    <mergeCell ref="D808:E808"/>
    <mergeCell ref="A809:B809"/>
    <mergeCell ref="A810:B810"/>
    <mergeCell ref="A811:B811"/>
    <mergeCell ref="A812:B812"/>
    <mergeCell ref="A813:B813"/>
    <mergeCell ref="C827:D827"/>
    <mergeCell ref="C828:D828"/>
    <mergeCell ref="A830:F830"/>
    <mergeCell ref="A831:F831"/>
    <mergeCell ref="B833:B835"/>
    <mergeCell ref="C833:F833"/>
    <mergeCell ref="C834:F834"/>
    <mergeCell ref="C835:F835"/>
    <mergeCell ref="A814:B814"/>
    <mergeCell ref="A815:B815"/>
    <mergeCell ref="A816:B816"/>
    <mergeCell ref="A817:B817"/>
    <mergeCell ref="A818:B818"/>
    <mergeCell ref="B821:B824"/>
    <mergeCell ref="D837:E838"/>
    <mergeCell ref="F837:F838"/>
    <mergeCell ref="A844:B844"/>
    <mergeCell ref="D844:E844"/>
    <mergeCell ref="A845:B845"/>
    <mergeCell ref="A846:B846"/>
    <mergeCell ref="A847:B847"/>
    <mergeCell ref="A848:B848"/>
    <mergeCell ref="A849:B849"/>
    <mergeCell ref="C863:D863"/>
    <mergeCell ref="C864:D864"/>
    <mergeCell ref="A866:F866"/>
    <mergeCell ref="A867:F867"/>
    <mergeCell ref="B869:B871"/>
    <mergeCell ref="C869:F869"/>
    <mergeCell ref="C870:F870"/>
    <mergeCell ref="C871:F871"/>
    <mergeCell ref="A850:B850"/>
    <mergeCell ref="A851:B851"/>
    <mergeCell ref="A852:B852"/>
    <mergeCell ref="A853:B853"/>
    <mergeCell ref="A854:B854"/>
    <mergeCell ref="B857:B860"/>
    <mergeCell ref="D873:E874"/>
    <mergeCell ref="F873:F874"/>
    <mergeCell ref="A880:B880"/>
    <mergeCell ref="D880:E880"/>
    <mergeCell ref="A881:B881"/>
    <mergeCell ref="A882:B882"/>
    <mergeCell ref="A883:B883"/>
    <mergeCell ref="A884:B884"/>
    <mergeCell ref="A885:B885"/>
    <mergeCell ref="C899:D899"/>
    <mergeCell ref="C900:D900"/>
    <mergeCell ref="A902:F902"/>
    <mergeCell ref="A903:F903"/>
    <mergeCell ref="B905:B907"/>
    <mergeCell ref="C905:F905"/>
    <mergeCell ref="C906:F906"/>
    <mergeCell ref="C907:F907"/>
    <mergeCell ref="A886:B886"/>
    <mergeCell ref="A887:B887"/>
    <mergeCell ref="A888:B888"/>
    <mergeCell ref="A889:B889"/>
    <mergeCell ref="A890:B890"/>
    <mergeCell ref="B893:B896"/>
    <mergeCell ref="D909:E910"/>
    <mergeCell ref="F909:F910"/>
    <mergeCell ref="A916:B916"/>
    <mergeCell ref="D916:E916"/>
    <mergeCell ref="A917:B917"/>
    <mergeCell ref="A918:B918"/>
    <mergeCell ref="A919:B919"/>
    <mergeCell ref="A920:B920"/>
    <mergeCell ref="A921:B921"/>
    <mergeCell ref="C935:D935"/>
    <mergeCell ref="C936:D936"/>
    <mergeCell ref="A938:F938"/>
    <mergeCell ref="A939:F939"/>
    <mergeCell ref="B941:B943"/>
    <mergeCell ref="C941:F941"/>
    <mergeCell ref="C942:F942"/>
    <mergeCell ref="C943:F943"/>
    <mergeCell ref="A922:B922"/>
    <mergeCell ref="A923:B923"/>
    <mergeCell ref="A924:B924"/>
    <mergeCell ref="A925:B925"/>
    <mergeCell ref="A926:B926"/>
    <mergeCell ref="B929:B932"/>
    <mergeCell ref="D945:E946"/>
    <mergeCell ref="F945:F946"/>
    <mergeCell ref="A952:B952"/>
    <mergeCell ref="D952:E952"/>
    <mergeCell ref="A953:B953"/>
    <mergeCell ref="A954:B954"/>
    <mergeCell ref="A955:B955"/>
    <mergeCell ref="A956:B956"/>
    <mergeCell ref="A957:B957"/>
    <mergeCell ref="C971:D971"/>
    <mergeCell ref="C972:D972"/>
    <mergeCell ref="A974:F974"/>
    <mergeCell ref="A975:F975"/>
    <mergeCell ref="B977:B979"/>
    <mergeCell ref="C977:F977"/>
    <mergeCell ref="C978:F978"/>
    <mergeCell ref="C979:F979"/>
    <mergeCell ref="A958:B958"/>
    <mergeCell ref="A959:B959"/>
    <mergeCell ref="A960:B960"/>
    <mergeCell ref="A961:B961"/>
    <mergeCell ref="A962:B962"/>
    <mergeCell ref="B965:B968"/>
    <mergeCell ref="D981:E982"/>
    <mergeCell ref="F981:F982"/>
    <mergeCell ref="A988:B988"/>
    <mergeCell ref="D988:E988"/>
    <mergeCell ref="A989:B989"/>
    <mergeCell ref="A990:B990"/>
    <mergeCell ref="A991:B991"/>
    <mergeCell ref="A992:B992"/>
    <mergeCell ref="A993:B993"/>
    <mergeCell ref="C1007:D1007"/>
    <mergeCell ref="C1008:D1008"/>
    <mergeCell ref="A1046:F1046"/>
    <mergeCell ref="A1047:F1047"/>
    <mergeCell ref="B1049:B1051"/>
    <mergeCell ref="C1049:F1049"/>
    <mergeCell ref="C1050:F1050"/>
    <mergeCell ref="C1051:F1051"/>
    <mergeCell ref="A994:B994"/>
    <mergeCell ref="A995:B995"/>
    <mergeCell ref="A996:B996"/>
    <mergeCell ref="A997:B997"/>
    <mergeCell ref="A998:B998"/>
    <mergeCell ref="B1001:B1004"/>
    <mergeCell ref="A1010:F1010"/>
    <mergeCell ref="A1011:F1011"/>
    <mergeCell ref="B1013:B1015"/>
    <mergeCell ref="C1013:F1013"/>
    <mergeCell ref="C1014:F1014"/>
    <mergeCell ref="C1015:F1015"/>
    <mergeCell ref="A1066:B1066"/>
    <mergeCell ref="A1067:B1067"/>
    <mergeCell ref="A1068:B1068"/>
    <mergeCell ref="D1053:E1054"/>
    <mergeCell ref="F1053:F1054"/>
    <mergeCell ref="A1060:B1060"/>
    <mergeCell ref="D1060:E1060"/>
    <mergeCell ref="A1061:B1061"/>
    <mergeCell ref="A1062:B1062"/>
    <mergeCell ref="A1063:B1063"/>
    <mergeCell ref="A1064:B1064"/>
    <mergeCell ref="A1065:B1065"/>
    <mergeCell ref="D1017:E1018"/>
    <mergeCell ref="F1017:F1018"/>
    <mergeCell ref="A1024:B1024"/>
    <mergeCell ref="D1024:E1024"/>
    <mergeCell ref="A1025:B1025"/>
    <mergeCell ref="A1026:B1026"/>
    <mergeCell ref="A1027:B1027"/>
    <mergeCell ref="A1028:B1028"/>
    <mergeCell ref="A1029:B1029"/>
    <mergeCell ref="C1043:D1043"/>
    <mergeCell ref="C1044:D1044"/>
    <mergeCell ref="A1082:F1082"/>
    <mergeCell ref="A1083:F1083"/>
    <mergeCell ref="B1085:B1087"/>
    <mergeCell ref="C1085:F1085"/>
    <mergeCell ref="C1086:F1086"/>
    <mergeCell ref="C1087:F1087"/>
    <mergeCell ref="A1030:B1030"/>
    <mergeCell ref="A1031:B1031"/>
    <mergeCell ref="A1032:B1032"/>
    <mergeCell ref="A1033:B1033"/>
    <mergeCell ref="A1034:B1034"/>
    <mergeCell ref="B1037:B1040"/>
    <mergeCell ref="C1079:D1079"/>
    <mergeCell ref="C1080:D1080"/>
    <mergeCell ref="A1069:B1069"/>
    <mergeCell ref="A1070:B1070"/>
    <mergeCell ref="B1073:B1076"/>
    <mergeCell ref="D1089:E1090"/>
    <mergeCell ref="F1089:F1090"/>
    <mergeCell ref="A1096:B1096"/>
    <mergeCell ref="D1096:E1096"/>
    <mergeCell ref="A1097:B1097"/>
    <mergeCell ref="A1098:B1098"/>
    <mergeCell ref="A1099:B1099"/>
    <mergeCell ref="A1100:B1100"/>
    <mergeCell ref="A1101:B1101"/>
    <mergeCell ref="C1115:D1115"/>
    <mergeCell ref="C1116:D1116"/>
    <mergeCell ref="A1118:F1118"/>
    <mergeCell ref="A1119:F1119"/>
    <mergeCell ref="B1121:B1123"/>
    <mergeCell ref="C1121:F1121"/>
    <mergeCell ref="C1122:F1122"/>
    <mergeCell ref="C1123:F1123"/>
    <mergeCell ref="A1102:B1102"/>
    <mergeCell ref="A1103:B1103"/>
    <mergeCell ref="A1104:B1104"/>
    <mergeCell ref="A1105:B1105"/>
    <mergeCell ref="A1106:B1106"/>
    <mergeCell ref="B1109:B1112"/>
    <mergeCell ref="D1125:E1126"/>
    <mergeCell ref="F1125:F1126"/>
    <mergeCell ref="A1132:B1132"/>
    <mergeCell ref="D1132:E1132"/>
    <mergeCell ref="A1133:B1133"/>
    <mergeCell ref="A1134:B1134"/>
    <mergeCell ref="A1135:B1135"/>
    <mergeCell ref="A1136:B1136"/>
    <mergeCell ref="A1137:B1137"/>
    <mergeCell ref="C1151:D1151"/>
    <mergeCell ref="C1152:D1152"/>
    <mergeCell ref="A1154:F1154"/>
    <mergeCell ref="A1155:F1155"/>
    <mergeCell ref="B1157:B1159"/>
    <mergeCell ref="C1157:F1157"/>
    <mergeCell ref="C1158:F1158"/>
    <mergeCell ref="C1159:F1159"/>
    <mergeCell ref="A1138:B1138"/>
    <mergeCell ref="A1139:B1139"/>
    <mergeCell ref="A1140:B1140"/>
    <mergeCell ref="A1141:B1141"/>
    <mergeCell ref="A1142:B1142"/>
    <mergeCell ref="B1145:B1148"/>
    <mergeCell ref="D1161:E1162"/>
    <mergeCell ref="F1161:F1162"/>
    <mergeCell ref="A1168:B1168"/>
    <mergeCell ref="D1168:E1168"/>
    <mergeCell ref="A1169:B1169"/>
    <mergeCell ref="A1170:B1170"/>
    <mergeCell ref="A1171:B1171"/>
    <mergeCell ref="A1172:B1172"/>
    <mergeCell ref="A1173:B1173"/>
    <mergeCell ref="C1187:D1187"/>
    <mergeCell ref="C1188:D1188"/>
    <mergeCell ref="A1190:F1190"/>
    <mergeCell ref="A1191:F1191"/>
    <mergeCell ref="B1193:B1195"/>
    <mergeCell ref="C1193:F1193"/>
    <mergeCell ref="C1194:F1194"/>
    <mergeCell ref="C1195:F1195"/>
    <mergeCell ref="A1174:B1174"/>
    <mergeCell ref="A1175:B1175"/>
    <mergeCell ref="A1176:B1176"/>
    <mergeCell ref="A1177:B1177"/>
    <mergeCell ref="A1178:B1178"/>
    <mergeCell ref="B1181:B1184"/>
    <mergeCell ref="C1224:D1224"/>
    <mergeCell ref="A1210:B1210"/>
    <mergeCell ref="A1211:B1211"/>
    <mergeCell ref="A1212:B1212"/>
    <mergeCell ref="A1213:B1213"/>
    <mergeCell ref="A1214:B1214"/>
    <mergeCell ref="B1217:B1220"/>
    <mergeCell ref="D1197:E1198"/>
    <mergeCell ref="F1197:F1198"/>
    <mergeCell ref="A1204:B1204"/>
    <mergeCell ref="D1204:E1204"/>
    <mergeCell ref="A1205:B1205"/>
    <mergeCell ref="A1206:B1206"/>
    <mergeCell ref="A1207:B1207"/>
    <mergeCell ref="A1208:B1208"/>
    <mergeCell ref="A1209:B1209"/>
    <mergeCell ref="C1223:D1223"/>
  </mergeCells>
  <dataValidations count="1">
    <dataValidation type="list" allowBlank="1" showInputMessage="1" showErrorMessage="1" sqref="C14 C50 C86 C122 C158 C194 C230 C266 C302 C338 C374 C410 C446 C482 C518 C554 C590 C626 C662 C698 C734 C770 C806 C842 C878 C914 C950 C986 C1058 C1022 C1094 C1130 C1166 C1202">
      <formula1>д1</formula1>
    </dataValidation>
  </dataValidations>
  <pageMargins left="0.23622047244094491" right="0.23622047244094491" top="0.55118110236220474" bottom="0.74803149606299213" header="0.31496062992125984" footer="0.31496062992125984"/>
  <pageSetup paperSize="9" scale="58" orientation="portrait" r:id="rId1"/>
  <rowBreaks count="34" manualBreakCount="34">
    <brk id="37" max="5" man="1"/>
    <brk id="73" max="5" man="1"/>
    <brk id="109" max="5" man="1"/>
    <brk id="145" max="5" man="1"/>
    <brk id="181" max="5" man="1"/>
    <brk id="217" max="5" man="1"/>
    <brk id="253" max="5" man="1"/>
    <brk id="289" max="5" man="1"/>
    <brk id="325" max="5" man="1"/>
    <brk id="361" max="5" man="1"/>
    <brk id="397" max="5" man="1"/>
    <brk id="433" max="5" man="1"/>
    <brk id="469" max="5" man="1"/>
    <brk id="505" max="5" man="1"/>
    <brk id="541" max="5" man="1"/>
    <brk id="577" max="5" man="1"/>
    <brk id="613" max="5" man="1"/>
    <brk id="649" max="5" man="1"/>
    <brk id="685" max="5" man="1"/>
    <brk id="721" max="5" man="1"/>
    <brk id="757" max="5" man="1"/>
    <brk id="793" max="5" man="1"/>
    <brk id="829" max="5" man="1"/>
    <brk id="865" max="5" man="1"/>
    <brk id="901" max="5" man="1"/>
    <brk id="937" max="5" man="1"/>
    <brk id="973" max="5" man="1"/>
    <brk id="1009" max="5" man="1"/>
    <brk id="1045" max="5" man="1"/>
    <brk id="1009" max="5" man="1"/>
    <brk id="1081" max="5" man="1"/>
    <brk id="1117" max="5" man="1"/>
    <brk id="1153" max="5" man="1"/>
    <brk id="1189"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Расчет стоимости по Методике</vt:lpstr>
      <vt:lpstr>'Расчет стоимости по Методике'!Область_печати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Алексей</dc:creator>
  <cp:lastModifiedBy>Алексей М. Мосунов</cp:lastModifiedBy>
  <cp:lastPrinted>2018-05-31T12:13:27Z</cp:lastPrinted>
  <dcterms:created xsi:type="dcterms:W3CDTF">2018-05-31T12:04:54Z</dcterms:created>
  <dcterms:modified xsi:type="dcterms:W3CDTF">2018-07-12T14:41:27Z</dcterms:modified>
</cp:coreProperties>
</file>