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Почта\Общая\АУКЦИОНЫ МСБ\2018 год\!На рассмотрении\Мензелинский\Отредактированные\"/>
    </mc:Choice>
  </mc:AlternateContent>
  <bookViews>
    <workbookView xWindow="0" yWindow="600" windowWidth="15570" windowHeight="112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calcOnSave="0"/>
</workbook>
</file>

<file path=xl/calcChain.xml><?xml version="1.0" encoding="utf-8"?>
<calcChain xmlns="http://schemas.openxmlformats.org/spreadsheetml/2006/main">
  <c r="G3886" i="4" l="1"/>
  <c r="G3885" i="4"/>
  <c r="G3884" i="4"/>
  <c r="G3883" i="4"/>
  <c r="G3882" i="4"/>
  <c r="G3881" i="4"/>
  <c r="G3880" i="4"/>
  <c r="E3891" i="4" s="1"/>
  <c r="G3879" i="4"/>
  <c r="G3878" i="4"/>
  <c r="E3890" i="4" s="1"/>
  <c r="G3877" i="4"/>
  <c r="E3889" i="4" s="1"/>
  <c r="G3869" i="4"/>
  <c r="G3848" i="4"/>
  <c r="G3847" i="4"/>
  <c r="G3846" i="4"/>
  <c r="G3845" i="4"/>
  <c r="G3844" i="4"/>
  <c r="G3843" i="4"/>
  <c r="G3842" i="4"/>
  <c r="E3853" i="4" s="1"/>
  <c r="G3841" i="4"/>
  <c r="G3840" i="4"/>
  <c r="E3852" i="4" s="1"/>
  <c r="G3839" i="4"/>
  <c r="E3851" i="4" s="1"/>
  <c r="G3831" i="4"/>
  <c r="G3803" i="4"/>
  <c r="G3802" i="4"/>
  <c r="G3801" i="4"/>
  <c r="G3800" i="4"/>
  <c r="G3799" i="4"/>
  <c r="G3798" i="4"/>
  <c r="G3797" i="4"/>
  <c r="E3808" i="4" s="1"/>
  <c r="G3796" i="4"/>
  <c r="G3795" i="4"/>
  <c r="E3807" i="4" s="1"/>
  <c r="G3794" i="4"/>
  <c r="E3806" i="4" s="1"/>
  <c r="G3786" i="4"/>
  <c r="G3758" i="4"/>
  <c r="G3757" i="4"/>
  <c r="G3756" i="4"/>
  <c r="G3755" i="4"/>
  <c r="G3754" i="4"/>
  <c r="G3753" i="4"/>
  <c r="G3752" i="4"/>
  <c r="E3763" i="4" s="1"/>
  <c r="G3751" i="4"/>
  <c r="G3750" i="4"/>
  <c r="G3749" i="4"/>
  <c r="E3761" i="4" s="1"/>
  <c r="G3741" i="4"/>
  <c r="G3713" i="4"/>
  <c r="G3712" i="4"/>
  <c r="G3711" i="4"/>
  <c r="G3710" i="4"/>
  <c r="G3709" i="4"/>
  <c r="G3708" i="4"/>
  <c r="G3707" i="4"/>
  <c r="E3718" i="4" s="1"/>
  <c r="G3706" i="4"/>
  <c r="G3705" i="4"/>
  <c r="G3704" i="4"/>
  <c r="E3716" i="4" s="1"/>
  <c r="G3696" i="4"/>
  <c r="G3668" i="4"/>
  <c r="G3667" i="4"/>
  <c r="G3666" i="4"/>
  <c r="G3665" i="4"/>
  <c r="G3664" i="4"/>
  <c r="G3663" i="4"/>
  <c r="G3662" i="4"/>
  <c r="E3673" i="4" s="1"/>
  <c r="G3661" i="4"/>
  <c r="G3660" i="4"/>
  <c r="G3659" i="4"/>
  <c r="E3671" i="4" s="1"/>
  <c r="G3651" i="4"/>
  <c r="G3623" i="4"/>
  <c r="G3622" i="4"/>
  <c r="G3621" i="4"/>
  <c r="G3620" i="4"/>
  <c r="G3619" i="4"/>
  <c r="G3618" i="4"/>
  <c r="G3617" i="4"/>
  <c r="E3628" i="4" s="1"/>
  <c r="G3616" i="4"/>
  <c r="G3615" i="4"/>
  <c r="E3627" i="4" s="1"/>
  <c r="G3614" i="4"/>
  <c r="E3626" i="4" s="1"/>
  <c r="G3606" i="4"/>
  <c r="G3578" i="4"/>
  <c r="G3577" i="4"/>
  <c r="G3576" i="4"/>
  <c r="G3575" i="4"/>
  <c r="G3574" i="4"/>
  <c r="G3573" i="4"/>
  <c r="G3572" i="4"/>
  <c r="E3583" i="4" s="1"/>
  <c r="G3571" i="4"/>
  <c r="G3570" i="4"/>
  <c r="G3569" i="4"/>
  <c r="E3581" i="4" s="1"/>
  <c r="G3561" i="4"/>
  <c r="G3533" i="4"/>
  <c r="G3532" i="4"/>
  <c r="G3531" i="4"/>
  <c r="G3530" i="4"/>
  <c r="G3529" i="4"/>
  <c r="G3528" i="4"/>
  <c r="G3527" i="4"/>
  <c r="E3538" i="4" s="1"/>
  <c r="G3526" i="4"/>
  <c r="G3525" i="4"/>
  <c r="G3524" i="4"/>
  <c r="E3536" i="4" s="1"/>
  <c r="G3516" i="4"/>
  <c r="G3488" i="4"/>
  <c r="G3487" i="4"/>
  <c r="G3486" i="4"/>
  <c r="G3485" i="4"/>
  <c r="G3484" i="4"/>
  <c r="G3483" i="4"/>
  <c r="G3482" i="4"/>
  <c r="E3493" i="4" s="1"/>
  <c r="G3481" i="4"/>
  <c r="G3480" i="4"/>
  <c r="G3479" i="4"/>
  <c r="E3491" i="4" s="1"/>
  <c r="G3471" i="4"/>
  <c r="G3443" i="4"/>
  <c r="G3442" i="4"/>
  <c r="G3441" i="4"/>
  <c r="G3440" i="4"/>
  <c r="G3439" i="4"/>
  <c r="G3438" i="4"/>
  <c r="G3437" i="4"/>
  <c r="E3448" i="4" s="1"/>
  <c r="G3436" i="4"/>
  <c r="G3435" i="4"/>
  <c r="G3434" i="4"/>
  <c r="E3446" i="4" s="1"/>
  <c r="G3426" i="4"/>
  <c r="G3398" i="4"/>
  <c r="G3397" i="4"/>
  <c r="G3396" i="4"/>
  <c r="G3395" i="4"/>
  <c r="G3394" i="4"/>
  <c r="G3393" i="4"/>
  <c r="G3392" i="4"/>
  <c r="E3403" i="4" s="1"/>
  <c r="G3391" i="4"/>
  <c r="G3390" i="4"/>
  <c r="G3389" i="4"/>
  <c r="E3401" i="4" s="1"/>
  <c r="G3381" i="4"/>
  <c r="G3353" i="4"/>
  <c r="G3352" i="4"/>
  <c r="G3351" i="4"/>
  <c r="G3350" i="4"/>
  <c r="G3349" i="4"/>
  <c r="G3348" i="4"/>
  <c r="G3347" i="4"/>
  <c r="E3358" i="4" s="1"/>
  <c r="G3346" i="4"/>
  <c r="G3345" i="4"/>
  <c r="G3344" i="4"/>
  <c r="E3356" i="4" s="1"/>
  <c r="G3336" i="4"/>
  <c r="G3308" i="4"/>
  <c r="G3307" i="4"/>
  <c r="G3306" i="4"/>
  <c r="G3305" i="4"/>
  <c r="G3304" i="4"/>
  <c r="G3303" i="4"/>
  <c r="G3302" i="4"/>
  <c r="E3313" i="4" s="1"/>
  <c r="G3301" i="4"/>
  <c r="G3300" i="4"/>
  <c r="G3299" i="4"/>
  <c r="E3311" i="4" s="1"/>
  <c r="G3291" i="4"/>
  <c r="G3263" i="4"/>
  <c r="G3262" i="4"/>
  <c r="G3261" i="4"/>
  <c r="G3260" i="4"/>
  <c r="G3259" i="4"/>
  <c r="G3258" i="4"/>
  <c r="G3257" i="4"/>
  <c r="E3268" i="4" s="1"/>
  <c r="G3256" i="4"/>
  <c r="G3255" i="4"/>
  <c r="G3254" i="4"/>
  <c r="E3266" i="4" s="1"/>
  <c r="G3246" i="4"/>
  <c r="G3218" i="4"/>
  <c r="G3217" i="4"/>
  <c r="G3216" i="4"/>
  <c r="G3215" i="4"/>
  <c r="G3214" i="4"/>
  <c r="G3213" i="4"/>
  <c r="G3212" i="4"/>
  <c r="E3223" i="4" s="1"/>
  <c r="G3211" i="4"/>
  <c r="G3210" i="4"/>
  <c r="G3209" i="4"/>
  <c r="E3221" i="4" s="1"/>
  <c r="G3201" i="4"/>
  <c r="G3173" i="4"/>
  <c r="G3172" i="4"/>
  <c r="G3171" i="4"/>
  <c r="G3170" i="4"/>
  <c r="G3169" i="4"/>
  <c r="G3168" i="4"/>
  <c r="G3167" i="4"/>
  <c r="E3178" i="4" s="1"/>
  <c r="G3166" i="4"/>
  <c r="G3165" i="4"/>
  <c r="G3164" i="4"/>
  <c r="E3176" i="4" s="1"/>
  <c r="G3156" i="4"/>
  <c r="G3128" i="4"/>
  <c r="G3127" i="4"/>
  <c r="G3126" i="4"/>
  <c r="G3125" i="4"/>
  <c r="G3124" i="4"/>
  <c r="G3123" i="4"/>
  <c r="G3122" i="4"/>
  <c r="E3133" i="4" s="1"/>
  <c r="G3121" i="4"/>
  <c r="G3120" i="4"/>
  <c r="G3119" i="4"/>
  <c r="E3131" i="4" s="1"/>
  <c r="G3111" i="4"/>
  <c r="G3083" i="4"/>
  <c r="G3082" i="4"/>
  <c r="G3081" i="4"/>
  <c r="G3080" i="4"/>
  <c r="G3079" i="4"/>
  <c r="G3078" i="4"/>
  <c r="G3077" i="4"/>
  <c r="E3088" i="4" s="1"/>
  <c r="G3076" i="4"/>
  <c r="G3075" i="4"/>
  <c r="E3087" i="4" s="1"/>
  <c r="G3074" i="4"/>
  <c r="E3086" i="4" s="1"/>
  <c r="G3066" i="4"/>
  <c r="G3038" i="4"/>
  <c r="G3037" i="4"/>
  <c r="G3036" i="4"/>
  <c r="G3035" i="4"/>
  <c r="G3034" i="4"/>
  <c r="G3033" i="4"/>
  <c r="G3032" i="4"/>
  <c r="E3043" i="4" s="1"/>
  <c r="G3031" i="4"/>
  <c r="G3030" i="4"/>
  <c r="G3029" i="4"/>
  <c r="E3041" i="4" s="1"/>
  <c r="G3021" i="4"/>
  <c r="G2993" i="4"/>
  <c r="G2992" i="4"/>
  <c r="G2991" i="4"/>
  <c r="G2990" i="4"/>
  <c r="G2989" i="4"/>
  <c r="G2988" i="4"/>
  <c r="G2987" i="4"/>
  <c r="E2998" i="4" s="1"/>
  <c r="G2986" i="4"/>
  <c r="G2985" i="4"/>
  <c r="G2984" i="4"/>
  <c r="E2996" i="4" s="1"/>
  <c r="G2976" i="4"/>
  <c r="G2948" i="4"/>
  <c r="G2947" i="4"/>
  <c r="G2946" i="4"/>
  <c r="G2945" i="4"/>
  <c r="G2944" i="4"/>
  <c r="G2943" i="4"/>
  <c r="G2942" i="4"/>
  <c r="E2953" i="4" s="1"/>
  <c r="G2941" i="4"/>
  <c r="G2940" i="4"/>
  <c r="G2939" i="4"/>
  <c r="E2951" i="4" s="1"/>
  <c r="G2931" i="4"/>
  <c r="G2903" i="4"/>
  <c r="G2902" i="4"/>
  <c r="G2901" i="4"/>
  <c r="G2900" i="4"/>
  <c r="G2899" i="4"/>
  <c r="G2898" i="4"/>
  <c r="G2897" i="4"/>
  <c r="E2908" i="4" s="1"/>
  <c r="G2896" i="4"/>
  <c r="G2895" i="4"/>
  <c r="E2907" i="4" s="1"/>
  <c r="G2894" i="4"/>
  <c r="E2906" i="4" s="1"/>
  <c r="G2886" i="4"/>
  <c r="G2858" i="4"/>
  <c r="G2857" i="4"/>
  <c r="G2856" i="4"/>
  <c r="G2855" i="4"/>
  <c r="G2854" i="4"/>
  <c r="G2853" i="4"/>
  <c r="G2852" i="4"/>
  <c r="E2863" i="4" s="1"/>
  <c r="G2851" i="4"/>
  <c r="G2850" i="4"/>
  <c r="G2849" i="4"/>
  <c r="E2861" i="4" s="1"/>
  <c r="G2841" i="4"/>
  <c r="G2813" i="4"/>
  <c r="G2812" i="4"/>
  <c r="G2811" i="4"/>
  <c r="G2810" i="4"/>
  <c r="G2809" i="4"/>
  <c r="G2808" i="4"/>
  <c r="G2807" i="4"/>
  <c r="E2818" i="4" s="1"/>
  <c r="G2806" i="4"/>
  <c r="G2805" i="4"/>
  <c r="G2804" i="4"/>
  <c r="E2816" i="4" s="1"/>
  <c r="G2796" i="4"/>
  <c r="G2768" i="4"/>
  <c r="G2767" i="4"/>
  <c r="G2766" i="4"/>
  <c r="G2765" i="4"/>
  <c r="G2764" i="4"/>
  <c r="G2763" i="4"/>
  <c r="G2762" i="4"/>
  <c r="E2773" i="4" s="1"/>
  <c r="G2761" i="4"/>
  <c r="G2760" i="4"/>
  <c r="G2759" i="4"/>
  <c r="E2771" i="4" s="1"/>
  <c r="G2751" i="4"/>
  <c r="G2723" i="4"/>
  <c r="G2722" i="4"/>
  <c r="G2721" i="4"/>
  <c r="G2720" i="4"/>
  <c r="G2719" i="4"/>
  <c r="G2718" i="4"/>
  <c r="G2717" i="4"/>
  <c r="E2728" i="4" s="1"/>
  <c r="G2716" i="4"/>
  <c r="G2715" i="4"/>
  <c r="G2714" i="4"/>
  <c r="E2726" i="4" s="1"/>
  <c r="G2706" i="4"/>
  <c r="G2678" i="4"/>
  <c r="G2677" i="4"/>
  <c r="G2676" i="4"/>
  <c r="G2675" i="4"/>
  <c r="G2674" i="4"/>
  <c r="G2673" i="4"/>
  <c r="G2672" i="4"/>
  <c r="E2683" i="4" s="1"/>
  <c r="G2671" i="4"/>
  <c r="G2670" i="4"/>
  <c r="G2669" i="4"/>
  <c r="E2681" i="4" s="1"/>
  <c r="G2661" i="4"/>
  <c r="G2633" i="4"/>
  <c r="G2632" i="4"/>
  <c r="G2631" i="4"/>
  <c r="G2630" i="4"/>
  <c r="G2629" i="4"/>
  <c r="G2628" i="4"/>
  <c r="G2627" i="4"/>
  <c r="E2638" i="4" s="1"/>
  <c r="G2626" i="4"/>
  <c r="G2625" i="4"/>
  <c r="G2624" i="4"/>
  <c r="E2636" i="4" s="1"/>
  <c r="G2616" i="4"/>
  <c r="G2588" i="4"/>
  <c r="G2587" i="4"/>
  <c r="G2586" i="4"/>
  <c r="G2585" i="4"/>
  <c r="G2584" i="4"/>
  <c r="G2583" i="4"/>
  <c r="G2582" i="4"/>
  <c r="E2593" i="4" s="1"/>
  <c r="G2581" i="4"/>
  <c r="G2580" i="4"/>
  <c r="G2579" i="4"/>
  <c r="E2591" i="4" s="1"/>
  <c r="G2571" i="4"/>
  <c r="G2543" i="4"/>
  <c r="G2542" i="4"/>
  <c r="G2541" i="4"/>
  <c r="G2540" i="4"/>
  <c r="G2539" i="4"/>
  <c r="G2538" i="4"/>
  <c r="G2537" i="4"/>
  <c r="E2548" i="4" s="1"/>
  <c r="G2536" i="4"/>
  <c r="G2535" i="4"/>
  <c r="E2547" i="4" s="1"/>
  <c r="G2534" i="4"/>
  <c r="E2546" i="4" s="1"/>
  <c r="G2526" i="4"/>
  <c r="G2498" i="4"/>
  <c r="G2497" i="4"/>
  <c r="G2496" i="4"/>
  <c r="G2495" i="4"/>
  <c r="G2494" i="4"/>
  <c r="G2493" i="4"/>
  <c r="G2492" i="4"/>
  <c r="E2503" i="4" s="1"/>
  <c r="G2491" i="4"/>
  <c r="G2490" i="4"/>
  <c r="G2489" i="4"/>
  <c r="E2501" i="4" s="1"/>
  <c r="G2481" i="4"/>
  <c r="G2453" i="4"/>
  <c r="G2452" i="4"/>
  <c r="G2451" i="4"/>
  <c r="G2450" i="4"/>
  <c r="G2449" i="4"/>
  <c r="G2448" i="4"/>
  <c r="G2447" i="4"/>
  <c r="E2458" i="4" s="1"/>
  <c r="G2446" i="4"/>
  <c r="G2445" i="4"/>
  <c r="G2444" i="4"/>
  <c r="E2456" i="4" s="1"/>
  <c r="G2436" i="4"/>
  <c r="G2408" i="4"/>
  <c r="G2407" i="4"/>
  <c r="G2406" i="4"/>
  <c r="G2405" i="4"/>
  <c r="G2404" i="4"/>
  <c r="G2403" i="4"/>
  <c r="G2402" i="4"/>
  <c r="E2413" i="4" s="1"/>
  <c r="G2401" i="4"/>
  <c r="G2400" i="4"/>
  <c r="G2399" i="4"/>
  <c r="E2411" i="4" s="1"/>
  <c r="G2391" i="4"/>
  <c r="G2363" i="4"/>
  <c r="G2362" i="4"/>
  <c r="G2361" i="4"/>
  <c r="G2360" i="4"/>
  <c r="G2359" i="4"/>
  <c r="G2358" i="4"/>
  <c r="G2357" i="4"/>
  <c r="E2368" i="4" s="1"/>
  <c r="G2356" i="4"/>
  <c r="G2355" i="4"/>
  <c r="G2354" i="4"/>
  <c r="E2366" i="4" s="1"/>
  <c r="G2346" i="4"/>
  <c r="G2318" i="4"/>
  <c r="G2317" i="4"/>
  <c r="G2316" i="4"/>
  <c r="G2315" i="4"/>
  <c r="G2314" i="4"/>
  <c r="G2313" i="4"/>
  <c r="G2312" i="4"/>
  <c r="E2323" i="4" s="1"/>
  <c r="G2311" i="4"/>
  <c r="G2310" i="4"/>
  <c r="G2309" i="4"/>
  <c r="E2321" i="4" s="1"/>
  <c r="G2301" i="4"/>
  <c r="G2273" i="4"/>
  <c r="G2272" i="4"/>
  <c r="G2271" i="4"/>
  <c r="G2270" i="4"/>
  <c r="G2269" i="4"/>
  <c r="G2268" i="4"/>
  <c r="G2267" i="4"/>
  <c r="E2278" i="4" s="1"/>
  <c r="G2266" i="4"/>
  <c r="G2265" i="4"/>
  <c r="G2264" i="4"/>
  <c r="E2276" i="4" s="1"/>
  <c r="G2256" i="4"/>
  <c r="G2228" i="4"/>
  <c r="G2227" i="4"/>
  <c r="G2226" i="4"/>
  <c r="G2225" i="4"/>
  <c r="G2224" i="4"/>
  <c r="G2223" i="4"/>
  <c r="G2222" i="4"/>
  <c r="E2233" i="4" s="1"/>
  <c r="G2221" i="4"/>
  <c r="G2220" i="4"/>
  <c r="G2219" i="4"/>
  <c r="E2231" i="4" s="1"/>
  <c r="G2211" i="4"/>
  <c r="G2183" i="4"/>
  <c r="G2182" i="4"/>
  <c r="G2181" i="4"/>
  <c r="G2180" i="4"/>
  <c r="G2179" i="4"/>
  <c r="G2178" i="4"/>
  <c r="G2177" i="4"/>
  <c r="E2188" i="4" s="1"/>
  <c r="G2176" i="4"/>
  <c r="G2175" i="4"/>
  <c r="G2174" i="4"/>
  <c r="E2186" i="4" s="1"/>
  <c r="G2166" i="4"/>
  <c r="G2138" i="4"/>
  <c r="G2137" i="4"/>
  <c r="G2136" i="4"/>
  <c r="G2135" i="4"/>
  <c r="G2134" i="4"/>
  <c r="G2133" i="4"/>
  <c r="G2132" i="4"/>
  <c r="E2143" i="4" s="1"/>
  <c r="G2131" i="4"/>
  <c r="G2130" i="4"/>
  <c r="G2129" i="4"/>
  <c r="E2141" i="4" s="1"/>
  <c r="G2121" i="4"/>
  <c r="G2093" i="4"/>
  <c r="G2092" i="4"/>
  <c r="G2091" i="4"/>
  <c r="G2090" i="4"/>
  <c r="G2089" i="4"/>
  <c r="G2088" i="4"/>
  <c r="G2087" i="4"/>
  <c r="E2098" i="4" s="1"/>
  <c r="G2086" i="4"/>
  <c r="G2085" i="4"/>
  <c r="G2084" i="4"/>
  <c r="E2096" i="4" s="1"/>
  <c r="G2076" i="4"/>
  <c r="G2048" i="4"/>
  <c r="G2047" i="4"/>
  <c r="G2046" i="4"/>
  <c r="G2045" i="4"/>
  <c r="G2044" i="4"/>
  <c r="G2043" i="4"/>
  <c r="G2042" i="4"/>
  <c r="E2053" i="4" s="1"/>
  <c r="G2041" i="4"/>
  <c r="G2040" i="4"/>
  <c r="G2039" i="4"/>
  <c r="E2051" i="4" s="1"/>
  <c r="G2031" i="4"/>
  <c r="G2003" i="4"/>
  <c r="G2002" i="4"/>
  <c r="G2001" i="4"/>
  <c r="G2000" i="4"/>
  <c r="G1999" i="4"/>
  <c r="G1998" i="4"/>
  <c r="G1997" i="4"/>
  <c r="E2008" i="4" s="1"/>
  <c r="G1996" i="4"/>
  <c r="G1995" i="4"/>
  <c r="G1994" i="4"/>
  <c r="E2006" i="4" s="1"/>
  <c r="G1986" i="4"/>
  <c r="G1958" i="4"/>
  <c r="G1957" i="4"/>
  <c r="G1956" i="4"/>
  <c r="G1955" i="4"/>
  <c r="G1954" i="4"/>
  <c r="G1953" i="4"/>
  <c r="G1952" i="4"/>
  <c r="E1963" i="4" s="1"/>
  <c r="G1951" i="4"/>
  <c r="G1950" i="4"/>
  <c r="G1949" i="4"/>
  <c r="E1961" i="4" s="1"/>
  <c r="G1941" i="4"/>
  <c r="G1913" i="4"/>
  <c r="G1912" i="4"/>
  <c r="G1911" i="4"/>
  <c r="G1910" i="4"/>
  <c r="G1909" i="4"/>
  <c r="G1908" i="4"/>
  <c r="G1907" i="4"/>
  <c r="E1918" i="4" s="1"/>
  <c r="G1906" i="4"/>
  <c r="G1905" i="4"/>
  <c r="G1904" i="4"/>
  <c r="E1916" i="4" s="1"/>
  <c r="G1896" i="4"/>
  <c r="E3312" i="4" l="1"/>
  <c r="E2277" i="4"/>
  <c r="E2457" i="4"/>
  <c r="E2502" i="4"/>
  <c r="E2505" i="4" s="1"/>
  <c r="D2507" i="4" s="1"/>
  <c r="D2508" i="4" s="1"/>
  <c r="E2637" i="4"/>
  <c r="E2640" i="4" s="1"/>
  <c r="D2642" i="4" s="1"/>
  <c r="D2643" i="4" s="1"/>
  <c r="E2817" i="4"/>
  <c r="E2997" i="4"/>
  <c r="E3537" i="4"/>
  <c r="E3582" i="4"/>
  <c r="E3585" i="4" s="1"/>
  <c r="D3587" i="4" s="1"/>
  <c r="D3588" i="4" s="1"/>
  <c r="E2232" i="4"/>
  <c r="E3132" i="4"/>
  <c r="E3717" i="4"/>
  <c r="E2099" i="4"/>
  <c r="E2187" i="4"/>
  <c r="E3042" i="4"/>
  <c r="E3045" i="4" s="1"/>
  <c r="D3047" i="4" s="1"/>
  <c r="D3048" i="4" s="1"/>
  <c r="E3267" i="4"/>
  <c r="E3402" i="4"/>
  <c r="E3405" i="4" s="1"/>
  <c r="D3407" i="4" s="1"/>
  <c r="D3408" i="4" s="1"/>
  <c r="E2864" i="4"/>
  <c r="E1962" i="4"/>
  <c r="E2007" i="4"/>
  <c r="E2144" i="4"/>
  <c r="E2145" i="4" s="1"/>
  <c r="D2147" i="4" s="1"/>
  <c r="D2148" i="4" s="1"/>
  <c r="E2279" i="4"/>
  <c r="E2322" i="4"/>
  <c r="E2325" i="4" s="1"/>
  <c r="D2327" i="4" s="1"/>
  <c r="D2328" i="4" s="1"/>
  <c r="E2592" i="4"/>
  <c r="E2639" i="4"/>
  <c r="E2682" i="4"/>
  <c r="E2862" i="4"/>
  <c r="E2952" i="4"/>
  <c r="E2999" i="4"/>
  <c r="E3000" i="4" s="1"/>
  <c r="D3002" i="4" s="1"/>
  <c r="D3003" i="4" s="1"/>
  <c r="E3357" i="4"/>
  <c r="E3672" i="4"/>
  <c r="E3629" i="4"/>
  <c r="E3630" i="4" s="1"/>
  <c r="D3632" i="4" s="1"/>
  <c r="D3633" i="4" s="1"/>
  <c r="E2097" i="4"/>
  <c r="E2142" i="4"/>
  <c r="E2367" i="4"/>
  <c r="E2370" i="4" s="1"/>
  <c r="D2372" i="4" s="1"/>
  <c r="D2373" i="4" s="1"/>
  <c r="E2412" i="4"/>
  <c r="E2415" i="4" s="1"/>
  <c r="D2417" i="4" s="1"/>
  <c r="D2418" i="4" s="1"/>
  <c r="E2727" i="4"/>
  <c r="E2730" i="4" s="1"/>
  <c r="D2732" i="4" s="1"/>
  <c r="D2733" i="4" s="1"/>
  <c r="E2772" i="4"/>
  <c r="E3177" i="4"/>
  <c r="E3222" i="4"/>
  <c r="E3269" i="4"/>
  <c r="E3447" i="4"/>
  <c r="E3492" i="4"/>
  <c r="E3762" i="4"/>
  <c r="E3224" i="4"/>
  <c r="E3359" i="4"/>
  <c r="E3584" i="4"/>
  <c r="E3719" i="4"/>
  <c r="E3720" i="4" s="1"/>
  <c r="D3722" i="4" s="1"/>
  <c r="D3723" i="4" s="1"/>
  <c r="E2052" i="4"/>
  <c r="E2369" i="4"/>
  <c r="E2729" i="4"/>
  <c r="E3089" i="4"/>
  <c r="E3090" i="4" s="1"/>
  <c r="D3092" i="4" s="1"/>
  <c r="D3093" i="4" s="1"/>
  <c r="E3449" i="4"/>
  <c r="E3450" i="4" s="1"/>
  <c r="D3452" i="4" s="1"/>
  <c r="D3453" i="4" s="1"/>
  <c r="E3809" i="4"/>
  <c r="E2504" i="4"/>
  <c r="E1919" i="4"/>
  <c r="E1920" i="4" s="1"/>
  <c r="D1922" i="4" s="1"/>
  <c r="D1923" i="4" s="1"/>
  <c r="E2324" i="4"/>
  <c r="E2459" i="4"/>
  <c r="E2684" i="4"/>
  <c r="E2819" i="4"/>
  <c r="E2820" i="4" s="1"/>
  <c r="D2822" i="4" s="1"/>
  <c r="D2823" i="4" s="1"/>
  <c r="E3044" i="4"/>
  <c r="E3179" i="4"/>
  <c r="E3404" i="4"/>
  <c r="E3539" i="4"/>
  <c r="E3540" i="4" s="1"/>
  <c r="D3542" i="4" s="1"/>
  <c r="D3543" i="4" s="1"/>
  <c r="E3764" i="4"/>
  <c r="E1917" i="4"/>
  <c r="E2009" i="4"/>
  <c r="E2189" i="4"/>
  <c r="E2280" i="4"/>
  <c r="D2282" i="4" s="1"/>
  <c r="D2283" i="4" s="1"/>
  <c r="E2549" i="4"/>
  <c r="E2550" i="4" s="1"/>
  <c r="D2552" i="4" s="1"/>
  <c r="D2553" i="4" s="1"/>
  <c r="E2909" i="4"/>
  <c r="E2910" i="4" s="1"/>
  <c r="D2912" i="4" s="1"/>
  <c r="D2913" i="4" s="1"/>
  <c r="E3360" i="4"/>
  <c r="D3362" i="4" s="1"/>
  <c r="D3363" i="4" s="1"/>
  <c r="E3892" i="4"/>
  <c r="E2234" i="4"/>
  <c r="E2235" i="4" s="1"/>
  <c r="D2237" i="4" s="1"/>
  <c r="D2238" i="4" s="1"/>
  <c r="E2594" i="4"/>
  <c r="E2595" i="4" s="1"/>
  <c r="D2597" i="4" s="1"/>
  <c r="D2598" i="4" s="1"/>
  <c r="E2774" i="4"/>
  <c r="E2775" i="4" s="1"/>
  <c r="D2777" i="4" s="1"/>
  <c r="D2778" i="4" s="1"/>
  <c r="E2954" i="4"/>
  <c r="E3134" i="4"/>
  <c r="E3135" i="4" s="1"/>
  <c r="D3137" i="4" s="1"/>
  <c r="D3138" i="4" s="1"/>
  <c r="E3314" i="4"/>
  <c r="E3494" i="4"/>
  <c r="E3495" i="4" s="1"/>
  <c r="D3497" i="4" s="1"/>
  <c r="D3498" i="4" s="1"/>
  <c r="E3674" i="4"/>
  <c r="E3854" i="4"/>
  <c r="E3855" i="4" s="1"/>
  <c r="D3857" i="4" s="1"/>
  <c r="D3858" i="4" s="1"/>
  <c r="E1964" i="4"/>
  <c r="E1965" i="4" s="1"/>
  <c r="D1967" i="4" s="1"/>
  <c r="D1968" i="4" s="1"/>
  <c r="E2190" i="4"/>
  <c r="D2192" i="4" s="1"/>
  <c r="D2193" i="4" s="1"/>
  <c r="E3810" i="4"/>
  <c r="D3812" i="4" s="1"/>
  <c r="D3813" i="4" s="1"/>
  <c r="E3893" i="4"/>
  <c r="D3895" i="4" s="1"/>
  <c r="D3896" i="4" s="1"/>
  <c r="E2414" i="4"/>
  <c r="E2054" i="4"/>
  <c r="E2955" i="4"/>
  <c r="D2957" i="4" s="1"/>
  <c r="D2958" i="4" s="1"/>
  <c r="E2685" i="4"/>
  <c r="D2687" i="4" s="1"/>
  <c r="D2688" i="4" s="1"/>
  <c r="E2865" i="4"/>
  <c r="D2867" i="4" s="1"/>
  <c r="D2868" i="4" s="1"/>
  <c r="E3675" i="4"/>
  <c r="D3677" i="4" s="1"/>
  <c r="D3678" i="4" s="1"/>
  <c r="E2100" i="4" l="1"/>
  <c r="D2102" i="4" s="1"/>
  <c r="D2103" i="4" s="1"/>
  <c r="E2055" i="4"/>
  <c r="D2057" i="4" s="1"/>
  <c r="D2058" i="4" s="1"/>
  <c r="E3315" i="4"/>
  <c r="D3317" i="4" s="1"/>
  <c r="D3318" i="4" s="1"/>
  <c r="E3765" i="4"/>
  <c r="D3767" i="4" s="1"/>
  <c r="D3768" i="4" s="1"/>
  <c r="E3225" i="4"/>
  <c r="D3227" i="4" s="1"/>
  <c r="D3228" i="4" s="1"/>
  <c r="E3270" i="4"/>
  <c r="D3272" i="4" s="1"/>
  <c r="D3273" i="4" s="1"/>
  <c r="E2010" i="4"/>
  <c r="D2012" i="4" s="1"/>
  <c r="D2013" i="4" s="1"/>
  <c r="E2460" i="4"/>
  <c r="D2462" i="4" s="1"/>
  <c r="D2463" i="4" s="1"/>
  <c r="E3180" i="4"/>
  <c r="D3182" i="4" s="1"/>
  <c r="D3183" i="4" s="1"/>
  <c r="G1868" i="4"/>
  <c r="G1867" i="4"/>
  <c r="G1866" i="4"/>
  <c r="G1865" i="4"/>
  <c r="G1864" i="4"/>
  <c r="G1863" i="4"/>
  <c r="G1862" i="4"/>
  <c r="E1873" i="4" s="1"/>
  <c r="G1861" i="4"/>
  <c r="G1860" i="4"/>
  <c r="G1859" i="4"/>
  <c r="E1871" i="4" s="1"/>
  <c r="G1851" i="4"/>
  <c r="G1823" i="4"/>
  <c r="G1822" i="4"/>
  <c r="G1821" i="4"/>
  <c r="G1820" i="4"/>
  <c r="G1819" i="4"/>
  <c r="G1818" i="4"/>
  <c r="G1817" i="4"/>
  <c r="E1828" i="4" s="1"/>
  <c r="G1816" i="4"/>
  <c r="G1815" i="4"/>
  <c r="G1814" i="4"/>
  <c r="E1826" i="4" s="1"/>
  <c r="G1806" i="4"/>
  <c r="G1778" i="4"/>
  <c r="G1777" i="4"/>
  <c r="G1776" i="4"/>
  <c r="G1775" i="4"/>
  <c r="G1774" i="4"/>
  <c r="G1773" i="4"/>
  <c r="G1772" i="4"/>
  <c r="E1783" i="4" s="1"/>
  <c r="G1771" i="4"/>
  <c r="G1770" i="4"/>
  <c r="G1769" i="4"/>
  <c r="E1781" i="4" s="1"/>
  <c r="G1761" i="4"/>
  <c r="G1733" i="4"/>
  <c r="G1732" i="4"/>
  <c r="G1731" i="4"/>
  <c r="G1730" i="4"/>
  <c r="G1729" i="4"/>
  <c r="G1728" i="4"/>
  <c r="G1727" i="4"/>
  <c r="E1738" i="4" s="1"/>
  <c r="G1726" i="4"/>
  <c r="G1725" i="4"/>
  <c r="G1724" i="4"/>
  <c r="E1736" i="4" s="1"/>
  <c r="G1716" i="4"/>
  <c r="G1688" i="4"/>
  <c r="G1687" i="4"/>
  <c r="G1686" i="4"/>
  <c r="G1685" i="4"/>
  <c r="G1684" i="4"/>
  <c r="G1683" i="4"/>
  <c r="G1682" i="4"/>
  <c r="E1693" i="4" s="1"/>
  <c r="G1681" i="4"/>
  <c r="G1680" i="4"/>
  <c r="G1679" i="4"/>
  <c r="E1691" i="4" s="1"/>
  <c r="G1671" i="4"/>
  <c r="G1643" i="4"/>
  <c r="G1642" i="4"/>
  <c r="G1641" i="4"/>
  <c r="G1640" i="4"/>
  <c r="G1639" i="4"/>
  <c r="G1638" i="4"/>
  <c r="G1637" i="4"/>
  <c r="E1648" i="4" s="1"/>
  <c r="G1636" i="4"/>
  <c r="G1635" i="4"/>
  <c r="G1634" i="4"/>
  <c r="E1646" i="4" s="1"/>
  <c r="G1626" i="4"/>
  <c r="G1598" i="4"/>
  <c r="G1597" i="4"/>
  <c r="G1596" i="4"/>
  <c r="G1595" i="4"/>
  <c r="G1594" i="4"/>
  <c r="G1593" i="4"/>
  <c r="G1592" i="4"/>
  <c r="E1603" i="4" s="1"/>
  <c r="G1591" i="4"/>
  <c r="G1590" i="4"/>
  <c r="G1589" i="4"/>
  <c r="E1601" i="4" s="1"/>
  <c r="G1581" i="4"/>
  <c r="G1553" i="4"/>
  <c r="G1552" i="4"/>
  <c r="G1551" i="4"/>
  <c r="G1550" i="4"/>
  <c r="G1549" i="4"/>
  <c r="G1548" i="4"/>
  <c r="G1547" i="4"/>
  <c r="E1558" i="4" s="1"/>
  <c r="G1546" i="4"/>
  <c r="G1545" i="4"/>
  <c r="G1544" i="4"/>
  <c r="E1556" i="4" s="1"/>
  <c r="G1536" i="4"/>
  <c r="G1508" i="4"/>
  <c r="G1507" i="4"/>
  <c r="G1506" i="4"/>
  <c r="G1505" i="4"/>
  <c r="G1504" i="4"/>
  <c r="G1503" i="4"/>
  <c r="G1502" i="4"/>
  <c r="E1513" i="4" s="1"/>
  <c r="G1501" i="4"/>
  <c r="G1500" i="4"/>
  <c r="G1499" i="4"/>
  <c r="E1511" i="4" s="1"/>
  <c r="G1491" i="4"/>
  <c r="G1463" i="4"/>
  <c r="G1462" i="4"/>
  <c r="G1461" i="4"/>
  <c r="G1460" i="4"/>
  <c r="G1459" i="4"/>
  <c r="G1458" i="4"/>
  <c r="G1457" i="4"/>
  <c r="E1468" i="4" s="1"/>
  <c r="G1456" i="4"/>
  <c r="G1455" i="4"/>
  <c r="G1454" i="4"/>
  <c r="E1466" i="4" s="1"/>
  <c r="G1446" i="4"/>
  <c r="G1418" i="4"/>
  <c r="G1417" i="4"/>
  <c r="G1416" i="4"/>
  <c r="G1415" i="4"/>
  <c r="G1414" i="4"/>
  <c r="G1413" i="4"/>
  <c r="G1412" i="4"/>
  <c r="E1423" i="4" s="1"/>
  <c r="G1411" i="4"/>
  <c r="G1410" i="4"/>
  <c r="G1409" i="4"/>
  <c r="E1421" i="4" s="1"/>
  <c r="G1401" i="4"/>
  <c r="G1373" i="4"/>
  <c r="G1372" i="4"/>
  <c r="G1371" i="4"/>
  <c r="G1370" i="4"/>
  <c r="G1369" i="4"/>
  <c r="G1368" i="4"/>
  <c r="G1367" i="4"/>
  <c r="E1378" i="4" s="1"/>
  <c r="G1366" i="4"/>
  <c r="G1365" i="4"/>
  <c r="E1377" i="4" s="1"/>
  <c r="G1364" i="4"/>
  <c r="E1376" i="4" s="1"/>
  <c r="G1356" i="4"/>
  <c r="G1328" i="4"/>
  <c r="G1327" i="4"/>
  <c r="G1326" i="4"/>
  <c r="G1325" i="4"/>
  <c r="G1324" i="4"/>
  <c r="G1323" i="4"/>
  <c r="G1322" i="4"/>
  <c r="E1333" i="4" s="1"/>
  <c r="G1321" i="4"/>
  <c r="G1320" i="4"/>
  <c r="G1319" i="4"/>
  <c r="E1331" i="4" s="1"/>
  <c r="G1311" i="4"/>
  <c r="G1283" i="4"/>
  <c r="G1282" i="4"/>
  <c r="G1281" i="4"/>
  <c r="G1280" i="4"/>
  <c r="G1279" i="4"/>
  <c r="G1278" i="4"/>
  <c r="G1277" i="4"/>
  <c r="E1288" i="4" s="1"/>
  <c r="G1276" i="4"/>
  <c r="G1275" i="4"/>
  <c r="G1274" i="4"/>
  <c r="E1286" i="4" s="1"/>
  <c r="G1266" i="4"/>
  <c r="G1238" i="4"/>
  <c r="G1237" i="4"/>
  <c r="G1236" i="4"/>
  <c r="G1235" i="4"/>
  <c r="G1234" i="4"/>
  <c r="G1233" i="4"/>
  <c r="G1232" i="4"/>
  <c r="E1243" i="4" s="1"/>
  <c r="G1231" i="4"/>
  <c r="G1230" i="4"/>
  <c r="G1229" i="4"/>
  <c r="E1241" i="4" s="1"/>
  <c r="G1221" i="4"/>
  <c r="G1193" i="4"/>
  <c r="G1192" i="4"/>
  <c r="G1191" i="4"/>
  <c r="G1190" i="4"/>
  <c r="G1189" i="4"/>
  <c r="G1188" i="4"/>
  <c r="G1187" i="4"/>
  <c r="E1198" i="4" s="1"/>
  <c r="G1186" i="4"/>
  <c r="G1185" i="4"/>
  <c r="E1197" i="4" s="1"/>
  <c r="G1184" i="4"/>
  <c r="E1196" i="4" s="1"/>
  <c r="G1176" i="4"/>
  <c r="G1148" i="4"/>
  <c r="G1147" i="4"/>
  <c r="G1146" i="4"/>
  <c r="G1145" i="4"/>
  <c r="G1144" i="4"/>
  <c r="G1143" i="4"/>
  <c r="G1142" i="4"/>
  <c r="E1153" i="4" s="1"/>
  <c r="G1141" i="4"/>
  <c r="G1140" i="4"/>
  <c r="G1139" i="4"/>
  <c r="E1151" i="4" s="1"/>
  <c r="G1131" i="4"/>
  <c r="G1103" i="4"/>
  <c r="G1102" i="4"/>
  <c r="G1101" i="4"/>
  <c r="G1100" i="4"/>
  <c r="G1099" i="4"/>
  <c r="G1098" i="4"/>
  <c r="G1097" i="4"/>
  <c r="E1108" i="4" s="1"/>
  <c r="G1096" i="4"/>
  <c r="G1095" i="4"/>
  <c r="G1094" i="4"/>
  <c r="E1106" i="4" s="1"/>
  <c r="G1086" i="4"/>
  <c r="G1058" i="4"/>
  <c r="G1057" i="4"/>
  <c r="G1056" i="4"/>
  <c r="G1055" i="4"/>
  <c r="G1054" i="4"/>
  <c r="G1053" i="4"/>
  <c r="G1052" i="4"/>
  <c r="E1063" i="4" s="1"/>
  <c r="G1051" i="4"/>
  <c r="G1050" i="4"/>
  <c r="G1049" i="4"/>
  <c r="E1061" i="4" s="1"/>
  <c r="G1041" i="4"/>
  <c r="G1013" i="4"/>
  <c r="G1012" i="4"/>
  <c r="G1011" i="4"/>
  <c r="G1010" i="4"/>
  <c r="G1009" i="4"/>
  <c r="G1008" i="4"/>
  <c r="G1007" i="4"/>
  <c r="E1018" i="4" s="1"/>
  <c r="G1006" i="4"/>
  <c r="G1005" i="4"/>
  <c r="E1017" i="4" s="1"/>
  <c r="G1004" i="4"/>
  <c r="E1016" i="4" s="1"/>
  <c r="G996" i="4"/>
  <c r="G968" i="4"/>
  <c r="G967" i="4"/>
  <c r="G966" i="4"/>
  <c r="G965" i="4"/>
  <c r="G964" i="4"/>
  <c r="G963" i="4"/>
  <c r="G962" i="4"/>
  <c r="E973" i="4" s="1"/>
  <c r="G961" i="4"/>
  <c r="G960" i="4"/>
  <c r="G959" i="4"/>
  <c r="E971" i="4" s="1"/>
  <c r="G951" i="4"/>
  <c r="G923" i="4"/>
  <c r="G922" i="4"/>
  <c r="G921" i="4"/>
  <c r="G920" i="4"/>
  <c r="G919" i="4"/>
  <c r="G918" i="4"/>
  <c r="G917" i="4"/>
  <c r="E928" i="4" s="1"/>
  <c r="G916" i="4"/>
  <c r="G915" i="4"/>
  <c r="G914" i="4"/>
  <c r="E926" i="4" s="1"/>
  <c r="G906" i="4"/>
  <c r="G878" i="4"/>
  <c r="G877" i="4"/>
  <c r="G876" i="4"/>
  <c r="G875" i="4"/>
  <c r="G874" i="4"/>
  <c r="G873" i="4"/>
  <c r="G872" i="4"/>
  <c r="E883" i="4" s="1"/>
  <c r="G871" i="4"/>
  <c r="G870" i="4"/>
  <c r="G869" i="4"/>
  <c r="E881" i="4" s="1"/>
  <c r="G861" i="4"/>
  <c r="G833" i="4"/>
  <c r="G832" i="4"/>
  <c r="G831" i="4"/>
  <c r="G830" i="4"/>
  <c r="G829" i="4"/>
  <c r="G828" i="4"/>
  <c r="G827" i="4"/>
  <c r="E838" i="4" s="1"/>
  <c r="G826" i="4"/>
  <c r="G825" i="4"/>
  <c r="G824" i="4"/>
  <c r="E836" i="4" s="1"/>
  <c r="G816" i="4"/>
  <c r="G788" i="4"/>
  <c r="G787" i="4"/>
  <c r="G786" i="4"/>
  <c r="G785" i="4"/>
  <c r="G784" i="4"/>
  <c r="G783" i="4"/>
  <c r="G782" i="4"/>
  <c r="E793" i="4" s="1"/>
  <c r="G781" i="4"/>
  <c r="G780" i="4"/>
  <c r="G779" i="4"/>
  <c r="E791" i="4" s="1"/>
  <c r="G771" i="4"/>
  <c r="G743" i="4"/>
  <c r="G742" i="4"/>
  <c r="G741" i="4"/>
  <c r="G740" i="4"/>
  <c r="G739" i="4"/>
  <c r="G738" i="4"/>
  <c r="G737" i="4"/>
  <c r="E748" i="4" s="1"/>
  <c r="G736" i="4"/>
  <c r="G735" i="4"/>
  <c r="G734" i="4"/>
  <c r="E746" i="4" s="1"/>
  <c r="G726" i="4"/>
  <c r="G698" i="4"/>
  <c r="G697" i="4"/>
  <c r="G696" i="4"/>
  <c r="G695" i="4"/>
  <c r="G694" i="4"/>
  <c r="G693" i="4"/>
  <c r="G692" i="4"/>
  <c r="E703" i="4" s="1"/>
  <c r="G691" i="4"/>
  <c r="G690" i="4"/>
  <c r="G689" i="4"/>
  <c r="E701" i="4" s="1"/>
  <c r="G681" i="4"/>
  <c r="G653" i="4"/>
  <c r="G652" i="4"/>
  <c r="G651" i="4"/>
  <c r="G650" i="4"/>
  <c r="G649" i="4"/>
  <c r="G648" i="4"/>
  <c r="G647" i="4"/>
  <c r="E658" i="4" s="1"/>
  <c r="G646" i="4"/>
  <c r="G645" i="4"/>
  <c r="E657" i="4" s="1"/>
  <c r="G644" i="4"/>
  <c r="E656" i="4" s="1"/>
  <c r="G636" i="4"/>
  <c r="G608" i="4"/>
  <c r="G607" i="4"/>
  <c r="G606" i="4"/>
  <c r="G605" i="4"/>
  <c r="G604" i="4"/>
  <c r="G603" i="4"/>
  <c r="G602" i="4"/>
  <c r="E613" i="4" s="1"/>
  <c r="G601" i="4"/>
  <c r="G600" i="4"/>
  <c r="G599" i="4"/>
  <c r="E611" i="4" s="1"/>
  <c r="G591" i="4"/>
  <c r="G563" i="4"/>
  <c r="G562" i="4"/>
  <c r="G561" i="4"/>
  <c r="G560" i="4"/>
  <c r="G559" i="4"/>
  <c r="G558" i="4"/>
  <c r="G557" i="4"/>
  <c r="E568" i="4" s="1"/>
  <c r="G556" i="4"/>
  <c r="G555" i="4"/>
  <c r="G554" i="4"/>
  <c r="E566" i="4" s="1"/>
  <c r="G546"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G377" i="4"/>
  <c r="E389" i="4" s="1"/>
  <c r="G369" i="4"/>
  <c r="G341" i="4"/>
  <c r="G340" i="4"/>
  <c r="G339" i="4"/>
  <c r="G338" i="4"/>
  <c r="G337" i="4"/>
  <c r="G336" i="4"/>
  <c r="G335" i="4"/>
  <c r="E346" i="4" s="1"/>
  <c r="G334" i="4"/>
  <c r="G333" i="4"/>
  <c r="G332" i="4"/>
  <c r="E344" i="4" s="1"/>
  <c r="G324" i="4"/>
  <c r="G296" i="4"/>
  <c r="G295" i="4"/>
  <c r="G294" i="4"/>
  <c r="G293" i="4"/>
  <c r="G292" i="4"/>
  <c r="G291" i="4"/>
  <c r="G290" i="4"/>
  <c r="E301" i="4" s="1"/>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G197" i="4"/>
  <c r="E209" i="4" s="1"/>
  <c r="G189" i="4"/>
  <c r="G161" i="4"/>
  <c r="G160" i="4"/>
  <c r="G159" i="4"/>
  <c r="G158" i="4"/>
  <c r="G157" i="4"/>
  <c r="G156" i="4"/>
  <c r="G155" i="4"/>
  <c r="E166" i="4" s="1"/>
  <c r="G154" i="4"/>
  <c r="G153" i="4"/>
  <c r="G152" i="4"/>
  <c r="E164" i="4" s="1"/>
  <c r="G144" i="4"/>
  <c r="G116" i="4"/>
  <c r="G115" i="4"/>
  <c r="G114" i="4"/>
  <c r="G113" i="4"/>
  <c r="G112" i="4"/>
  <c r="G111" i="4"/>
  <c r="G110" i="4"/>
  <c r="E121" i="4" s="1"/>
  <c r="G109" i="4"/>
  <c r="G108" i="4"/>
  <c r="E120" i="4" s="1"/>
  <c r="G107" i="4"/>
  <c r="E119" i="4" s="1"/>
  <c r="G99" i="4"/>
  <c r="G71" i="4"/>
  <c r="G70" i="4"/>
  <c r="G69" i="4"/>
  <c r="G68" i="4"/>
  <c r="G67" i="4"/>
  <c r="G66" i="4"/>
  <c r="G65" i="4"/>
  <c r="E76" i="4" s="1"/>
  <c r="G64" i="4"/>
  <c r="G63" i="4"/>
  <c r="G62" i="4"/>
  <c r="E74" i="4" s="1"/>
  <c r="G54" i="4"/>
  <c r="E390" i="4" l="1"/>
  <c r="E747" i="4"/>
  <c r="E1107" i="4"/>
  <c r="E1287" i="4"/>
  <c r="E1290" i="4" s="1"/>
  <c r="D1292" i="4" s="1"/>
  <c r="D1293" i="4" s="1"/>
  <c r="E1782" i="4"/>
  <c r="E1154" i="4"/>
  <c r="E1512" i="4"/>
  <c r="E1872" i="4"/>
  <c r="E1062" i="4"/>
  <c r="E1242" i="4"/>
  <c r="E1244" i="4"/>
  <c r="E1467" i="4"/>
  <c r="E792" i="4"/>
  <c r="E1152" i="4"/>
  <c r="E1332" i="4"/>
  <c r="E1109" i="4"/>
  <c r="E614" i="4"/>
  <c r="E704" i="4"/>
  <c r="E1827" i="4"/>
  <c r="E1737" i="4"/>
  <c r="E1692" i="4"/>
  <c r="E1647" i="4"/>
  <c r="E1602" i="4"/>
  <c r="E1557" i="4"/>
  <c r="E1514" i="4"/>
  <c r="E1515" i="4" s="1"/>
  <c r="D1517" i="4" s="1"/>
  <c r="D1518" i="4" s="1"/>
  <c r="E1469" i="4"/>
  <c r="E1422" i="4"/>
  <c r="E1379" i="4"/>
  <c r="E1380" i="4" s="1"/>
  <c r="D1382" i="4" s="1"/>
  <c r="D1383" i="4" s="1"/>
  <c r="E1334" i="4"/>
  <c r="E1335" i="4" s="1"/>
  <c r="D1337" i="4" s="1"/>
  <c r="D1338" i="4" s="1"/>
  <c r="E974" i="4"/>
  <c r="E972" i="4"/>
  <c r="E927" i="4"/>
  <c r="E882" i="4"/>
  <c r="E837" i="4"/>
  <c r="E749" i="4"/>
  <c r="E750" i="4" s="1"/>
  <c r="D752" i="4" s="1"/>
  <c r="D753" i="4" s="1"/>
  <c r="E702" i="4"/>
  <c r="E659" i="4"/>
  <c r="E660" i="4" s="1"/>
  <c r="D662" i="4" s="1"/>
  <c r="D663" i="4" s="1"/>
  <c r="E612" i="4"/>
  <c r="E567" i="4"/>
  <c r="E527" i="4"/>
  <c r="E525" i="4"/>
  <c r="E480" i="4"/>
  <c r="E435" i="4"/>
  <c r="E392" i="4"/>
  <c r="E345" i="4"/>
  <c r="E300" i="4"/>
  <c r="E257" i="4"/>
  <c r="E255" i="4"/>
  <c r="E210" i="4"/>
  <c r="E212" i="4"/>
  <c r="E165" i="4"/>
  <c r="E122" i="4"/>
  <c r="E123" i="4" s="1"/>
  <c r="D125" i="4" s="1"/>
  <c r="D126" i="4" s="1"/>
  <c r="E75" i="4"/>
  <c r="E1874" i="4"/>
  <c r="E1829" i="4"/>
  <c r="E1830" i="4" s="1"/>
  <c r="D1832" i="4" s="1"/>
  <c r="D1833" i="4" s="1"/>
  <c r="E1784" i="4"/>
  <c r="E1739" i="4"/>
  <c r="E1740" i="4" s="1"/>
  <c r="D1742" i="4" s="1"/>
  <c r="D1743" i="4" s="1"/>
  <c r="E1694" i="4"/>
  <c r="E1649" i="4"/>
  <c r="E1604" i="4"/>
  <c r="E1605" i="4" s="1"/>
  <c r="D1607" i="4" s="1"/>
  <c r="D1608" i="4" s="1"/>
  <c r="E1559" i="4"/>
  <c r="E1560" i="4" s="1"/>
  <c r="D1562" i="4" s="1"/>
  <c r="D1563" i="4" s="1"/>
  <c r="E1424" i="4"/>
  <c r="E1289" i="4"/>
  <c r="E1199" i="4"/>
  <c r="E1200" i="4" s="1"/>
  <c r="D1202" i="4" s="1"/>
  <c r="D1203" i="4" s="1"/>
  <c r="E1155" i="4"/>
  <c r="D1157" i="4" s="1"/>
  <c r="D1158" i="4" s="1"/>
  <c r="E1064" i="4"/>
  <c r="E1019" i="4"/>
  <c r="E1020" i="4" s="1"/>
  <c r="D1022" i="4" s="1"/>
  <c r="D1023" i="4" s="1"/>
  <c r="E929" i="4"/>
  <c r="E930" i="4" s="1"/>
  <c r="D932" i="4" s="1"/>
  <c r="D933" i="4" s="1"/>
  <c r="E884" i="4"/>
  <c r="E839" i="4"/>
  <c r="E794" i="4"/>
  <c r="E569" i="4"/>
  <c r="E570" i="4" s="1"/>
  <c r="D572" i="4" s="1"/>
  <c r="D573" i="4" s="1"/>
  <c r="E482" i="4"/>
  <c r="E437" i="4"/>
  <c r="E347" i="4"/>
  <c r="E302" i="4"/>
  <c r="E167" i="4"/>
  <c r="E77" i="4"/>
  <c r="E1245" i="4"/>
  <c r="D1247" i="4" s="1"/>
  <c r="D1248" i="4" s="1"/>
  <c r="G9" i="4"/>
  <c r="E1785" i="4" l="1"/>
  <c r="D1787" i="4" s="1"/>
  <c r="D1788" i="4" s="1"/>
  <c r="E1110" i="4"/>
  <c r="D1112" i="4" s="1"/>
  <c r="D1113" i="4" s="1"/>
  <c r="E438" i="4"/>
  <c r="D440" i="4" s="1"/>
  <c r="D441" i="4" s="1"/>
  <c r="E1875" i="4"/>
  <c r="D1877" i="4" s="1"/>
  <c r="D1878" i="4" s="1"/>
  <c r="E348" i="4"/>
  <c r="D350" i="4" s="1"/>
  <c r="D351" i="4" s="1"/>
  <c r="E393" i="4"/>
  <c r="D395" i="4" s="1"/>
  <c r="D396" i="4" s="1"/>
  <c r="E885" i="4"/>
  <c r="D887" i="4" s="1"/>
  <c r="D888" i="4" s="1"/>
  <c r="E1425" i="4"/>
  <c r="D1427" i="4" s="1"/>
  <c r="D1428" i="4" s="1"/>
  <c r="E795" i="4"/>
  <c r="D797" i="4" s="1"/>
  <c r="D798" i="4" s="1"/>
  <c r="E483" i="4"/>
  <c r="D485" i="4" s="1"/>
  <c r="D486" i="4" s="1"/>
  <c r="E1065" i="4"/>
  <c r="D1067" i="4" s="1"/>
  <c r="D1068" i="4" s="1"/>
  <c r="E1470" i="4"/>
  <c r="D1472" i="4" s="1"/>
  <c r="D1473" i="4" s="1"/>
  <c r="E528" i="4"/>
  <c r="D530" i="4" s="1"/>
  <c r="D531" i="4" s="1"/>
  <c r="E258" i="4"/>
  <c r="D260" i="4" s="1"/>
  <c r="D261" i="4" s="1"/>
  <c r="E213" i="4"/>
  <c r="D215" i="4" s="1"/>
  <c r="D216" i="4" s="1"/>
  <c r="E705" i="4"/>
  <c r="D707" i="4" s="1"/>
  <c r="D708" i="4" s="1"/>
  <c r="E615" i="4"/>
  <c r="D617" i="4" s="1"/>
  <c r="D618" i="4" s="1"/>
  <c r="E1695" i="4"/>
  <c r="D1697" i="4" s="1"/>
  <c r="D1698" i="4" s="1"/>
  <c r="E1650" i="4"/>
  <c r="D1652" i="4" s="1"/>
  <c r="D1653" i="4" s="1"/>
  <c r="E975" i="4"/>
  <c r="D977" i="4" s="1"/>
  <c r="D978" i="4" s="1"/>
  <c r="E840" i="4"/>
  <c r="D842" i="4" s="1"/>
  <c r="D843" i="4" s="1"/>
  <c r="E303" i="4"/>
  <c r="D305" i="4" s="1"/>
  <c r="D306" i="4" s="1"/>
  <c r="E168" i="4"/>
  <c r="D170" i="4" s="1"/>
  <c r="D171" i="4" s="1"/>
  <c r="E78" i="4"/>
  <c r="D80" i="4" s="1"/>
  <c r="D8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<sst xmlns="http://schemas.openxmlformats.org/spreadsheetml/2006/main" count="4351" uniqueCount="299">
  <si>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</si>
  <si>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</si>
  <si>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</si>
  <si>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</si>
  <si>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</si>
  <si>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</si>
  <si>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</si>
  <si>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</si>
  <si>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</si>
  <si>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</si>
  <si>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</si>
  <si>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</si>
  <si>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</si>
  <si>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</si>
  <si>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</si>
  <si>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</si>
  <si>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</si>
  <si>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</si>
  <si>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</si>
  <si>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</si>
  <si>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</si>
  <si>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</si>
  <si>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</si>
  <si>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</si>
  <si>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</si>
  <si>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</si>
  <si>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</si>
  <si>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</si>
  <si>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</si>
  <si>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</si>
  <si>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</si>
  <si>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</si>
  <si>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</si>
  <si>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</si>
  <si>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</si>
  <si>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</si>
  <si>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</si>
  <si>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</si>
  <si>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</si>
  <si>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</si>
  <si>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</si>
  <si>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</si>
  <si>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</si>
  <si>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</si>
  <si>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</si>
  <si>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</si>
  <si>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</si>
  <si>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</si>
  <si>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</si>
  <si>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</si>
  <si>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</si>
  <si>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</si>
  <si>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</si>
  <si>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</si>
  <si>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</si>
  <si>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</si>
  <si>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</si>
  <si>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</si>
  <si>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</si>
  <si>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</si>
  <si>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</si>
  <si>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</si>
  <si>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</si>
  <si>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</si>
  <si>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</si>
  <si>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</si>
  <si>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</si>
  <si>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</si>
  <si>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</si>
  <si>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</si>
  <si>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</si>
  <si>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</si>
  <si>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</si>
  <si>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</si>
  <si>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</si>
  <si>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</si>
  <si>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</si>
  <si>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</si>
  <si>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</si>
  <si>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</si>
  <si>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</si>
  <si>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</si>
  <si>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</si>
  <si>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</si>
  <si>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</si>
  <si>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</si>
  <si>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</si>
  <si>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"Мензелинское лесничество"</t>
  </si>
  <si>
    <t>Усинское участковое лесничество</t>
  </si>
  <si>
    <t>кв.65, выд.12 делянка 1</t>
  </si>
  <si>
    <t>7Дн2Б1Лпн</t>
  </si>
  <si>
    <t>75 лет</t>
  </si>
  <si>
    <t>6Ос2Б1Лп+Кл</t>
  </si>
  <si>
    <t>55 лет</t>
  </si>
  <si>
    <t>кв.15, выд.15 делянка 2</t>
  </si>
  <si>
    <t>8Ос1Б1Лп</t>
  </si>
  <si>
    <t>50 лет</t>
  </si>
  <si>
    <t>9Лп1Ос</t>
  </si>
  <si>
    <t>90 лет</t>
  </si>
  <si>
    <t>кв.52, выд.30 делянка 1</t>
  </si>
  <si>
    <t>7Дн3Б</t>
  </si>
  <si>
    <t>4Лпн3Б1Ос2Дн+Кл</t>
  </si>
  <si>
    <t>85 лет</t>
  </si>
  <si>
    <t>кв.15, выд.24 делянка 3</t>
  </si>
  <si>
    <t>8Ос2Лп</t>
  </si>
  <si>
    <t>кв.5, выд.7 делянка 1</t>
  </si>
  <si>
    <t>6Ос2Б2Лп</t>
  </si>
  <si>
    <t>кв.5, выд.7 делянка 2</t>
  </si>
  <si>
    <t>кв.5, выд.7 делянка 3</t>
  </si>
  <si>
    <t>6ОсБ2Лп</t>
  </si>
  <si>
    <t>Муслюмовское участковое лесничество</t>
  </si>
  <si>
    <t>кв.1, выд.15 делянка 1</t>
  </si>
  <si>
    <t>8Б2Дн+Лп</t>
  </si>
  <si>
    <t>65 лет</t>
  </si>
  <si>
    <t>Мензелинское участковое лесничество</t>
  </si>
  <si>
    <t>кв.105, выд.21 делянка 1</t>
  </si>
  <si>
    <t>8Лп1Ос1Д</t>
  </si>
  <si>
    <t>80 лет</t>
  </si>
  <si>
    <t>кв.106, выд.14,19 делянка 2</t>
  </si>
  <si>
    <t>7Лп3Д+Б</t>
  </si>
  <si>
    <t>70 лет</t>
  </si>
  <si>
    <t>кв.106, выд.11 делянка 1</t>
  </si>
  <si>
    <t>10Ос</t>
  </si>
  <si>
    <t>кв.100, выд.23 делянка 2</t>
  </si>
  <si>
    <t>7Лп1Б2Д</t>
  </si>
  <si>
    <t>95 лет</t>
  </si>
  <si>
    <t>кв.100, выд.28 делянка 1</t>
  </si>
  <si>
    <t>7Б2Ос1Лп</t>
  </si>
  <si>
    <t>кв.100, выд.21 делянка 3</t>
  </si>
  <si>
    <t>45 лет</t>
  </si>
  <si>
    <t>кв.106, выд.14,17,18,19 делянка 3</t>
  </si>
  <si>
    <t>6Лп2Ос2Д</t>
  </si>
  <si>
    <t>кв.105, выд.21,23 делянка 1</t>
  </si>
  <si>
    <t>кв.103, выд.20 делянка 2</t>
  </si>
  <si>
    <t>6Д1Лп1Б1Ос</t>
  </si>
  <si>
    <t>100 лет</t>
  </si>
  <si>
    <t>Калининское участковое лесничество</t>
  </si>
  <si>
    <t>кв.41, выд.9 делянка 1</t>
  </si>
  <si>
    <t>10Б</t>
  </si>
  <si>
    <t>кв.45, выд.9 делянка 1</t>
  </si>
  <si>
    <t>8Б1Лпн1Дн+Ос</t>
  </si>
  <si>
    <t>кв.41, выд.22 делянка 3</t>
  </si>
  <si>
    <t>7Б1Ос1Лп1Дн</t>
  </si>
  <si>
    <t>кв.41, выд.5 делянка 2</t>
  </si>
  <si>
    <t>8Б1Дн</t>
  </si>
  <si>
    <t>кв.5, выд.12 делянка 1</t>
  </si>
  <si>
    <t>9Б1Дн</t>
  </si>
  <si>
    <t>кв.4, выд.18 делянка 1</t>
  </si>
  <si>
    <t>8Б2Дн</t>
  </si>
  <si>
    <t>кв.4, выд.8 делянка 2</t>
  </si>
  <si>
    <t>кв.12, выд.12 делянка 1</t>
  </si>
  <si>
    <t>Актанышское участковое лесничество</t>
  </si>
  <si>
    <t>кв.175, выд.8 делянка 1</t>
  </si>
  <si>
    <t>10Б+Дн+Ос</t>
  </si>
  <si>
    <t>кв.177, выд.8 делянка 1</t>
  </si>
  <si>
    <t>Юртовское участковое лесничество</t>
  </si>
  <si>
    <t>кв.144, выд.1,3 делянка 1</t>
  </si>
  <si>
    <t>5Б2Дн2Лп1Ос</t>
  </si>
  <si>
    <t>7Лп2Дн1Кл</t>
  </si>
  <si>
    <t>Юртовске участковое лесничество</t>
  </si>
  <si>
    <t>кв.128, выд.7,10,18 делянка 1</t>
  </si>
  <si>
    <t>8Дн2Б+Лп</t>
  </si>
  <si>
    <t>кв.128, выд.7,10,18 делянка 2</t>
  </si>
  <si>
    <t>кв.144, выд.3 делянка 2</t>
  </si>
  <si>
    <t>4Б2Дн2Лп1Ос</t>
  </si>
  <si>
    <t>кв.104, выд.4 делянка1</t>
  </si>
  <si>
    <t>5Дн2Лп+Кл</t>
  </si>
  <si>
    <t>кв.82, выд.3 делянка1</t>
  </si>
  <si>
    <t>кв.82, выд.5 делянка 2</t>
  </si>
  <si>
    <t>кв.108, выд.7 делянка 1</t>
  </si>
  <si>
    <t>8Б1Ос1Дн</t>
  </si>
  <si>
    <t>кв.19, выд.10 делянка 1</t>
  </si>
  <si>
    <t>кв.19, выд.10 делянка 2</t>
  </si>
  <si>
    <t>кв.52, выд.22 делянка 2</t>
  </si>
  <si>
    <t>кв.52, выд.6 делянка 3</t>
  </si>
  <si>
    <t>кв.103, выд.20 делянка 1</t>
  </si>
  <si>
    <t>кв.111, выд.9,30 делянка 2</t>
  </si>
  <si>
    <t>кв.111, выд.7,30 делянка 1</t>
  </si>
  <si>
    <t>кв.11, выд.19 делянка 1</t>
  </si>
  <si>
    <t>9Ос1Лп</t>
  </si>
  <si>
    <t>кв.11, выд.13 делянка 2</t>
  </si>
  <si>
    <t>5Т5Ос</t>
  </si>
  <si>
    <t>кв.12, выд.32 делянка 1</t>
  </si>
  <si>
    <t>6Ос2Лп2Б</t>
  </si>
  <si>
    <t>кв.12, выд.36 делянка 2</t>
  </si>
  <si>
    <t>8Б1Лп1Ос</t>
  </si>
  <si>
    <t>кв.12, выд.39 делянка 3</t>
  </si>
  <si>
    <t>7Ос1Лп2Б</t>
  </si>
  <si>
    <t>кв.25, выд.16 делянка 1</t>
  </si>
  <si>
    <t>10Б+Лп</t>
  </si>
  <si>
    <t>ЛОТ №51</t>
  </si>
  <si>
    <t>кв.30, выд.28 делянка 1</t>
  </si>
  <si>
    <t>ЛОТ №52</t>
  </si>
  <si>
    <t>кв.30, выд.15 делянка 2</t>
  </si>
  <si>
    <t>9Б1Дн+Лп</t>
  </si>
  <si>
    <t>ЛОТ №53</t>
  </si>
  <si>
    <t>кв.31, выд.1,4 делянка 1</t>
  </si>
  <si>
    <t>8Б1Дп1Дн+Ос</t>
  </si>
  <si>
    <t>ЛОТ №54</t>
  </si>
  <si>
    <t>кв.31, выд.3,4 делянка 2</t>
  </si>
  <si>
    <t>8Б1Лп1Дн+Ос</t>
  </si>
  <si>
    <t>ЛОТ №55</t>
  </si>
  <si>
    <t>кв.122, выд.22 делянка 1</t>
  </si>
  <si>
    <t>6Дн3Б1Ос</t>
  </si>
  <si>
    <t>ЛОТ №56</t>
  </si>
  <si>
    <t>кв.130, выд.14 делянка 1</t>
  </si>
  <si>
    <t>6Дн4Б</t>
  </si>
  <si>
    <t>ЛОТ №57</t>
  </si>
  <si>
    <t>кв.130, выд.5 делянка 2</t>
  </si>
  <si>
    <t>ЛОТ №58</t>
  </si>
  <si>
    <t>кв.161, выд.36 делянка 3</t>
  </si>
  <si>
    <t>ЛОТ №59</t>
  </si>
  <si>
    <t>кв.161, выд.18 делянка 1</t>
  </si>
  <si>
    <t>ЛОТ №60</t>
  </si>
  <si>
    <t>кв.161, выд.23 делянка 2</t>
  </si>
  <si>
    <t>10Б+Ос+Дн</t>
  </si>
  <si>
    <t>ЛОТ №61</t>
  </si>
  <si>
    <t>кв.179, выд.4 делянка 1</t>
  </si>
  <si>
    <t>7Б3Дн</t>
  </si>
  <si>
    <t>ЛОТ №62</t>
  </si>
  <si>
    <t>кв.122, выд.23 делянка 2</t>
  </si>
  <si>
    <t>10Ос+Б+Ос</t>
  </si>
  <si>
    <t>ЛОТ №63</t>
  </si>
  <si>
    <t>кв.132, выд.15 делянка 1</t>
  </si>
  <si>
    <t>10Ос+Б</t>
  </si>
  <si>
    <t>ЛОТ №64</t>
  </si>
  <si>
    <t>кв.73, выд.16 делянка 1</t>
  </si>
  <si>
    <t>7Ос2Б1Лп</t>
  </si>
  <si>
    <t>ЛОТ №65</t>
  </si>
  <si>
    <t>кв.73, выд.19 делянка 2</t>
  </si>
  <si>
    <t>ЛОТ №66</t>
  </si>
  <si>
    <t>кв.73, выд.23 делянка 3</t>
  </si>
  <si>
    <t>ЛОТ №67</t>
  </si>
  <si>
    <t>кв.50, выд.3 делянка 1</t>
  </si>
  <si>
    <t>10Лп+Дн+Кл</t>
  </si>
  <si>
    <t>ЛОТ №68</t>
  </si>
  <si>
    <t>кв.86, выд.1 делянка 1</t>
  </si>
  <si>
    <t>6Лп2Кл1Дн1В</t>
  </si>
  <si>
    <t>ЛОТ №69</t>
  </si>
  <si>
    <t>кв.21, выд.4,5,6,8,9 делянка 1</t>
  </si>
  <si>
    <t>8Дн2Б</t>
  </si>
  <si>
    <t>ЛОТ №70</t>
  </si>
  <si>
    <t>кв.72, выд.39 делянка 1</t>
  </si>
  <si>
    <t>5Б4Ос1Лп</t>
  </si>
  <si>
    <t>60 лет</t>
  </si>
  <si>
    <t>ЛОТ №71</t>
  </si>
  <si>
    <t>кв.72, выд.35,37 делянка 2</t>
  </si>
  <si>
    <t>8Ос1Лп1Б</t>
  </si>
  <si>
    <t>ЛОТ №72</t>
  </si>
  <si>
    <t>кв.72, выд.9,24,25,36,42 делянка 3</t>
  </si>
  <si>
    <t>7Ос2Лп1Б</t>
  </si>
  <si>
    <t>ЛОТ №73</t>
  </si>
  <si>
    <t>кв.83, выд.3 делянка 1</t>
  </si>
  <si>
    <t>7Лп2Б1Дн+Ос</t>
  </si>
  <si>
    <t>ЛОТ №74</t>
  </si>
  <si>
    <t>кв.83, выд.16 делянка 2</t>
  </si>
  <si>
    <t>9Ос1Лп+Б</t>
  </si>
  <si>
    <t>ЛОТ №75</t>
  </si>
  <si>
    <t>кв.83, выд.9 делянка 1</t>
  </si>
  <si>
    <t>7Б2Лп1Дн</t>
  </si>
  <si>
    <t>ЛОТ №76</t>
  </si>
  <si>
    <t>кв.28, выд.28,38 делянка 2</t>
  </si>
  <si>
    <t>ЛОТ №77</t>
  </si>
  <si>
    <t>кв.27, выд.1,9,29,37 делянка 1</t>
  </si>
  <si>
    <t>8Б1Ос1Дн+Лп</t>
  </si>
  <si>
    <t>ЛОТ №78</t>
  </si>
  <si>
    <t>кв.101, выд.6 делянка 1</t>
  </si>
  <si>
    <t>7Б2Ос1Дн</t>
  </si>
  <si>
    <t>ЛОТ №79</t>
  </si>
  <si>
    <t>кв.138, выд.17,18,30 делянка 1</t>
  </si>
  <si>
    <t>9Б1Дн+Б</t>
  </si>
  <si>
    <t>ЛОТ №80</t>
  </si>
  <si>
    <t>кв.102, выд.14 делянка 1</t>
  </si>
  <si>
    <t>10Ос+Лп+Кл</t>
  </si>
  <si>
    <t>ЛОТ №81</t>
  </si>
  <si>
    <t>кв.104, выд.1 делянка 2</t>
  </si>
  <si>
    <t>6Лп3Дн1Кл+Б</t>
  </si>
  <si>
    <t>ЛОТ №82</t>
  </si>
  <si>
    <t>кв.104, выд.1 делянка 1</t>
  </si>
  <si>
    <t>ЛОТ №83</t>
  </si>
  <si>
    <t>кв.65, выд.19 делянка 2</t>
  </si>
  <si>
    <t>8Б1Лп1Дн</t>
  </si>
  <si>
    <t>ЛОТ №84</t>
  </si>
  <si>
    <t>кв.7, выд.28 делянка 2</t>
  </si>
  <si>
    <t>5Лп2Ос1Б2Дн</t>
  </si>
  <si>
    <t>ЛОТ №85</t>
  </si>
  <si>
    <t>кв.7, выд.28,21 делянка 3</t>
  </si>
  <si>
    <t>5Лп3Ос2Дн</t>
  </si>
  <si>
    <t>ЛОТ №86</t>
  </si>
  <si>
    <t>кв.46, выд.4,10,14 делянка 1</t>
  </si>
  <si>
    <t>9Лп1Кл+Дн</t>
  </si>
  <si>
    <t>кв.26, выд.24 делянка 2</t>
  </si>
  <si>
    <t>9Б1Ос+Лп+Дн</t>
  </si>
  <si>
    <t>кв.26, выд.24,25 делянка 1</t>
  </si>
  <si>
    <t>7Б1Лп1Ос1Дн</t>
  </si>
  <si>
    <t>кв.14, выд.1 делянка 1</t>
  </si>
  <si>
    <t>7Ос3Б</t>
  </si>
  <si>
    <t>ЛОТ № 87</t>
  </si>
  <si>
    <t>62 лет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</si>
</sst>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10">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10" fillId="2" borderId="1" xfId="0"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96"/>
  <sheetViews>
    <sheetView tabSelected="1" topLeftCell="A2754" zoomScale="85" zoomScaleNormal="85" zoomScaleSheetLayoutView="85" zoomScalePageLayoutView="85" workbookViewId="0">
      <selection activeCell="E3028" sqref="E3028:F3028"/>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80" t="s">
        <v>24</v>
      </c>
      <c r="C1" s="80"/>
      <c r="D1" s="80"/>
      <c r="E1" s="80"/>
      <c r="F1" s="80"/>
      <c r="G1" s="80"/>
      <c r="H1" s="80"/>
      <c r="J1" s="63"/>
    </row>
    <row r="2" spans="2:10" ht="46.5" customHeight="1" x14ac:dyDescent="0.25">
      <c r="B2" s="81" t="s">
        <v>37</v>
      </c>
      <c r="C2" s="81"/>
      <c r="D2" s="81"/>
      <c r="E2" s="81"/>
      <c r="F2" s="81"/>
      <c r="G2" s="81"/>
    </row>
    <row r="3" spans="2:10" x14ac:dyDescent="0.25">
      <c r="C3" s="39"/>
      <c r="G3" s="7"/>
    </row>
    <row r="4" spans="2:10" ht="25.5" x14ac:dyDescent="0.25">
      <c r="C4" s="14" t="s">
        <v>5</v>
      </c>
      <c r="D4" s="6"/>
    </row>
    <row r="5" spans="2:10" s="10" customFormat="1" ht="20.25" customHeight="1" x14ac:dyDescent="0.25">
      <c r="C5" s="82" t="s">
        <v>15</v>
      </c>
      <c r="D5" s="109" t="s">
        <v>87</v>
      </c>
      <c r="E5" s="109"/>
      <c r="F5" s="109"/>
      <c r="G5" s="109"/>
      <c r="H5" s="40"/>
      <c r="J5" s="65"/>
    </row>
    <row r="6" spans="2:10" s="10" customFormat="1" ht="20.25" customHeight="1" x14ac:dyDescent="0.25">
      <c r="C6" s="83"/>
      <c r="D6" s="109" t="s">
        <v>88</v>
      </c>
      <c r="E6" s="109"/>
      <c r="F6" s="109"/>
      <c r="G6" s="109"/>
      <c r="H6" s="40"/>
      <c r="J6" s="65"/>
    </row>
    <row r="7" spans="2:10" s="10" customFormat="1" ht="20.25" customHeight="1" x14ac:dyDescent="0.25">
      <c r="C7" s="84"/>
      <c r="D7" s="109" t="s">
        <v>89</v>
      </c>
      <c r="E7" s="109"/>
      <c r="F7" s="109"/>
      <c r="G7" s="109"/>
      <c r="H7" s="40"/>
      <c r="J7" s="65"/>
    </row>
    <row r="8" spans="2:10" ht="28.5" customHeight="1" x14ac:dyDescent="0.25">
      <c r="C8" s="35" t="s">
        <v>12</v>
      </c>
      <c r="D8" s="53">
        <v>1.7</v>
      </c>
      <c r="E8" s="49"/>
      <c r="F8" s="10"/>
    </row>
    <row r="9" spans="2:10" ht="28.5" customHeight="1" x14ac:dyDescent="0.25">
      <c r="C9" s="1" t="s">
        <v>9</v>
      </c>
      <c r="D9" s="54">
        <v>314</v>
      </c>
      <c r="E9" s="88" t="s">
        <v>16</v>
      </c>
      <c r="F9" s="89"/>
      <c r="G9" s="92">
        <f>D10/D9</f>
        <v>165.20000000000002</v>
      </c>
    </row>
    <row r="10" spans="2:10" ht="28.5" customHeight="1" x14ac:dyDescent="0.25">
      <c r="C10" s="1" t="s">
        <v>10</v>
      </c>
      <c r="D10" s="54">
        <v>51872.800000000003</v>
      </c>
      <c r="E10" s="90"/>
      <c r="F10" s="91"/>
      <c r="G10" s="93"/>
    </row>
    <row r="11" spans="2:10" x14ac:dyDescent="0.25">
      <c r="C11" s="37"/>
      <c r="D11" s="38"/>
      <c r="E11" s="50"/>
    </row>
    <row r="12" spans="2:10" x14ac:dyDescent="0.3">
      <c r="C12" s="36" t="s">
        <v>7</v>
      </c>
      <c r="D12" s="55" t="s">
        <v>90</v>
      </c>
    </row>
    <row r="13" spans="2:10" x14ac:dyDescent="0.3">
      <c r="C13" s="36" t="s">
        <v>11</v>
      </c>
      <c r="D13" s="55" t="s">
        <v>91</v>
      </c>
      <c r="J13" s="64" t="s">
        <v>34</v>
      </c>
    </row>
    <row r="14" spans="2:10" x14ac:dyDescent="0.3">
      <c r="C14" s="36" t="s">
        <v>13</v>
      </c>
      <c r="D14" s="69" t="s">
        <v>34</v>
      </c>
      <c r="E14" s="41"/>
      <c r="J14" s="64" t="s">
        <v>35</v>
      </c>
    </row>
    <row r="15" spans="2:10" ht="24" thickBot="1" x14ac:dyDescent="0.3">
      <c r="C15" s="42"/>
      <c r="D15" s="42"/>
    </row>
    <row r="16" spans="2:10" ht="48" thickBot="1" x14ac:dyDescent="0.3">
      <c r="B16" s="94" t="s">
        <v>17</v>
      </c>
      <c r="C16" s="95"/>
      <c r="D16" s="23" t="s">
        <v>20</v>
      </c>
      <c r="E16" s="96" t="s">
        <v>22</v>
      </c>
      <c r="F16" s="97"/>
      <c r="G16" s="2" t="s">
        <v>21</v>
      </c>
    </row>
    <row r="17" spans="2:10" s="43" customFormat="1" ht="24" thickBot="1" x14ac:dyDescent="0.3">
      <c r="B17" s="98" t="s">
        <v>36</v>
      </c>
      <c r="C17" s="99"/>
      <c r="D17" s="70">
        <v>88.61</v>
      </c>
      <c r="E17" s="56">
        <v>1.7</v>
      </c>
      <c r="F17" s="18" t="s">
        <v>25</v>
      </c>
      <c r="G17" s="26">
        <f t="shared" ref="G17:G22" si="0">D17*E17</f>
        <v>150.637</v>
      </c>
      <c r="H17" s="100"/>
      <c r="J17" s="66"/>
    </row>
    <row r="18" spans="2:10" s="44" customFormat="1" ht="46.5" customHeight="1" x14ac:dyDescent="0.25">
      <c r="B18" s="101" t="s">
        <v>18</v>
      </c>
      <c r="C18" s="102"/>
      <c r="D18" s="59">
        <v>97.44</v>
      </c>
      <c r="E18" s="57">
        <v>0.6</v>
      </c>
      <c r="F18" s="19" t="s">
        <v>26</v>
      </c>
      <c r="G18" s="27">
        <f t="shared" si="0"/>
        <v>58.463999999999999</v>
      </c>
      <c r="H18" s="100"/>
      <c r="J18" s="67"/>
    </row>
    <row r="19" spans="2:10" s="44" customFormat="1" ht="24" thickBot="1" x14ac:dyDescent="0.3">
      <c r="B19" s="103" t="s">
        <v>19</v>
      </c>
      <c r="C19" s="104"/>
      <c r="D19" s="62">
        <v>151.63</v>
      </c>
      <c r="E19" s="58">
        <v>0.6</v>
      </c>
      <c r="F19" s="20" t="s">
        <v>26</v>
      </c>
      <c r="G19" s="28">
        <f t="shared" si="0"/>
        <v>90.977999999999994</v>
      </c>
      <c r="H19" s="100"/>
      <c r="J19" s="67"/>
    </row>
    <row r="20" spans="2:10" s="44" customFormat="1" ht="24" thickBot="1" x14ac:dyDescent="0.3">
      <c r="B20" s="105" t="s">
        <v>28</v>
      </c>
      <c r="C20" s="106"/>
      <c r="D20" s="71"/>
      <c r="E20" s="71"/>
      <c r="F20" s="24" t="s">
        <v>25</v>
      </c>
      <c r="G20" s="29">
        <f t="shared" si="0"/>
        <v>0</v>
      </c>
      <c r="H20" s="100"/>
      <c r="J20" s="67"/>
    </row>
    <row r="21" spans="2:10" s="44" customFormat="1" ht="48" customHeight="1" x14ac:dyDescent="0.25">
      <c r="B21" s="101" t="s">
        <v>33</v>
      </c>
      <c r="C21" s="102"/>
      <c r="D21" s="59">
        <v>652.6</v>
      </c>
      <c r="E21" s="59">
        <v>3.4</v>
      </c>
      <c r="F21" s="19" t="s">
        <v>25</v>
      </c>
      <c r="G21" s="27">
        <f t="shared" si="0"/>
        <v>2218.84</v>
      </c>
      <c r="H21" s="100"/>
      <c r="J21" s="67"/>
    </row>
    <row r="22" spans="2:10" s="44" customFormat="1" x14ac:dyDescent="0.25">
      <c r="B22" s="107" t="s">
        <v>27</v>
      </c>
      <c r="C22" s="108"/>
      <c r="D22" s="72"/>
      <c r="E22" s="60"/>
      <c r="F22" s="21" t="s">
        <v>25</v>
      </c>
      <c r="G22" s="30">
        <f t="shared" si="0"/>
        <v>0</v>
      </c>
      <c r="H22" s="100"/>
      <c r="J22" s="67"/>
    </row>
    <row r="23" spans="2:10" s="44" customFormat="1" x14ac:dyDescent="0.25">
      <c r="B23" s="107" t="s">
        <v>29</v>
      </c>
      <c r="C23" s="108"/>
      <c r="D23" s="73">
        <v>5438.99</v>
      </c>
      <c r="E23" s="61">
        <v>1.7</v>
      </c>
      <c r="F23" s="21" t="s">
        <v>25</v>
      </c>
      <c r="G23" s="30">
        <f t="shared" ref="G23:G24" si="1">D23*E23</f>
        <v>9246.2829999999994</v>
      </c>
      <c r="H23" s="100"/>
      <c r="J23" s="67"/>
    </row>
    <row r="24" spans="2:10" s="44" customFormat="1" x14ac:dyDescent="0.25">
      <c r="B24" s="107" t="s">
        <v>30</v>
      </c>
      <c r="C24" s="108"/>
      <c r="D24" s="73">
        <v>1672.77</v>
      </c>
      <c r="E24" s="61">
        <v>1.7</v>
      </c>
      <c r="F24" s="21" t="s">
        <v>25</v>
      </c>
      <c r="G24" s="30">
        <f t="shared" si="1"/>
        <v>2843.7089999999998</v>
      </c>
      <c r="H24" s="100"/>
      <c r="J24" s="67"/>
    </row>
    <row r="25" spans="2:10" s="44" customFormat="1" x14ac:dyDescent="0.25">
      <c r="B25" s="107" t="s">
        <v>32</v>
      </c>
      <c r="C25" s="108"/>
      <c r="D25" s="73">
        <v>548.24</v>
      </c>
      <c r="E25" s="61">
        <v>1.7</v>
      </c>
      <c r="F25" s="21" t="s">
        <v>25</v>
      </c>
      <c r="G25" s="30">
        <f>D25*E25</f>
        <v>932.00800000000004</v>
      </c>
      <c r="H25" s="100"/>
      <c r="J25" s="67"/>
    </row>
    <row r="26" spans="2:10" s="44" customFormat="1" ht="24" thickBot="1" x14ac:dyDescent="0.3">
      <c r="B26" s="103" t="s">
        <v>31</v>
      </c>
      <c r="C26" s="104"/>
      <c r="D26" s="74">
        <v>340.74</v>
      </c>
      <c r="E26" s="62">
        <v>17</v>
      </c>
      <c r="F26" s="20" t="s">
        <v>25</v>
      </c>
      <c r="G26" s="31">
        <f>D26*E26</f>
        <v>5792.58</v>
      </c>
      <c r="H26" s="100"/>
      <c r="J26" s="67"/>
    </row>
    <row r="27" spans="2:10" ht="11.25" customHeight="1" x14ac:dyDescent="0.25">
      <c r="C27" s="3"/>
      <c r="D27" s="3"/>
      <c r="E27" s="4"/>
      <c r="F27" s="4"/>
      <c r="H27" s="45"/>
      <c r="I27" s="46"/>
      <c r="J27" s="68"/>
    </row>
    <row r="28" spans="2:10" ht="25.5" x14ac:dyDescent="0.25">
      <c r="C28" s="14" t="s">
        <v>14</v>
      </c>
      <c r="D28" s="6"/>
    </row>
    <row r="29" spans="2:10" ht="20.25" x14ac:dyDescent="0.25">
      <c r="C29" s="77" t="s">
        <v>6</v>
      </c>
      <c r="D29" s="8" t="s">
        <v>0</v>
      </c>
      <c r="E29" s="9">
        <f>IF(G17&gt;0, ROUND((G17+D10)/D10,2), 0)</f>
        <v>1</v>
      </c>
      <c r="F29" s="9"/>
      <c r="G29" s="10"/>
      <c r="H29" s="7"/>
    </row>
    <row r="30" spans="2:10" x14ac:dyDescent="0.25">
      <c r="C30" s="77"/>
      <c r="D30" s="8" t="s">
        <v>1</v>
      </c>
      <c r="E30" s="9">
        <f>IF(SUM(G18:G19)&gt;0,ROUND((G18+G19+D10)/D10,2),0)</f>
        <v>1</v>
      </c>
      <c r="F30" s="9"/>
      <c r="G30" s="11"/>
      <c r="H30" s="47"/>
    </row>
    <row r="31" spans="2:10" x14ac:dyDescent="0.25">
      <c r="C31" s="77"/>
      <c r="D31" s="8" t="s">
        <v>2</v>
      </c>
      <c r="E31" s="9">
        <f>IF(G20&gt;0,ROUND((G20+D10)/D10,2),0)</f>
        <v>0</v>
      </c>
      <c r="F31" s="12"/>
      <c r="G31" s="11"/>
    </row>
    <row r="32" spans="2:10" x14ac:dyDescent="0.25">
      <c r="C32" s="77"/>
      <c r="D32" s="13" t="s">
        <v>3</v>
      </c>
      <c r="E32" s="32">
        <f>IF(SUM(G21:G26)&gt;0,ROUND((SUM(G21:G26)+D10)/D10,2),0)</f>
        <v>1.41</v>
      </c>
      <c r="F32" s="10"/>
      <c r="G32" s="11"/>
    </row>
    <row r="33" spans="2:10" ht="25.5" x14ac:dyDescent="0.25">
      <c r="D33" s="33" t="s">
        <v>4</v>
      </c>
      <c r="E33" s="34">
        <f>SUM(E29:E32)-IF(VALUE(COUNTIF(E29:E32,"&gt;0"))=4,3,0)-IF(VALUE(COUNTIF(E29:E32,"&gt;0"))=3,2,0)-IF(VALUE(COUNTIF(E29:E32,"&gt;0"))=2,1,0)</f>
        <v>1.4100000000000001</v>
      </c>
      <c r="F33" s="25"/>
    </row>
    <row r="34" spans="2:10" ht="14.25" customHeight="1" x14ac:dyDescent="0.25">
      <c r="E34" s="15"/>
    </row>
    <row r="35" spans="2:10" s="22" customFormat="1" ht="26.25" customHeight="1" x14ac:dyDescent="0.35">
      <c r="C35" s="16" t="s">
        <v>23</v>
      </c>
      <c r="D35" s="78">
        <f>E33*D10</f>
        <v>73140.648000000016</v>
      </c>
      <c r="E35" s="78"/>
      <c r="F35" s="7"/>
      <c r="G35" s="5"/>
      <c r="H35" s="5"/>
      <c r="J35" s="63"/>
    </row>
    <row r="36" spans="2:10" ht="20.25" x14ac:dyDescent="0.3">
      <c r="C36" s="17" t="s">
        <v>8</v>
      </c>
      <c r="D36" s="79">
        <f>D35/D9</f>
        <v>232.93200000000004</v>
      </c>
      <c r="E36" s="79"/>
      <c r="G36" s="7"/>
      <c r="H36" s="48"/>
    </row>
    <row r="46" spans="2:10" ht="60.75" x14ac:dyDescent="0.8">
      <c r="B46" s="80" t="s">
        <v>38</v>
      </c>
      <c r="C46" s="80"/>
      <c r="D46" s="80"/>
      <c r="E46" s="80"/>
      <c r="F46" s="80"/>
      <c r="G46" s="80"/>
      <c r="H46" s="80"/>
    </row>
    <row r="47" spans="2:10" x14ac:dyDescent="0.25">
      <c r="B47" s="81" t="s">
        <v>37</v>
      </c>
      <c r="C47" s="81"/>
      <c r="D47" s="81"/>
      <c r="E47" s="81"/>
      <c r="F47" s="81"/>
      <c r="G47" s="81"/>
    </row>
    <row r="48" spans="2:10" x14ac:dyDescent="0.25">
      <c r="C48" s="52"/>
      <c r="G48" s="7"/>
    </row>
    <row r="49" spans="2:8" ht="25.5" x14ac:dyDescent="0.25">
      <c r="C49" s="14" t="s">
        <v>5</v>
      </c>
      <c r="D49" s="6"/>
    </row>
    <row r="50" spans="2:8" ht="20.25" x14ac:dyDescent="0.25">
      <c r="B50" s="10"/>
      <c r="C50" s="82" t="s">
        <v>15</v>
      </c>
      <c r="D50" s="109" t="s">
        <v>87</v>
      </c>
      <c r="E50" s="109"/>
      <c r="F50" s="109"/>
      <c r="G50" s="109"/>
      <c r="H50" s="40"/>
    </row>
    <row r="51" spans="2:8" ht="20.25" x14ac:dyDescent="0.25">
      <c r="B51" s="10"/>
      <c r="C51" s="83"/>
      <c r="D51" s="109" t="s">
        <v>88</v>
      </c>
      <c r="E51" s="109"/>
      <c r="F51" s="109"/>
      <c r="G51" s="109"/>
      <c r="H51" s="40"/>
    </row>
    <row r="52" spans="2:8" ht="20.25" x14ac:dyDescent="0.25">
      <c r="B52" s="10"/>
      <c r="C52" s="84"/>
      <c r="D52" s="109" t="s">
        <v>171</v>
      </c>
      <c r="E52" s="109"/>
      <c r="F52" s="109"/>
      <c r="G52" s="109"/>
      <c r="H52" s="40"/>
    </row>
    <row r="53" spans="2:8" x14ac:dyDescent="0.25">
      <c r="C53" s="35" t="s">
        <v>12</v>
      </c>
      <c r="D53" s="53">
        <v>1.1000000000000001</v>
      </c>
      <c r="E53" s="49"/>
      <c r="F53" s="10"/>
    </row>
    <row r="54" spans="2:8" x14ac:dyDescent="0.25">
      <c r="C54" s="1" t="s">
        <v>9</v>
      </c>
      <c r="D54" s="54">
        <v>294</v>
      </c>
      <c r="E54" s="88" t="s">
        <v>16</v>
      </c>
      <c r="F54" s="89"/>
      <c r="G54" s="92">
        <f>D55/D54</f>
        <v>24.278231292517006</v>
      </c>
    </row>
    <row r="55" spans="2:8" x14ac:dyDescent="0.25">
      <c r="C55" s="1" t="s">
        <v>10</v>
      </c>
      <c r="D55" s="54">
        <v>7137.8</v>
      </c>
      <c r="E55" s="90"/>
      <c r="F55" s="91"/>
      <c r="G55" s="93"/>
    </row>
    <row r="56" spans="2:8" x14ac:dyDescent="0.25">
      <c r="C56" s="37"/>
      <c r="D56" s="38"/>
      <c r="E56" s="50"/>
    </row>
    <row r="57" spans="2:8" x14ac:dyDescent="0.3">
      <c r="C57" s="36" t="s">
        <v>7</v>
      </c>
      <c r="D57" s="55" t="s">
        <v>92</v>
      </c>
    </row>
    <row r="58" spans="2:8" x14ac:dyDescent="0.3">
      <c r="C58" s="36" t="s">
        <v>11</v>
      </c>
      <c r="D58" s="55" t="s">
        <v>93</v>
      </c>
    </row>
    <row r="59" spans="2:8" x14ac:dyDescent="0.3">
      <c r="C59" s="36" t="s">
        <v>13</v>
      </c>
      <c r="D59" s="69" t="s">
        <v>34</v>
      </c>
      <c r="E59" s="41"/>
    </row>
    <row r="60" spans="2:8" ht="24" thickBot="1" x14ac:dyDescent="0.3">
      <c r="C60" s="42"/>
      <c r="D60" s="42"/>
    </row>
    <row r="61" spans="2:8" ht="48" thickBot="1" x14ac:dyDescent="0.3">
      <c r="B61" s="94" t="s">
        <v>17</v>
      </c>
      <c r="C61" s="95"/>
      <c r="D61" s="23" t="s">
        <v>20</v>
      </c>
      <c r="E61" s="96" t="s">
        <v>22</v>
      </c>
      <c r="F61" s="97"/>
      <c r="G61" s="2" t="s">
        <v>21</v>
      </c>
    </row>
    <row r="62" spans="2:8" ht="24" thickBot="1" x14ac:dyDescent="0.3">
      <c r="B62" s="98" t="s">
        <v>36</v>
      </c>
      <c r="C62" s="99"/>
      <c r="D62" s="70">
        <v>88.61</v>
      </c>
      <c r="E62" s="56">
        <v>1.1000000000000001</v>
      </c>
      <c r="F62" s="18" t="s">
        <v>25</v>
      </c>
      <c r="G62" s="26">
        <f t="shared" ref="G62:G69" si="2">D62*E62</f>
        <v>97.471000000000004</v>
      </c>
      <c r="H62" s="100"/>
    </row>
    <row r="63" spans="2:8" x14ac:dyDescent="0.25">
      <c r="B63" s="101" t="s">
        <v>18</v>
      </c>
      <c r="C63" s="102"/>
      <c r="D63" s="59">
        <v>97.44</v>
      </c>
      <c r="E63" s="57">
        <v>0.4</v>
      </c>
      <c r="F63" s="19" t="s">
        <v>26</v>
      </c>
      <c r="G63" s="27">
        <f t="shared" si="2"/>
        <v>38.975999999999999</v>
      </c>
      <c r="H63" s="100"/>
    </row>
    <row r="64" spans="2:8" ht="24" thickBot="1" x14ac:dyDescent="0.3">
      <c r="B64" s="103" t="s">
        <v>19</v>
      </c>
      <c r="C64" s="104"/>
      <c r="D64" s="62">
        <v>151.63</v>
      </c>
      <c r="E64" s="58">
        <v>0.4</v>
      </c>
      <c r="F64" s="20" t="s">
        <v>26</v>
      </c>
      <c r="G64" s="28">
        <f t="shared" si="2"/>
        <v>60.652000000000001</v>
      </c>
      <c r="H64" s="100"/>
    </row>
    <row r="65" spans="2:8" ht="24" thickBot="1" x14ac:dyDescent="0.3">
      <c r="B65" s="105" t="s">
        <v>28</v>
      </c>
      <c r="C65" s="106"/>
      <c r="D65" s="71"/>
      <c r="E65" s="71"/>
      <c r="F65" s="24" t="s">
        <v>25</v>
      </c>
      <c r="G65" s="29">
        <f t="shared" si="2"/>
        <v>0</v>
      </c>
      <c r="H65" s="100"/>
    </row>
    <row r="66" spans="2:8" x14ac:dyDescent="0.25">
      <c r="B66" s="101" t="s">
        <v>33</v>
      </c>
      <c r="C66" s="102"/>
      <c r="D66" s="59">
        <v>652.6</v>
      </c>
      <c r="E66" s="59">
        <v>2.2000000000000002</v>
      </c>
      <c r="F66" s="19" t="s">
        <v>25</v>
      </c>
      <c r="G66" s="27">
        <f t="shared" si="2"/>
        <v>1435.7200000000003</v>
      </c>
      <c r="H66" s="100"/>
    </row>
    <row r="67" spans="2:8" x14ac:dyDescent="0.25">
      <c r="B67" s="107" t="s">
        <v>27</v>
      </c>
      <c r="C67" s="108"/>
      <c r="D67" s="72"/>
      <c r="E67" s="60"/>
      <c r="F67" s="21" t="s">
        <v>25</v>
      </c>
      <c r="G67" s="30">
        <f t="shared" si="2"/>
        <v>0</v>
      </c>
      <c r="H67" s="100"/>
    </row>
    <row r="68" spans="2:8" x14ac:dyDescent="0.25">
      <c r="B68" s="107" t="s">
        <v>29</v>
      </c>
      <c r="C68" s="108"/>
      <c r="D68" s="73">
        <v>5438.99</v>
      </c>
      <c r="E68" s="61">
        <v>1.1000000000000001</v>
      </c>
      <c r="F68" s="21" t="s">
        <v>25</v>
      </c>
      <c r="G68" s="30">
        <f t="shared" si="2"/>
        <v>5982.8890000000001</v>
      </c>
      <c r="H68" s="100"/>
    </row>
    <row r="69" spans="2:8" x14ac:dyDescent="0.25">
      <c r="B69" s="107" t="s">
        <v>30</v>
      </c>
      <c r="C69" s="108"/>
      <c r="D69" s="73">
        <v>1672.77</v>
      </c>
      <c r="E69" s="61">
        <v>1.1000000000000001</v>
      </c>
      <c r="F69" s="21" t="s">
        <v>25</v>
      </c>
      <c r="G69" s="30">
        <f t="shared" si="2"/>
        <v>1840.047</v>
      </c>
      <c r="H69" s="100"/>
    </row>
    <row r="70" spans="2:8" x14ac:dyDescent="0.25">
      <c r="B70" s="107" t="s">
        <v>32</v>
      </c>
      <c r="C70" s="108"/>
      <c r="D70" s="73">
        <v>548.24</v>
      </c>
      <c r="E70" s="61">
        <v>1.1000000000000001</v>
      </c>
      <c r="F70" s="21" t="s">
        <v>25</v>
      </c>
      <c r="G70" s="30">
        <f>D70*E70</f>
        <v>603.06400000000008</v>
      </c>
      <c r="H70" s="100"/>
    </row>
    <row r="71" spans="2:8" ht="24" thickBot="1" x14ac:dyDescent="0.3">
      <c r="B71" s="103" t="s">
        <v>31</v>
      </c>
      <c r="C71" s="104"/>
      <c r="D71" s="74">
        <v>340.74</v>
      </c>
      <c r="E71" s="62">
        <v>11</v>
      </c>
      <c r="F71" s="20" t="s">
        <v>25</v>
      </c>
      <c r="G71" s="31">
        <f>D71*E71</f>
        <v>3748.1400000000003</v>
      </c>
      <c r="H71" s="100"/>
    </row>
    <row r="72" spans="2:8" x14ac:dyDescent="0.25">
      <c r="C72" s="3"/>
      <c r="D72" s="3"/>
      <c r="E72" s="4"/>
      <c r="F72" s="4"/>
      <c r="H72" s="45"/>
    </row>
    <row r="73" spans="2:8" ht="25.5" x14ac:dyDescent="0.25">
      <c r="C73" s="14" t="s">
        <v>14</v>
      </c>
      <c r="D73" s="6"/>
    </row>
    <row r="74" spans="2:8" ht="20.25" x14ac:dyDescent="0.25">
      <c r="C74" s="77" t="s">
        <v>6</v>
      </c>
      <c r="D74" s="51" t="s">
        <v>0</v>
      </c>
      <c r="E74" s="9">
        <f>IF(G62&gt;0, ROUND((G62+D55)/D55,2), 0)</f>
        <v>1.01</v>
      </c>
      <c r="F74" s="9"/>
      <c r="G74" s="10"/>
      <c r="H74" s="7"/>
    </row>
    <row r="75" spans="2:8" x14ac:dyDescent="0.25">
      <c r="C75" s="77"/>
      <c r="D75" s="51" t="s">
        <v>1</v>
      </c>
      <c r="E75" s="9">
        <f>IF(SUM(G63:G64)&gt;0,ROUND((G63+G64+D55)/D55,2),0)</f>
        <v>1.01</v>
      </c>
      <c r="F75" s="9"/>
      <c r="G75" s="11"/>
      <c r="H75" s="47"/>
    </row>
    <row r="76" spans="2:8" x14ac:dyDescent="0.25">
      <c r="C76" s="77"/>
      <c r="D76" s="51" t="s">
        <v>2</v>
      </c>
      <c r="E76" s="9">
        <f>IF(G65&gt;0,ROUND((G65+D55)/D55,2),0)</f>
        <v>0</v>
      </c>
      <c r="F76" s="12"/>
      <c r="G76" s="11"/>
    </row>
    <row r="77" spans="2:8" x14ac:dyDescent="0.25">
      <c r="C77" s="77"/>
      <c r="D77" s="13" t="s">
        <v>3</v>
      </c>
      <c r="E77" s="32">
        <f>IF(SUM(G66:G71)&gt;0,ROUND((SUM(G66:G71)+D55)/D55,2),0)</f>
        <v>2.91</v>
      </c>
      <c r="F77" s="10"/>
      <c r="G77" s="11"/>
    </row>
    <row r="78" spans="2:8" ht="25.5" x14ac:dyDescent="0.25">
      <c r="D78" s="33" t="s">
        <v>4</v>
      </c>
      <c r="E78" s="34">
        <f>SUM(E74:E77)-IF(VALUE(COUNTIF(E74:E77,"&gt;0"))=4,3,0)-IF(VALUE(COUNTIF(E74:E77,"&gt;0"))=3,2,0)-IF(VALUE(COUNTIF(E74:E77,"&gt;0"))=2,1,0)</f>
        <v>2.9299999999999997</v>
      </c>
      <c r="F78" s="25"/>
    </row>
    <row r="79" spans="2:8" x14ac:dyDescent="0.25">
      <c r="E79" s="15"/>
    </row>
    <row r="80" spans="2:8" ht="25.5" x14ac:dyDescent="0.35">
      <c r="B80" s="22"/>
      <c r="C80" s="16" t="s">
        <v>23</v>
      </c>
      <c r="D80" s="78">
        <f>E78*D55</f>
        <v>20913.753999999997</v>
      </c>
      <c r="E80" s="78"/>
    </row>
    <row r="81" spans="2:8" ht="20.25" x14ac:dyDescent="0.3">
      <c r="C81" s="17" t="s">
        <v>8</v>
      </c>
      <c r="D81" s="79">
        <f>D80/D54</f>
        <v>71.135217687074814</v>
      </c>
      <c r="E81" s="79"/>
      <c r="G81" s="7"/>
      <c r="H81" s="48"/>
    </row>
    <row r="91" spans="2:8" ht="60.75" x14ac:dyDescent="0.8">
      <c r="B91" s="80" t="s">
        <v>39</v>
      </c>
      <c r="C91" s="80"/>
      <c r="D91" s="80"/>
      <c r="E91" s="80"/>
      <c r="F91" s="80"/>
      <c r="G91" s="80"/>
      <c r="H91" s="80"/>
    </row>
    <row r="92" spans="2:8" x14ac:dyDescent="0.25">
      <c r="B92" s="81" t="s">
        <v>37</v>
      </c>
      <c r="C92" s="81"/>
      <c r="D92" s="81"/>
      <c r="E92" s="81"/>
      <c r="F92" s="81"/>
      <c r="G92" s="81"/>
    </row>
    <row r="93" spans="2:8" x14ac:dyDescent="0.25">
      <c r="C93" s="52"/>
      <c r="G93" s="7"/>
    </row>
    <row r="94" spans="2:8" ht="25.5" x14ac:dyDescent="0.25">
      <c r="C94" s="14" t="s">
        <v>5</v>
      </c>
      <c r="D94" s="6"/>
    </row>
    <row r="95" spans="2:8" ht="20.25" x14ac:dyDescent="0.25">
      <c r="B95" s="10"/>
      <c r="C95" s="82" t="s">
        <v>15</v>
      </c>
      <c r="D95" s="109" t="s">
        <v>87</v>
      </c>
      <c r="E95" s="109"/>
      <c r="F95" s="109"/>
      <c r="G95" s="109"/>
      <c r="H95" s="40"/>
    </row>
    <row r="96" spans="2:8" ht="20.25" x14ac:dyDescent="0.25">
      <c r="B96" s="10"/>
      <c r="C96" s="83"/>
      <c r="D96" s="109" t="s">
        <v>88</v>
      </c>
      <c r="E96" s="109"/>
      <c r="F96" s="109"/>
      <c r="G96" s="109"/>
      <c r="H96" s="40"/>
    </row>
    <row r="97" spans="2:8" ht="20.25" x14ac:dyDescent="0.25">
      <c r="B97" s="10"/>
      <c r="C97" s="84"/>
      <c r="D97" s="109" t="s">
        <v>172</v>
      </c>
      <c r="E97" s="109"/>
      <c r="F97" s="109"/>
      <c r="G97" s="109"/>
      <c r="H97" s="40"/>
    </row>
    <row r="98" spans="2:8" x14ac:dyDescent="0.25">
      <c r="C98" s="35" t="s">
        <v>12</v>
      </c>
      <c r="D98" s="53">
        <v>0.8</v>
      </c>
      <c r="E98" s="49"/>
      <c r="F98" s="10"/>
    </row>
    <row r="99" spans="2:8" x14ac:dyDescent="0.25">
      <c r="C99" s="1" t="s">
        <v>9</v>
      </c>
      <c r="D99" s="54">
        <v>157</v>
      </c>
      <c r="E99" s="88" t="s">
        <v>16</v>
      </c>
      <c r="F99" s="89"/>
      <c r="G99" s="92">
        <f>D100/D99</f>
        <v>25.135668789808918</v>
      </c>
    </row>
    <row r="100" spans="2:8" x14ac:dyDescent="0.25">
      <c r="C100" s="1" t="s">
        <v>10</v>
      </c>
      <c r="D100" s="54">
        <v>3946.3</v>
      </c>
      <c r="E100" s="90"/>
      <c r="F100" s="91"/>
      <c r="G100" s="93"/>
    </row>
    <row r="101" spans="2:8" x14ac:dyDescent="0.25">
      <c r="C101" s="37"/>
      <c r="D101" s="38"/>
      <c r="E101" s="50"/>
    </row>
    <row r="102" spans="2:8" x14ac:dyDescent="0.3">
      <c r="C102" s="36" t="s">
        <v>7</v>
      </c>
      <c r="D102" s="55" t="s">
        <v>92</v>
      </c>
    </row>
    <row r="103" spans="2:8" x14ac:dyDescent="0.3">
      <c r="C103" s="36" t="s">
        <v>11</v>
      </c>
      <c r="D103" s="55" t="s">
        <v>93</v>
      </c>
    </row>
    <row r="104" spans="2:8" x14ac:dyDescent="0.3">
      <c r="C104" s="36" t="s">
        <v>13</v>
      </c>
      <c r="D104" s="69" t="s">
        <v>34</v>
      </c>
      <c r="E104" s="41"/>
    </row>
    <row r="105" spans="2:8" ht="24" thickBot="1" x14ac:dyDescent="0.3">
      <c r="C105" s="42"/>
      <c r="D105" s="42"/>
    </row>
    <row r="106" spans="2:8" ht="48" thickBot="1" x14ac:dyDescent="0.3">
      <c r="B106" s="94" t="s">
        <v>17</v>
      </c>
      <c r="C106" s="95"/>
      <c r="D106" s="23" t="s">
        <v>20</v>
      </c>
      <c r="E106" s="96" t="s">
        <v>22</v>
      </c>
      <c r="F106" s="97"/>
      <c r="G106" s="2" t="s">
        <v>21</v>
      </c>
    </row>
    <row r="107" spans="2:8" ht="24" thickBot="1" x14ac:dyDescent="0.3">
      <c r="B107" s="98" t="s">
        <v>36</v>
      </c>
      <c r="C107" s="99"/>
      <c r="D107" s="70">
        <v>88.61</v>
      </c>
      <c r="E107" s="56">
        <v>0.8</v>
      </c>
      <c r="F107" s="18" t="s">
        <v>25</v>
      </c>
      <c r="G107" s="26">
        <f t="shared" ref="G107:G114" si="3">D107*E107</f>
        <v>70.888000000000005</v>
      </c>
      <c r="H107" s="100"/>
    </row>
    <row r="108" spans="2:8" x14ac:dyDescent="0.25">
      <c r="B108" s="101" t="s">
        <v>18</v>
      </c>
      <c r="C108" s="102"/>
      <c r="D108" s="59">
        <v>97.44</v>
      </c>
      <c r="E108" s="57">
        <v>0.4</v>
      </c>
      <c r="F108" s="19" t="s">
        <v>26</v>
      </c>
      <c r="G108" s="27">
        <f t="shared" si="3"/>
        <v>38.975999999999999</v>
      </c>
      <c r="H108" s="100"/>
    </row>
    <row r="109" spans="2:8" ht="24" thickBot="1" x14ac:dyDescent="0.3">
      <c r="B109" s="103" t="s">
        <v>19</v>
      </c>
      <c r="C109" s="104"/>
      <c r="D109" s="62">
        <v>151.63</v>
      </c>
      <c r="E109" s="58">
        <v>0.4</v>
      </c>
      <c r="F109" s="20" t="s">
        <v>26</v>
      </c>
      <c r="G109" s="28">
        <f t="shared" si="3"/>
        <v>60.652000000000001</v>
      </c>
      <c r="H109" s="100"/>
    </row>
    <row r="110" spans="2:8" ht="24" thickBot="1" x14ac:dyDescent="0.3">
      <c r="B110" s="105" t="s">
        <v>28</v>
      </c>
      <c r="C110" s="106"/>
      <c r="D110" s="71"/>
      <c r="E110" s="71"/>
      <c r="F110" s="24" t="s">
        <v>25</v>
      </c>
      <c r="G110" s="29">
        <f t="shared" si="3"/>
        <v>0</v>
      </c>
      <c r="H110" s="100"/>
    </row>
    <row r="111" spans="2:8" x14ac:dyDescent="0.25">
      <c r="B111" s="101" t="s">
        <v>33</v>
      </c>
      <c r="C111" s="102"/>
      <c r="D111" s="59">
        <v>652.6</v>
      </c>
      <c r="E111" s="59">
        <v>1.6</v>
      </c>
      <c r="F111" s="19" t="s">
        <v>25</v>
      </c>
      <c r="G111" s="27">
        <f t="shared" si="3"/>
        <v>1044.1600000000001</v>
      </c>
      <c r="H111" s="100"/>
    </row>
    <row r="112" spans="2:8" x14ac:dyDescent="0.25">
      <c r="B112" s="107" t="s">
        <v>27</v>
      </c>
      <c r="C112" s="108"/>
      <c r="D112" s="72"/>
      <c r="E112" s="60"/>
      <c r="F112" s="21" t="s">
        <v>25</v>
      </c>
      <c r="G112" s="30">
        <f t="shared" si="3"/>
        <v>0</v>
      </c>
      <c r="H112" s="100"/>
    </row>
    <row r="113" spans="2:8" x14ac:dyDescent="0.25">
      <c r="B113" s="107" t="s">
        <v>29</v>
      </c>
      <c r="C113" s="108"/>
      <c r="D113" s="73">
        <v>5438.99</v>
      </c>
      <c r="E113" s="61">
        <v>0.8</v>
      </c>
      <c r="F113" s="21" t="s">
        <v>25</v>
      </c>
      <c r="G113" s="30">
        <f t="shared" si="3"/>
        <v>4351.192</v>
      </c>
      <c r="H113" s="100"/>
    </row>
    <row r="114" spans="2:8" x14ac:dyDescent="0.25">
      <c r="B114" s="107" t="s">
        <v>30</v>
      </c>
      <c r="C114" s="108"/>
      <c r="D114" s="73">
        <v>1672.77</v>
      </c>
      <c r="E114" s="61">
        <v>0.8</v>
      </c>
      <c r="F114" s="21" t="s">
        <v>25</v>
      </c>
      <c r="G114" s="30">
        <f t="shared" si="3"/>
        <v>1338.2160000000001</v>
      </c>
      <c r="H114" s="100"/>
    </row>
    <row r="115" spans="2:8" x14ac:dyDescent="0.25">
      <c r="B115" s="107" t="s">
        <v>32</v>
      </c>
      <c r="C115" s="108"/>
      <c r="D115" s="73">
        <v>548.24</v>
      </c>
      <c r="E115" s="61">
        <v>0.8</v>
      </c>
      <c r="F115" s="21" t="s">
        <v>25</v>
      </c>
      <c r="G115" s="30">
        <f>D115*E115</f>
        <v>438.59200000000004</v>
      </c>
      <c r="H115" s="100"/>
    </row>
    <row r="116" spans="2:8" ht="24" thickBot="1" x14ac:dyDescent="0.3">
      <c r="B116" s="103" t="s">
        <v>31</v>
      </c>
      <c r="C116" s="104"/>
      <c r="D116" s="74">
        <v>340.74</v>
      </c>
      <c r="E116" s="62">
        <v>8</v>
      </c>
      <c r="F116" s="20" t="s">
        <v>25</v>
      </c>
      <c r="G116" s="31">
        <f>D116*E116</f>
        <v>2725.92</v>
      </c>
      <c r="H116" s="100"/>
    </row>
    <row r="117" spans="2:8" x14ac:dyDescent="0.25">
      <c r="C117" s="3"/>
      <c r="D117" s="3"/>
      <c r="E117" s="4"/>
      <c r="F117" s="4"/>
      <c r="H117" s="45"/>
    </row>
    <row r="118" spans="2:8" ht="25.5" x14ac:dyDescent="0.25">
      <c r="C118" s="14" t="s">
        <v>14</v>
      </c>
      <c r="D118" s="6"/>
    </row>
    <row r="119" spans="2:8" ht="20.25" x14ac:dyDescent="0.25">
      <c r="C119" s="77" t="s">
        <v>6</v>
      </c>
      <c r="D119" s="51" t="s">
        <v>0</v>
      </c>
      <c r="E119" s="9">
        <f>IF(G107&gt;0, ROUND((G107+D100)/D100,2), 0)</f>
        <v>1.02</v>
      </c>
      <c r="F119" s="9"/>
      <c r="G119" s="10"/>
      <c r="H119" s="7"/>
    </row>
    <row r="120" spans="2:8" x14ac:dyDescent="0.25">
      <c r="C120" s="77"/>
      <c r="D120" s="51" t="s">
        <v>1</v>
      </c>
      <c r="E120" s="9">
        <f>IF(SUM(G108:G109)&gt;0,ROUND((G108+G109+D100)/D100,2),0)</f>
        <v>1.03</v>
      </c>
      <c r="F120" s="9"/>
      <c r="G120" s="11"/>
      <c r="H120" s="47"/>
    </row>
    <row r="121" spans="2:8" x14ac:dyDescent="0.25">
      <c r="C121" s="77"/>
      <c r="D121" s="51" t="s">
        <v>2</v>
      </c>
      <c r="E121" s="9">
        <f>IF(G110&gt;0,ROUND((G110+D100)/D100,2),0)</f>
        <v>0</v>
      </c>
      <c r="F121" s="12"/>
      <c r="G121" s="11"/>
    </row>
    <row r="122" spans="2:8" x14ac:dyDescent="0.25">
      <c r="C122" s="77"/>
      <c r="D122" s="13" t="s">
        <v>3</v>
      </c>
      <c r="E122" s="32">
        <f>IF(SUM(G111:G116)&gt;0,ROUND((SUM(G111:G116)+D100)/D100,2),0)</f>
        <v>3.51</v>
      </c>
      <c r="F122" s="10"/>
      <c r="G122" s="11"/>
    </row>
    <row r="123" spans="2:8" ht="25.5" x14ac:dyDescent="0.25">
      <c r="D123" s="33" t="s">
        <v>4</v>
      </c>
      <c r="E123" s="34">
        <f>SUM(E119:E122)-IF(VALUE(COUNTIF(E119:E122,"&gt;0"))=4,3,0)-IF(VALUE(COUNTIF(E119:E122,"&gt;0"))=3,2,0)-IF(VALUE(COUNTIF(E119:E122,"&gt;0"))=2,1,0)</f>
        <v>3.5599999999999996</v>
      </c>
      <c r="F123" s="25"/>
    </row>
    <row r="124" spans="2:8" x14ac:dyDescent="0.25">
      <c r="E124" s="15"/>
    </row>
    <row r="125" spans="2:8" ht="25.5" x14ac:dyDescent="0.35">
      <c r="B125" s="22"/>
      <c r="C125" s="16" t="s">
        <v>23</v>
      </c>
      <c r="D125" s="78">
        <f>E123*D100</f>
        <v>14048.828</v>
      </c>
      <c r="E125" s="78"/>
    </row>
    <row r="126" spans="2:8" ht="20.25" x14ac:dyDescent="0.3">
      <c r="C126" s="17" t="s">
        <v>8</v>
      </c>
      <c r="D126" s="79">
        <f>D125/D99</f>
        <v>89.482980891719748</v>
      </c>
      <c r="E126" s="79"/>
      <c r="G126" s="7"/>
      <c r="H126" s="48"/>
    </row>
    <row r="136" spans="2:8" ht="60.75" x14ac:dyDescent="0.8">
      <c r="B136" s="80" t="s">
        <v>40</v>
      </c>
      <c r="C136" s="80"/>
      <c r="D136" s="80"/>
      <c r="E136" s="80"/>
      <c r="F136" s="80"/>
      <c r="G136" s="80"/>
      <c r="H136" s="80"/>
    </row>
    <row r="137" spans="2:8" x14ac:dyDescent="0.25">
      <c r="B137" s="81" t="s">
        <v>37</v>
      </c>
      <c r="C137" s="81"/>
      <c r="D137" s="81"/>
      <c r="E137" s="81"/>
      <c r="F137" s="81"/>
      <c r="G137" s="81"/>
    </row>
    <row r="138" spans="2:8" x14ac:dyDescent="0.25">
      <c r="C138" s="52"/>
      <c r="G138" s="7"/>
    </row>
    <row r="139" spans="2:8" ht="25.5" x14ac:dyDescent="0.25">
      <c r="C139" s="14" t="s">
        <v>5</v>
      </c>
      <c r="D139" s="6"/>
    </row>
    <row r="140" spans="2:8" ht="20.25" x14ac:dyDescent="0.25">
      <c r="B140" s="10"/>
      <c r="C140" s="82" t="s">
        <v>15</v>
      </c>
      <c r="D140" s="109" t="s">
        <v>87</v>
      </c>
      <c r="E140" s="109"/>
      <c r="F140" s="109"/>
      <c r="G140" s="109"/>
      <c r="H140" s="40"/>
    </row>
    <row r="141" spans="2:8" ht="20.25" x14ac:dyDescent="0.25">
      <c r="B141" s="10"/>
      <c r="C141" s="83"/>
      <c r="D141" s="109" t="s">
        <v>88</v>
      </c>
      <c r="E141" s="109"/>
      <c r="F141" s="109"/>
      <c r="G141" s="109"/>
      <c r="H141" s="40"/>
    </row>
    <row r="142" spans="2:8" ht="20.25" x14ac:dyDescent="0.25">
      <c r="B142" s="10"/>
      <c r="C142" s="84"/>
      <c r="D142" s="109" t="s">
        <v>94</v>
      </c>
      <c r="E142" s="109"/>
      <c r="F142" s="109"/>
      <c r="G142" s="109"/>
      <c r="H142" s="40"/>
    </row>
    <row r="143" spans="2:8" x14ac:dyDescent="0.25">
      <c r="C143" s="35" t="s">
        <v>12</v>
      </c>
      <c r="D143" s="53">
        <v>1</v>
      </c>
      <c r="E143" s="49"/>
      <c r="F143" s="10"/>
    </row>
    <row r="144" spans="2:8" x14ac:dyDescent="0.25">
      <c r="C144" s="1" t="s">
        <v>9</v>
      </c>
      <c r="D144" s="54">
        <v>169</v>
      </c>
      <c r="E144" s="88" t="s">
        <v>16</v>
      </c>
      <c r="F144" s="89"/>
      <c r="G144" s="92">
        <f>D145/D144</f>
        <v>20.137278106508873</v>
      </c>
    </row>
    <row r="145" spans="2:8" x14ac:dyDescent="0.25">
      <c r="C145" s="1" t="s">
        <v>10</v>
      </c>
      <c r="D145" s="54">
        <v>3403.2</v>
      </c>
      <c r="E145" s="90"/>
      <c r="F145" s="91"/>
      <c r="G145" s="93"/>
    </row>
    <row r="146" spans="2:8" x14ac:dyDescent="0.25">
      <c r="C146" s="37"/>
      <c r="D146" s="38"/>
      <c r="E146" s="50"/>
    </row>
    <row r="147" spans="2:8" x14ac:dyDescent="0.3">
      <c r="C147" s="36" t="s">
        <v>7</v>
      </c>
      <c r="D147" s="55" t="s">
        <v>95</v>
      </c>
    </row>
    <row r="148" spans="2:8" x14ac:dyDescent="0.3">
      <c r="C148" s="36" t="s">
        <v>11</v>
      </c>
      <c r="D148" s="55" t="s">
        <v>96</v>
      </c>
    </row>
    <row r="149" spans="2:8" x14ac:dyDescent="0.3">
      <c r="C149" s="36" t="s">
        <v>13</v>
      </c>
      <c r="D149" s="69" t="s">
        <v>34</v>
      </c>
      <c r="E149" s="41"/>
    </row>
    <row r="150" spans="2:8" ht="24" thickBot="1" x14ac:dyDescent="0.3">
      <c r="C150" s="42"/>
      <c r="D150" s="42"/>
    </row>
    <row r="151" spans="2:8" ht="48" thickBot="1" x14ac:dyDescent="0.3">
      <c r="B151" s="94" t="s">
        <v>17</v>
      </c>
      <c r="C151" s="95"/>
      <c r="D151" s="23" t="s">
        <v>20</v>
      </c>
      <c r="E151" s="96" t="s">
        <v>22</v>
      </c>
      <c r="F151" s="97"/>
      <c r="G151" s="2" t="s">
        <v>21</v>
      </c>
    </row>
    <row r="152" spans="2:8" ht="24" thickBot="1" x14ac:dyDescent="0.3">
      <c r="B152" s="98" t="s">
        <v>36</v>
      </c>
      <c r="C152" s="99"/>
      <c r="D152" s="70">
        <v>88.61</v>
      </c>
      <c r="E152" s="56">
        <v>1</v>
      </c>
      <c r="F152" s="18" t="s">
        <v>25</v>
      </c>
      <c r="G152" s="26">
        <f t="shared" ref="G152:G159" si="4">D152*E152</f>
        <v>88.61</v>
      </c>
      <c r="H152" s="100"/>
    </row>
    <row r="153" spans="2:8" x14ac:dyDescent="0.25">
      <c r="B153" s="101" t="s">
        <v>18</v>
      </c>
      <c r="C153" s="102"/>
      <c r="D153" s="59">
        <v>97.44</v>
      </c>
      <c r="E153" s="57">
        <v>0.4</v>
      </c>
      <c r="F153" s="19" t="s">
        <v>26</v>
      </c>
      <c r="G153" s="27">
        <f t="shared" si="4"/>
        <v>38.975999999999999</v>
      </c>
      <c r="H153" s="100"/>
    </row>
    <row r="154" spans="2:8" ht="24" thickBot="1" x14ac:dyDescent="0.3">
      <c r="B154" s="103" t="s">
        <v>19</v>
      </c>
      <c r="C154" s="104"/>
      <c r="D154" s="62">
        <v>151.63</v>
      </c>
      <c r="E154" s="58">
        <v>0.4</v>
      </c>
      <c r="F154" s="20" t="s">
        <v>26</v>
      </c>
      <c r="G154" s="28">
        <f t="shared" si="4"/>
        <v>60.652000000000001</v>
      </c>
      <c r="H154" s="100"/>
    </row>
    <row r="155" spans="2:8" ht="24" thickBot="1" x14ac:dyDescent="0.3">
      <c r="B155" s="105" t="s">
        <v>28</v>
      </c>
      <c r="C155" s="106"/>
      <c r="D155" s="71"/>
      <c r="E155" s="71"/>
      <c r="F155" s="24" t="s">
        <v>25</v>
      </c>
      <c r="G155" s="29">
        <f t="shared" si="4"/>
        <v>0</v>
      </c>
      <c r="H155" s="100"/>
    </row>
    <row r="156" spans="2:8" x14ac:dyDescent="0.25">
      <c r="B156" s="101" t="s">
        <v>33</v>
      </c>
      <c r="C156" s="102"/>
      <c r="D156" s="59">
        <v>652.6</v>
      </c>
      <c r="E156" s="59">
        <v>2</v>
      </c>
      <c r="F156" s="19" t="s">
        <v>25</v>
      </c>
      <c r="G156" s="27">
        <f t="shared" si="4"/>
        <v>1305.2</v>
      </c>
      <c r="H156" s="100"/>
    </row>
    <row r="157" spans="2:8" x14ac:dyDescent="0.25">
      <c r="B157" s="107" t="s">
        <v>27</v>
      </c>
      <c r="C157" s="108"/>
      <c r="D157" s="72"/>
      <c r="E157" s="60"/>
      <c r="F157" s="21" t="s">
        <v>25</v>
      </c>
      <c r="G157" s="30">
        <f t="shared" si="4"/>
        <v>0</v>
      </c>
      <c r="H157" s="100"/>
    </row>
    <row r="158" spans="2:8" x14ac:dyDescent="0.25">
      <c r="B158" s="107" t="s">
        <v>29</v>
      </c>
      <c r="C158" s="108"/>
      <c r="D158" s="73">
        <v>5438.99</v>
      </c>
      <c r="E158" s="61">
        <v>1</v>
      </c>
      <c r="F158" s="21" t="s">
        <v>25</v>
      </c>
      <c r="G158" s="30">
        <f t="shared" si="4"/>
        <v>5438.99</v>
      </c>
      <c r="H158" s="100"/>
    </row>
    <row r="159" spans="2:8" x14ac:dyDescent="0.25">
      <c r="B159" s="107" t="s">
        <v>30</v>
      </c>
      <c r="C159" s="108"/>
      <c r="D159" s="73">
        <v>1672.77</v>
      </c>
      <c r="E159" s="61">
        <v>1</v>
      </c>
      <c r="F159" s="21" t="s">
        <v>25</v>
      </c>
      <c r="G159" s="30">
        <f t="shared" si="4"/>
        <v>1672.77</v>
      </c>
      <c r="H159" s="100"/>
    </row>
    <row r="160" spans="2:8" x14ac:dyDescent="0.25">
      <c r="B160" s="107" t="s">
        <v>32</v>
      </c>
      <c r="C160" s="108"/>
      <c r="D160" s="73">
        <v>548.24</v>
      </c>
      <c r="E160" s="61">
        <v>1</v>
      </c>
      <c r="F160" s="21" t="s">
        <v>25</v>
      </c>
      <c r="G160" s="30">
        <f>D160*E160</f>
        <v>548.24</v>
      </c>
      <c r="H160" s="100"/>
    </row>
    <row r="161" spans="2:8" ht="24" thickBot="1" x14ac:dyDescent="0.3">
      <c r="B161" s="103" t="s">
        <v>31</v>
      </c>
      <c r="C161" s="104"/>
      <c r="D161" s="74">
        <v>340.74</v>
      </c>
      <c r="E161" s="62">
        <v>10</v>
      </c>
      <c r="F161" s="20" t="s">
        <v>25</v>
      </c>
      <c r="G161" s="31">
        <f>D161*E161</f>
        <v>3407.4</v>
      </c>
      <c r="H161" s="100"/>
    </row>
    <row r="162" spans="2:8" x14ac:dyDescent="0.25">
      <c r="C162" s="3"/>
      <c r="D162" s="3"/>
      <c r="E162" s="4"/>
      <c r="F162" s="4"/>
      <c r="H162" s="45"/>
    </row>
    <row r="163" spans="2:8" ht="25.5" x14ac:dyDescent="0.25">
      <c r="C163" s="14" t="s">
        <v>14</v>
      </c>
      <c r="D163" s="6"/>
    </row>
    <row r="164" spans="2:8" ht="20.25" x14ac:dyDescent="0.25">
      <c r="C164" s="77" t="s">
        <v>6</v>
      </c>
      <c r="D164" s="51" t="s">
        <v>0</v>
      </c>
      <c r="E164" s="9">
        <f>IF(G152&gt;0, ROUND((G152+D145)/D145,2), 0)</f>
        <v>1.03</v>
      </c>
      <c r="F164" s="9"/>
      <c r="G164" s="10"/>
      <c r="H164" s="7"/>
    </row>
    <row r="165" spans="2:8" x14ac:dyDescent="0.25">
      <c r="C165" s="77"/>
      <c r="D165" s="51" t="s">
        <v>1</v>
      </c>
      <c r="E165" s="9">
        <f>IF(SUM(G153:G154)&gt;0,ROUND((G153+G154+D145)/D145,2),0)</f>
        <v>1.03</v>
      </c>
      <c r="F165" s="9"/>
      <c r="G165" s="11"/>
      <c r="H165" s="47"/>
    </row>
    <row r="166" spans="2:8" x14ac:dyDescent="0.25">
      <c r="C166" s="77"/>
      <c r="D166" s="51" t="s">
        <v>2</v>
      </c>
      <c r="E166" s="9">
        <f>IF(G155&gt;0,ROUND((G155+D145)/D145,2),0)</f>
        <v>0</v>
      </c>
      <c r="F166" s="12"/>
      <c r="G166" s="11"/>
    </row>
    <row r="167" spans="2:8" x14ac:dyDescent="0.25">
      <c r="C167" s="77"/>
      <c r="D167" s="13" t="s">
        <v>3</v>
      </c>
      <c r="E167" s="32">
        <f>IF(SUM(G156:G161)&gt;0,ROUND((SUM(G156:G161)+D145)/D145,2),0)</f>
        <v>4.6399999999999997</v>
      </c>
      <c r="F167" s="10"/>
      <c r="G167" s="11"/>
    </row>
    <row r="168" spans="2:8" ht="25.5" x14ac:dyDescent="0.25">
      <c r="D168" s="33" t="s">
        <v>4</v>
      </c>
      <c r="E168" s="34">
        <f>SUM(E164:E167)-IF(VALUE(COUNTIF(E164:E167,"&gt;0"))=4,3,0)-IF(VALUE(COUNTIF(E164:E167,"&gt;0"))=3,2,0)-IF(VALUE(COUNTIF(E164:E167,"&gt;0"))=2,1,0)</f>
        <v>4.6999999999999993</v>
      </c>
      <c r="F168" s="25"/>
    </row>
    <row r="169" spans="2:8" x14ac:dyDescent="0.25">
      <c r="E169" s="15"/>
    </row>
    <row r="170" spans="2:8" ht="25.5" x14ac:dyDescent="0.35">
      <c r="B170" s="22"/>
      <c r="C170" s="16" t="s">
        <v>23</v>
      </c>
      <c r="D170" s="78">
        <f>E168*D145</f>
        <v>15995.039999999997</v>
      </c>
      <c r="E170" s="78"/>
    </row>
    <row r="171" spans="2:8" ht="20.25" x14ac:dyDescent="0.3">
      <c r="C171" s="17" t="s">
        <v>8</v>
      </c>
      <c r="D171" s="79">
        <f>D170/D144</f>
        <v>94.645207100591705</v>
      </c>
      <c r="E171" s="79"/>
      <c r="G171" s="7"/>
      <c r="H171" s="48"/>
    </row>
    <row r="181" spans="2:8" ht="60.75" x14ac:dyDescent="0.8">
      <c r="B181" s="80" t="s">
        <v>41</v>
      </c>
      <c r="C181" s="80"/>
      <c r="D181" s="80"/>
      <c r="E181" s="80"/>
      <c r="F181" s="80"/>
      <c r="G181" s="80"/>
      <c r="H181" s="80"/>
    </row>
    <row r="182" spans="2:8" x14ac:dyDescent="0.25">
      <c r="B182" s="81" t="s">
        <v>37</v>
      </c>
      <c r="C182" s="81"/>
      <c r="D182" s="81"/>
      <c r="E182" s="81"/>
      <c r="F182" s="81"/>
      <c r="G182" s="81"/>
    </row>
    <row r="183" spans="2:8" x14ac:dyDescent="0.25">
      <c r="C183" s="52"/>
      <c r="G183" s="7"/>
    </row>
    <row r="184" spans="2:8" ht="25.5" x14ac:dyDescent="0.25">
      <c r="C184" s="14" t="s">
        <v>5</v>
      </c>
      <c r="D184" s="6"/>
    </row>
    <row r="185" spans="2:8" ht="20.25" x14ac:dyDescent="0.25">
      <c r="B185" s="10"/>
      <c r="C185" s="82" t="s">
        <v>15</v>
      </c>
      <c r="D185" s="109" t="s">
        <v>87</v>
      </c>
      <c r="E185" s="109"/>
      <c r="F185" s="109"/>
      <c r="G185" s="109"/>
      <c r="H185" s="40"/>
    </row>
    <row r="186" spans="2:8" ht="20.25" x14ac:dyDescent="0.25">
      <c r="B186" s="10"/>
      <c r="C186" s="83"/>
      <c r="D186" s="109" t="s">
        <v>88</v>
      </c>
      <c r="E186" s="109"/>
      <c r="F186" s="109"/>
      <c r="G186" s="109"/>
      <c r="H186" s="40"/>
    </row>
    <row r="187" spans="2:8" ht="20.25" x14ac:dyDescent="0.25">
      <c r="B187" s="10"/>
      <c r="C187" s="84"/>
      <c r="D187" s="109" t="s">
        <v>173</v>
      </c>
      <c r="E187" s="109"/>
      <c r="F187" s="109"/>
      <c r="G187" s="109"/>
      <c r="H187" s="40"/>
    </row>
    <row r="188" spans="2:8" x14ac:dyDescent="0.25">
      <c r="C188" s="35" t="s">
        <v>12</v>
      </c>
      <c r="D188" s="53">
        <v>4.0999999999999996</v>
      </c>
      <c r="E188" s="49"/>
      <c r="F188" s="10"/>
    </row>
    <row r="189" spans="2:8" x14ac:dyDescent="0.25">
      <c r="C189" s="1" t="s">
        <v>9</v>
      </c>
      <c r="D189" s="54">
        <v>918</v>
      </c>
      <c r="E189" s="88" t="s">
        <v>16</v>
      </c>
      <c r="F189" s="89"/>
      <c r="G189" s="92">
        <f>D190/D189</f>
        <v>35.998366013071895</v>
      </c>
    </row>
    <row r="190" spans="2:8" x14ac:dyDescent="0.25">
      <c r="C190" s="1" t="s">
        <v>10</v>
      </c>
      <c r="D190" s="54">
        <v>33046.5</v>
      </c>
      <c r="E190" s="90"/>
      <c r="F190" s="91"/>
      <c r="G190" s="93"/>
    </row>
    <row r="191" spans="2:8" x14ac:dyDescent="0.25">
      <c r="C191" s="37"/>
      <c r="D191" s="38"/>
      <c r="E191" s="50"/>
    </row>
    <row r="192" spans="2:8" x14ac:dyDescent="0.3">
      <c r="C192" s="36" t="s">
        <v>7</v>
      </c>
      <c r="D192" s="55" t="s">
        <v>97</v>
      </c>
    </row>
    <row r="193" spans="2:8" x14ac:dyDescent="0.3">
      <c r="C193" s="36" t="s">
        <v>11</v>
      </c>
      <c r="D193" s="55" t="s">
        <v>98</v>
      </c>
    </row>
    <row r="194" spans="2:8" x14ac:dyDescent="0.3">
      <c r="C194" s="36" t="s">
        <v>13</v>
      </c>
      <c r="D194" s="69" t="s">
        <v>34</v>
      </c>
      <c r="E194" s="41"/>
    </row>
    <row r="195" spans="2:8" ht="24" thickBot="1" x14ac:dyDescent="0.3">
      <c r="C195" s="42"/>
      <c r="D195" s="42"/>
    </row>
    <row r="196" spans="2:8" ht="48" thickBot="1" x14ac:dyDescent="0.3">
      <c r="B196" s="94" t="s">
        <v>17</v>
      </c>
      <c r="C196" s="95"/>
      <c r="D196" s="23" t="s">
        <v>20</v>
      </c>
      <c r="E196" s="96" t="s">
        <v>22</v>
      </c>
      <c r="F196" s="97"/>
      <c r="G196" s="2" t="s">
        <v>21</v>
      </c>
    </row>
    <row r="197" spans="2:8" ht="24" thickBot="1" x14ac:dyDescent="0.3">
      <c r="B197" s="98" t="s">
        <v>36</v>
      </c>
      <c r="C197" s="99"/>
      <c r="D197" s="70">
        <v>50.01</v>
      </c>
      <c r="E197" s="56">
        <v>4.0999999999999996</v>
      </c>
      <c r="F197" s="18" t="s">
        <v>25</v>
      </c>
      <c r="G197" s="26">
        <f t="shared" ref="G197:G204" si="5">D197*E197</f>
        <v>205.04099999999997</v>
      </c>
      <c r="H197" s="100"/>
    </row>
    <row r="198" spans="2:8" x14ac:dyDescent="0.25">
      <c r="B198" s="101" t="s">
        <v>18</v>
      </c>
      <c r="C198" s="102"/>
      <c r="D198" s="59">
        <v>97.44</v>
      </c>
      <c r="E198" s="57">
        <v>1</v>
      </c>
      <c r="F198" s="19" t="s">
        <v>26</v>
      </c>
      <c r="G198" s="27">
        <f t="shared" si="5"/>
        <v>97.44</v>
      </c>
      <c r="H198" s="100"/>
    </row>
    <row r="199" spans="2:8" ht="24" thickBot="1" x14ac:dyDescent="0.3">
      <c r="B199" s="103" t="s">
        <v>19</v>
      </c>
      <c r="C199" s="104"/>
      <c r="D199" s="62">
        <v>151.63</v>
      </c>
      <c r="E199" s="58">
        <v>1</v>
      </c>
      <c r="F199" s="20" t="s">
        <v>26</v>
      </c>
      <c r="G199" s="28">
        <f t="shared" si="5"/>
        <v>151.63</v>
      </c>
      <c r="H199" s="100"/>
    </row>
    <row r="200" spans="2:8" ht="24" thickBot="1" x14ac:dyDescent="0.3">
      <c r="B200" s="105" t="s">
        <v>28</v>
      </c>
      <c r="C200" s="106"/>
      <c r="D200" s="71"/>
      <c r="E200" s="71"/>
      <c r="F200" s="24" t="s">
        <v>25</v>
      </c>
      <c r="G200" s="29">
        <f t="shared" si="5"/>
        <v>0</v>
      </c>
      <c r="H200" s="100"/>
    </row>
    <row r="201" spans="2:8" x14ac:dyDescent="0.25">
      <c r="B201" s="101" t="s">
        <v>33</v>
      </c>
      <c r="C201" s="102"/>
      <c r="D201" s="59">
        <v>652.6</v>
      </c>
      <c r="E201" s="59">
        <v>8.1999999999999993</v>
      </c>
      <c r="F201" s="19" t="s">
        <v>25</v>
      </c>
      <c r="G201" s="27">
        <f t="shared" si="5"/>
        <v>5351.32</v>
      </c>
      <c r="H201" s="100"/>
    </row>
    <row r="202" spans="2:8" x14ac:dyDescent="0.25">
      <c r="B202" s="107" t="s">
        <v>27</v>
      </c>
      <c r="C202" s="108"/>
      <c r="D202" s="72"/>
      <c r="E202" s="60"/>
      <c r="F202" s="21" t="s">
        <v>25</v>
      </c>
      <c r="G202" s="30">
        <f t="shared" si="5"/>
        <v>0</v>
      </c>
      <c r="H202" s="100"/>
    </row>
    <row r="203" spans="2:8" x14ac:dyDescent="0.25">
      <c r="B203" s="107" t="s">
        <v>29</v>
      </c>
      <c r="C203" s="108"/>
      <c r="D203" s="73">
        <v>5438.99</v>
      </c>
      <c r="E203" s="61">
        <v>4.0999999999999996</v>
      </c>
      <c r="F203" s="21" t="s">
        <v>25</v>
      </c>
      <c r="G203" s="30">
        <f t="shared" si="5"/>
        <v>22299.858999999997</v>
      </c>
      <c r="H203" s="100"/>
    </row>
    <row r="204" spans="2:8" x14ac:dyDescent="0.25">
      <c r="B204" s="107" t="s">
        <v>30</v>
      </c>
      <c r="C204" s="108"/>
      <c r="D204" s="73">
        <v>1672.77</v>
      </c>
      <c r="E204" s="61">
        <v>4.0999999999999996</v>
      </c>
      <c r="F204" s="21" t="s">
        <v>25</v>
      </c>
      <c r="G204" s="30">
        <f t="shared" si="5"/>
        <v>6858.3569999999991</v>
      </c>
      <c r="H204" s="100"/>
    </row>
    <row r="205" spans="2:8" x14ac:dyDescent="0.25">
      <c r="B205" s="107" t="s">
        <v>32</v>
      </c>
      <c r="C205" s="108"/>
      <c r="D205" s="73">
        <v>548.24</v>
      </c>
      <c r="E205" s="61">
        <v>4.0999999999999996</v>
      </c>
      <c r="F205" s="21" t="s">
        <v>25</v>
      </c>
      <c r="G205" s="30">
        <f>D205*E205</f>
        <v>2247.7839999999997</v>
      </c>
      <c r="H205" s="100"/>
    </row>
    <row r="206" spans="2:8" ht="24" thickBot="1" x14ac:dyDescent="0.3">
      <c r="B206" s="103" t="s">
        <v>31</v>
      </c>
      <c r="C206" s="104"/>
      <c r="D206" s="74">
        <v>340.74</v>
      </c>
      <c r="E206" s="62">
        <v>41</v>
      </c>
      <c r="F206" s="20" t="s">
        <v>25</v>
      </c>
      <c r="G206" s="31">
        <f>D206*E206</f>
        <v>13970.34</v>
      </c>
      <c r="H206" s="100"/>
    </row>
    <row r="207" spans="2:8" x14ac:dyDescent="0.25">
      <c r="C207" s="3"/>
      <c r="D207" s="3"/>
      <c r="E207" s="4"/>
      <c r="F207" s="4"/>
      <c r="H207" s="45"/>
    </row>
    <row r="208" spans="2:8" ht="25.5" x14ac:dyDescent="0.25">
      <c r="C208" s="14" t="s">
        <v>14</v>
      </c>
      <c r="D208" s="6"/>
    </row>
    <row r="209" spans="2:8" ht="20.25" x14ac:dyDescent="0.25">
      <c r="C209" s="77" t="s">
        <v>6</v>
      </c>
      <c r="D209" s="51" t="s">
        <v>0</v>
      </c>
      <c r="E209" s="9">
        <f>IF(G197&gt;0, ROUND((G197+D190)/D190,2), 0)</f>
        <v>1.01</v>
      </c>
      <c r="F209" s="9"/>
      <c r="G209" s="10"/>
      <c r="H209" s="7"/>
    </row>
    <row r="210" spans="2:8" x14ac:dyDescent="0.25">
      <c r="C210" s="77"/>
      <c r="D210" s="51" t="s">
        <v>1</v>
      </c>
      <c r="E210" s="9">
        <f>IF(SUM(G198:G199)&gt;0,ROUND((G198+G199+D190)/D190,2),0)</f>
        <v>1.01</v>
      </c>
      <c r="F210" s="9"/>
      <c r="G210" s="11"/>
      <c r="H210" s="47"/>
    </row>
    <row r="211" spans="2:8" x14ac:dyDescent="0.25">
      <c r="C211" s="77"/>
      <c r="D211" s="51" t="s">
        <v>2</v>
      </c>
      <c r="E211" s="9">
        <f>IF(G200&gt;0,ROUND((G200+D190)/D190,2),0)</f>
        <v>0</v>
      </c>
      <c r="F211" s="12"/>
      <c r="G211" s="11"/>
    </row>
    <row r="212" spans="2:8" x14ac:dyDescent="0.25">
      <c r="C212" s="77"/>
      <c r="D212" s="13" t="s">
        <v>3</v>
      </c>
      <c r="E212" s="32">
        <f>IF(SUM(G201:G206)&gt;0,ROUND((SUM(G201:G206)+D190)/D190,2),0)</f>
        <v>2.54</v>
      </c>
      <c r="F212" s="10"/>
      <c r="G212" s="11"/>
    </row>
    <row r="213" spans="2:8" ht="25.5" x14ac:dyDescent="0.25">
      <c r="D213" s="33" t="s">
        <v>4</v>
      </c>
      <c r="E213" s="34">
        <f>SUM(E209:E212)-IF(VALUE(COUNTIF(E209:E212,"&gt;0"))=4,3,0)-IF(VALUE(COUNTIF(E209:E212,"&gt;0"))=3,2,0)-IF(VALUE(COUNTIF(E209:E212,"&gt;0"))=2,1,0)</f>
        <v>2.5600000000000005</v>
      </c>
      <c r="F213" s="25"/>
    </row>
    <row r="214" spans="2:8" x14ac:dyDescent="0.25">
      <c r="E214" s="15"/>
    </row>
    <row r="215" spans="2:8" ht="25.5" x14ac:dyDescent="0.35">
      <c r="B215" s="22"/>
      <c r="C215" s="16" t="s">
        <v>23</v>
      </c>
      <c r="D215" s="78">
        <f>E213*D190</f>
        <v>84599.040000000023</v>
      </c>
      <c r="E215" s="78"/>
    </row>
    <row r="216" spans="2:8" ht="20.25" x14ac:dyDescent="0.3">
      <c r="C216" s="17" t="s">
        <v>8</v>
      </c>
      <c r="D216" s="79">
        <f>D215/D189</f>
        <v>92.155816993464072</v>
      </c>
      <c r="E216" s="79"/>
      <c r="G216" s="7"/>
      <c r="H216" s="48"/>
    </row>
    <row r="226" spans="2:8" ht="60.75" x14ac:dyDescent="0.8">
      <c r="B226" s="80" t="s">
        <v>42</v>
      </c>
      <c r="C226" s="80"/>
      <c r="D226" s="80"/>
      <c r="E226" s="80"/>
      <c r="F226" s="80"/>
      <c r="G226" s="80"/>
      <c r="H226" s="80"/>
    </row>
    <row r="227" spans="2:8" x14ac:dyDescent="0.25">
      <c r="B227" s="81" t="s">
        <v>37</v>
      </c>
      <c r="C227" s="81"/>
      <c r="D227" s="81"/>
      <c r="E227" s="81"/>
      <c r="F227" s="81"/>
      <c r="G227" s="81"/>
    </row>
    <row r="228" spans="2:8" x14ac:dyDescent="0.25">
      <c r="C228" s="52"/>
      <c r="G228" s="7"/>
    </row>
    <row r="229" spans="2:8" ht="25.5" x14ac:dyDescent="0.25">
      <c r="C229" s="14" t="s">
        <v>5</v>
      </c>
      <c r="D229" s="6"/>
    </row>
    <row r="230" spans="2:8" ht="20.45" customHeight="1" x14ac:dyDescent="0.25">
      <c r="B230" s="10"/>
      <c r="C230" s="82" t="s">
        <v>15</v>
      </c>
      <c r="D230" s="109" t="s">
        <v>87</v>
      </c>
      <c r="E230" s="109"/>
      <c r="F230" s="109"/>
      <c r="G230" s="109"/>
      <c r="H230" s="40"/>
    </row>
    <row r="231" spans="2:8" ht="20.45" customHeight="1" x14ac:dyDescent="0.25">
      <c r="B231" s="10"/>
      <c r="C231" s="83"/>
      <c r="D231" s="109" t="s">
        <v>88</v>
      </c>
      <c r="E231" s="109"/>
      <c r="F231" s="109"/>
      <c r="G231" s="109"/>
      <c r="H231" s="40"/>
    </row>
    <row r="232" spans="2:8" ht="20.45" customHeight="1" x14ac:dyDescent="0.25">
      <c r="B232" s="10"/>
      <c r="C232" s="84"/>
      <c r="D232" s="109" t="s">
        <v>99</v>
      </c>
      <c r="E232" s="109"/>
      <c r="F232" s="109"/>
      <c r="G232" s="109"/>
      <c r="H232" s="40"/>
    </row>
    <row r="233" spans="2:8" x14ac:dyDescent="0.25">
      <c r="C233" s="35" t="s">
        <v>12</v>
      </c>
      <c r="D233" s="53">
        <v>1</v>
      </c>
      <c r="E233" s="49"/>
      <c r="F233" s="10"/>
    </row>
    <row r="234" spans="2:8" x14ac:dyDescent="0.25">
      <c r="C234" s="1" t="s">
        <v>9</v>
      </c>
      <c r="D234" s="54">
        <v>57</v>
      </c>
      <c r="E234" s="88" t="s">
        <v>16</v>
      </c>
      <c r="F234" s="89"/>
      <c r="G234" s="92">
        <f>D235/D234</f>
        <v>25.522807017543858</v>
      </c>
    </row>
    <row r="235" spans="2:8" x14ac:dyDescent="0.25">
      <c r="C235" s="1" t="s">
        <v>10</v>
      </c>
      <c r="D235" s="54">
        <v>1454.8</v>
      </c>
      <c r="E235" s="90"/>
      <c r="F235" s="91"/>
      <c r="G235" s="93"/>
    </row>
    <row r="236" spans="2:8" x14ac:dyDescent="0.25">
      <c r="C236" s="37"/>
      <c r="D236" s="38"/>
      <c r="E236" s="50"/>
    </row>
    <row r="237" spans="2:8" x14ac:dyDescent="0.3">
      <c r="C237" s="36" t="s">
        <v>7</v>
      </c>
      <c r="D237" s="55" t="s">
        <v>100</v>
      </c>
    </row>
    <row r="238" spans="2:8" x14ac:dyDescent="0.3">
      <c r="C238" s="36" t="s">
        <v>11</v>
      </c>
      <c r="D238" s="55" t="s">
        <v>98</v>
      </c>
    </row>
    <row r="239" spans="2:8" x14ac:dyDescent="0.3">
      <c r="C239" s="36" t="s">
        <v>13</v>
      </c>
      <c r="D239" s="69" t="s">
        <v>34</v>
      </c>
      <c r="E239" s="41"/>
    </row>
    <row r="240" spans="2:8" ht="24" thickBot="1" x14ac:dyDescent="0.3">
      <c r="C240" s="42"/>
      <c r="D240" s="42"/>
    </row>
    <row r="241" spans="2:8" ht="48" thickBot="1" x14ac:dyDescent="0.3">
      <c r="B241" s="94" t="s">
        <v>17</v>
      </c>
      <c r="C241" s="95"/>
      <c r="D241" s="23" t="s">
        <v>20</v>
      </c>
      <c r="E241" s="96" t="s">
        <v>22</v>
      </c>
      <c r="F241" s="97"/>
      <c r="G241" s="2" t="s">
        <v>21</v>
      </c>
    </row>
    <row r="242" spans="2:8" ht="24" thickBot="1" x14ac:dyDescent="0.3">
      <c r="B242" s="98" t="s">
        <v>36</v>
      </c>
      <c r="C242" s="99"/>
      <c r="D242" s="70">
        <v>50.01</v>
      </c>
      <c r="E242" s="56">
        <v>1</v>
      </c>
      <c r="F242" s="18" t="s">
        <v>25</v>
      </c>
      <c r="G242" s="26">
        <f t="shared" ref="G242:G249" si="6">D242*E242</f>
        <v>50.01</v>
      </c>
      <c r="H242" s="100"/>
    </row>
    <row r="243" spans="2:8" x14ac:dyDescent="0.25">
      <c r="B243" s="101" t="s">
        <v>18</v>
      </c>
      <c r="C243" s="102"/>
      <c r="D243" s="59">
        <v>97.44</v>
      </c>
      <c r="E243" s="57">
        <v>0.4</v>
      </c>
      <c r="F243" s="19" t="s">
        <v>26</v>
      </c>
      <c r="G243" s="27">
        <f t="shared" si="6"/>
        <v>38.975999999999999</v>
      </c>
      <c r="H243" s="100"/>
    </row>
    <row r="244" spans="2:8" ht="24" thickBot="1" x14ac:dyDescent="0.3">
      <c r="B244" s="103" t="s">
        <v>19</v>
      </c>
      <c r="C244" s="104"/>
      <c r="D244" s="62">
        <v>151.63</v>
      </c>
      <c r="E244" s="58">
        <v>0.4</v>
      </c>
      <c r="F244" s="20" t="s">
        <v>26</v>
      </c>
      <c r="G244" s="28">
        <f t="shared" si="6"/>
        <v>60.652000000000001</v>
      </c>
      <c r="H244" s="100"/>
    </row>
    <row r="245" spans="2:8" ht="24" thickBot="1" x14ac:dyDescent="0.3">
      <c r="B245" s="105" t="s">
        <v>28</v>
      </c>
      <c r="C245" s="106"/>
      <c r="D245" s="71"/>
      <c r="E245" s="71"/>
      <c r="F245" s="24" t="s">
        <v>25</v>
      </c>
      <c r="G245" s="29">
        <f t="shared" si="6"/>
        <v>0</v>
      </c>
      <c r="H245" s="100"/>
    </row>
    <row r="246" spans="2:8" x14ac:dyDescent="0.25">
      <c r="B246" s="101" t="s">
        <v>33</v>
      </c>
      <c r="C246" s="102"/>
      <c r="D246" s="59">
        <v>652.6</v>
      </c>
      <c r="E246" s="59">
        <v>2</v>
      </c>
      <c r="F246" s="19" t="s">
        <v>25</v>
      </c>
      <c r="G246" s="27">
        <f t="shared" si="6"/>
        <v>1305.2</v>
      </c>
      <c r="H246" s="100"/>
    </row>
    <row r="247" spans="2:8" x14ac:dyDescent="0.25">
      <c r="B247" s="107" t="s">
        <v>27</v>
      </c>
      <c r="C247" s="108"/>
      <c r="D247" s="72"/>
      <c r="E247" s="60"/>
      <c r="F247" s="21" t="s">
        <v>25</v>
      </c>
      <c r="G247" s="30">
        <f t="shared" si="6"/>
        <v>0</v>
      </c>
      <c r="H247" s="100"/>
    </row>
    <row r="248" spans="2:8" x14ac:dyDescent="0.25">
      <c r="B248" s="107" t="s">
        <v>29</v>
      </c>
      <c r="C248" s="108"/>
      <c r="D248" s="73">
        <v>5438.99</v>
      </c>
      <c r="E248" s="61">
        <v>1</v>
      </c>
      <c r="F248" s="21" t="s">
        <v>25</v>
      </c>
      <c r="G248" s="30">
        <f t="shared" si="6"/>
        <v>5438.99</v>
      </c>
      <c r="H248" s="100"/>
    </row>
    <row r="249" spans="2:8" x14ac:dyDescent="0.25">
      <c r="B249" s="107" t="s">
        <v>30</v>
      </c>
      <c r="C249" s="108"/>
      <c r="D249" s="73">
        <v>1672.77</v>
      </c>
      <c r="E249" s="61">
        <v>1</v>
      </c>
      <c r="F249" s="21" t="s">
        <v>25</v>
      </c>
      <c r="G249" s="30">
        <f t="shared" si="6"/>
        <v>1672.77</v>
      </c>
      <c r="H249" s="100"/>
    </row>
    <row r="250" spans="2:8" x14ac:dyDescent="0.25">
      <c r="B250" s="107" t="s">
        <v>32</v>
      </c>
      <c r="C250" s="108"/>
      <c r="D250" s="73">
        <v>548.24</v>
      </c>
      <c r="E250" s="61">
        <v>1</v>
      </c>
      <c r="F250" s="21" t="s">
        <v>25</v>
      </c>
      <c r="G250" s="30">
        <f>D250*E250</f>
        <v>548.24</v>
      </c>
      <c r="H250" s="100"/>
    </row>
    <row r="251" spans="2:8" ht="24" thickBot="1" x14ac:dyDescent="0.3">
      <c r="B251" s="103" t="s">
        <v>31</v>
      </c>
      <c r="C251" s="104"/>
      <c r="D251" s="74">
        <v>340.74</v>
      </c>
      <c r="E251" s="62">
        <v>10</v>
      </c>
      <c r="F251" s="20" t="s">
        <v>25</v>
      </c>
      <c r="G251" s="31">
        <f>D251*E251</f>
        <v>3407.4</v>
      </c>
      <c r="H251" s="100"/>
    </row>
    <row r="252" spans="2:8" x14ac:dyDescent="0.25">
      <c r="C252" s="3"/>
      <c r="D252" s="3"/>
      <c r="E252" s="4"/>
      <c r="F252" s="4"/>
      <c r="H252" s="45"/>
    </row>
    <row r="253" spans="2:8" ht="25.5" x14ac:dyDescent="0.25">
      <c r="C253" s="14" t="s">
        <v>14</v>
      </c>
      <c r="D253" s="6"/>
    </row>
    <row r="254" spans="2:8" ht="20.25" x14ac:dyDescent="0.25">
      <c r="C254" s="77" t="s">
        <v>6</v>
      </c>
      <c r="D254" s="51" t="s">
        <v>0</v>
      </c>
      <c r="E254" s="9">
        <f>IF(G242&gt;0, ROUND((G242+D235)/D235,2), 0)</f>
        <v>1.03</v>
      </c>
      <c r="F254" s="9"/>
      <c r="G254" s="10"/>
      <c r="H254" s="7"/>
    </row>
    <row r="255" spans="2:8" x14ac:dyDescent="0.25">
      <c r="C255" s="77"/>
      <c r="D255" s="51" t="s">
        <v>1</v>
      </c>
      <c r="E255" s="9">
        <f>IF(SUM(G243:G244)&gt;0,ROUND((G243+G244+D235)/D235,2),0)</f>
        <v>1.07</v>
      </c>
      <c r="F255" s="9"/>
      <c r="G255" s="11"/>
      <c r="H255" s="47"/>
    </row>
    <row r="256" spans="2:8" x14ac:dyDescent="0.25">
      <c r="C256" s="77"/>
      <c r="D256" s="51" t="s">
        <v>2</v>
      </c>
      <c r="E256" s="9">
        <f>IF(G245&gt;0,ROUND((G245+D235)/D235,2),0)</f>
        <v>0</v>
      </c>
      <c r="F256" s="12"/>
      <c r="G256" s="11"/>
    </row>
    <row r="257" spans="2:8" x14ac:dyDescent="0.25">
      <c r="C257" s="77"/>
      <c r="D257" s="13" t="s">
        <v>3</v>
      </c>
      <c r="E257" s="32">
        <f>IF(SUM(G246:G251)&gt;0,ROUND((SUM(G246:G251)+D235)/D235,2),0)</f>
        <v>9.5</v>
      </c>
      <c r="F257" s="10"/>
      <c r="G257" s="11"/>
    </row>
    <row r="258" spans="2:8" ht="25.5" x14ac:dyDescent="0.25">
      <c r="D258" s="33" t="s">
        <v>4</v>
      </c>
      <c r="E258" s="34">
        <f>SUM(E254:E257)-IF(VALUE(COUNTIF(E254:E257,"&gt;0"))=4,3,0)-IF(VALUE(COUNTIF(E254:E257,"&gt;0"))=3,2,0)-IF(VALUE(COUNTIF(E254:E257,"&gt;0"))=2,1,0)</f>
        <v>9.6</v>
      </c>
      <c r="F258" s="25"/>
    </row>
    <row r="259" spans="2:8" x14ac:dyDescent="0.25">
      <c r="E259" s="15"/>
    </row>
    <row r="260" spans="2:8" ht="25.5" x14ac:dyDescent="0.35">
      <c r="B260" s="22"/>
      <c r="C260" s="16" t="s">
        <v>23</v>
      </c>
      <c r="D260" s="78">
        <f>E258*D235</f>
        <v>13966.08</v>
      </c>
      <c r="E260" s="78"/>
    </row>
    <row r="261" spans="2:8" ht="20.25" x14ac:dyDescent="0.3">
      <c r="C261" s="17" t="s">
        <v>8</v>
      </c>
      <c r="D261" s="79">
        <f>D260/D234</f>
        <v>245.01894736842104</v>
      </c>
      <c r="E261" s="79"/>
      <c r="G261" s="7"/>
      <c r="H261" s="48"/>
    </row>
    <row r="271" spans="2:8" ht="60.75" x14ac:dyDescent="0.8">
      <c r="B271" s="80" t="s">
        <v>43</v>
      </c>
      <c r="C271" s="80"/>
      <c r="D271" s="80"/>
      <c r="E271" s="80"/>
      <c r="F271" s="80"/>
      <c r="G271" s="80"/>
      <c r="H271" s="80"/>
    </row>
    <row r="272" spans="2:8" x14ac:dyDescent="0.25">
      <c r="B272" s="81" t="s">
        <v>37</v>
      </c>
      <c r="C272" s="81"/>
      <c r="D272" s="81"/>
      <c r="E272" s="81"/>
      <c r="F272" s="81"/>
      <c r="G272" s="81"/>
    </row>
    <row r="273" spans="2:8" x14ac:dyDescent="0.25">
      <c r="C273" s="52"/>
      <c r="G273" s="7"/>
    </row>
    <row r="274" spans="2:8" ht="25.5" x14ac:dyDescent="0.25">
      <c r="C274" s="14" t="s">
        <v>5</v>
      </c>
      <c r="D274" s="6"/>
    </row>
    <row r="275" spans="2:8" ht="20.25" x14ac:dyDescent="0.25">
      <c r="B275" s="10"/>
      <c r="C275" s="82" t="s">
        <v>15</v>
      </c>
      <c r="D275" s="109" t="s">
        <v>87</v>
      </c>
      <c r="E275" s="109"/>
      <c r="F275" s="109"/>
      <c r="G275" s="109"/>
      <c r="H275" s="40"/>
    </row>
    <row r="276" spans="2:8" ht="20.25" x14ac:dyDescent="0.25">
      <c r="B276" s="10"/>
      <c r="C276" s="83"/>
      <c r="D276" s="109" t="s">
        <v>88</v>
      </c>
      <c r="E276" s="109"/>
      <c r="F276" s="109"/>
      <c r="G276" s="109"/>
      <c r="H276" s="40"/>
    </row>
    <row r="277" spans="2:8" ht="20.25" x14ac:dyDescent="0.25">
      <c r="B277" s="10"/>
      <c r="C277" s="84"/>
      <c r="D277" s="109" t="s">
        <v>174</v>
      </c>
      <c r="E277" s="109"/>
      <c r="F277" s="109"/>
      <c r="G277" s="109"/>
      <c r="H277" s="40"/>
    </row>
    <row r="278" spans="2:8" x14ac:dyDescent="0.25">
      <c r="C278" s="35" t="s">
        <v>12</v>
      </c>
      <c r="D278" s="53">
        <v>2</v>
      </c>
      <c r="E278" s="49"/>
      <c r="F278" s="10"/>
    </row>
    <row r="279" spans="2:8" x14ac:dyDescent="0.25">
      <c r="C279" s="1" t="s">
        <v>9</v>
      </c>
      <c r="D279" s="54">
        <v>405</v>
      </c>
      <c r="E279" s="88" t="s">
        <v>16</v>
      </c>
      <c r="F279" s="89"/>
      <c r="G279" s="92">
        <f>D280/D279</f>
        <v>26.474320987654323</v>
      </c>
    </row>
    <row r="280" spans="2:8" x14ac:dyDescent="0.25">
      <c r="C280" s="1" t="s">
        <v>10</v>
      </c>
      <c r="D280" s="54">
        <v>10722.1</v>
      </c>
      <c r="E280" s="90"/>
      <c r="F280" s="91"/>
      <c r="G280" s="93"/>
    </row>
    <row r="281" spans="2:8" x14ac:dyDescent="0.25">
      <c r="C281" s="37"/>
      <c r="D281" s="38"/>
      <c r="E281" s="50"/>
    </row>
    <row r="282" spans="2:8" x14ac:dyDescent="0.3">
      <c r="C282" s="36" t="s">
        <v>7</v>
      </c>
      <c r="D282" s="55" t="s">
        <v>101</v>
      </c>
    </row>
    <row r="283" spans="2:8" x14ac:dyDescent="0.3">
      <c r="C283" s="36" t="s">
        <v>11</v>
      </c>
      <c r="D283" s="55" t="s">
        <v>102</v>
      </c>
    </row>
    <row r="284" spans="2:8" x14ac:dyDescent="0.3">
      <c r="C284" s="36" t="s">
        <v>13</v>
      </c>
      <c r="D284" s="69" t="s">
        <v>34</v>
      </c>
      <c r="E284" s="41"/>
    </row>
    <row r="285" spans="2:8" ht="24" thickBot="1" x14ac:dyDescent="0.3">
      <c r="C285" s="42"/>
      <c r="D285" s="42"/>
    </row>
    <row r="286" spans="2:8" ht="48" thickBot="1" x14ac:dyDescent="0.3">
      <c r="B286" s="94" t="s">
        <v>17</v>
      </c>
      <c r="C286" s="95"/>
      <c r="D286" s="23" t="s">
        <v>20</v>
      </c>
      <c r="E286" s="96" t="s">
        <v>22</v>
      </c>
      <c r="F286" s="97"/>
      <c r="G286" s="2" t="s">
        <v>21</v>
      </c>
    </row>
    <row r="287" spans="2:8" ht="24" thickBot="1" x14ac:dyDescent="0.3">
      <c r="B287" s="98" t="s">
        <v>36</v>
      </c>
      <c r="C287" s="99"/>
      <c r="D287" s="70">
        <v>50.01</v>
      </c>
      <c r="E287" s="56">
        <v>2</v>
      </c>
      <c r="F287" s="18" t="s">
        <v>25</v>
      </c>
      <c r="G287" s="26">
        <f t="shared" ref="G287:G294" si="7">D287*E287</f>
        <v>100.02</v>
      </c>
      <c r="H287" s="100"/>
    </row>
    <row r="288" spans="2:8" x14ac:dyDescent="0.25">
      <c r="B288" s="101" t="s">
        <v>18</v>
      </c>
      <c r="C288" s="102"/>
      <c r="D288" s="59">
        <v>97.44</v>
      </c>
      <c r="E288" s="57">
        <v>0.6</v>
      </c>
      <c r="F288" s="19" t="s">
        <v>26</v>
      </c>
      <c r="G288" s="27">
        <f t="shared" si="7"/>
        <v>58.463999999999999</v>
      </c>
      <c r="H288" s="100"/>
    </row>
    <row r="289" spans="2:8" ht="24" thickBot="1" x14ac:dyDescent="0.3">
      <c r="B289" s="103" t="s">
        <v>19</v>
      </c>
      <c r="C289" s="104"/>
      <c r="D289" s="62">
        <v>151.63</v>
      </c>
      <c r="E289" s="58">
        <v>0.6</v>
      </c>
      <c r="F289" s="20" t="s">
        <v>26</v>
      </c>
      <c r="G289" s="28">
        <f t="shared" si="7"/>
        <v>90.977999999999994</v>
      </c>
      <c r="H289" s="100"/>
    </row>
    <row r="290" spans="2:8" ht="24" thickBot="1" x14ac:dyDescent="0.3">
      <c r="B290" s="105" t="s">
        <v>28</v>
      </c>
      <c r="C290" s="106"/>
      <c r="D290" s="71"/>
      <c r="E290" s="71"/>
      <c r="F290" s="24" t="s">
        <v>25</v>
      </c>
      <c r="G290" s="29">
        <f t="shared" si="7"/>
        <v>0</v>
      </c>
      <c r="H290" s="100"/>
    </row>
    <row r="291" spans="2:8" x14ac:dyDescent="0.25">
      <c r="B291" s="101" t="s">
        <v>33</v>
      </c>
      <c r="C291" s="102"/>
      <c r="D291" s="59">
        <v>652.6</v>
      </c>
      <c r="E291" s="59">
        <v>4</v>
      </c>
      <c r="F291" s="19" t="s">
        <v>25</v>
      </c>
      <c r="G291" s="27">
        <f t="shared" si="7"/>
        <v>2610.4</v>
      </c>
      <c r="H291" s="100"/>
    </row>
    <row r="292" spans="2:8" x14ac:dyDescent="0.25">
      <c r="B292" s="107" t="s">
        <v>27</v>
      </c>
      <c r="C292" s="108"/>
      <c r="D292" s="72"/>
      <c r="E292" s="60"/>
      <c r="F292" s="21" t="s">
        <v>25</v>
      </c>
      <c r="G292" s="30">
        <f t="shared" si="7"/>
        <v>0</v>
      </c>
      <c r="H292" s="100"/>
    </row>
    <row r="293" spans="2:8" x14ac:dyDescent="0.25">
      <c r="B293" s="107" t="s">
        <v>29</v>
      </c>
      <c r="C293" s="108"/>
      <c r="D293" s="73">
        <v>5438.99</v>
      </c>
      <c r="E293" s="61">
        <v>2</v>
      </c>
      <c r="F293" s="21" t="s">
        <v>25</v>
      </c>
      <c r="G293" s="30">
        <f t="shared" si="7"/>
        <v>10877.98</v>
      </c>
      <c r="H293" s="100"/>
    </row>
    <row r="294" spans="2:8" x14ac:dyDescent="0.25">
      <c r="B294" s="107" t="s">
        <v>30</v>
      </c>
      <c r="C294" s="108"/>
      <c r="D294" s="73">
        <v>1672.77</v>
      </c>
      <c r="E294" s="61">
        <v>2</v>
      </c>
      <c r="F294" s="21" t="s">
        <v>25</v>
      </c>
      <c r="G294" s="30">
        <f t="shared" si="7"/>
        <v>3345.54</v>
      </c>
      <c r="H294" s="100"/>
    </row>
    <row r="295" spans="2:8" x14ac:dyDescent="0.25">
      <c r="B295" s="107" t="s">
        <v>32</v>
      </c>
      <c r="C295" s="108"/>
      <c r="D295" s="73">
        <v>548.24</v>
      </c>
      <c r="E295" s="61">
        <v>2</v>
      </c>
      <c r="F295" s="21" t="s">
        <v>25</v>
      </c>
      <c r="G295" s="30">
        <f>D295*E295</f>
        <v>1096.48</v>
      </c>
      <c r="H295" s="100"/>
    </row>
    <row r="296" spans="2:8" ht="24" thickBot="1" x14ac:dyDescent="0.3">
      <c r="B296" s="103" t="s">
        <v>31</v>
      </c>
      <c r="C296" s="104"/>
      <c r="D296" s="74">
        <v>340.74</v>
      </c>
      <c r="E296" s="62">
        <v>20</v>
      </c>
      <c r="F296" s="20" t="s">
        <v>25</v>
      </c>
      <c r="G296" s="31">
        <f>D296*E296</f>
        <v>6814.8</v>
      </c>
      <c r="H296" s="100"/>
    </row>
    <row r="297" spans="2:8" x14ac:dyDescent="0.25">
      <c r="C297" s="3"/>
      <c r="D297" s="3"/>
      <c r="E297" s="4"/>
      <c r="F297" s="4"/>
      <c r="H297" s="45"/>
    </row>
    <row r="298" spans="2:8" ht="25.5" x14ac:dyDescent="0.25">
      <c r="C298" s="14" t="s">
        <v>14</v>
      </c>
      <c r="D298" s="6"/>
    </row>
    <row r="299" spans="2:8" ht="20.25" x14ac:dyDescent="0.25">
      <c r="C299" s="77" t="s">
        <v>6</v>
      </c>
      <c r="D299" s="51" t="s">
        <v>0</v>
      </c>
      <c r="E299" s="9">
        <f>IF(G287&gt;0, ROUND((G287+D280)/D280,2), 0)</f>
        <v>1.01</v>
      </c>
      <c r="F299" s="9"/>
      <c r="G299" s="10"/>
      <c r="H299" s="7"/>
    </row>
    <row r="300" spans="2:8" x14ac:dyDescent="0.25">
      <c r="C300" s="77"/>
      <c r="D300" s="51" t="s">
        <v>1</v>
      </c>
      <c r="E300" s="9">
        <f>IF(SUM(G288:G289)&gt;0,ROUND((G288+G289+D280)/D280,2),0)</f>
        <v>1.01</v>
      </c>
      <c r="F300" s="9"/>
      <c r="G300" s="11"/>
      <c r="H300" s="47"/>
    </row>
    <row r="301" spans="2:8" x14ac:dyDescent="0.25">
      <c r="C301" s="77"/>
      <c r="D301" s="51" t="s">
        <v>2</v>
      </c>
      <c r="E301" s="9">
        <f>IF(G290&gt;0,ROUND((G290+D280)/D280,2),0)</f>
        <v>0</v>
      </c>
      <c r="F301" s="12"/>
      <c r="G301" s="11"/>
    </row>
    <row r="302" spans="2:8" x14ac:dyDescent="0.25">
      <c r="C302" s="77"/>
      <c r="D302" s="13" t="s">
        <v>3</v>
      </c>
      <c r="E302" s="32">
        <f>IF(SUM(G291:G296)&gt;0,ROUND((SUM(G291:G296)+D280)/D280,2),0)</f>
        <v>3.31</v>
      </c>
      <c r="F302" s="10"/>
      <c r="G302" s="11"/>
    </row>
    <row r="303" spans="2:8" ht="25.5" x14ac:dyDescent="0.25">
      <c r="D303" s="33" t="s">
        <v>4</v>
      </c>
      <c r="E303" s="34">
        <f>SUM(E299:E302)-IF(VALUE(COUNTIF(E299:E302,"&gt;0"))=4,3,0)-IF(VALUE(COUNTIF(E299:E302,"&gt;0"))=3,2,0)-IF(VALUE(COUNTIF(E299:E302,"&gt;0"))=2,1,0)</f>
        <v>3.33</v>
      </c>
      <c r="F303" s="25"/>
    </row>
    <row r="304" spans="2:8" x14ac:dyDescent="0.25">
      <c r="E304" s="15"/>
    </row>
    <row r="305" spans="2:8" ht="25.5" x14ac:dyDescent="0.35">
      <c r="B305" s="22"/>
      <c r="C305" s="16" t="s">
        <v>23</v>
      </c>
      <c r="D305" s="78">
        <f>E303*D280</f>
        <v>35704.593000000001</v>
      </c>
      <c r="E305" s="78"/>
    </row>
    <row r="306" spans="2:8" ht="20.25" x14ac:dyDescent="0.3">
      <c r="C306" s="17" t="s">
        <v>8</v>
      </c>
      <c r="D306" s="79">
        <f>D305/D279</f>
        <v>88.159488888888887</v>
      </c>
      <c r="E306" s="79"/>
      <c r="G306" s="7"/>
      <c r="H306" s="48"/>
    </row>
    <row r="316" spans="2:8" ht="60.75" x14ac:dyDescent="0.8">
      <c r="B316" s="80" t="s">
        <v>44</v>
      </c>
      <c r="C316" s="80"/>
      <c r="D316" s="80"/>
      <c r="E316" s="80"/>
      <c r="F316" s="80"/>
      <c r="G316" s="80"/>
      <c r="H316" s="80"/>
    </row>
    <row r="317" spans="2:8" x14ac:dyDescent="0.25">
      <c r="B317" s="81" t="s">
        <v>37</v>
      </c>
      <c r="C317" s="81"/>
      <c r="D317" s="81"/>
      <c r="E317" s="81"/>
      <c r="F317" s="81"/>
      <c r="G317" s="81"/>
    </row>
    <row r="318" spans="2:8" x14ac:dyDescent="0.25">
      <c r="C318" s="52"/>
      <c r="G318" s="7"/>
    </row>
    <row r="319" spans="2:8" ht="25.5" x14ac:dyDescent="0.25">
      <c r="C319" s="14" t="s">
        <v>5</v>
      </c>
      <c r="D319" s="6"/>
    </row>
    <row r="320" spans="2:8" ht="20.25" x14ac:dyDescent="0.25">
      <c r="B320" s="10"/>
      <c r="C320" s="82" t="s">
        <v>15</v>
      </c>
      <c r="D320" s="109" t="s">
        <v>87</v>
      </c>
      <c r="E320" s="109"/>
      <c r="F320" s="109"/>
      <c r="G320" s="109"/>
      <c r="H320" s="40"/>
    </row>
    <row r="321" spans="2:8" ht="20.25" x14ac:dyDescent="0.25">
      <c r="B321" s="10"/>
      <c r="C321" s="83"/>
      <c r="D321" s="109" t="s">
        <v>88</v>
      </c>
      <c r="E321" s="109"/>
      <c r="F321" s="109"/>
      <c r="G321" s="109"/>
      <c r="H321" s="40"/>
    </row>
    <row r="322" spans="2:8" ht="20.25" x14ac:dyDescent="0.25">
      <c r="B322" s="10"/>
      <c r="C322" s="84"/>
      <c r="D322" s="109" t="s">
        <v>103</v>
      </c>
      <c r="E322" s="109"/>
      <c r="F322" s="109"/>
      <c r="G322" s="109"/>
      <c r="H322" s="40"/>
    </row>
    <row r="323" spans="2:8" x14ac:dyDescent="0.25">
      <c r="C323" s="35" t="s">
        <v>12</v>
      </c>
      <c r="D323" s="53">
        <v>4</v>
      </c>
      <c r="E323" s="49"/>
      <c r="F323" s="10"/>
    </row>
    <row r="324" spans="2:8" x14ac:dyDescent="0.25">
      <c r="C324" s="1" t="s">
        <v>9</v>
      </c>
      <c r="D324" s="54">
        <v>733</v>
      </c>
      <c r="E324" s="88" t="s">
        <v>16</v>
      </c>
      <c r="F324" s="89"/>
      <c r="G324" s="92">
        <f>D325/D324</f>
        <v>16.457708049113233</v>
      </c>
    </row>
    <row r="325" spans="2:8" x14ac:dyDescent="0.25">
      <c r="C325" s="1" t="s">
        <v>10</v>
      </c>
      <c r="D325" s="54">
        <v>12063.5</v>
      </c>
      <c r="E325" s="90"/>
      <c r="F325" s="91"/>
      <c r="G325" s="93"/>
    </row>
    <row r="326" spans="2:8" x14ac:dyDescent="0.25">
      <c r="C326" s="37"/>
      <c r="D326" s="38"/>
      <c r="E326" s="50"/>
    </row>
    <row r="327" spans="2:8" x14ac:dyDescent="0.3">
      <c r="C327" s="36" t="s">
        <v>7</v>
      </c>
      <c r="D327" s="55" t="s">
        <v>104</v>
      </c>
    </row>
    <row r="328" spans="2:8" x14ac:dyDescent="0.3">
      <c r="C328" s="36" t="s">
        <v>11</v>
      </c>
      <c r="D328" s="55" t="s">
        <v>96</v>
      </c>
    </row>
    <row r="329" spans="2:8" x14ac:dyDescent="0.3">
      <c r="C329" s="36" t="s">
        <v>13</v>
      </c>
      <c r="D329" s="69" t="s">
        <v>34</v>
      </c>
      <c r="E329" s="41"/>
    </row>
    <row r="330" spans="2:8" ht="24" thickBot="1" x14ac:dyDescent="0.3">
      <c r="C330" s="42"/>
      <c r="D330" s="42"/>
    </row>
    <row r="331" spans="2:8" ht="48" thickBot="1" x14ac:dyDescent="0.3">
      <c r="B331" s="94" t="s">
        <v>17</v>
      </c>
      <c r="C331" s="95"/>
      <c r="D331" s="23" t="s">
        <v>20</v>
      </c>
      <c r="E331" s="96" t="s">
        <v>22</v>
      </c>
      <c r="F331" s="97"/>
      <c r="G331" s="2" t="s">
        <v>21</v>
      </c>
    </row>
    <row r="332" spans="2:8" ht="24" thickBot="1" x14ac:dyDescent="0.3">
      <c r="B332" s="98" t="s">
        <v>36</v>
      </c>
      <c r="C332" s="99"/>
      <c r="D332" s="70">
        <v>88.61</v>
      </c>
      <c r="E332" s="56">
        <v>4</v>
      </c>
      <c r="F332" s="18" t="s">
        <v>25</v>
      </c>
      <c r="G332" s="26">
        <f t="shared" ref="G332:G339" si="8">D332*E332</f>
        <v>354.44</v>
      </c>
      <c r="H332" s="100"/>
    </row>
    <row r="333" spans="2:8" x14ac:dyDescent="0.25">
      <c r="B333" s="101" t="s">
        <v>18</v>
      </c>
      <c r="C333" s="102"/>
      <c r="D333" s="59">
        <v>97.44</v>
      </c>
      <c r="E333" s="57">
        <v>1</v>
      </c>
      <c r="F333" s="19" t="s">
        <v>26</v>
      </c>
      <c r="G333" s="27">
        <f t="shared" si="8"/>
        <v>97.44</v>
      </c>
      <c r="H333" s="100"/>
    </row>
    <row r="334" spans="2:8" ht="24" thickBot="1" x14ac:dyDescent="0.3">
      <c r="B334" s="103" t="s">
        <v>19</v>
      </c>
      <c r="C334" s="104"/>
      <c r="D334" s="62">
        <v>151.63</v>
      </c>
      <c r="E334" s="58">
        <v>1</v>
      </c>
      <c r="F334" s="20" t="s">
        <v>26</v>
      </c>
      <c r="G334" s="28">
        <f t="shared" si="8"/>
        <v>151.63</v>
      </c>
      <c r="H334" s="100"/>
    </row>
    <row r="335" spans="2:8" ht="24" thickBot="1" x14ac:dyDescent="0.3">
      <c r="B335" s="105" t="s">
        <v>28</v>
      </c>
      <c r="C335" s="106"/>
      <c r="D335" s="71"/>
      <c r="E335" s="71"/>
      <c r="F335" s="24" t="s">
        <v>25</v>
      </c>
      <c r="G335" s="29">
        <f t="shared" si="8"/>
        <v>0</v>
      </c>
      <c r="H335" s="100"/>
    </row>
    <row r="336" spans="2:8" x14ac:dyDescent="0.25">
      <c r="B336" s="101" t="s">
        <v>33</v>
      </c>
      <c r="C336" s="102"/>
      <c r="D336" s="59">
        <v>652.6</v>
      </c>
      <c r="E336" s="59">
        <v>8</v>
      </c>
      <c r="F336" s="19" t="s">
        <v>25</v>
      </c>
      <c r="G336" s="27">
        <f t="shared" si="8"/>
        <v>5220.8</v>
      </c>
      <c r="H336" s="100"/>
    </row>
    <row r="337" spans="2:8" x14ac:dyDescent="0.25">
      <c r="B337" s="107" t="s">
        <v>27</v>
      </c>
      <c r="C337" s="108"/>
      <c r="D337" s="72"/>
      <c r="E337" s="60"/>
      <c r="F337" s="21" t="s">
        <v>25</v>
      </c>
      <c r="G337" s="30">
        <f t="shared" si="8"/>
        <v>0</v>
      </c>
      <c r="H337" s="100"/>
    </row>
    <row r="338" spans="2:8" x14ac:dyDescent="0.25">
      <c r="B338" s="107" t="s">
        <v>29</v>
      </c>
      <c r="C338" s="108"/>
      <c r="D338" s="73">
        <v>5438.99</v>
      </c>
      <c r="E338" s="61">
        <v>4</v>
      </c>
      <c r="F338" s="21" t="s">
        <v>25</v>
      </c>
      <c r="G338" s="30">
        <f t="shared" si="8"/>
        <v>21755.96</v>
      </c>
      <c r="H338" s="100"/>
    </row>
    <row r="339" spans="2:8" x14ac:dyDescent="0.25">
      <c r="B339" s="107" t="s">
        <v>30</v>
      </c>
      <c r="C339" s="108"/>
      <c r="D339" s="73">
        <v>1672.77</v>
      </c>
      <c r="E339" s="61">
        <v>4</v>
      </c>
      <c r="F339" s="21" t="s">
        <v>25</v>
      </c>
      <c r="G339" s="30">
        <f t="shared" si="8"/>
        <v>6691.08</v>
      </c>
      <c r="H339" s="100"/>
    </row>
    <row r="340" spans="2:8" x14ac:dyDescent="0.25">
      <c r="B340" s="107" t="s">
        <v>32</v>
      </c>
      <c r="C340" s="108"/>
      <c r="D340" s="73">
        <v>548.24</v>
      </c>
      <c r="E340" s="61">
        <v>4</v>
      </c>
      <c r="F340" s="21" t="s">
        <v>25</v>
      </c>
      <c r="G340" s="30">
        <f>D340*E340</f>
        <v>2192.96</v>
      </c>
      <c r="H340" s="100"/>
    </row>
    <row r="341" spans="2:8" ht="24" thickBot="1" x14ac:dyDescent="0.3">
      <c r="B341" s="103" t="s">
        <v>31</v>
      </c>
      <c r="C341" s="104"/>
      <c r="D341" s="74">
        <v>340.74</v>
      </c>
      <c r="E341" s="62">
        <v>40</v>
      </c>
      <c r="F341" s="20" t="s">
        <v>25</v>
      </c>
      <c r="G341" s="31">
        <f>D341*E341</f>
        <v>13629.6</v>
      </c>
      <c r="H341" s="100"/>
    </row>
    <row r="342" spans="2:8" x14ac:dyDescent="0.25">
      <c r="C342" s="3"/>
      <c r="D342" s="3"/>
      <c r="E342" s="4"/>
      <c r="F342" s="4"/>
      <c r="H342" s="45"/>
    </row>
    <row r="343" spans="2:8" ht="25.5" x14ac:dyDescent="0.25">
      <c r="C343" s="14" t="s">
        <v>14</v>
      </c>
      <c r="D343" s="6"/>
    </row>
    <row r="344" spans="2:8" ht="20.25" x14ac:dyDescent="0.25">
      <c r="C344" s="77" t="s">
        <v>6</v>
      </c>
      <c r="D344" s="51" t="s">
        <v>0</v>
      </c>
      <c r="E344" s="9">
        <f>IF(G332&gt;0, ROUND((G332+D325)/D325,2), 0)</f>
        <v>1.03</v>
      </c>
      <c r="F344" s="9"/>
      <c r="G344" s="10"/>
      <c r="H344" s="7"/>
    </row>
    <row r="345" spans="2:8" x14ac:dyDescent="0.25">
      <c r="C345" s="77"/>
      <c r="D345" s="51" t="s">
        <v>1</v>
      </c>
      <c r="E345" s="9">
        <f>IF(SUM(G333:G334)&gt;0,ROUND((G333+G334+D325)/D325,2),0)</f>
        <v>1.02</v>
      </c>
      <c r="F345" s="9"/>
      <c r="G345" s="11"/>
      <c r="H345" s="47"/>
    </row>
    <row r="346" spans="2:8" x14ac:dyDescent="0.25">
      <c r="C346" s="77"/>
      <c r="D346" s="51" t="s">
        <v>2</v>
      </c>
      <c r="E346" s="9">
        <f>IF(G335&gt;0,ROUND((G335+D325)/D325,2),0)</f>
        <v>0</v>
      </c>
      <c r="F346" s="12"/>
      <c r="G346" s="11"/>
    </row>
    <row r="347" spans="2:8" x14ac:dyDescent="0.25">
      <c r="C347" s="77"/>
      <c r="D347" s="13" t="s">
        <v>3</v>
      </c>
      <c r="E347" s="32">
        <f>IF(SUM(G336:G341)&gt;0,ROUND((SUM(G336:G341)+D325)/D325,2),0)</f>
        <v>5.0999999999999996</v>
      </c>
      <c r="F347" s="10"/>
      <c r="G347" s="11"/>
    </row>
    <row r="348" spans="2:8" ht="25.5" x14ac:dyDescent="0.25">
      <c r="D348" s="33" t="s">
        <v>4</v>
      </c>
      <c r="E348" s="34">
        <f>SUM(E344:E347)-IF(VALUE(COUNTIF(E344:E347,"&gt;0"))=4,3,0)-IF(VALUE(COUNTIF(E344:E347,"&gt;0"))=3,2,0)-IF(VALUE(COUNTIF(E344:E347,"&gt;0"))=2,1,0)</f>
        <v>5.1499999999999995</v>
      </c>
      <c r="F348" s="25"/>
    </row>
    <row r="349" spans="2:8" x14ac:dyDescent="0.25">
      <c r="E349" s="15"/>
    </row>
    <row r="350" spans="2:8" ht="25.5" x14ac:dyDescent="0.35">
      <c r="B350" s="22"/>
      <c r="C350" s="16" t="s">
        <v>23</v>
      </c>
      <c r="D350" s="78">
        <f>E348*D325</f>
        <v>62127.024999999994</v>
      </c>
      <c r="E350" s="78"/>
    </row>
    <row r="351" spans="2:8" ht="20.25" x14ac:dyDescent="0.3">
      <c r="C351" s="17" t="s">
        <v>8</v>
      </c>
      <c r="D351" s="79">
        <f>D350/D324</f>
        <v>84.757196452933144</v>
      </c>
      <c r="E351" s="79"/>
      <c r="G351" s="7"/>
      <c r="H351" s="48"/>
    </row>
    <row r="361" spans="2:8" ht="60.75" x14ac:dyDescent="0.8">
      <c r="B361" s="80" t="s">
        <v>45</v>
      </c>
      <c r="C361" s="80"/>
      <c r="D361" s="80"/>
      <c r="E361" s="80"/>
      <c r="F361" s="80"/>
      <c r="G361" s="80"/>
      <c r="H361" s="80"/>
    </row>
    <row r="362" spans="2:8" x14ac:dyDescent="0.25">
      <c r="B362" s="81" t="s">
        <v>37</v>
      </c>
      <c r="C362" s="81"/>
      <c r="D362" s="81"/>
      <c r="E362" s="81"/>
      <c r="F362" s="81"/>
      <c r="G362" s="81"/>
    </row>
    <row r="363" spans="2:8" x14ac:dyDescent="0.25">
      <c r="C363" s="52"/>
      <c r="G363" s="7"/>
    </row>
    <row r="364" spans="2:8" ht="25.5" x14ac:dyDescent="0.25">
      <c r="C364" s="14" t="s">
        <v>5</v>
      </c>
      <c r="D364" s="6"/>
    </row>
    <row r="365" spans="2:8" ht="20.25" x14ac:dyDescent="0.25">
      <c r="B365" s="10"/>
      <c r="C365" s="82" t="s">
        <v>15</v>
      </c>
      <c r="D365" s="109" t="s">
        <v>87</v>
      </c>
      <c r="E365" s="109"/>
      <c r="F365" s="109"/>
      <c r="G365" s="109"/>
      <c r="H365" s="40"/>
    </row>
    <row r="366" spans="2:8" ht="20.25" x14ac:dyDescent="0.25">
      <c r="B366" s="10"/>
      <c r="C366" s="83"/>
      <c r="D366" s="109" t="s">
        <v>88</v>
      </c>
      <c r="E366" s="109"/>
      <c r="F366" s="109"/>
      <c r="G366" s="109"/>
      <c r="H366" s="40"/>
    </row>
    <row r="367" spans="2:8" ht="20.25" x14ac:dyDescent="0.25">
      <c r="B367" s="10"/>
      <c r="C367" s="84"/>
      <c r="D367" s="109" t="s">
        <v>105</v>
      </c>
      <c r="E367" s="109"/>
      <c r="F367" s="109"/>
      <c r="G367" s="109"/>
      <c r="H367" s="40"/>
    </row>
    <row r="368" spans="2:8" x14ac:dyDescent="0.25">
      <c r="C368" s="35" t="s">
        <v>12</v>
      </c>
      <c r="D368" s="53">
        <v>2.8</v>
      </c>
      <c r="E368" s="49"/>
      <c r="F368" s="10"/>
    </row>
    <row r="369" spans="2:8" x14ac:dyDescent="0.25">
      <c r="C369" s="1" t="s">
        <v>9</v>
      </c>
      <c r="D369" s="54">
        <v>581</v>
      </c>
      <c r="E369" s="88" t="s">
        <v>16</v>
      </c>
      <c r="F369" s="89"/>
      <c r="G369" s="92">
        <f>D370/D369</f>
        <v>24.442340791738381</v>
      </c>
    </row>
    <row r="370" spans="2:8" x14ac:dyDescent="0.25">
      <c r="C370" s="1" t="s">
        <v>10</v>
      </c>
      <c r="D370" s="54">
        <v>14201</v>
      </c>
      <c r="E370" s="90"/>
      <c r="F370" s="91"/>
      <c r="G370" s="93"/>
    </row>
    <row r="371" spans="2:8" x14ac:dyDescent="0.25">
      <c r="C371" s="37"/>
      <c r="D371" s="38"/>
      <c r="E371" s="50"/>
    </row>
    <row r="372" spans="2:8" x14ac:dyDescent="0.3">
      <c r="C372" s="36" t="s">
        <v>7</v>
      </c>
      <c r="D372" s="55" t="s">
        <v>106</v>
      </c>
    </row>
    <row r="373" spans="2:8" x14ac:dyDescent="0.3">
      <c r="C373" s="36" t="s">
        <v>11</v>
      </c>
      <c r="D373" s="55" t="s">
        <v>96</v>
      </c>
    </row>
    <row r="374" spans="2:8" x14ac:dyDescent="0.3">
      <c r="C374" s="36" t="s">
        <v>13</v>
      </c>
      <c r="D374" s="69" t="s">
        <v>34</v>
      </c>
      <c r="E374" s="41"/>
    </row>
    <row r="375" spans="2:8" ht="24" thickBot="1" x14ac:dyDescent="0.3">
      <c r="C375" s="42"/>
      <c r="D375" s="42"/>
    </row>
    <row r="376" spans="2:8" ht="48" thickBot="1" x14ac:dyDescent="0.3">
      <c r="B376" s="94" t="s">
        <v>17</v>
      </c>
      <c r="C376" s="95"/>
      <c r="D376" s="23" t="s">
        <v>20</v>
      </c>
      <c r="E376" s="96" t="s">
        <v>22</v>
      </c>
      <c r="F376" s="97"/>
      <c r="G376" s="2" t="s">
        <v>21</v>
      </c>
    </row>
    <row r="377" spans="2:8" ht="24" thickBot="1" x14ac:dyDescent="0.3">
      <c r="B377" s="98" t="s">
        <v>36</v>
      </c>
      <c r="C377" s="99"/>
      <c r="D377" s="70">
        <v>50.01</v>
      </c>
      <c r="E377" s="56">
        <v>2.8</v>
      </c>
      <c r="F377" s="18" t="s">
        <v>25</v>
      </c>
      <c r="G377" s="26">
        <f t="shared" ref="G377:G384" si="9">D377*E377</f>
        <v>140.02799999999999</v>
      </c>
      <c r="H377" s="100"/>
    </row>
    <row r="378" spans="2:8" x14ac:dyDescent="0.25">
      <c r="B378" s="101" t="s">
        <v>18</v>
      </c>
      <c r="C378" s="102"/>
      <c r="D378" s="59">
        <v>97.44</v>
      </c>
      <c r="E378" s="57">
        <v>0.8</v>
      </c>
      <c r="F378" s="19" t="s">
        <v>26</v>
      </c>
      <c r="G378" s="27">
        <f t="shared" si="9"/>
        <v>77.951999999999998</v>
      </c>
      <c r="H378" s="100"/>
    </row>
    <row r="379" spans="2:8" ht="24" thickBot="1" x14ac:dyDescent="0.3">
      <c r="B379" s="103" t="s">
        <v>19</v>
      </c>
      <c r="C379" s="104"/>
      <c r="D379" s="62">
        <v>151.63</v>
      </c>
      <c r="E379" s="58">
        <v>0.8</v>
      </c>
      <c r="F379" s="20" t="s">
        <v>26</v>
      </c>
      <c r="G379" s="28">
        <f t="shared" si="9"/>
        <v>121.304</v>
      </c>
      <c r="H379" s="100"/>
    </row>
    <row r="380" spans="2:8" ht="24" thickBot="1" x14ac:dyDescent="0.3">
      <c r="B380" s="105" t="s">
        <v>28</v>
      </c>
      <c r="C380" s="106"/>
      <c r="D380" s="71"/>
      <c r="E380" s="71"/>
      <c r="F380" s="24" t="s">
        <v>25</v>
      </c>
      <c r="G380" s="29">
        <f t="shared" si="9"/>
        <v>0</v>
      </c>
      <c r="H380" s="100"/>
    </row>
    <row r="381" spans="2:8" x14ac:dyDescent="0.25">
      <c r="B381" s="101" t="s">
        <v>33</v>
      </c>
      <c r="C381" s="102"/>
      <c r="D381" s="59">
        <v>652.6</v>
      </c>
      <c r="E381" s="59">
        <v>5.6</v>
      </c>
      <c r="F381" s="19" t="s">
        <v>25</v>
      </c>
      <c r="G381" s="27">
        <f t="shared" si="9"/>
        <v>3654.56</v>
      </c>
      <c r="H381" s="100"/>
    </row>
    <row r="382" spans="2:8" x14ac:dyDescent="0.25">
      <c r="B382" s="107" t="s">
        <v>27</v>
      </c>
      <c r="C382" s="108"/>
      <c r="D382" s="72"/>
      <c r="E382" s="60"/>
      <c r="F382" s="21" t="s">
        <v>25</v>
      </c>
      <c r="G382" s="30">
        <f t="shared" si="9"/>
        <v>0</v>
      </c>
      <c r="H382" s="100"/>
    </row>
    <row r="383" spans="2:8" x14ac:dyDescent="0.25">
      <c r="B383" s="107" t="s">
        <v>29</v>
      </c>
      <c r="C383" s="108"/>
      <c r="D383" s="73">
        <v>5438.99</v>
      </c>
      <c r="E383" s="61">
        <v>2.8</v>
      </c>
      <c r="F383" s="21" t="s">
        <v>25</v>
      </c>
      <c r="G383" s="30">
        <f t="shared" si="9"/>
        <v>15229.171999999999</v>
      </c>
      <c r="H383" s="100"/>
    </row>
    <row r="384" spans="2:8" x14ac:dyDescent="0.25">
      <c r="B384" s="107" t="s">
        <v>30</v>
      </c>
      <c r="C384" s="108"/>
      <c r="D384" s="73">
        <v>1672.77</v>
      </c>
      <c r="E384" s="61">
        <v>2.8</v>
      </c>
      <c r="F384" s="21" t="s">
        <v>25</v>
      </c>
      <c r="G384" s="30">
        <f t="shared" si="9"/>
        <v>4683.7559999999994</v>
      </c>
      <c r="H384" s="100"/>
    </row>
    <row r="385" spans="2:8" x14ac:dyDescent="0.25">
      <c r="B385" s="107" t="s">
        <v>32</v>
      </c>
      <c r="C385" s="108"/>
      <c r="D385" s="73">
        <v>548.24</v>
      </c>
      <c r="E385" s="61">
        <v>2.8</v>
      </c>
      <c r="F385" s="21" t="s">
        <v>25</v>
      </c>
      <c r="G385" s="30">
        <f>D385*E385</f>
        <v>1535.0719999999999</v>
      </c>
      <c r="H385" s="100"/>
    </row>
    <row r="386" spans="2:8" ht="24" thickBot="1" x14ac:dyDescent="0.3">
      <c r="B386" s="103" t="s">
        <v>31</v>
      </c>
      <c r="C386" s="104"/>
      <c r="D386" s="74">
        <v>340.74</v>
      </c>
      <c r="E386" s="62">
        <v>28</v>
      </c>
      <c r="F386" s="20" t="s">
        <v>25</v>
      </c>
      <c r="G386" s="31">
        <f>D386*E386</f>
        <v>9540.7200000000012</v>
      </c>
      <c r="H386" s="100"/>
    </row>
    <row r="387" spans="2:8" x14ac:dyDescent="0.25">
      <c r="C387" s="3"/>
      <c r="D387" s="3"/>
      <c r="E387" s="4"/>
      <c r="F387" s="4"/>
      <c r="H387" s="45"/>
    </row>
    <row r="388" spans="2:8" ht="25.5" x14ac:dyDescent="0.25">
      <c r="C388" s="14" t="s">
        <v>14</v>
      </c>
      <c r="D388" s="6"/>
    </row>
    <row r="389" spans="2:8" ht="20.25" x14ac:dyDescent="0.25">
      <c r="C389" s="77" t="s">
        <v>6</v>
      </c>
      <c r="D389" s="51" t="s">
        <v>0</v>
      </c>
      <c r="E389" s="9">
        <f>IF(G377&gt;0, ROUND((G377+D370)/D370,2), 0)</f>
        <v>1.01</v>
      </c>
      <c r="F389" s="9"/>
      <c r="G389" s="10"/>
      <c r="H389" s="7"/>
    </row>
    <row r="390" spans="2:8" x14ac:dyDescent="0.25">
      <c r="C390" s="77"/>
      <c r="D390" s="51" t="s">
        <v>1</v>
      </c>
      <c r="E390" s="9">
        <f>IF(SUM(G378:G379)&gt;0,ROUND((G378+G379+D370)/D370,2),0)</f>
        <v>1.01</v>
      </c>
      <c r="F390" s="9"/>
      <c r="G390" s="11"/>
      <c r="H390" s="47"/>
    </row>
    <row r="391" spans="2:8" x14ac:dyDescent="0.25">
      <c r="C391" s="77"/>
      <c r="D391" s="51" t="s">
        <v>2</v>
      </c>
      <c r="E391" s="9">
        <f>IF(G380&gt;0,ROUND((G380+D370)/D370,2),0)</f>
        <v>0</v>
      </c>
      <c r="F391" s="12"/>
      <c r="G391" s="11"/>
    </row>
    <row r="392" spans="2:8" x14ac:dyDescent="0.25">
      <c r="C392" s="77"/>
      <c r="D392" s="13" t="s">
        <v>3</v>
      </c>
      <c r="E392" s="32">
        <f>IF(SUM(G381:G386)&gt;0,ROUND((SUM(G381:G386)+D370)/D370,2),0)</f>
        <v>3.44</v>
      </c>
      <c r="F392" s="10"/>
      <c r="G392" s="11"/>
    </row>
    <row r="393" spans="2:8" ht="25.5" x14ac:dyDescent="0.25">
      <c r="D393" s="33" t="s">
        <v>4</v>
      </c>
      <c r="E393" s="34">
        <f>SUM(E389:E392)-IF(VALUE(COUNTIF(E389:E392,"&gt;0"))=4,3,0)-IF(VALUE(COUNTIF(E389:E392,"&gt;0"))=3,2,0)-IF(VALUE(COUNTIF(E389:E392,"&gt;0"))=2,1,0)</f>
        <v>3.46</v>
      </c>
      <c r="F393" s="25"/>
    </row>
    <row r="394" spans="2:8" x14ac:dyDescent="0.25">
      <c r="E394" s="15"/>
    </row>
    <row r="395" spans="2:8" ht="25.5" x14ac:dyDescent="0.35">
      <c r="B395" s="22"/>
      <c r="C395" s="16" t="s">
        <v>23</v>
      </c>
      <c r="D395" s="78">
        <f>E393*D370</f>
        <v>49135.46</v>
      </c>
      <c r="E395" s="78"/>
    </row>
    <row r="396" spans="2:8" ht="20.25" x14ac:dyDescent="0.3">
      <c r="C396" s="17" t="s">
        <v>8</v>
      </c>
      <c r="D396" s="79">
        <f>D395/D369</f>
        <v>84.570499139414807</v>
      </c>
      <c r="E396" s="79"/>
      <c r="G396" s="7"/>
      <c r="H396" s="48"/>
    </row>
    <row r="406" spans="2:8" ht="60.75" x14ac:dyDescent="0.8">
      <c r="B406" s="80" t="s">
        <v>46</v>
      </c>
      <c r="C406" s="80"/>
      <c r="D406" s="80"/>
      <c r="E406" s="80"/>
      <c r="F406" s="80"/>
      <c r="G406" s="80"/>
      <c r="H406" s="80"/>
    </row>
    <row r="407" spans="2:8" x14ac:dyDescent="0.25">
      <c r="B407" s="81" t="s">
        <v>37</v>
      </c>
      <c r="C407" s="81"/>
      <c r="D407" s="81"/>
      <c r="E407" s="81"/>
      <c r="F407" s="81"/>
      <c r="G407" s="81"/>
    </row>
    <row r="408" spans="2:8" x14ac:dyDescent="0.25">
      <c r="C408" s="52"/>
      <c r="G408" s="7"/>
    </row>
    <row r="409" spans="2:8" ht="25.5" x14ac:dyDescent="0.25">
      <c r="C409" s="14" t="s">
        <v>5</v>
      </c>
      <c r="D409" s="6"/>
    </row>
    <row r="410" spans="2:8" ht="20.25" x14ac:dyDescent="0.25">
      <c r="B410" s="10"/>
      <c r="C410" s="82" t="s">
        <v>15</v>
      </c>
      <c r="D410" s="109" t="s">
        <v>87</v>
      </c>
      <c r="E410" s="109"/>
      <c r="F410" s="109"/>
      <c r="G410" s="109"/>
      <c r="H410" s="40"/>
    </row>
    <row r="411" spans="2:8" ht="20.25" x14ac:dyDescent="0.25">
      <c r="B411" s="10"/>
      <c r="C411" s="83"/>
      <c r="D411" s="109" t="s">
        <v>88</v>
      </c>
      <c r="E411" s="109"/>
      <c r="F411" s="109"/>
      <c r="G411" s="109"/>
      <c r="H411" s="40"/>
    </row>
    <row r="412" spans="2:8" ht="20.25" x14ac:dyDescent="0.25">
      <c r="B412" s="10"/>
      <c r="C412" s="84"/>
      <c r="D412" s="109" t="s">
        <v>107</v>
      </c>
      <c r="E412" s="109"/>
      <c r="F412" s="109"/>
      <c r="G412" s="109"/>
      <c r="H412" s="40"/>
    </row>
    <row r="413" spans="2:8" x14ac:dyDescent="0.25">
      <c r="C413" s="35" t="s">
        <v>12</v>
      </c>
      <c r="D413" s="53">
        <v>2.1</v>
      </c>
      <c r="E413" s="49"/>
      <c r="F413" s="10"/>
    </row>
    <row r="414" spans="2:8" x14ac:dyDescent="0.25">
      <c r="C414" s="1" t="s">
        <v>9</v>
      </c>
      <c r="D414" s="54">
        <v>323</v>
      </c>
      <c r="E414" s="88" t="s">
        <v>16</v>
      </c>
      <c r="F414" s="89"/>
      <c r="G414" s="92">
        <f>D415/D414</f>
        <v>70.873065015479881</v>
      </c>
    </row>
    <row r="415" spans="2:8" x14ac:dyDescent="0.25">
      <c r="C415" s="1" t="s">
        <v>10</v>
      </c>
      <c r="D415" s="54">
        <v>22892</v>
      </c>
      <c r="E415" s="90"/>
      <c r="F415" s="91"/>
      <c r="G415" s="93"/>
    </row>
    <row r="416" spans="2:8" x14ac:dyDescent="0.25">
      <c r="C416" s="37"/>
      <c r="D416" s="38"/>
      <c r="E416" s="50"/>
    </row>
    <row r="417" spans="2:8" x14ac:dyDescent="0.3">
      <c r="C417" s="36" t="s">
        <v>7</v>
      </c>
      <c r="D417" s="55" t="s">
        <v>106</v>
      </c>
    </row>
    <row r="418" spans="2:8" x14ac:dyDescent="0.3">
      <c r="C418" s="36" t="s">
        <v>11</v>
      </c>
      <c r="D418" s="55" t="s">
        <v>96</v>
      </c>
    </row>
    <row r="419" spans="2:8" x14ac:dyDescent="0.3">
      <c r="C419" s="36" t="s">
        <v>13</v>
      </c>
      <c r="D419" s="69" t="s">
        <v>34</v>
      </c>
      <c r="E419" s="41"/>
    </row>
    <row r="420" spans="2:8" ht="24" thickBot="1" x14ac:dyDescent="0.3">
      <c r="C420" s="42"/>
      <c r="D420" s="42"/>
    </row>
    <row r="421" spans="2:8" ht="48" thickBot="1" x14ac:dyDescent="0.3">
      <c r="B421" s="94" t="s">
        <v>17</v>
      </c>
      <c r="C421" s="95"/>
      <c r="D421" s="23" t="s">
        <v>20</v>
      </c>
      <c r="E421" s="96" t="s">
        <v>22</v>
      </c>
      <c r="F421" s="97"/>
      <c r="G421" s="2" t="s">
        <v>21</v>
      </c>
    </row>
    <row r="422" spans="2:8" ht="24" thickBot="1" x14ac:dyDescent="0.3">
      <c r="B422" s="98" t="s">
        <v>36</v>
      </c>
      <c r="C422" s="99"/>
      <c r="D422" s="70">
        <v>50.01</v>
      </c>
      <c r="E422" s="56">
        <v>2.1</v>
      </c>
      <c r="F422" s="18" t="s">
        <v>25</v>
      </c>
      <c r="G422" s="26">
        <f t="shared" ref="G422:G429" si="10">D422*E422</f>
        <v>105.021</v>
      </c>
      <c r="H422" s="100"/>
    </row>
    <row r="423" spans="2:8" x14ac:dyDescent="0.25">
      <c r="B423" s="101" t="s">
        <v>18</v>
      </c>
      <c r="C423" s="102"/>
      <c r="D423" s="59">
        <v>97.44</v>
      </c>
      <c r="E423" s="57">
        <v>0.6</v>
      </c>
      <c r="F423" s="19" t="s">
        <v>26</v>
      </c>
      <c r="G423" s="27">
        <f t="shared" si="10"/>
        <v>58.463999999999999</v>
      </c>
      <c r="H423" s="100"/>
    </row>
    <row r="424" spans="2:8" ht="24" thickBot="1" x14ac:dyDescent="0.3">
      <c r="B424" s="103" t="s">
        <v>19</v>
      </c>
      <c r="C424" s="104"/>
      <c r="D424" s="62">
        <v>151.63</v>
      </c>
      <c r="E424" s="58">
        <v>0.6</v>
      </c>
      <c r="F424" s="20" t="s">
        <v>26</v>
      </c>
      <c r="G424" s="28">
        <f t="shared" si="10"/>
        <v>90.977999999999994</v>
      </c>
      <c r="H424" s="100"/>
    </row>
    <row r="425" spans="2:8" ht="24" thickBot="1" x14ac:dyDescent="0.3">
      <c r="B425" s="105" t="s">
        <v>28</v>
      </c>
      <c r="C425" s="106"/>
      <c r="D425" s="71"/>
      <c r="E425" s="71"/>
      <c r="F425" s="24" t="s">
        <v>25</v>
      </c>
      <c r="G425" s="29">
        <f t="shared" si="10"/>
        <v>0</v>
      </c>
      <c r="H425" s="100"/>
    </row>
    <row r="426" spans="2:8" x14ac:dyDescent="0.25">
      <c r="B426" s="101" t="s">
        <v>33</v>
      </c>
      <c r="C426" s="102"/>
      <c r="D426" s="59">
        <v>652.6</v>
      </c>
      <c r="E426" s="59">
        <v>4.2</v>
      </c>
      <c r="F426" s="19" t="s">
        <v>25</v>
      </c>
      <c r="G426" s="27">
        <f t="shared" si="10"/>
        <v>2740.92</v>
      </c>
      <c r="H426" s="100"/>
    </row>
    <row r="427" spans="2:8" x14ac:dyDescent="0.25">
      <c r="B427" s="107" t="s">
        <v>27</v>
      </c>
      <c r="C427" s="108"/>
      <c r="D427" s="72"/>
      <c r="E427" s="60"/>
      <c r="F427" s="21" t="s">
        <v>25</v>
      </c>
      <c r="G427" s="30">
        <f t="shared" si="10"/>
        <v>0</v>
      </c>
      <c r="H427" s="100"/>
    </row>
    <row r="428" spans="2:8" x14ac:dyDescent="0.25">
      <c r="B428" s="107" t="s">
        <v>29</v>
      </c>
      <c r="C428" s="108"/>
      <c r="D428" s="73">
        <v>5438.99</v>
      </c>
      <c r="E428" s="61">
        <v>2.1</v>
      </c>
      <c r="F428" s="21" t="s">
        <v>25</v>
      </c>
      <c r="G428" s="30">
        <f t="shared" si="10"/>
        <v>11421.879000000001</v>
      </c>
      <c r="H428" s="100"/>
    </row>
    <row r="429" spans="2:8" x14ac:dyDescent="0.25">
      <c r="B429" s="107" t="s">
        <v>30</v>
      </c>
      <c r="C429" s="108"/>
      <c r="D429" s="73">
        <v>1672.77</v>
      </c>
      <c r="E429" s="61">
        <v>2.1</v>
      </c>
      <c r="F429" s="21" t="s">
        <v>25</v>
      </c>
      <c r="G429" s="30">
        <f t="shared" si="10"/>
        <v>3512.817</v>
      </c>
      <c r="H429" s="100"/>
    </row>
    <row r="430" spans="2:8" x14ac:dyDescent="0.25">
      <c r="B430" s="107" t="s">
        <v>32</v>
      </c>
      <c r="C430" s="108"/>
      <c r="D430" s="73">
        <v>548.24</v>
      </c>
      <c r="E430" s="61">
        <v>2.1</v>
      </c>
      <c r="F430" s="21" t="s">
        <v>25</v>
      </c>
      <c r="G430" s="30">
        <f>D430*E430</f>
        <v>1151.3040000000001</v>
      </c>
      <c r="H430" s="100"/>
    </row>
    <row r="431" spans="2:8" ht="24" thickBot="1" x14ac:dyDescent="0.3">
      <c r="B431" s="103" t="s">
        <v>31</v>
      </c>
      <c r="C431" s="104"/>
      <c r="D431" s="74">
        <v>340.74</v>
      </c>
      <c r="E431" s="62">
        <v>21</v>
      </c>
      <c r="F431" s="20" t="s">
        <v>25</v>
      </c>
      <c r="G431" s="31">
        <f>D431*E431</f>
        <v>7155.54</v>
      </c>
      <c r="H431" s="100"/>
    </row>
    <row r="432" spans="2:8" x14ac:dyDescent="0.25">
      <c r="C432" s="3"/>
      <c r="D432" s="3"/>
      <c r="E432" s="4"/>
      <c r="F432" s="4"/>
      <c r="H432" s="45"/>
    </row>
    <row r="433" spans="2:8" ht="25.5" x14ac:dyDescent="0.25">
      <c r="C433" s="14" t="s">
        <v>14</v>
      </c>
      <c r="D433" s="6"/>
    </row>
    <row r="434" spans="2:8" ht="20.25" x14ac:dyDescent="0.25">
      <c r="C434" s="77" t="s">
        <v>6</v>
      </c>
      <c r="D434" s="51" t="s">
        <v>0</v>
      </c>
      <c r="E434" s="9">
        <f>IF(G422&gt;0, ROUND((G422+D415)/D415,2), 0)</f>
        <v>1</v>
      </c>
      <c r="F434" s="9"/>
      <c r="G434" s="10"/>
      <c r="H434" s="7"/>
    </row>
    <row r="435" spans="2:8" x14ac:dyDescent="0.25">
      <c r="C435" s="77"/>
      <c r="D435" s="51" t="s">
        <v>1</v>
      </c>
      <c r="E435" s="9">
        <f>IF(SUM(G423:G424)&gt;0,ROUND((G423+G424+D415)/D415,2),0)</f>
        <v>1.01</v>
      </c>
      <c r="F435" s="9"/>
      <c r="G435" s="11"/>
      <c r="H435" s="47"/>
    </row>
    <row r="436" spans="2:8" x14ac:dyDescent="0.25">
      <c r="C436" s="77"/>
      <c r="D436" s="51" t="s">
        <v>2</v>
      </c>
      <c r="E436" s="9">
        <f>IF(G425&gt;0,ROUND((G425+D415)/D415,2),0)</f>
        <v>0</v>
      </c>
      <c r="F436" s="12"/>
      <c r="G436" s="11"/>
    </row>
    <row r="437" spans="2:8" x14ac:dyDescent="0.25">
      <c r="C437" s="77"/>
      <c r="D437" s="13" t="s">
        <v>3</v>
      </c>
      <c r="E437" s="32">
        <f>IF(SUM(G426:G431)&gt;0,ROUND((SUM(G426:G431)+D415)/D415,2),0)</f>
        <v>2.14</v>
      </c>
      <c r="F437" s="10"/>
      <c r="G437" s="11"/>
    </row>
    <row r="438" spans="2:8" ht="25.5" x14ac:dyDescent="0.25">
      <c r="D438" s="33" t="s">
        <v>4</v>
      </c>
      <c r="E438" s="34">
        <f>SUM(E434:E437)-IF(VALUE(COUNTIF(E434:E437,"&gt;0"))=4,3,0)-IF(VALUE(COUNTIF(E434:E437,"&gt;0"))=3,2,0)-IF(VALUE(COUNTIF(E434:E437,"&gt;0"))=2,1,0)</f>
        <v>2.1500000000000004</v>
      </c>
      <c r="F438" s="25"/>
    </row>
    <row r="439" spans="2:8" x14ac:dyDescent="0.25">
      <c r="E439" s="15"/>
    </row>
    <row r="440" spans="2:8" ht="25.5" x14ac:dyDescent="0.35">
      <c r="B440" s="22"/>
      <c r="C440" s="16" t="s">
        <v>23</v>
      </c>
      <c r="D440" s="78">
        <f>E438*D415</f>
        <v>49217.80000000001</v>
      </c>
      <c r="E440" s="78"/>
    </row>
    <row r="441" spans="2:8" ht="20.25" x14ac:dyDescent="0.3">
      <c r="C441" s="17" t="s">
        <v>8</v>
      </c>
      <c r="D441" s="79">
        <f>D440/D414</f>
        <v>152.37708978328178</v>
      </c>
      <c r="E441" s="79"/>
      <c r="G441" s="7"/>
      <c r="H441" s="48"/>
    </row>
    <row r="451" spans="2:8" ht="60.75" x14ac:dyDescent="0.8">
      <c r="B451" s="80" t="s">
        <v>47</v>
      </c>
      <c r="C451" s="80"/>
      <c r="D451" s="80"/>
      <c r="E451" s="80"/>
      <c r="F451" s="80"/>
      <c r="G451" s="80"/>
      <c r="H451" s="80"/>
    </row>
    <row r="452" spans="2:8" x14ac:dyDescent="0.25">
      <c r="B452" s="81" t="s">
        <v>37</v>
      </c>
      <c r="C452" s="81"/>
      <c r="D452" s="81"/>
      <c r="E452" s="81"/>
      <c r="F452" s="81"/>
      <c r="G452" s="81"/>
    </row>
    <row r="453" spans="2:8" x14ac:dyDescent="0.25">
      <c r="C453" s="52"/>
      <c r="G453" s="7"/>
    </row>
    <row r="454" spans="2:8" ht="25.5" x14ac:dyDescent="0.25">
      <c r="C454" s="14" t="s">
        <v>5</v>
      </c>
      <c r="D454" s="6"/>
    </row>
    <row r="455" spans="2:8" ht="20.45" customHeight="1" x14ac:dyDescent="0.25">
      <c r="B455" s="10"/>
      <c r="C455" s="82" t="s">
        <v>15</v>
      </c>
      <c r="D455" s="109" t="s">
        <v>87</v>
      </c>
      <c r="E455" s="109"/>
      <c r="F455" s="109"/>
      <c r="G455" s="109"/>
      <c r="H455" s="40"/>
    </row>
    <row r="456" spans="2:8" ht="20.45" customHeight="1" x14ac:dyDescent="0.25">
      <c r="B456" s="10"/>
      <c r="C456" s="83"/>
      <c r="D456" s="109" t="s">
        <v>88</v>
      </c>
      <c r="E456" s="109"/>
      <c r="F456" s="109"/>
      <c r="G456" s="109"/>
      <c r="H456" s="40"/>
    </row>
    <row r="457" spans="2:8" ht="20.45" customHeight="1" x14ac:dyDescent="0.25">
      <c r="B457" s="10"/>
      <c r="C457" s="84"/>
      <c r="D457" s="109" t="s">
        <v>108</v>
      </c>
      <c r="E457" s="109"/>
      <c r="F457" s="109"/>
      <c r="G457" s="109"/>
      <c r="H457" s="40"/>
    </row>
    <row r="458" spans="2:8" x14ac:dyDescent="0.25">
      <c r="C458" s="35" t="s">
        <v>12</v>
      </c>
      <c r="D458" s="53">
        <v>6.3</v>
      </c>
      <c r="E458" s="49"/>
      <c r="F458" s="10"/>
    </row>
    <row r="459" spans="2:8" x14ac:dyDescent="0.25">
      <c r="C459" s="1" t="s">
        <v>9</v>
      </c>
      <c r="D459" s="54">
        <v>1781</v>
      </c>
      <c r="E459" s="88" t="s">
        <v>16</v>
      </c>
      <c r="F459" s="89"/>
      <c r="G459" s="92">
        <f>D460/D459</f>
        <v>25.411510387422798</v>
      </c>
    </row>
    <row r="460" spans="2:8" x14ac:dyDescent="0.25">
      <c r="C460" s="1" t="s">
        <v>10</v>
      </c>
      <c r="D460" s="54">
        <v>45257.9</v>
      </c>
      <c r="E460" s="90"/>
      <c r="F460" s="91"/>
      <c r="G460" s="93"/>
    </row>
    <row r="461" spans="2:8" x14ac:dyDescent="0.25">
      <c r="C461" s="37"/>
      <c r="D461" s="38"/>
      <c r="E461" s="50"/>
    </row>
    <row r="462" spans="2:8" x14ac:dyDescent="0.3">
      <c r="C462" s="36" t="s">
        <v>7</v>
      </c>
      <c r="D462" s="55" t="s">
        <v>109</v>
      </c>
    </row>
    <row r="463" spans="2:8" x14ac:dyDescent="0.3">
      <c r="C463" s="36" t="s">
        <v>11</v>
      </c>
      <c r="D463" s="55" t="s">
        <v>96</v>
      </c>
    </row>
    <row r="464" spans="2:8" x14ac:dyDescent="0.3">
      <c r="C464" s="36" t="s">
        <v>13</v>
      </c>
      <c r="D464" s="69" t="s">
        <v>34</v>
      </c>
      <c r="E464" s="41"/>
    </row>
    <row r="465" spans="2:8" ht="24" thickBot="1" x14ac:dyDescent="0.3">
      <c r="C465" s="42"/>
      <c r="D465" s="42"/>
    </row>
    <row r="466" spans="2:8" ht="48" thickBot="1" x14ac:dyDescent="0.3">
      <c r="B466" s="94" t="s">
        <v>17</v>
      </c>
      <c r="C466" s="95"/>
      <c r="D466" s="23" t="s">
        <v>20</v>
      </c>
      <c r="E466" s="96" t="s">
        <v>22</v>
      </c>
      <c r="F466" s="97"/>
      <c r="G466" s="2" t="s">
        <v>21</v>
      </c>
    </row>
    <row r="467" spans="2:8" ht="24" thickBot="1" x14ac:dyDescent="0.3">
      <c r="B467" s="98" t="s">
        <v>36</v>
      </c>
      <c r="C467" s="99"/>
      <c r="D467" s="70">
        <v>50.01</v>
      </c>
      <c r="E467" s="56">
        <v>6.3</v>
      </c>
      <c r="F467" s="18" t="s">
        <v>25</v>
      </c>
      <c r="G467" s="26">
        <f t="shared" ref="G467:G474" si="11">D467*E467</f>
        <v>315.06299999999999</v>
      </c>
      <c r="H467" s="100"/>
    </row>
    <row r="468" spans="2:8" x14ac:dyDescent="0.25">
      <c r="B468" s="101" t="s">
        <v>18</v>
      </c>
      <c r="C468" s="102"/>
      <c r="D468" s="59">
        <v>97.44</v>
      </c>
      <c r="E468" s="57">
        <v>1.6</v>
      </c>
      <c r="F468" s="19" t="s">
        <v>26</v>
      </c>
      <c r="G468" s="27">
        <f t="shared" si="11"/>
        <v>155.904</v>
      </c>
      <c r="H468" s="100"/>
    </row>
    <row r="469" spans="2:8" ht="24" thickBot="1" x14ac:dyDescent="0.3">
      <c r="B469" s="103" t="s">
        <v>19</v>
      </c>
      <c r="C469" s="104"/>
      <c r="D469" s="62">
        <v>151.63</v>
      </c>
      <c r="E469" s="58">
        <v>1.6</v>
      </c>
      <c r="F469" s="20" t="s">
        <v>26</v>
      </c>
      <c r="G469" s="28">
        <f t="shared" si="11"/>
        <v>242.608</v>
      </c>
      <c r="H469" s="100"/>
    </row>
    <row r="470" spans="2:8" ht="24" thickBot="1" x14ac:dyDescent="0.3">
      <c r="B470" s="105" t="s">
        <v>28</v>
      </c>
      <c r="C470" s="106"/>
      <c r="D470" s="71"/>
      <c r="E470" s="71"/>
      <c r="F470" s="24" t="s">
        <v>25</v>
      </c>
      <c r="G470" s="29">
        <f t="shared" si="11"/>
        <v>0</v>
      </c>
      <c r="H470" s="100"/>
    </row>
    <row r="471" spans="2:8" x14ac:dyDescent="0.25">
      <c r="B471" s="101" t="s">
        <v>33</v>
      </c>
      <c r="C471" s="102"/>
      <c r="D471" s="59">
        <v>652.6</v>
      </c>
      <c r="E471" s="59">
        <v>12.6</v>
      </c>
      <c r="F471" s="19" t="s">
        <v>25</v>
      </c>
      <c r="G471" s="27">
        <f t="shared" si="11"/>
        <v>8222.76</v>
      </c>
      <c r="H471" s="100"/>
    </row>
    <row r="472" spans="2:8" x14ac:dyDescent="0.25">
      <c r="B472" s="107" t="s">
        <v>27</v>
      </c>
      <c r="C472" s="108"/>
      <c r="D472" s="72"/>
      <c r="E472" s="60"/>
      <c r="F472" s="21" t="s">
        <v>25</v>
      </c>
      <c r="G472" s="30">
        <f t="shared" si="11"/>
        <v>0</v>
      </c>
      <c r="H472" s="100"/>
    </row>
    <row r="473" spans="2:8" x14ac:dyDescent="0.25">
      <c r="B473" s="107" t="s">
        <v>29</v>
      </c>
      <c r="C473" s="108"/>
      <c r="D473" s="73">
        <v>5438.99</v>
      </c>
      <c r="E473" s="61">
        <v>6.3</v>
      </c>
      <c r="F473" s="21" t="s">
        <v>25</v>
      </c>
      <c r="G473" s="30">
        <f t="shared" si="11"/>
        <v>34265.636999999995</v>
      </c>
      <c r="H473" s="100"/>
    </row>
    <row r="474" spans="2:8" x14ac:dyDescent="0.25">
      <c r="B474" s="107" t="s">
        <v>30</v>
      </c>
      <c r="C474" s="108"/>
      <c r="D474" s="73">
        <v>1672.77</v>
      </c>
      <c r="E474" s="61">
        <v>6.3</v>
      </c>
      <c r="F474" s="21" t="s">
        <v>25</v>
      </c>
      <c r="G474" s="30">
        <f t="shared" si="11"/>
        <v>10538.450999999999</v>
      </c>
      <c r="H474" s="100"/>
    </row>
    <row r="475" spans="2:8" x14ac:dyDescent="0.25">
      <c r="B475" s="107" t="s">
        <v>32</v>
      </c>
      <c r="C475" s="108"/>
      <c r="D475" s="73">
        <v>548.24</v>
      </c>
      <c r="E475" s="61">
        <v>6.3</v>
      </c>
      <c r="F475" s="21" t="s">
        <v>25</v>
      </c>
      <c r="G475" s="30">
        <f>D475*E475</f>
        <v>3453.9119999999998</v>
      </c>
      <c r="H475" s="100"/>
    </row>
    <row r="476" spans="2:8" ht="24" thickBot="1" x14ac:dyDescent="0.3">
      <c r="B476" s="103" t="s">
        <v>31</v>
      </c>
      <c r="C476" s="104"/>
      <c r="D476" s="74">
        <v>340.74</v>
      </c>
      <c r="E476" s="62">
        <v>63</v>
      </c>
      <c r="F476" s="20" t="s">
        <v>25</v>
      </c>
      <c r="G476" s="31">
        <f>D476*E476</f>
        <v>21466.62</v>
      </c>
      <c r="H476" s="100"/>
    </row>
    <row r="477" spans="2:8" x14ac:dyDescent="0.25">
      <c r="C477" s="3"/>
      <c r="D477" s="3"/>
      <c r="E477" s="4"/>
      <c r="F477" s="4"/>
      <c r="H477" s="45"/>
    </row>
    <row r="478" spans="2:8" ht="25.5" x14ac:dyDescent="0.25">
      <c r="C478" s="14" t="s">
        <v>14</v>
      </c>
      <c r="D478" s="6"/>
    </row>
    <row r="479" spans="2:8" ht="20.25" x14ac:dyDescent="0.25">
      <c r="C479" s="77" t="s">
        <v>6</v>
      </c>
      <c r="D479" s="51" t="s">
        <v>0</v>
      </c>
      <c r="E479" s="9">
        <f>IF(G467&gt;0, ROUND((G467+D460)/D460,2), 0)</f>
        <v>1.01</v>
      </c>
      <c r="F479" s="9"/>
      <c r="G479" s="10"/>
      <c r="H479" s="7"/>
    </row>
    <row r="480" spans="2:8" x14ac:dyDescent="0.25">
      <c r="C480" s="77"/>
      <c r="D480" s="51" t="s">
        <v>1</v>
      </c>
      <c r="E480" s="9">
        <f>IF(SUM(G468:G469)&gt;0,ROUND((G468+G469+D460)/D460,2),0)</f>
        <v>1.01</v>
      </c>
      <c r="F480" s="9"/>
      <c r="G480" s="11"/>
      <c r="H480" s="47"/>
    </row>
    <row r="481" spans="2:8" x14ac:dyDescent="0.25">
      <c r="C481" s="77"/>
      <c r="D481" s="51" t="s">
        <v>2</v>
      </c>
      <c r="E481" s="9">
        <f>IF(G470&gt;0,ROUND((G470+D460)/D460,2),0)</f>
        <v>0</v>
      </c>
      <c r="F481" s="12"/>
      <c r="G481" s="11"/>
    </row>
    <row r="482" spans="2:8" x14ac:dyDescent="0.25">
      <c r="C482" s="77"/>
      <c r="D482" s="13" t="s">
        <v>3</v>
      </c>
      <c r="E482" s="32">
        <f>IF(SUM(G471:G476)&gt;0,ROUND((SUM(G471:G476)+D460)/D460,2),0)</f>
        <v>2.72</v>
      </c>
      <c r="F482" s="10"/>
      <c r="G482" s="11"/>
    </row>
    <row r="483" spans="2:8" ht="25.5" x14ac:dyDescent="0.25">
      <c r="D483" s="33" t="s">
        <v>4</v>
      </c>
      <c r="E483" s="34">
        <f>SUM(E479:E482)-IF(VALUE(COUNTIF(E479:E482,"&gt;0"))=4,3,0)-IF(VALUE(COUNTIF(E479:E482,"&gt;0"))=3,2,0)-IF(VALUE(COUNTIF(E479:E482,"&gt;0"))=2,1,0)</f>
        <v>2.74</v>
      </c>
      <c r="F483" s="25"/>
    </row>
    <row r="484" spans="2:8" x14ac:dyDescent="0.25">
      <c r="E484" s="15"/>
    </row>
    <row r="485" spans="2:8" ht="25.5" x14ac:dyDescent="0.35">
      <c r="B485" s="22"/>
      <c r="C485" s="16" t="s">
        <v>23</v>
      </c>
      <c r="D485" s="78">
        <f>E483*D460</f>
        <v>124006.64600000001</v>
      </c>
      <c r="E485" s="78"/>
    </row>
    <row r="486" spans="2:8" ht="20.25" x14ac:dyDescent="0.3">
      <c r="C486" s="17" t="s">
        <v>8</v>
      </c>
      <c r="D486" s="79">
        <f>D485/D459</f>
        <v>69.627538461538464</v>
      </c>
      <c r="E486" s="79"/>
      <c r="G486" s="7"/>
      <c r="H486" s="48"/>
    </row>
    <row r="496" spans="2:8" ht="60.75" x14ac:dyDescent="0.8">
      <c r="B496" s="80" t="s">
        <v>48</v>
      </c>
      <c r="C496" s="80"/>
      <c r="D496" s="80"/>
      <c r="E496" s="80"/>
      <c r="F496" s="80"/>
      <c r="G496" s="80"/>
      <c r="H496" s="80"/>
    </row>
    <row r="497" spans="2:8" x14ac:dyDescent="0.25">
      <c r="B497" s="81" t="s">
        <v>37</v>
      </c>
      <c r="C497" s="81"/>
      <c r="D497" s="81"/>
      <c r="E497" s="81"/>
      <c r="F497" s="81"/>
      <c r="G497" s="81"/>
    </row>
    <row r="498" spans="2:8" x14ac:dyDescent="0.25">
      <c r="C498" s="52"/>
      <c r="G498" s="7"/>
    </row>
    <row r="499" spans="2:8" ht="25.5" x14ac:dyDescent="0.25">
      <c r="C499" s="14" t="s">
        <v>5</v>
      </c>
      <c r="D499" s="6"/>
    </row>
    <row r="500" spans="2:8" ht="20.25" x14ac:dyDescent="0.25">
      <c r="B500" s="10"/>
      <c r="C500" s="82" t="s">
        <v>15</v>
      </c>
      <c r="D500" s="109" t="s">
        <v>87</v>
      </c>
      <c r="E500" s="109"/>
      <c r="F500" s="109"/>
      <c r="G500" s="109"/>
      <c r="H500" s="40"/>
    </row>
    <row r="501" spans="2:8" ht="20.25" x14ac:dyDescent="0.25">
      <c r="B501" s="10"/>
      <c r="C501" s="83"/>
      <c r="D501" s="109" t="s">
        <v>110</v>
      </c>
      <c r="E501" s="109"/>
      <c r="F501" s="109"/>
      <c r="G501" s="109"/>
      <c r="H501" s="40"/>
    </row>
    <row r="502" spans="2:8" ht="20.25" x14ac:dyDescent="0.25">
      <c r="B502" s="10"/>
      <c r="C502" s="84"/>
      <c r="D502" s="109" t="s">
        <v>111</v>
      </c>
      <c r="E502" s="109"/>
      <c r="F502" s="109"/>
      <c r="G502" s="109"/>
      <c r="H502" s="40"/>
    </row>
    <row r="503" spans="2:8" x14ac:dyDescent="0.25">
      <c r="C503" s="35" t="s">
        <v>12</v>
      </c>
      <c r="D503" s="53">
        <v>9.3000000000000007</v>
      </c>
      <c r="E503" s="49"/>
      <c r="F503" s="10"/>
    </row>
    <row r="504" spans="2:8" x14ac:dyDescent="0.25">
      <c r="C504" s="1" t="s">
        <v>9</v>
      </c>
      <c r="D504" s="54">
        <v>1338</v>
      </c>
      <c r="E504" s="88" t="s">
        <v>16</v>
      </c>
      <c r="F504" s="89"/>
      <c r="G504" s="92">
        <f>D505/D504</f>
        <v>92.138116591928252</v>
      </c>
    </row>
    <row r="505" spans="2:8" x14ac:dyDescent="0.25">
      <c r="C505" s="1" t="s">
        <v>10</v>
      </c>
      <c r="D505" s="54">
        <v>123280.8</v>
      </c>
      <c r="E505" s="90"/>
      <c r="F505" s="91"/>
      <c r="G505" s="93"/>
    </row>
    <row r="506" spans="2:8" x14ac:dyDescent="0.25">
      <c r="C506" s="37"/>
      <c r="D506" s="38"/>
      <c r="E506" s="50"/>
    </row>
    <row r="507" spans="2:8" x14ac:dyDescent="0.3">
      <c r="C507" s="36" t="s">
        <v>7</v>
      </c>
      <c r="D507" s="55" t="s">
        <v>112</v>
      </c>
    </row>
    <row r="508" spans="2:8" x14ac:dyDescent="0.3">
      <c r="C508" s="36" t="s">
        <v>11</v>
      </c>
      <c r="D508" s="55" t="s">
        <v>113</v>
      </c>
    </row>
    <row r="509" spans="2:8" x14ac:dyDescent="0.3">
      <c r="C509" s="36" t="s">
        <v>13</v>
      </c>
      <c r="D509" s="69" t="s">
        <v>34</v>
      </c>
      <c r="E509" s="41"/>
    </row>
    <row r="510" spans="2:8" ht="24" thickBot="1" x14ac:dyDescent="0.3">
      <c r="C510" s="42"/>
      <c r="D510" s="42"/>
    </row>
    <row r="511" spans="2:8" ht="48" thickBot="1" x14ac:dyDescent="0.3">
      <c r="B511" s="94" t="s">
        <v>17</v>
      </c>
      <c r="C511" s="95"/>
      <c r="D511" s="23" t="s">
        <v>20</v>
      </c>
      <c r="E511" s="96" t="s">
        <v>22</v>
      </c>
      <c r="F511" s="97"/>
      <c r="G511" s="2" t="s">
        <v>21</v>
      </c>
    </row>
    <row r="512" spans="2:8" ht="24" thickBot="1" x14ac:dyDescent="0.3">
      <c r="B512" s="98" t="s">
        <v>36</v>
      </c>
      <c r="C512" s="99"/>
      <c r="D512" s="70">
        <v>50.01</v>
      </c>
      <c r="E512" s="56">
        <v>9.3000000000000007</v>
      </c>
      <c r="F512" s="18" t="s">
        <v>25</v>
      </c>
      <c r="G512" s="26">
        <f t="shared" ref="G512:G519" si="12">D512*E512</f>
        <v>465.09300000000002</v>
      </c>
      <c r="H512" s="100"/>
    </row>
    <row r="513" spans="2:8" x14ac:dyDescent="0.25">
      <c r="B513" s="101" t="s">
        <v>18</v>
      </c>
      <c r="C513" s="102"/>
      <c r="D513" s="59">
        <v>97.44</v>
      </c>
      <c r="E513" s="57">
        <v>1.8</v>
      </c>
      <c r="F513" s="19" t="s">
        <v>26</v>
      </c>
      <c r="G513" s="27">
        <f t="shared" si="12"/>
        <v>175.392</v>
      </c>
      <c r="H513" s="100"/>
    </row>
    <row r="514" spans="2:8" ht="24" thickBot="1" x14ac:dyDescent="0.3">
      <c r="B514" s="103" t="s">
        <v>19</v>
      </c>
      <c r="C514" s="104"/>
      <c r="D514" s="62">
        <v>151.63</v>
      </c>
      <c r="E514" s="58">
        <v>1.8</v>
      </c>
      <c r="F514" s="20" t="s">
        <v>26</v>
      </c>
      <c r="G514" s="28">
        <f t="shared" si="12"/>
        <v>272.93400000000003</v>
      </c>
      <c r="H514" s="100"/>
    </row>
    <row r="515" spans="2:8" ht="24" thickBot="1" x14ac:dyDescent="0.3">
      <c r="B515" s="105" t="s">
        <v>28</v>
      </c>
      <c r="C515" s="106"/>
      <c r="D515" s="71"/>
      <c r="E515" s="71"/>
      <c r="F515" s="24" t="s">
        <v>25</v>
      </c>
      <c r="G515" s="29">
        <f t="shared" si="12"/>
        <v>0</v>
      </c>
      <c r="H515" s="100"/>
    </row>
    <row r="516" spans="2:8" x14ac:dyDescent="0.25">
      <c r="B516" s="101" t="s">
        <v>33</v>
      </c>
      <c r="C516" s="102"/>
      <c r="D516" s="59">
        <v>652.6</v>
      </c>
      <c r="E516" s="59">
        <v>18.600000000000001</v>
      </c>
      <c r="F516" s="19" t="s">
        <v>25</v>
      </c>
      <c r="G516" s="27">
        <f t="shared" si="12"/>
        <v>12138.36</v>
      </c>
      <c r="H516" s="100"/>
    </row>
    <row r="517" spans="2:8" x14ac:dyDescent="0.25">
      <c r="B517" s="107" t="s">
        <v>27</v>
      </c>
      <c r="C517" s="108"/>
      <c r="D517" s="72"/>
      <c r="E517" s="60"/>
      <c r="F517" s="21" t="s">
        <v>25</v>
      </c>
      <c r="G517" s="30">
        <f t="shared" si="12"/>
        <v>0</v>
      </c>
      <c r="H517" s="100"/>
    </row>
    <row r="518" spans="2:8" x14ac:dyDescent="0.25">
      <c r="B518" s="107" t="s">
        <v>29</v>
      </c>
      <c r="C518" s="108"/>
      <c r="D518" s="73">
        <v>5438.99</v>
      </c>
      <c r="E518" s="61">
        <v>9.3000000000000007</v>
      </c>
      <c r="F518" s="21" t="s">
        <v>25</v>
      </c>
      <c r="G518" s="30">
        <f t="shared" si="12"/>
        <v>50582.607000000004</v>
      </c>
      <c r="H518" s="100"/>
    </row>
    <row r="519" spans="2:8" x14ac:dyDescent="0.25">
      <c r="B519" s="107" t="s">
        <v>30</v>
      </c>
      <c r="C519" s="108"/>
      <c r="D519" s="73">
        <v>1672.77</v>
      </c>
      <c r="E519" s="61">
        <v>9.3000000000000007</v>
      </c>
      <c r="F519" s="21" t="s">
        <v>25</v>
      </c>
      <c r="G519" s="30">
        <f t="shared" si="12"/>
        <v>15556.761</v>
      </c>
      <c r="H519" s="100"/>
    </row>
    <row r="520" spans="2:8" x14ac:dyDescent="0.25">
      <c r="B520" s="107" t="s">
        <v>32</v>
      </c>
      <c r="C520" s="108"/>
      <c r="D520" s="73">
        <v>548.24</v>
      </c>
      <c r="E520" s="61">
        <v>9.3000000000000007</v>
      </c>
      <c r="F520" s="21" t="s">
        <v>25</v>
      </c>
      <c r="G520" s="30">
        <f>D520*E520</f>
        <v>5098.6320000000005</v>
      </c>
      <c r="H520" s="100"/>
    </row>
    <row r="521" spans="2:8" ht="24" thickBot="1" x14ac:dyDescent="0.3">
      <c r="B521" s="103" t="s">
        <v>31</v>
      </c>
      <c r="C521" s="104"/>
      <c r="D521" s="74">
        <v>340.74</v>
      </c>
      <c r="E521" s="62">
        <v>93</v>
      </c>
      <c r="F521" s="20" t="s">
        <v>25</v>
      </c>
      <c r="G521" s="31">
        <f>D521*E521</f>
        <v>31688.82</v>
      </c>
      <c r="H521" s="100"/>
    </row>
    <row r="522" spans="2:8" x14ac:dyDescent="0.25">
      <c r="C522" s="3"/>
      <c r="D522" s="3"/>
      <c r="E522" s="4"/>
      <c r="F522" s="4"/>
      <c r="H522" s="45"/>
    </row>
    <row r="523" spans="2:8" ht="25.5" x14ac:dyDescent="0.25">
      <c r="C523" s="14" t="s">
        <v>14</v>
      </c>
      <c r="D523" s="6"/>
    </row>
    <row r="524" spans="2:8" ht="20.25" x14ac:dyDescent="0.25">
      <c r="C524" s="77" t="s">
        <v>6</v>
      </c>
      <c r="D524" s="51" t="s">
        <v>0</v>
      </c>
      <c r="E524" s="9">
        <f>IF(G512&gt;0, ROUND((G512+D505)/D505,2), 0)</f>
        <v>1</v>
      </c>
      <c r="F524" s="9"/>
      <c r="G524" s="10"/>
      <c r="H524" s="7"/>
    </row>
    <row r="525" spans="2:8" x14ac:dyDescent="0.25">
      <c r="C525" s="77"/>
      <c r="D525" s="51" t="s">
        <v>1</v>
      </c>
      <c r="E525" s="9">
        <f>IF(SUM(G513:G514)&gt;0,ROUND((G513+G514+D505)/D505,2),0)</f>
        <v>1</v>
      </c>
      <c r="F525" s="9"/>
      <c r="G525" s="11"/>
      <c r="H525" s="47"/>
    </row>
    <row r="526" spans="2:8" x14ac:dyDescent="0.25">
      <c r="C526" s="77"/>
      <c r="D526" s="51" t="s">
        <v>2</v>
      </c>
      <c r="E526" s="9">
        <f>IF(G515&gt;0,ROUND((G515+D505)/D505,2),0)</f>
        <v>0</v>
      </c>
      <c r="F526" s="12"/>
      <c r="G526" s="11"/>
    </row>
    <row r="527" spans="2:8" x14ac:dyDescent="0.25">
      <c r="C527" s="77"/>
      <c r="D527" s="13" t="s">
        <v>3</v>
      </c>
      <c r="E527" s="32">
        <f>IF(SUM(G516:G521)&gt;0,ROUND((SUM(G516:G521)+D505)/D505,2),0)</f>
        <v>1.93</v>
      </c>
      <c r="F527" s="10"/>
      <c r="G527" s="11"/>
    </row>
    <row r="528" spans="2:8" ht="25.5" x14ac:dyDescent="0.25">
      <c r="D528" s="33" t="s">
        <v>4</v>
      </c>
      <c r="E528" s="34">
        <f>SUM(E524:E527)-IF(VALUE(COUNTIF(E524:E527,"&gt;0"))=4,3,0)-IF(VALUE(COUNTIF(E524:E527,"&gt;0"))=3,2,0)-IF(VALUE(COUNTIF(E524:E527,"&gt;0"))=2,1,0)</f>
        <v>1.9299999999999997</v>
      </c>
      <c r="F528" s="25"/>
    </row>
    <row r="529" spans="2:8" x14ac:dyDescent="0.25">
      <c r="E529" s="15"/>
    </row>
    <row r="530" spans="2:8" ht="25.5" x14ac:dyDescent="0.35">
      <c r="B530" s="22"/>
      <c r="C530" s="16" t="s">
        <v>23</v>
      </c>
      <c r="D530" s="78">
        <f>E528*D505</f>
        <v>237931.94399999996</v>
      </c>
      <c r="E530" s="78"/>
    </row>
    <row r="531" spans="2:8" ht="20.25" x14ac:dyDescent="0.3">
      <c r="C531" s="17" t="s">
        <v>8</v>
      </c>
      <c r="D531" s="79">
        <f>D530/D504</f>
        <v>177.82656502242151</v>
      </c>
      <c r="E531" s="79"/>
      <c r="G531" s="7"/>
      <c r="H531" s="48"/>
    </row>
    <row r="538" spans="2:8" ht="60.75" x14ac:dyDescent="0.8">
      <c r="B538" s="80" t="s">
        <v>49</v>
      </c>
      <c r="C538" s="80"/>
      <c r="D538" s="80"/>
      <c r="E538" s="80"/>
      <c r="F538" s="80"/>
      <c r="G538" s="80"/>
      <c r="H538" s="80"/>
    </row>
    <row r="539" spans="2:8" x14ac:dyDescent="0.25">
      <c r="B539" s="81" t="s">
        <v>37</v>
      </c>
      <c r="C539" s="81"/>
      <c r="D539" s="81"/>
      <c r="E539" s="81"/>
      <c r="F539" s="81"/>
      <c r="G539" s="81"/>
    </row>
    <row r="540" spans="2:8" x14ac:dyDescent="0.25">
      <c r="C540" s="52"/>
      <c r="G540" s="7"/>
    </row>
    <row r="541" spans="2:8" ht="25.5" x14ac:dyDescent="0.25">
      <c r="C541" s="14" t="s">
        <v>5</v>
      </c>
      <c r="D541" s="6"/>
    </row>
    <row r="542" spans="2:8" ht="20.25" x14ac:dyDescent="0.25">
      <c r="B542" s="10"/>
      <c r="C542" s="82" t="s">
        <v>15</v>
      </c>
      <c r="D542" s="109" t="s">
        <v>87</v>
      </c>
      <c r="E542" s="109"/>
      <c r="F542" s="109"/>
      <c r="G542" s="109"/>
      <c r="H542" s="40"/>
    </row>
    <row r="543" spans="2:8" ht="20.25" x14ac:dyDescent="0.25">
      <c r="B543" s="10"/>
      <c r="C543" s="83"/>
      <c r="D543" s="109" t="s">
        <v>114</v>
      </c>
      <c r="E543" s="109"/>
      <c r="F543" s="109"/>
      <c r="G543" s="109"/>
      <c r="H543" s="40"/>
    </row>
    <row r="544" spans="2:8" ht="20.25" x14ac:dyDescent="0.25">
      <c r="B544" s="10"/>
      <c r="C544" s="84"/>
      <c r="D544" s="109" t="s">
        <v>115</v>
      </c>
      <c r="E544" s="109"/>
      <c r="F544" s="109"/>
      <c r="G544" s="109"/>
      <c r="H544" s="40"/>
    </row>
    <row r="545" spans="2:8" x14ac:dyDescent="0.25">
      <c r="C545" s="35" t="s">
        <v>12</v>
      </c>
      <c r="D545" s="53">
        <v>2.9</v>
      </c>
      <c r="E545" s="49"/>
      <c r="F545" s="10"/>
    </row>
    <row r="546" spans="2:8" x14ac:dyDescent="0.25">
      <c r="C546" s="1" t="s">
        <v>9</v>
      </c>
      <c r="D546" s="54">
        <v>590</v>
      </c>
      <c r="E546" s="88" t="s">
        <v>16</v>
      </c>
      <c r="F546" s="89"/>
      <c r="G546" s="92">
        <f>D547/D546</f>
        <v>43.49135593220339</v>
      </c>
    </row>
    <row r="547" spans="2:8" x14ac:dyDescent="0.25">
      <c r="C547" s="1" t="s">
        <v>10</v>
      </c>
      <c r="D547" s="54">
        <v>25659.9</v>
      </c>
      <c r="E547" s="90"/>
      <c r="F547" s="91"/>
      <c r="G547" s="93"/>
    </row>
    <row r="548" spans="2:8" x14ac:dyDescent="0.25">
      <c r="C548" s="37"/>
      <c r="D548" s="38"/>
      <c r="E548" s="50"/>
    </row>
    <row r="549" spans="2:8" x14ac:dyDescent="0.3">
      <c r="C549" s="36" t="s">
        <v>7</v>
      </c>
      <c r="D549" s="55" t="s">
        <v>116</v>
      </c>
    </row>
    <row r="550" spans="2:8" x14ac:dyDescent="0.3">
      <c r="C550" s="36" t="s">
        <v>11</v>
      </c>
      <c r="D550" s="55" t="s">
        <v>117</v>
      </c>
    </row>
    <row r="551" spans="2:8" x14ac:dyDescent="0.3">
      <c r="C551" s="36" t="s">
        <v>13</v>
      </c>
      <c r="D551" s="69" t="s">
        <v>34</v>
      </c>
      <c r="E551" s="41"/>
    </row>
    <row r="552" spans="2:8" ht="24" thickBot="1" x14ac:dyDescent="0.3">
      <c r="C552" s="42"/>
      <c r="D552" s="42"/>
    </row>
    <row r="553" spans="2:8" ht="48" thickBot="1" x14ac:dyDescent="0.3">
      <c r="B553" s="94" t="s">
        <v>17</v>
      </c>
      <c r="C553" s="95"/>
      <c r="D553" s="23" t="s">
        <v>20</v>
      </c>
      <c r="E553" s="96" t="s">
        <v>22</v>
      </c>
      <c r="F553" s="97"/>
      <c r="G553" s="2" t="s">
        <v>21</v>
      </c>
    </row>
    <row r="554" spans="2:8" ht="24" thickBot="1" x14ac:dyDescent="0.3">
      <c r="B554" s="98" t="s">
        <v>36</v>
      </c>
      <c r="C554" s="99"/>
      <c r="D554" s="70">
        <v>58.37</v>
      </c>
      <c r="E554" s="56">
        <v>2.9</v>
      </c>
      <c r="F554" s="18" t="s">
        <v>25</v>
      </c>
      <c r="G554" s="26">
        <f t="shared" ref="G554:G561" si="13">D554*E554</f>
        <v>169.273</v>
      </c>
      <c r="H554" s="100"/>
    </row>
    <row r="555" spans="2:8" x14ac:dyDescent="0.25">
      <c r="B555" s="101" t="s">
        <v>18</v>
      </c>
      <c r="C555" s="102"/>
      <c r="D555" s="59">
        <v>97.44</v>
      </c>
      <c r="E555" s="57">
        <v>1</v>
      </c>
      <c r="F555" s="19" t="s">
        <v>26</v>
      </c>
      <c r="G555" s="27">
        <f t="shared" si="13"/>
        <v>97.44</v>
      </c>
      <c r="H555" s="100"/>
    </row>
    <row r="556" spans="2:8" ht="24" thickBot="1" x14ac:dyDescent="0.3">
      <c r="B556" s="103" t="s">
        <v>19</v>
      </c>
      <c r="C556" s="104"/>
      <c r="D556" s="62">
        <v>151.63</v>
      </c>
      <c r="E556" s="58">
        <v>1</v>
      </c>
      <c r="F556" s="20" t="s">
        <v>26</v>
      </c>
      <c r="G556" s="28">
        <f t="shared" si="13"/>
        <v>151.63</v>
      </c>
      <c r="H556" s="100"/>
    </row>
    <row r="557" spans="2:8" ht="24" thickBot="1" x14ac:dyDescent="0.3">
      <c r="B557" s="105" t="s">
        <v>28</v>
      </c>
      <c r="C557" s="106"/>
      <c r="D557" s="71"/>
      <c r="E557" s="71"/>
      <c r="F557" s="24" t="s">
        <v>25</v>
      </c>
      <c r="G557" s="29">
        <f t="shared" si="13"/>
        <v>0</v>
      </c>
      <c r="H557" s="100"/>
    </row>
    <row r="558" spans="2:8" x14ac:dyDescent="0.25">
      <c r="B558" s="101" t="s">
        <v>33</v>
      </c>
      <c r="C558" s="102"/>
      <c r="D558" s="59">
        <v>652.6</v>
      </c>
      <c r="E558" s="59">
        <v>5.8</v>
      </c>
      <c r="F558" s="19" t="s">
        <v>25</v>
      </c>
      <c r="G558" s="27">
        <f t="shared" si="13"/>
        <v>3785.08</v>
      </c>
      <c r="H558" s="100"/>
    </row>
    <row r="559" spans="2:8" x14ac:dyDescent="0.25">
      <c r="B559" s="107" t="s">
        <v>27</v>
      </c>
      <c r="C559" s="108"/>
      <c r="D559" s="72"/>
      <c r="E559" s="60"/>
      <c r="F559" s="21" t="s">
        <v>25</v>
      </c>
      <c r="G559" s="30">
        <f t="shared" si="13"/>
        <v>0</v>
      </c>
      <c r="H559" s="100"/>
    </row>
    <row r="560" spans="2:8" x14ac:dyDescent="0.25">
      <c r="B560" s="107" t="s">
        <v>29</v>
      </c>
      <c r="C560" s="108"/>
      <c r="D560" s="73">
        <v>5438.99</v>
      </c>
      <c r="E560" s="61">
        <v>2.9</v>
      </c>
      <c r="F560" s="21" t="s">
        <v>25</v>
      </c>
      <c r="G560" s="30">
        <f t="shared" si="13"/>
        <v>15773.070999999998</v>
      </c>
      <c r="H560" s="100"/>
    </row>
    <row r="561" spans="2:8" x14ac:dyDescent="0.25">
      <c r="B561" s="107" t="s">
        <v>30</v>
      </c>
      <c r="C561" s="108"/>
      <c r="D561" s="73">
        <v>1672.77</v>
      </c>
      <c r="E561" s="61">
        <v>2.9</v>
      </c>
      <c r="F561" s="21" t="s">
        <v>25</v>
      </c>
      <c r="G561" s="30">
        <f t="shared" si="13"/>
        <v>4851.0329999999994</v>
      </c>
      <c r="H561" s="100"/>
    </row>
    <row r="562" spans="2:8" x14ac:dyDescent="0.25">
      <c r="B562" s="107" t="s">
        <v>32</v>
      </c>
      <c r="C562" s="108"/>
      <c r="D562" s="73">
        <v>548.24</v>
      </c>
      <c r="E562" s="61">
        <v>2.9</v>
      </c>
      <c r="F562" s="21" t="s">
        <v>25</v>
      </c>
      <c r="G562" s="30">
        <f>D562*E562</f>
        <v>1589.896</v>
      </c>
      <c r="H562" s="100"/>
    </row>
    <row r="563" spans="2:8" ht="24" thickBot="1" x14ac:dyDescent="0.3">
      <c r="B563" s="103" t="s">
        <v>31</v>
      </c>
      <c r="C563" s="104"/>
      <c r="D563" s="74">
        <v>340.74</v>
      </c>
      <c r="E563" s="62">
        <v>29</v>
      </c>
      <c r="F563" s="20" t="s">
        <v>25</v>
      </c>
      <c r="G563" s="31">
        <f>D563*E563</f>
        <v>9881.4600000000009</v>
      </c>
      <c r="H563" s="100"/>
    </row>
    <row r="564" spans="2:8" x14ac:dyDescent="0.25">
      <c r="C564" s="3"/>
      <c r="D564" s="3"/>
      <c r="E564" s="4"/>
      <c r="F564" s="4"/>
      <c r="H564" s="45"/>
    </row>
    <row r="565" spans="2:8" ht="25.5" x14ac:dyDescent="0.25">
      <c r="C565" s="14" t="s">
        <v>14</v>
      </c>
      <c r="D565" s="6"/>
    </row>
    <row r="566" spans="2:8" ht="20.25" x14ac:dyDescent="0.25">
      <c r="C566" s="77" t="s">
        <v>6</v>
      </c>
      <c r="D566" s="51" t="s">
        <v>0</v>
      </c>
      <c r="E566" s="9">
        <f>IF(G554&gt;0, ROUND((G554+D547)/D547,2), 0)</f>
        <v>1.01</v>
      </c>
      <c r="F566" s="9"/>
      <c r="G566" s="10"/>
      <c r="H566" s="7"/>
    </row>
    <row r="567" spans="2:8" x14ac:dyDescent="0.25">
      <c r="C567" s="77"/>
      <c r="D567" s="51" t="s">
        <v>1</v>
      </c>
      <c r="E567" s="9">
        <f>IF(SUM(G555:G556)&gt;0,ROUND((G555+G556+D547)/D547,2),0)</f>
        <v>1.01</v>
      </c>
      <c r="F567" s="9"/>
      <c r="G567" s="11"/>
      <c r="H567" s="47"/>
    </row>
    <row r="568" spans="2:8" x14ac:dyDescent="0.25">
      <c r="C568" s="77"/>
      <c r="D568" s="51" t="s">
        <v>2</v>
      </c>
      <c r="E568" s="9">
        <f>IF(G557&gt;0,ROUND((G557+D547)/D547,2),0)</f>
        <v>0</v>
      </c>
      <c r="F568" s="12"/>
      <c r="G568" s="11"/>
    </row>
    <row r="569" spans="2:8" x14ac:dyDescent="0.25">
      <c r="C569" s="77"/>
      <c r="D569" s="13" t="s">
        <v>3</v>
      </c>
      <c r="E569" s="32">
        <f>IF(SUM(G558:G563)&gt;0,ROUND((SUM(G558:G563)+D547)/D547,2),0)</f>
        <v>2.4</v>
      </c>
      <c r="F569" s="10"/>
      <c r="G569" s="11"/>
    </row>
    <row r="570" spans="2:8" ht="25.5" x14ac:dyDescent="0.25">
      <c r="D570" s="33" t="s">
        <v>4</v>
      </c>
      <c r="E570" s="34">
        <f>SUM(E566:E569)-IF(VALUE(COUNTIF(E566:E569,"&gt;0"))=4,3,0)-IF(VALUE(COUNTIF(E566:E569,"&gt;0"))=3,2,0)-IF(VALUE(COUNTIF(E566:E569,"&gt;0"))=2,1,0)</f>
        <v>2.42</v>
      </c>
      <c r="F570" s="25"/>
    </row>
    <row r="571" spans="2:8" x14ac:dyDescent="0.25">
      <c r="E571" s="15"/>
    </row>
    <row r="572" spans="2:8" ht="25.5" x14ac:dyDescent="0.35">
      <c r="B572" s="22"/>
      <c r="C572" s="16" t="s">
        <v>23</v>
      </c>
      <c r="D572" s="78">
        <f>E570*D547</f>
        <v>62096.957999999999</v>
      </c>
      <c r="E572" s="78"/>
    </row>
    <row r="573" spans="2:8" ht="20.25" x14ac:dyDescent="0.3">
      <c r="C573" s="17" t="s">
        <v>8</v>
      </c>
      <c r="D573" s="79">
        <f>D572/D546</f>
        <v>105.2490813559322</v>
      </c>
      <c r="E573" s="79"/>
      <c r="G573" s="7"/>
      <c r="H573" s="48"/>
    </row>
    <row r="583" spans="2:8" ht="60.75" x14ac:dyDescent="0.8">
      <c r="B583" s="80" t="s">
        <v>50</v>
      </c>
      <c r="C583" s="80"/>
      <c r="D583" s="80"/>
      <c r="E583" s="80"/>
      <c r="F583" s="80"/>
      <c r="G583" s="80"/>
      <c r="H583" s="80"/>
    </row>
    <row r="584" spans="2:8" x14ac:dyDescent="0.25">
      <c r="B584" s="81" t="s">
        <v>37</v>
      </c>
      <c r="C584" s="81"/>
      <c r="D584" s="81"/>
      <c r="E584" s="81"/>
      <c r="F584" s="81"/>
      <c r="G584" s="81"/>
    </row>
    <row r="585" spans="2:8" x14ac:dyDescent="0.25">
      <c r="C585" s="52"/>
      <c r="G585" s="7"/>
    </row>
    <row r="586" spans="2:8" ht="25.5" x14ac:dyDescent="0.25">
      <c r="C586" s="14" t="s">
        <v>5</v>
      </c>
      <c r="D586" s="6"/>
    </row>
    <row r="587" spans="2:8" ht="20.25" x14ac:dyDescent="0.25">
      <c r="B587" s="10"/>
      <c r="C587" s="82" t="s">
        <v>15</v>
      </c>
      <c r="D587" s="109" t="s">
        <v>87</v>
      </c>
      <c r="E587" s="109"/>
      <c r="F587" s="109"/>
      <c r="G587" s="109"/>
      <c r="H587" s="40"/>
    </row>
    <row r="588" spans="2:8" ht="20.25" x14ac:dyDescent="0.25">
      <c r="B588" s="10"/>
      <c r="C588" s="83"/>
      <c r="D588" s="109" t="s">
        <v>114</v>
      </c>
      <c r="E588" s="109"/>
      <c r="F588" s="109"/>
      <c r="G588" s="109"/>
      <c r="H588" s="40"/>
    </row>
    <row r="589" spans="2:8" ht="20.25" x14ac:dyDescent="0.25">
      <c r="B589" s="10"/>
      <c r="C589" s="84"/>
      <c r="D589" s="109" t="s">
        <v>118</v>
      </c>
      <c r="E589" s="109"/>
      <c r="F589" s="109"/>
      <c r="G589" s="109"/>
      <c r="H589" s="40"/>
    </row>
    <row r="590" spans="2:8" x14ac:dyDescent="0.25">
      <c r="C590" s="35" t="s">
        <v>12</v>
      </c>
      <c r="D590" s="53">
        <v>7</v>
      </c>
      <c r="E590" s="49"/>
      <c r="F590" s="10"/>
    </row>
    <row r="591" spans="2:8" x14ac:dyDescent="0.25">
      <c r="C591" s="1" t="s">
        <v>9</v>
      </c>
      <c r="D591" s="54">
        <v>1379</v>
      </c>
      <c r="E591" s="88" t="s">
        <v>16</v>
      </c>
      <c r="F591" s="89"/>
      <c r="G591" s="92">
        <f>D592/D591</f>
        <v>77.415881073241479</v>
      </c>
    </row>
    <row r="592" spans="2:8" x14ac:dyDescent="0.25">
      <c r="C592" s="1" t="s">
        <v>10</v>
      </c>
      <c r="D592" s="54">
        <v>106756.5</v>
      </c>
      <c r="E592" s="90"/>
      <c r="F592" s="91"/>
      <c r="G592" s="93"/>
    </row>
    <row r="593" spans="2:8" x14ac:dyDescent="0.25">
      <c r="C593" s="37"/>
      <c r="D593" s="38"/>
      <c r="E593" s="50"/>
    </row>
    <row r="594" spans="2:8" x14ac:dyDescent="0.3">
      <c r="C594" s="36" t="s">
        <v>7</v>
      </c>
      <c r="D594" s="55" t="s">
        <v>119</v>
      </c>
    </row>
    <row r="595" spans="2:8" x14ac:dyDescent="0.3">
      <c r="C595" s="36" t="s">
        <v>11</v>
      </c>
      <c r="D595" s="55" t="s">
        <v>120</v>
      </c>
    </row>
    <row r="596" spans="2:8" x14ac:dyDescent="0.3">
      <c r="C596" s="36" t="s">
        <v>13</v>
      </c>
      <c r="D596" s="69" t="s">
        <v>34</v>
      </c>
      <c r="E596" s="41"/>
    </row>
    <row r="597" spans="2:8" ht="24" thickBot="1" x14ac:dyDescent="0.3">
      <c r="C597" s="42"/>
      <c r="D597" s="42"/>
    </row>
    <row r="598" spans="2:8" ht="48" thickBot="1" x14ac:dyDescent="0.3">
      <c r="B598" s="94" t="s">
        <v>17</v>
      </c>
      <c r="C598" s="95"/>
      <c r="D598" s="23" t="s">
        <v>20</v>
      </c>
      <c r="E598" s="96" t="s">
        <v>22</v>
      </c>
      <c r="F598" s="97"/>
      <c r="G598" s="2" t="s">
        <v>21</v>
      </c>
    </row>
    <row r="599" spans="2:8" ht="24" thickBot="1" x14ac:dyDescent="0.3">
      <c r="B599" s="98" t="s">
        <v>36</v>
      </c>
      <c r="C599" s="99"/>
      <c r="D599" s="70">
        <v>58.37</v>
      </c>
      <c r="E599" s="56">
        <v>7</v>
      </c>
      <c r="F599" s="18" t="s">
        <v>25</v>
      </c>
      <c r="G599" s="26">
        <f t="shared" ref="G599:G606" si="14">D599*E599</f>
        <v>408.59</v>
      </c>
      <c r="H599" s="100"/>
    </row>
    <row r="600" spans="2:8" x14ac:dyDescent="0.25">
      <c r="B600" s="101" t="s">
        <v>18</v>
      </c>
      <c r="C600" s="102"/>
      <c r="D600" s="59">
        <v>97.44</v>
      </c>
      <c r="E600" s="57">
        <v>1.3</v>
      </c>
      <c r="F600" s="19" t="s">
        <v>26</v>
      </c>
      <c r="G600" s="27">
        <f t="shared" si="14"/>
        <v>126.672</v>
      </c>
      <c r="H600" s="100"/>
    </row>
    <row r="601" spans="2:8" ht="24" thickBot="1" x14ac:dyDescent="0.3">
      <c r="B601" s="103" t="s">
        <v>19</v>
      </c>
      <c r="C601" s="104"/>
      <c r="D601" s="62">
        <v>151.63</v>
      </c>
      <c r="E601" s="58">
        <v>1.3</v>
      </c>
      <c r="F601" s="20" t="s">
        <v>26</v>
      </c>
      <c r="G601" s="28">
        <f t="shared" si="14"/>
        <v>197.119</v>
      </c>
      <c r="H601" s="100"/>
    </row>
    <row r="602" spans="2:8" ht="24" thickBot="1" x14ac:dyDescent="0.3">
      <c r="B602" s="105" t="s">
        <v>28</v>
      </c>
      <c r="C602" s="106"/>
      <c r="D602" s="71"/>
      <c r="E602" s="71"/>
      <c r="F602" s="24" t="s">
        <v>25</v>
      </c>
      <c r="G602" s="29">
        <f t="shared" si="14"/>
        <v>0</v>
      </c>
      <c r="H602" s="100"/>
    </row>
    <row r="603" spans="2:8" x14ac:dyDescent="0.25">
      <c r="B603" s="101" t="s">
        <v>33</v>
      </c>
      <c r="C603" s="102"/>
      <c r="D603" s="59">
        <v>652.6</v>
      </c>
      <c r="E603" s="59">
        <v>14</v>
      </c>
      <c r="F603" s="19" t="s">
        <v>25</v>
      </c>
      <c r="G603" s="27">
        <f t="shared" si="14"/>
        <v>9136.4</v>
      </c>
      <c r="H603" s="100"/>
    </row>
    <row r="604" spans="2:8" x14ac:dyDescent="0.25">
      <c r="B604" s="107" t="s">
        <v>27</v>
      </c>
      <c r="C604" s="108"/>
      <c r="D604" s="72"/>
      <c r="E604" s="60"/>
      <c r="F604" s="21" t="s">
        <v>25</v>
      </c>
      <c r="G604" s="30">
        <f t="shared" si="14"/>
        <v>0</v>
      </c>
      <c r="H604" s="100"/>
    </row>
    <row r="605" spans="2:8" x14ac:dyDescent="0.25">
      <c r="B605" s="107" t="s">
        <v>29</v>
      </c>
      <c r="C605" s="108"/>
      <c r="D605" s="73">
        <v>5438.99</v>
      </c>
      <c r="E605" s="61">
        <v>7</v>
      </c>
      <c r="F605" s="21" t="s">
        <v>25</v>
      </c>
      <c r="G605" s="30">
        <f>D605*E605</f>
        <v>38072.93</v>
      </c>
      <c r="H605" s="100"/>
    </row>
    <row r="606" spans="2:8" x14ac:dyDescent="0.25">
      <c r="B606" s="107" t="s">
        <v>30</v>
      </c>
      <c r="C606" s="108"/>
      <c r="D606" s="73">
        <v>1672.77</v>
      </c>
      <c r="E606" s="61">
        <v>7</v>
      </c>
      <c r="F606" s="21" t="s">
        <v>25</v>
      </c>
      <c r="G606" s="30">
        <f t="shared" si="14"/>
        <v>11709.39</v>
      </c>
      <c r="H606" s="100"/>
    </row>
    <row r="607" spans="2:8" x14ac:dyDescent="0.25">
      <c r="B607" s="107" t="s">
        <v>32</v>
      </c>
      <c r="C607" s="108"/>
      <c r="D607" s="73">
        <v>548.24</v>
      </c>
      <c r="E607" s="61">
        <v>7</v>
      </c>
      <c r="F607" s="21" t="s">
        <v>25</v>
      </c>
      <c r="G607" s="30">
        <f>D607*E607</f>
        <v>3837.6800000000003</v>
      </c>
      <c r="H607" s="100"/>
    </row>
    <row r="608" spans="2:8" ht="24" thickBot="1" x14ac:dyDescent="0.3">
      <c r="B608" s="103" t="s">
        <v>31</v>
      </c>
      <c r="C608" s="104"/>
      <c r="D608" s="74">
        <v>340.74</v>
      </c>
      <c r="E608" s="62">
        <v>70</v>
      </c>
      <c r="F608" s="20" t="s">
        <v>25</v>
      </c>
      <c r="G608" s="31">
        <f>D608*E608</f>
        <v>23851.8</v>
      </c>
      <c r="H608" s="100"/>
    </row>
    <row r="609" spans="2:8" x14ac:dyDescent="0.25">
      <c r="C609" s="3"/>
      <c r="D609" s="3"/>
      <c r="E609" s="4"/>
      <c r="F609" s="4"/>
      <c r="H609" s="45"/>
    </row>
    <row r="610" spans="2:8" ht="25.5" x14ac:dyDescent="0.25">
      <c r="C610" s="14" t="s">
        <v>14</v>
      </c>
      <c r="D610" s="6"/>
    </row>
    <row r="611" spans="2:8" ht="20.25" x14ac:dyDescent="0.25">
      <c r="C611" s="77" t="s">
        <v>6</v>
      </c>
      <c r="D611" s="51" t="s">
        <v>0</v>
      </c>
      <c r="E611" s="9">
        <f>IF(G599&gt;0, ROUND((G599+D592)/D592,2), 0)</f>
        <v>1</v>
      </c>
      <c r="F611" s="9"/>
      <c r="G611" s="10"/>
      <c r="H611" s="7"/>
    </row>
    <row r="612" spans="2:8" x14ac:dyDescent="0.25">
      <c r="C612" s="77"/>
      <c r="D612" s="51" t="s">
        <v>1</v>
      </c>
      <c r="E612" s="9">
        <f>IF(SUM(G600:G601)&gt;0,ROUND((G600+G601+D592)/D592,2),0)</f>
        <v>1</v>
      </c>
      <c r="F612" s="9"/>
      <c r="G612" s="11"/>
      <c r="H612" s="47"/>
    </row>
    <row r="613" spans="2:8" x14ac:dyDescent="0.25">
      <c r="C613" s="77"/>
      <c r="D613" s="51" t="s">
        <v>2</v>
      </c>
      <c r="E613" s="9">
        <f>IF(G602&gt;0,ROUND((G602+D592)/D592,2),0)</f>
        <v>0</v>
      </c>
      <c r="F613" s="12"/>
      <c r="G613" s="11"/>
    </row>
    <row r="614" spans="2:8" x14ac:dyDescent="0.25">
      <c r="C614" s="77"/>
      <c r="D614" s="13" t="s">
        <v>3</v>
      </c>
      <c r="E614" s="32">
        <f>IF(SUM(G603:G608)&gt;0,ROUND((SUM(G603:G608)+D592)/D592,2),0)</f>
        <v>1.81</v>
      </c>
      <c r="F614" s="10"/>
      <c r="G614" s="11"/>
    </row>
    <row r="615" spans="2:8" ht="25.5" x14ac:dyDescent="0.25">
      <c r="D615" s="33" t="s">
        <v>4</v>
      </c>
      <c r="E615" s="34">
        <f>SUM(E611:E614)-IF(VALUE(COUNTIF(E611:E614,"&gt;0"))=4,3,0)-IF(VALUE(COUNTIF(E611:E614,"&gt;0"))=3,2,0)-IF(VALUE(COUNTIF(E611:E614,"&gt;0"))=2,1,0)</f>
        <v>1.81</v>
      </c>
      <c r="F615" s="25"/>
    </row>
    <row r="616" spans="2:8" x14ac:dyDescent="0.25">
      <c r="E616" s="15"/>
    </row>
    <row r="617" spans="2:8" ht="25.5" x14ac:dyDescent="0.35">
      <c r="B617" s="22"/>
      <c r="C617" s="16" t="s">
        <v>23</v>
      </c>
      <c r="D617" s="78">
        <f>E615*D592</f>
        <v>193229.26500000001</v>
      </c>
      <c r="E617" s="78"/>
    </row>
    <row r="618" spans="2:8" ht="20.25" x14ac:dyDescent="0.3">
      <c r="C618" s="17" t="s">
        <v>8</v>
      </c>
      <c r="D618" s="79">
        <f>D617/D591</f>
        <v>140.12274474256708</v>
      </c>
      <c r="E618" s="79"/>
      <c r="G618" s="7"/>
      <c r="H618" s="48"/>
    </row>
    <row r="628" spans="2:8" ht="60.75" x14ac:dyDescent="0.8">
      <c r="B628" s="80" t="s">
        <v>51</v>
      </c>
      <c r="C628" s="80"/>
      <c r="D628" s="80"/>
      <c r="E628" s="80"/>
      <c r="F628" s="80"/>
      <c r="G628" s="80"/>
      <c r="H628" s="80"/>
    </row>
    <row r="629" spans="2:8" x14ac:dyDescent="0.25">
      <c r="B629" s="81" t="s">
        <v>37</v>
      </c>
      <c r="C629" s="81"/>
      <c r="D629" s="81"/>
      <c r="E629" s="81"/>
      <c r="F629" s="81"/>
      <c r="G629" s="81"/>
    </row>
    <row r="630" spans="2:8" x14ac:dyDescent="0.25">
      <c r="C630" s="52"/>
      <c r="G630" s="7"/>
    </row>
    <row r="631" spans="2:8" ht="25.5" x14ac:dyDescent="0.25">
      <c r="C631" s="14" t="s">
        <v>5</v>
      </c>
      <c r="D631" s="6"/>
    </row>
    <row r="632" spans="2:8" ht="20.25" x14ac:dyDescent="0.25">
      <c r="B632" s="10"/>
      <c r="C632" s="82" t="s">
        <v>15</v>
      </c>
      <c r="D632" s="109" t="s">
        <v>87</v>
      </c>
      <c r="E632" s="109"/>
      <c r="F632" s="109"/>
      <c r="G632" s="109"/>
      <c r="H632" s="40"/>
    </row>
    <row r="633" spans="2:8" ht="20.25" x14ac:dyDescent="0.25">
      <c r="B633" s="10"/>
      <c r="C633" s="83"/>
      <c r="D633" s="109" t="s">
        <v>114</v>
      </c>
      <c r="E633" s="109"/>
      <c r="F633" s="109"/>
      <c r="G633" s="109"/>
      <c r="H633" s="40"/>
    </row>
    <row r="634" spans="2:8" ht="20.25" x14ac:dyDescent="0.25">
      <c r="B634" s="10"/>
      <c r="C634" s="84"/>
      <c r="D634" s="109" t="s">
        <v>121</v>
      </c>
      <c r="E634" s="109"/>
      <c r="F634" s="109"/>
      <c r="G634" s="109"/>
      <c r="H634" s="40"/>
    </row>
    <row r="635" spans="2:8" x14ac:dyDescent="0.25">
      <c r="C635" s="35" t="s">
        <v>12</v>
      </c>
      <c r="D635" s="53">
        <v>4.3</v>
      </c>
      <c r="E635" s="49"/>
      <c r="F635" s="10"/>
    </row>
    <row r="636" spans="2:8" x14ac:dyDescent="0.25">
      <c r="C636" s="1" t="s">
        <v>9</v>
      </c>
      <c r="D636" s="54">
        <v>1271</v>
      </c>
      <c r="E636" s="88" t="s">
        <v>16</v>
      </c>
      <c r="F636" s="89"/>
      <c r="G636" s="92">
        <f>D637/D636</f>
        <v>13.629583005507476</v>
      </c>
    </row>
    <row r="637" spans="2:8" x14ac:dyDescent="0.25">
      <c r="C637" s="1" t="s">
        <v>10</v>
      </c>
      <c r="D637" s="54">
        <v>17323.2</v>
      </c>
      <c r="E637" s="90"/>
      <c r="F637" s="91"/>
      <c r="G637" s="93"/>
    </row>
    <row r="638" spans="2:8" x14ac:dyDescent="0.25">
      <c r="C638" s="37"/>
      <c r="D638" s="38"/>
      <c r="E638" s="50"/>
    </row>
    <row r="639" spans="2:8" x14ac:dyDescent="0.3">
      <c r="C639" s="36" t="s">
        <v>7</v>
      </c>
      <c r="D639" s="55" t="s">
        <v>122</v>
      </c>
    </row>
    <row r="640" spans="2:8" x14ac:dyDescent="0.3">
      <c r="C640" s="36" t="s">
        <v>11</v>
      </c>
      <c r="D640" s="55" t="s">
        <v>96</v>
      </c>
    </row>
    <row r="641" spans="2:8" x14ac:dyDescent="0.3">
      <c r="C641" s="36" t="s">
        <v>13</v>
      </c>
      <c r="D641" s="69" t="s">
        <v>34</v>
      </c>
      <c r="E641" s="41"/>
    </row>
    <row r="642" spans="2:8" ht="24" thickBot="1" x14ac:dyDescent="0.3">
      <c r="C642" s="42"/>
      <c r="D642" s="42"/>
    </row>
    <row r="643" spans="2:8" ht="48" thickBot="1" x14ac:dyDescent="0.3">
      <c r="B643" s="94" t="s">
        <v>17</v>
      </c>
      <c r="C643" s="95"/>
      <c r="D643" s="23" t="s">
        <v>20</v>
      </c>
      <c r="E643" s="96" t="s">
        <v>22</v>
      </c>
      <c r="F643" s="97"/>
      <c r="G643" s="2" t="s">
        <v>21</v>
      </c>
    </row>
    <row r="644" spans="2:8" ht="24" thickBot="1" x14ac:dyDescent="0.3">
      <c r="B644" s="98" t="s">
        <v>36</v>
      </c>
      <c r="C644" s="99"/>
      <c r="D644" s="70">
        <v>58.37</v>
      </c>
      <c r="E644" s="56">
        <v>4.3</v>
      </c>
      <c r="F644" s="18" t="s">
        <v>25</v>
      </c>
      <c r="G644" s="26">
        <f t="shared" ref="G644:G651" si="15">D644*E644</f>
        <v>250.99099999999999</v>
      </c>
      <c r="H644" s="100"/>
    </row>
    <row r="645" spans="2:8" x14ac:dyDescent="0.25">
      <c r="B645" s="101" t="s">
        <v>18</v>
      </c>
      <c r="C645" s="102"/>
      <c r="D645" s="59">
        <v>97.44</v>
      </c>
      <c r="E645" s="57">
        <v>1.1000000000000001</v>
      </c>
      <c r="F645" s="19" t="s">
        <v>26</v>
      </c>
      <c r="G645" s="27">
        <f t="shared" si="15"/>
        <v>107.18400000000001</v>
      </c>
      <c r="H645" s="100"/>
    </row>
    <row r="646" spans="2:8" ht="24" thickBot="1" x14ac:dyDescent="0.3">
      <c r="B646" s="103" t="s">
        <v>19</v>
      </c>
      <c r="C646" s="104"/>
      <c r="D646" s="62">
        <v>151.63</v>
      </c>
      <c r="E646" s="58">
        <v>1.1000000000000001</v>
      </c>
      <c r="F646" s="20" t="s">
        <v>26</v>
      </c>
      <c r="G646" s="28">
        <f t="shared" si="15"/>
        <v>166.79300000000001</v>
      </c>
      <c r="H646" s="100"/>
    </row>
    <row r="647" spans="2:8" ht="24" thickBot="1" x14ac:dyDescent="0.3">
      <c r="B647" s="105" t="s">
        <v>28</v>
      </c>
      <c r="C647" s="106"/>
      <c r="D647" s="71"/>
      <c r="E647" s="71"/>
      <c r="F647" s="24" t="s">
        <v>25</v>
      </c>
      <c r="G647" s="29">
        <f t="shared" si="15"/>
        <v>0</v>
      </c>
      <c r="H647" s="100"/>
    </row>
    <row r="648" spans="2:8" x14ac:dyDescent="0.25">
      <c r="B648" s="101" t="s">
        <v>33</v>
      </c>
      <c r="C648" s="102"/>
      <c r="D648" s="59">
        <v>652.6</v>
      </c>
      <c r="E648" s="59">
        <v>8.6</v>
      </c>
      <c r="F648" s="19" t="s">
        <v>25</v>
      </c>
      <c r="G648" s="27">
        <f t="shared" si="15"/>
        <v>5612.36</v>
      </c>
      <c r="H648" s="100"/>
    </row>
    <row r="649" spans="2:8" x14ac:dyDescent="0.25">
      <c r="B649" s="107" t="s">
        <v>27</v>
      </c>
      <c r="C649" s="108"/>
      <c r="D649" s="72"/>
      <c r="E649" s="60"/>
      <c r="F649" s="21" t="s">
        <v>25</v>
      </c>
      <c r="G649" s="30">
        <f t="shared" si="15"/>
        <v>0</v>
      </c>
      <c r="H649" s="100"/>
    </row>
    <row r="650" spans="2:8" x14ac:dyDescent="0.25">
      <c r="B650" s="107" t="s">
        <v>29</v>
      </c>
      <c r="C650" s="108"/>
      <c r="D650" s="73">
        <v>5438.99</v>
      </c>
      <c r="E650" s="61">
        <v>4.3</v>
      </c>
      <c r="F650" s="21" t="s">
        <v>25</v>
      </c>
      <c r="G650" s="30">
        <f t="shared" si="15"/>
        <v>23387.656999999999</v>
      </c>
      <c r="H650" s="100"/>
    </row>
    <row r="651" spans="2:8" x14ac:dyDescent="0.25">
      <c r="B651" s="107" t="s">
        <v>30</v>
      </c>
      <c r="C651" s="108"/>
      <c r="D651" s="73">
        <v>1672.77</v>
      </c>
      <c r="E651" s="61">
        <v>4.3</v>
      </c>
      <c r="F651" s="21" t="s">
        <v>25</v>
      </c>
      <c r="G651" s="30">
        <f t="shared" si="15"/>
        <v>7192.9110000000001</v>
      </c>
      <c r="H651" s="100"/>
    </row>
    <row r="652" spans="2:8" x14ac:dyDescent="0.25">
      <c r="B652" s="107" t="s">
        <v>32</v>
      </c>
      <c r="C652" s="108"/>
      <c r="D652" s="73">
        <v>548.24</v>
      </c>
      <c r="E652" s="61">
        <v>4.3</v>
      </c>
      <c r="F652" s="21" t="s">
        <v>25</v>
      </c>
      <c r="G652" s="30">
        <f>D652*E652</f>
        <v>2357.4319999999998</v>
      </c>
      <c r="H652" s="100"/>
    </row>
    <row r="653" spans="2:8" ht="24" thickBot="1" x14ac:dyDescent="0.3">
      <c r="B653" s="103" t="s">
        <v>31</v>
      </c>
      <c r="C653" s="104"/>
      <c r="D653" s="74">
        <v>340.74</v>
      </c>
      <c r="E653" s="62">
        <v>43</v>
      </c>
      <c r="F653" s="20" t="s">
        <v>25</v>
      </c>
      <c r="G653" s="31">
        <f>D653*E653</f>
        <v>14651.82</v>
      </c>
      <c r="H653" s="100"/>
    </row>
    <row r="654" spans="2:8" x14ac:dyDescent="0.25">
      <c r="C654" s="3"/>
      <c r="D654" s="3"/>
      <c r="E654" s="4"/>
      <c r="F654" s="4"/>
      <c r="H654" s="45"/>
    </row>
    <row r="655" spans="2:8" ht="25.5" x14ac:dyDescent="0.25">
      <c r="C655" s="14" t="s">
        <v>14</v>
      </c>
      <c r="D655" s="6"/>
    </row>
    <row r="656" spans="2:8" ht="20.25" x14ac:dyDescent="0.25">
      <c r="C656" s="77" t="s">
        <v>6</v>
      </c>
      <c r="D656" s="51" t="s">
        <v>0</v>
      </c>
      <c r="E656" s="9">
        <f>IF(G644&gt;0, ROUND((G644+D637)/D637,2), 0)</f>
        <v>1.01</v>
      </c>
      <c r="F656" s="9"/>
      <c r="G656" s="10"/>
      <c r="H656" s="7"/>
    </row>
    <row r="657" spans="2:8" x14ac:dyDescent="0.25">
      <c r="C657" s="77"/>
      <c r="D657" s="51" t="s">
        <v>1</v>
      </c>
      <c r="E657" s="9">
        <f>IF(SUM(G645:G646)&gt;0,ROUND((G645+G646+D637)/D637,2),0)</f>
        <v>1.02</v>
      </c>
      <c r="F657" s="9"/>
      <c r="G657" s="11"/>
      <c r="H657" s="47"/>
    </row>
    <row r="658" spans="2:8" x14ac:dyDescent="0.25">
      <c r="C658" s="77"/>
      <c r="D658" s="51" t="s">
        <v>2</v>
      </c>
      <c r="E658" s="9">
        <f>IF(G647&gt;0,ROUND((G647+D637)/D637,2),0)</f>
        <v>0</v>
      </c>
      <c r="F658" s="12"/>
      <c r="G658" s="11"/>
    </row>
    <row r="659" spans="2:8" x14ac:dyDescent="0.25">
      <c r="C659" s="77"/>
      <c r="D659" s="13" t="s">
        <v>3</v>
      </c>
      <c r="E659" s="32">
        <f>IF(SUM(G648:G653)&gt;0,ROUND((SUM(G648:G653)+D637)/D637,2),0)</f>
        <v>4.07</v>
      </c>
      <c r="F659" s="10"/>
      <c r="G659" s="11"/>
    </row>
    <row r="660" spans="2:8" ht="25.5" x14ac:dyDescent="0.25">
      <c r="D660" s="33" t="s">
        <v>4</v>
      </c>
      <c r="E660" s="34">
        <f>SUM(E656:E659)-IF(VALUE(COUNTIF(E656:E659,"&gt;0"))=4,3,0)-IF(VALUE(COUNTIF(E656:E659,"&gt;0"))=3,2,0)-IF(VALUE(COUNTIF(E656:E659,"&gt;0"))=2,1,0)</f>
        <v>4.1000000000000005</v>
      </c>
      <c r="F660" s="25"/>
    </row>
    <row r="661" spans="2:8" x14ac:dyDescent="0.25">
      <c r="E661" s="15"/>
    </row>
    <row r="662" spans="2:8" ht="25.5" x14ac:dyDescent="0.35">
      <c r="B662" s="22"/>
      <c r="C662" s="16" t="s">
        <v>23</v>
      </c>
      <c r="D662" s="78">
        <f>E660*D637</f>
        <v>71025.12000000001</v>
      </c>
      <c r="E662" s="78"/>
    </row>
    <row r="663" spans="2:8" ht="20.25" x14ac:dyDescent="0.3">
      <c r="C663" s="17" t="s">
        <v>8</v>
      </c>
      <c r="D663" s="79">
        <f>D662/D636</f>
        <v>55.881290322580654</v>
      </c>
      <c r="E663" s="79"/>
      <c r="G663" s="7"/>
      <c r="H663" s="48"/>
    </row>
    <row r="673" spans="2:8" ht="60.75" x14ac:dyDescent="0.8">
      <c r="B673" s="80" t="s">
        <v>52</v>
      </c>
      <c r="C673" s="80"/>
      <c r="D673" s="80"/>
      <c r="E673" s="80"/>
      <c r="F673" s="80"/>
      <c r="G673" s="80"/>
      <c r="H673" s="80"/>
    </row>
    <row r="674" spans="2:8" x14ac:dyDescent="0.25">
      <c r="B674" s="81" t="s">
        <v>37</v>
      </c>
      <c r="C674" s="81"/>
      <c r="D674" s="81"/>
      <c r="E674" s="81"/>
      <c r="F674" s="81"/>
      <c r="G674" s="81"/>
    </row>
    <row r="675" spans="2:8" x14ac:dyDescent="0.25">
      <c r="C675" s="52"/>
      <c r="G675" s="7"/>
    </row>
    <row r="676" spans="2:8" ht="25.5" x14ac:dyDescent="0.25">
      <c r="C676" s="14" t="s">
        <v>5</v>
      </c>
      <c r="D676" s="6"/>
    </row>
    <row r="677" spans="2:8" ht="20.25" x14ac:dyDescent="0.25">
      <c r="B677" s="10"/>
      <c r="C677" s="82" t="s">
        <v>15</v>
      </c>
      <c r="D677" s="109" t="s">
        <v>87</v>
      </c>
      <c r="E677" s="109"/>
      <c r="F677" s="109"/>
      <c r="G677" s="109"/>
      <c r="H677" s="40"/>
    </row>
    <row r="678" spans="2:8" ht="20.25" x14ac:dyDescent="0.25">
      <c r="B678" s="10"/>
      <c r="C678" s="83"/>
      <c r="D678" s="109" t="s">
        <v>114</v>
      </c>
      <c r="E678" s="109"/>
      <c r="F678" s="109"/>
      <c r="G678" s="109"/>
      <c r="H678" s="40"/>
    </row>
    <row r="679" spans="2:8" ht="20.25" x14ac:dyDescent="0.25">
      <c r="B679" s="10"/>
      <c r="C679" s="84"/>
      <c r="D679" s="109" t="s">
        <v>123</v>
      </c>
      <c r="E679" s="109"/>
      <c r="F679" s="109"/>
      <c r="G679" s="109"/>
      <c r="H679" s="40"/>
    </row>
    <row r="680" spans="2:8" x14ac:dyDescent="0.25">
      <c r="C680" s="35" t="s">
        <v>12</v>
      </c>
      <c r="D680" s="53">
        <v>1.5</v>
      </c>
      <c r="E680" s="49"/>
      <c r="F680" s="10"/>
    </row>
    <row r="681" spans="2:8" x14ac:dyDescent="0.25">
      <c r="C681" s="1" t="s">
        <v>9</v>
      </c>
      <c r="D681" s="54">
        <v>349</v>
      </c>
      <c r="E681" s="88" t="s">
        <v>16</v>
      </c>
      <c r="F681" s="89"/>
      <c r="G681" s="92">
        <f>D682/D681</f>
        <v>40.391690544412612</v>
      </c>
    </row>
    <row r="682" spans="2:8" x14ac:dyDescent="0.25">
      <c r="C682" s="1" t="s">
        <v>10</v>
      </c>
      <c r="D682" s="54">
        <v>14096.7</v>
      </c>
      <c r="E682" s="90"/>
      <c r="F682" s="91"/>
      <c r="G682" s="93"/>
    </row>
    <row r="683" spans="2:8" x14ac:dyDescent="0.25">
      <c r="C683" s="37"/>
      <c r="D683" s="38"/>
      <c r="E683" s="50"/>
    </row>
    <row r="684" spans="2:8" x14ac:dyDescent="0.3">
      <c r="C684" s="36" t="s">
        <v>7</v>
      </c>
      <c r="D684" s="55" t="s">
        <v>124</v>
      </c>
    </row>
    <row r="685" spans="2:8" x14ac:dyDescent="0.3">
      <c r="C685" s="36" t="s">
        <v>11</v>
      </c>
      <c r="D685" s="55" t="s">
        <v>125</v>
      </c>
    </row>
    <row r="686" spans="2:8" x14ac:dyDescent="0.3">
      <c r="C686" s="36" t="s">
        <v>13</v>
      </c>
      <c r="D686" s="69" t="s">
        <v>34</v>
      </c>
      <c r="E686" s="41"/>
    </row>
    <row r="687" spans="2:8" ht="24" thickBot="1" x14ac:dyDescent="0.3">
      <c r="C687" s="42"/>
      <c r="D687" s="42"/>
    </row>
    <row r="688" spans="2:8" ht="48" thickBot="1" x14ac:dyDescent="0.3">
      <c r="B688" s="94" t="s">
        <v>17</v>
      </c>
      <c r="C688" s="95"/>
      <c r="D688" s="23" t="s">
        <v>20</v>
      </c>
      <c r="E688" s="96" t="s">
        <v>22</v>
      </c>
      <c r="F688" s="97"/>
      <c r="G688" s="2" t="s">
        <v>21</v>
      </c>
    </row>
    <row r="689" spans="2:8" ht="24" thickBot="1" x14ac:dyDescent="0.3">
      <c r="B689" s="98" t="s">
        <v>36</v>
      </c>
      <c r="C689" s="99"/>
      <c r="D689" s="70">
        <v>58.37</v>
      </c>
      <c r="E689" s="56">
        <v>1.5</v>
      </c>
      <c r="F689" s="18" t="s">
        <v>25</v>
      </c>
      <c r="G689" s="26">
        <f t="shared" ref="G689:G696" si="16">D689*E689</f>
        <v>87.554999999999993</v>
      </c>
      <c r="H689" s="100"/>
    </row>
    <row r="690" spans="2:8" x14ac:dyDescent="0.25">
      <c r="B690" s="101" t="s">
        <v>18</v>
      </c>
      <c r="C690" s="102"/>
      <c r="D690" s="59">
        <v>97.44</v>
      </c>
      <c r="E690" s="57">
        <v>0.6</v>
      </c>
      <c r="F690" s="19" t="s">
        <v>26</v>
      </c>
      <c r="G690" s="27">
        <f t="shared" si="16"/>
        <v>58.463999999999999</v>
      </c>
      <c r="H690" s="100"/>
    </row>
    <row r="691" spans="2:8" ht="24" thickBot="1" x14ac:dyDescent="0.3">
      <c r="B691" s="103" t="s">
        <v>19</v>
      </c>
      <c r="C691" s="104"/>
      <c r="D691" s="62">
        <v>151.63</v>
      </c>
      <c r="E691" s="58">
        <v>0.6</v>
      </c>
      <c r="F691" s="20" t="s">
        <v>26</v>
      </c>
      <c r="G691" s="28">
        <f t="shared" si="16"/>
        <v>90.977999999999994</v>
      </c>
      <c r="H691" s="100"/>
    </row>
    <row r="692" spans="2:8" ht="24" thickBot="1" x14ac:dyDescent="0.3">
      <c r="B692" s="105" t="s">
        <v>28</v>
      </c>
      <c r="C692" s="106"/>
      <c r="D692" s="71"/>
      <c r="E692" s="71"/>
      <c r="F692" s="24" t="s">
        <v>25</v>
      </c>
      <c r="G692" s="29">
        <f t="shared" si="16"/>
        <v>0</v>
      </c>
      <c r="H692" s="100"/>
    </row>
    <row r="693" spans="2:8" x14ac:dyDescent="0.25">
      <c r="B693" s="101" t="s">
        <v>33</v>
      </c>
      <c r="C693" s="102"/>
      <c r="D693" s="59">
        <v>652.6</v>
      </c>
      <c r="E693" s="59">
        <v>3</v>
      </c>
      <c r="F693" s="19" t="s">
        <v>25</v>
      </c>
      <c r="G693" s="27">
        <f t="shared" si="16"/>
        <v>1957.8000000000002</v>
      </c>
      <c r="H693" s="100"/>
    </row>
    <row r="694" spans="2:8" x14ac:dyDescent="0.25">
      <c r="B694" s="107" t="s">
        <v>27</v>
      </c>
      <c r="C694" s="108"/>
      <c r="D694" s="72"/>
      <c r="E694" s="60"/>
      <c r="F694" s="21" t="s">
        <v>25</v>
      </c>
      <c r="G694" s="30">
        <f t="shared" si="16"/>
        <v>0</v>
      </c>
      <c r="H694" s="100"/>
    </row>
    <row r="695" spans="2:8" x14ac:dyDescent="0.25">
      <c r="B695" s="107" t="s">
        <v>29</v>
      </c>
      <c r="C695" s="108"/>
      <c r="D695" s="73">
        <v>5438.99</v>
      </c>
      <c r="E695" s="61">
        <v>1.5</v>
      </c>
      <c r="F695" s="21" t="s">
        <v>25</v>
      </c>
      <c r="G695" s="30">
        <f t="shared" si="16"/>
        <v>8158.4849999999997</v>
      </c>
      <c r="H695" s="100"/>
    </row>
    <row r="696" spans="2:8" x14ac:dyDescent="0.25">
      <c r="B696" s="107" t="s">
        <v>30</v>
      </c>
      <c r="C696" s="108"/>
      <c r="D696" s="73">
        <v>1672.77</v>
      </c>
      <c r="E696" s="61">
        <v>1.5</v>
      </c>
      <c r="F696" s="21" t="s">
        <v>25</v>
      </c>
      <c r="G696" s="30">
        <f t="shared" si="16"/>
        <v>2509.1549999999997</v>
      </c>
      <c r="H696" s="100"/>
    </row>
    <row r="697" spans="2:8" x14ac:dyDescent="0.25">
      <c r="B697" s="107" t="s">
        <v>32</v>
      </c>
      <c r="C697" s="108"/>
      <c r="D697" s="73">
        <v>548.24</v>
      </c>
      <c r="E697" s="61">
        <v>1.5</v>
      </c>
      <c r="F697" s="21" t="s">
        <v>25</v>
      </c>
      <c r="G697" s="30">
        <f>D697*E697</f>
        <v>822.36</v>
      </c>
      <c r="H697" s="100"/>
    </row>
    <row r="698" spans="2:8" ht="24" thickBot="1" x14ac:dyDescent="0.3">
      <c r="B698" s="103" t="s">
        <v>31</v>
      </c>
      <c r="C698" s="104"/>
      <c r="D698" s="74">
        <v>340.74</v>
      </c>
      <c r="E698" s="62">
        <v>15</v>
      </c>
      <c r="F698" s="20" t="s">
        <v>25</v>
      </c>
      <c r="G698" s="31">
        <f>D698*E698</f>
        <v>5111.1000000000004</v>
      </c>
      <c r="H698" s="100"/>
    </row>
    <row r="699" spans="2:8" x14ac:dyDescent="0.25">
      <c r="C699" s="3"/>
      <c r="D699" s="3"/>
      <c r="E699" s="4"/>
      <c r="F699" s="4"/>
      <c r="H699" s="45"/>
    </row>
    <row r="700" spans="2:8" ht="25.5" x14ac:dyDescent="0.25">
      <c r="C700" s="14" t="s">
        <v>14</v>
      </c>
      <c r="D700" s="6"/>
    </row>
    <row r="701" spans="2:8" ht="20.25" x14ac:dyDescent="0.25">
      <c r="C701" s="77" t="s">
        <v>6</v>
      </c>
      <c r="D701" s="51" t="s">
        <v>0</v>
      </c>
      <c r="E701" s="9">
        <f>IF(G689&gt;0, ROUND((G689+D682)/D682,2), 0)</f>
        <v>1.01</v>
      </c>
      <c r="F701" s="9"/>
      <c r="G701" s="10"/>
      <c r="H701" s="7"/>
    </row>
    <row r="702" spans="2:8" x14ac:dyDescent="0.25">
      <c r="C702" s="77"/>
      <c r="D702" s="51" t="s">
        <v>1</v>
      </c>
      <c r="E702" s="9">
        <f>IF(SUM(G690:G691)&gt;0,ROUND((G690+G691+D682)/D682,2),0)</f>
        <v>1.01</v>
      </c>
      <c r="F702" s="9"/>
      <c r="G702" s="11"/>
      <c r="H702" s="47"/>
    </row>
    <row r="703" spans="2:8" x14ac:dyDescent="0.25">
      <c r="C703" s="77"/>
      <c r="D703" s="51" t="s">
        <v>2</v>
      </c>
      <c r="E703" s="9">
        <f>IF(G692&gt;0,ROUND((G692+D682)/D682,2),0)</f>
        <v>0</v>
      </c>
      <c r="F703" s="12"/>
      <c r="G703" s="11"/>
    </row>
    <row r="704" spans="2:8" x14ac:dyDescent="0.25">
      <c r="C704" s="77"/>
      <c r="D704" s="13" t="s">
        <v>3</v>
      </c>
      <c r="E704" s="32">
        <f>IF(SUM(G693:G698)&gt;0,ROUND((SUM(G693:G698)+D682)/D682,2),0)</f>
        <v>2.3199999999999998</v>
      </c>
      <c r="F704" s="10"/>
      <c r="G704" s="11"/>
    </row>
    <row r="705" spans="2:8" ht="25.5" x14ac:dyDescent="0.25">
      <c r="D705" s="33" t="s">
        <v>4</v>
      </c>
      <c r="E705" s="34">
        <f>SUM(E701:E704)-IF(VALUE(COUNTIF(E701:E704,"&gt;0"))=4,3,0)-IF(VALUE(COUNTIF(E701:E704,"&gt;0"))=3,2,0)-IF(VALUE(COUNTIF(E701:E704,"&gt;0"))=2,1,0)</f>
        <v>2.34</v>
      </c>
      <c r="F705" s="25"/>
    </row>
    <row r="706" spans="2:8" x14ac:dyDescent="0.25">
      <c r="E706" s="15"/>
    </row>
    <row r="707" spans="2:8" ht="25.5" x14ac:dyDescent="0.35">
      <c r="B707" s="22"/>
      <c r="C707" s="16" t="s">
        <v>23</v>
      </c>
      <c r="D707" s="78">
        <f>E705*D682</f>
        <v>32986.277999999998</v>
      </c>
      <c r="E707" s="78"/>
    </row>
    <row r="708" spans="2:8" ht="20.25" x14ac:dyDescent="0.3">
      <c r="C708" s="17" t="s">
        <v>8</v>
      </c>
      <c r="D708" s="79">
        <f>D707/D681</f>
        <v>94.516555873925498</v>
      </c>
      <c r="E708" s="79"/>
      <c r="G708" s="7"/>
      <c r="H708" s="48"/>
    </row>
    <row r="718" spans="2:8" ht="60.75" x14ac:dyDescent="0.8">
      <c r="B718" s="80" t="s">
        <v>53</v>
      </c>
      <c r="C718" s="80"/>
      <c r="D718" s="80"/>
      <c r="E718" s="80"/>
      <c r="F718" s="80"/>
      <c r="G718" s="80"/>
      <c r="H718" s="80"/>
    </row>
    <row r="719" spans="2:8" x14ac:dyDescent="0.25">
      <c r="B719" s="81" t="s">
        <v>37</v>
      </c>
      <c r="C719" s="81"/>
      <c r="D719" s="81"/>
      <c r="E719" s="81"/>
      <c r="F719" s="81"/>
      <c r="G719" s="81"/>
    </row>
    <row r="720" spans="2:8" x14ac:dyDescent="0.25">
      <c r="C720" s="52"/>
      <c r="G720" s="7"/>
    </row>
    <row r="721" spans="2:8" ht="25.5" x14ac:dyDescent="0.25">
      <c r="C721" s="14" t="s">
        <v>5</v>
      </c>
      <c r="D721" s="6"/>
    </row>
    <row r="722" spans="2:8" ht="20.25" x14ac:dyDescent="0.25">
      <c r="B722" s="10"/>
      <c r="C722" s="82" t="s">
        <v>15</v>
      </c>
      <c r="D722" s="109" t="s">
        <v>87</v>
      </c>
      <c r="E722" s="109"/>
      <c r="F722" s="109"/>
      <c r="G722" s="109"/>
      <c r="H722" s="40"/>
    </row>
    <row r="723" spans="2:8" ht="20.25" x14ac:dyDescent="0.25">
      <c r="B723" s="10"/>
      <c r="C723" s="83"/>
      <c r="D723" s="109" t="s">
        <v>114</v>
      </c>
      <c r="E723" s="109"/>
      <c r="F723" s="109"/>
      <c r="G723" s="109"/>
      <c r="H723" s="40"/>
    </row>
    <row r="724" spans="2:8" ht="20.25" x14ac:dyDescent="0.25">
      <c r="B724" s="10"/>
      <c r="C724" s="84"/>
      <c r="D724" s="109" t="s">
        <v>126</v>
      </c>
      <c r="E724" s="109"/>
      <c r="F724" s="109"/>
      <c r="G724" s="109"/>
      <c r="H724" s="40"/>
    </row>
    <row r="725" spans="2:8" x14ac:dyDescent="0.25">
      <c r="C725" s="35" t="s">
        <v>12</v>
      </c>
      <c r="D725" s="53">
        <v>1.7</v>
      </c>
      <c r="E725" s="49"/>
      <c r="F725" s="10"/>
    </row>
    <row r="726" spans="2:8" x14ac:dyDescent="0.25">
      <c r="C726" s="1" t="s">
        <v>9</v>
      </c>
      <c r="D726" s="54">
        <v>320</v>
      </c>
      <c r="E726" s="88" t="s">
        <v>16</v>
      </c>
      <c r="F726" s="89"/>
      <c r="G726" s="92">
        <f>D727/D726</f>
        <v>52.366875000000007</v>
      </c>
    </row>
    <row r="727" spans="2:8" x14ac:dyDescent="0.25">
      <c r="C727" s="1" t="s">
        <v>10</v>
      </c>
      <c r="D727" s="54">
        <v>16757.400000000001</v>
      </c>
      <c r="E727" s="90"/>
      <c r="F727" s="91"/>
      <c r="G727" s="93"/>
    </row>
    <row r="728" spans="2:8" x14ac:dyDescent="0.25">
      <c r="C728" s="37"/>
      <c r="D728" s="38"/>
      <c r="E728" s="50"/>
    </row>
    <row r="729" spans="2:8" x14ac:dyDescent="0.3">
      <c r="C729" s="36" t="s">
        <v>7</v>
      </c>
      <c r="D729" s="55" t="s">
        <v>127</v>
      </c>
    </row>
    <row r="730" spans="2:8" x14ac:dyDescent="0.3">
      <c r="C730" s="36" t="s">
        <v>11</v>
      </c>
      <c r="D730" s="55" t="s">
        <v>102</v>
      </c>
    </row>
    <row r="731" spans="2:8" x14ac:dyDescent="0.3">
      <c r="C731" s="36" t="s">
        <v>13</v>
      </c>
      <c r="D731" s="69" t="s">
        <v>34</v>
      </c>
      <c r="E731" s="41"/>
    </row>
    <row r="732" spans="2:8" ht="24" thickBot="1" x14ac:dyDescent="0.3">
      <c r="C732" s="42"/>
      <c r="D732" s="42"/>
    </row>
    <row r="733" spans="2:8" ht="48" thickBot="1" x14ac:dyDescent="0.3">
      <c r="B733" s="94" t="s">
        <v>17</v>
      </c>
      <c r="C733" s="95"/>
      <c r="D733" s="23" t="s">
        <v>20</v>
      </c>
      <c r="E733" s="96" t="s">
        <v>22</v>
      </c>
      <c r="F733" s="97"/>
      <c r="G733" s="2" t="s">
        <v>21</v>
      </c>
    </row>
    <row r="734" spans="2:8" ht="24" thickBot="1" x14ac:dyDescent="0.3">
      <c r="B734" s="98" t="s">
        <v>36</v>
      </c>
      <c r="C734" s="99"/>
      <c r="D734" s="70">
        <v>58.37</v>
      </c>
      <c r="E734" s="56">
        <v>1.7</v>
      </c>
      <c r="F734" s="18" t="s">
        <v>25</v>
      </c>
      <c r="G734" s="26">
        <f t="shared" ref="G734:G741" si="17">D734*E734</f>
        <v>99.228999999999999</v>
      </c>
      <c r="H734" s="100"/>
    </row>
    <row r="735" spans="2:8" x14ac:dyDescent="0.25">
      <c r="B735" s="101" t="s">
        <v>18</v>
      </c>
      <c r="C735" s="102"/>
      <c r="D735" s="59">
        <v>97.44</v>
      </c>
      <c r="E735" s="57">
        <v>0.7</v>
      </c>
      <c r="F735" s="19" t="s">
        <v>26</v>
      </c>
      <c r="G735" s="27">
        <f t="shared" si="17"/>
        <v>68.207999999999998</v>
      </c>
      <c r="H735" s="100"/>
    </row>
    <row r="736" spans="2:8" ht="24" thickBot="1" x14ac:dyDescent="0.3">
      <c r="B736" s="103" t="s">
        <v>19</v>
      </c>
      <c r="C736" s="104"/>
      <c r="D736" s="62">
        <v>151.63</v>
      </c>
      <c r="E736" s="58">
        <v>0.7</v>
      </c>
      <c r="F736" s="20" t="s">
        <v>26</v>
      </c>
      <c r="G736" s="28">
        <f t="shared" si="17"/>
        <v>106.14099999999999</v>
      </c>
      <c r="H736" s="100"/>
    </row>
    <row r="737" spans="2:8" ht="24" thickBot="1" x14ac:dyDescent="0.3">
      <c r="B737" s="105" t="s">
        <v>28</v>
      </c>
      <c r="C737" s="106"/>
      <c r="D737" s="71"/>
      <c r="E737" s="71"/>
      <c r="F737" s="24" t="s">
        <v>25</v>
      </c>
      <c r="G737" s="29">
        <f t="shared" si="17"/>
        <v>0</v>
      </c>
      <c r="H737" s="100"/>
    </row>
    <row r="738" spans="2:8" x14ac:dyDescent="0.25">
      <c r="B738" s="101" t="s">
        <v>33</v>
      </c>
      <c r="C738" s="102"/>
      <c r="D738" s="59">
        <v>652.6</v>
      </c>
      <c r="E738" s="59">
        <v>3.4</v>
      </c>
      <c r="F738" s="19" t="s">
        <v>25</v>
      </c>
      <c r="G738" s="27">
        <f t="shared" si="17"/>
        <v>2218.84</v>
      </c>
      <c r="H738" s="100"/>
    </row>
    <row r="739" spans="2:8" x14ac:dyDescent="0.25">
      <c r="B739" s="107" t="s">
        <v>27</v>
      </c>
      <c r="C739" s="108"/>
      <c r="D739" s="72"/>
      <c r="E739" s="60"/>
      <c r="F739" s="21" t="s">
        <v>25</v>
      </c>
      <c r="G739" s="30">
        <f t="shared" si="17"/>
        <v>0</v>
      </c>
      <c r="H739" s="100"/>
    </row>
    <row r="740" spans="2:8" x14ac:dyDescent="0.25">
      <c r="B740" s="107" t="s">
        <v>29</v>
      </c>
      <c r="C740" s="108"/>
      <c r="D740" s="73">
        <v>5438.99</v>
      </c>
      <c r="E740" s="61">
        <v>1.7</v>
      </c>
      <c r="F740" s="21" t="s">
        <v>25</v>
      </c>
      <c r="G740" s="30">
        <f t="shared" si="17"/>
        <v>9246.2829999999994</v>
      </c>
      <c r="H740" s="100"/>
    </row>
    <row r="741" spans="2:8" x14ac:dyDescent="0.25">
      <c r="B741" s="107" t="s">
        <v>30</v>
      </c>
      <c r="C741" s="108"/>
      <c r="D741" s="73">
        <v>1672.77</v>
      </c>
      <c r="E741" s="61">
        <v>1.7</v>
      </c>
      <c r="F741" s="21" t="s">
        <v>25</v>
      </c>
      <c r="G741" s="30">
        <f t="shared" si="17"/>
        <v>2843.7089999999998</v>
      </c>
      <c r="H741" s="100"/>
    </row>
    <row r="742" spans="2:8" x14ac:dyDescent="0.25">
      <c r="B742" s="107" t="s">
        <v>32</v>
      </c>
      <c r="C742" s="108"/>
      <c r="D742" s="73">
        <v>548.24</v>
      </c>
      <c r="E742" s="61">
        <v>1.7</v>
      </c>
      <c r="F742" s="21" t="s">
        <v>25</v>
      </c>
      <c r="G742" s="30">
        <f>D742*E742</f>
        <v>932.00800000000004</v>
      </c>
      <c r="H742" s="100"/>
    </row>
    <row r="743" spans="2:8" ht="24" thickBot="1" x14ac:dyDescent="0.3">
      <c r="B743" s="103" t="s">
        <v>31</v>
      </c>
      <c r="C743" s="104"/>
      <c r="D743" s="74">
        <v>340.74</v>
      </c>
      <c r="E743" s="62">
        <v>17</v>
      </c>
      <c r="F743" s="20" t="s">
        <v>25</v>
      </c>
      <c r="G743" s="31">
        <f>D743*E743</f>
        <v>5792.58</v>
      </c>
      <c r="H743" s="100"/>
    </row>
    <row r="744" spans="2:8" x14ac:dyDescent="0.25">
      <c r="C744" s="3"/>
      <c r="D744" s="3"/>
      <c r="E744" s="4"/>
      <c r="F744" s="4"/>
      <c r="H744" s="45"/>
    </row>
    <row r="745" spans="2:8" ht="25.5" x14ac:dyDescent="0.25">
      <c r="C745" s="14" t="s">
        <v>14</v>
      </c>
      <c r="D745" s="6"/>
    </row>
    <row r="746" spans="2:8" ht="20.25" x14ac:dyDescent="0.25">
      <c r="C746" s="77" t="s">
        <v>6</v>
      </c>
      <c r="D746" s="51" t="s">
        <v>0</v>
      </c>
      <c r="E746" s="9">
        <f>IF(G734&gt;0, ROUND((G734+D727)/D727,2), 0)</f>
        <v>1.01</v>
      </c>
      <c r="F746" s="9"/>
      <c r="G746" s="10"/>
      <c r="H746" s="7"/>
    </row>
    <row r="747" spans="2:8" x14ac:dyDescent="0.25">
      <c r="C747" s="77"/>
      <c r="D747" s="51" t="s">
        <v>1</v>
      </c>
      <c r="E747" s="9">
        <f>IF(SUM(G735:G736)&gt;0,ROUND((G735+G736+D727)/D727,2),0)</f>
        <v>1.01</v>
      </c>
      <c r="F747" s="9"/>
      <c r="G747" s="11"/>
      <c r="H747" s="47"/>
    </row>
    <row r="748" spans="2:8" x14ac:dyDescent="0.25">
      <c r="C748" s="77"/>
      <c r="D748" s="51" t="s">
        <v>2</v>
      </c>
      <c r="E748" s="9">
        <f>IF(G737&gt;0,ROUND((G737+D727)/D727,2),0)</f>
        <v>0</v>
      </c>
      <c r="F748" s="12"/>
      <c r="G748" s="11"/>
    </row>
    <row r="749" spans="2:8" x14ac:dyDescent="0.25">
      <c r="C749" s="77"/>
      <c r="D749" s="13" t="s">
        <v>3</v>
      </c>
      <c r="E749" s="32">
        <f>IF(SUM(G738:G743)&gt;0,ROUND((SUM(G738:G743)+D727)/D727,2),0)</f>
        <v>2.2599999999999998</v>
      </c>
      <c r="F749" s="10"/>
      <c r="G749" s="11"/>
    </row>
    <row r="750" spans="2:8" ht="25.5" x14ac:dyDescent="0.25">
      <c r="D750" s="33" t="s">
        <v>4</v>
      </c>
      <c r="E750" s="34">
        <f>SUM(E746:E749)-IF(VALUE(COUNTIF(E746:E749,"&gt;0"))=4,3,0)-IF(VALUE(COUNTIF(E746:E749,"&gt;0"))=3,2,0)-IF(VALUE(COUNTIF(E746:E749,"&gt;0"))=2,1,0)</f>
        <v>2.2799999999999994</v>
      </c>
      <c r="F750" s="25"/>
    </row>
    <row r="751" spans="2:8" x14ac:dyDescent="0.25">
      <c r="E751" s="15"/>
    </row>
    <row r="752" spans="2:8" ht="25.5" x14ac:dyDescent="0.35">
      <c r="B752" s="22"/>
      <c r="C752" s="16" t="s">
        <v>23</v>
      </c>
      <c r="D752" s="78">
        <f>E750*D727</f>
        <v>38206.871999999996</v>
      </c>
      <c r="E752" s="78"/>
    </row>
    <row r="753" spans="2:8" ht="20.25" x14ac:dyDescent="0.3">
      <c r="C753" s="17" t="s">
        <v>8</v>
      </c>
      <c r="D753" s="79">
        <f>D752/D726</f>
        <v>119.39647499999998</v>
      </c>
      <c r="E753" s="79"/>
      <c r="G753" s="7"/>
      <c r="H753" s="48"/>
    </row>
    <row r="763" spans="2:8" ht="60.75" x14ac:dyDescent="0.8">
      <c r="B763" s="80" t="s">
        <v>54</v>
      </c>
      <c r="C763" s="80"/>
      <c r="D763" s="80"/>
      <c r="E763" s="80"/>
      <c r="F763" s="80"/>
      <c r="G763" s="80"/>
      <c r="H763" s="80"/>
    </row>
    <row r="764" spans="2:8" x14ac:dyDescent="0.25">
      <c r="B764" s="81" t="s">
        <v>37</v>
      </c>
      <c r="C764" s="81"/>
      <c r="D764" s="81"/>
      <c r="E764" s="81"/>
      <c r="F764" s="81"/>
      <c r="G764" s="81"/>
    </row>
    <row r="765" spans="2:8" x14ac:dyDescent="0.25">
      <c r="C765" s="52"/>
      <c r="G765" s="7"/>
    </row>
    <row r="766" spans="2:8" ht="25.5" x14ac:dyDescent="0.25">
      <c r="C766" s="14" t="s">
        <v>5</v>
      </c>
      <c r="D766" s="6"/>
    </row>
    <row r="767" spans="2:8" ht="20.25" x14ac:dyDescent="0.25">
      <c r="B767" s="10"/>
      <c r="C767" s="82" t="s">
        <v>15</v>
      </c>
      <c r="D767" s="109" t="s">
        <v>87</v>
      </c>
      <c r="E767" s="109"/>
      <c r="F767" s="109"/>
      <c r="G767" s="109"/>
      <c r="H767" s="40"/>
    </row>
    <row r="768" spans="2:8" ht="20.25" x14ac:dyDescent="0.25">
      <c r="B768" s="10"/>
      <c r="C768" s="83"/>
      <c r="D768" s="109" t="s">
        <v>114</v>
      </c>
      <c r="E768" s="109"/>
      <c r="F768" s="109"/>
      <c r="G768" s="109"/>
      <c r="H768" s="40"/>
    </row>
    <row r="769" spans="2:8" ht="20.25" x14ac:dyDescent="0.25">
      <c r="B769" s="10"/>
      <c r="C769" s="84"/>
      <c r="D769" s="109" t="s">
        <v>128</v>
      </c>
      <c r="E769" s="109"/>
      <c r="F769" s="109"/>
      <c r="G769" s="109"/>
      <c r="H769" s="40"/>
    </row>
    <row r="770" spans="2:8" x14ac:dyDescent="0.25">
      <c r="C770" s="35" t="s">
        <v>12</v>
      </c>
      <c r="D770" s="53">
        <v>2.1</v>
      </c>
      <c r="E770" s="49"/>
      <c r="F770" s="10"/>
    </row>
    <row r="771" spans="2:8" x14ac:dyDescent="0.25">
      <c r="C771" s="1" t="s">
        <v>9</v>
      </c>
      <c r="D771" s="54">
        <v>464</v>
      </c>
      <c r="E771" s="88" t="s">
        <v>16</v>
      </c>
      <c r="F771" s="89"/>
      <c r="G771" s="92">
        <f>D772/D771</f>
        <v>12.946982758620688</v>
      </c>
    </row>
    <row r="772" spans="2:8" x14ac:dyDescent="0.25">
      <c r="C772" s="1" t="s">
        <v>10</v>
      </c>
      <c r="D772" s="54">
        <v>6007.4</v>
      </c>
      <c r="E772" s="90"/>
      <c r="F772" s="91"/>
      <c r="G772" s="93"/>
    </row>
    <row r="773" spans="2:8" x14ac:dyDescent="0.25">
      <c r="C773" s="37"/>
      <c r="D773" s="38"/>
      <c r="E773" s="50"/>
    </row>
    <row r="774" spans="2:8" x14ac:dyDescent="0.3">
      <c r="C774" s="36" t="s">
        <v>7</v>
      </c>
      <c r="D774" s="55" t="s">
        <v>122</v>
      </c>
    </row>
    <row r="775" spans="2:8" x14ac:dyDescent="0.3">
      <c r="C775" s="36" t="s">
        <v>11</v>
      </c>
      <c r="D775" s="55" t="s">
        <v>129</v>
      </c>
    </row>
    <row r="776" spans="2:8" x14ac:dyDescent="0.3">
      <c r="C776" s="36" t="s">
        <v>13</v>
      </c>
      <c r="D776" s="69" t="s">
        <v>34</v>
      </c>
      <c r="E776" s="41"/>
    </row>
    <row r="777" spans="2:8" ht="24" thickBot="1" x14ac:dyDescent="0.3">
      <c r="C777" s="42"/>
      <c r="D777" s="42"/>
    </row>
    <row r="778" spans="2:8" ht="48" thickBot="1" x14ac:dyDescent="0.3">
      <c r="B778" s="94" t="s">
        <v>17</v>
      </c>
      <c r="C778" s="95"/>
      <c r="D778" s="23" t="s">
        <v>20</v>
      </c>
      <c r="E778" s="96" t="s">
        <v>22</v>
      </c>
      <c r="F778" s="97"/>
      <c r="G778" s="2" t="s">
        <v>21</v>
      </c>
    </row>
    <row r="779" spans="2:8" ht="24" thickBot="1" x14ac:dyDescent="0.3">
      <c r="B779" s="98" t="s">
        <v>36</v>
      </c>
      <c r="C779" s="99"/>
      <c r="D779" s="70">
        <v>58.37</v>
      </c>
      <c r="E779" s="56">
        <v>2.1</v>
      </c>
      <c r="F779" s="18" t="s">
        <v>25</v>
      </c>
      <c r="G779" s="26">
        <f t="shared" ref="G779:G786" si="18">D779*E779</f>
        <v>122.577</v>
      </c>
      <c r="H779" s="100"/>
    </row>
    <row r="780" spans="2:8" x14ac:dyDescent="0.25">
      <c r="B780" s="101" t="s">
        <v>18</v>
      </c>
      <c r="C780" s="102"/>
      <c r="D780" s="59">
        <v>97.44</v>
      </c>
      <c r="E780" s="57">
        <v>0.6</v>
      </c>
      <c r="F780" s="19" t="s">
        <v>26</v>
      </c>
      <c r="G780" s="27">
        <f t="shared" si="18"/>
        <v>58.463999999999999</v>
      </c>
      <c r="H780" s="100"/>
    </row>
    <row r="781" spans="2:8" ht="24" thickBot="1" x14ac:dyDescent="0.3">
      <c r="B781" s="103" t="s">
        <v>19</v>
      </c>
      <c r="C781" s="104"/>
      <c r="D781" s="62">
        <v>151.63</v>
      </c>
      <c r="E781" s="58">
        <v>0.6</v>
      </c>
      <c r="F781" s="20" t="s">
        <v>26</v>
      </c>
      <c r="G781" s="28">
        <f t="shared" si="18"/>
        <v>90.977999999999994</v>
      </c>
      <c r="H781" s="100"/>
    </row>
    <row r="782" spans="2:8" ht="24" thickBot="1" x14ac:dyDescent="0.3">
      <c r="B782" s="105" t="s">
        <v>28</v>
      </c>
      <c r="C782" s="106"/>
      <c r="D782" s="71"/>
      <c r="E782" s="71"/>
      <c r="F782" s="24" t="s">
        <v>25</v>
      </c>
      <c r="G782" s="29">
        <f t="shared" si="18"/>
        <v>0</v>
      </c>
      <c r="H782" s="100"/>
    </row>
    <row r="783" spans="2:8" x14ac:dyDescent="0.25">
      <c r="B783" s="101" t="s">
        <v>33</v>
      </c>
      <c r="C783" s="102"/>
      <c r="D783" s="59">
        <v>652.6</v>
      </c>
      <c r="E783" s="59">
        <v>4.2</v>
      </c>
      <c r="F783" s="19" t="s">
        <v>25</v>
      </c>
      <c r="G783" s="27">
        <f t="shared" si="18"/>
        <v>2740.92</v>
      </c>
      <c r="H783" s="100"/>
    </row>
    <row r="784" spans="2:8" x14ac:dyDescent="0.25">
      <c r="B784" s="107" t="s">
        <v>27</v>
      </c>
      <c r="C784" s="108"/>
      <c r="D784" s="72"/>
      <c r="E784" s="60"/>
      <c r="F784" s="21" t="s">
        <v>25</v>
      </c>
      <c r="G784" s="30">
        <f t="shared" si="18"/>
        <v>0</v>
      </c>
      <c r="H784" s="100"/>
    </row>
    <row r="785" spans="2:8" x14ac:dyDescent="0.25">
      <c r="B785" s="107" t="s">
        <v>29</v>
      </c>
      <c r="C785" s="108"/>
      <c r="D785" s="73">
        <v>5438.99</v>
      </c>
      <c r="E785" s="61">
        <v>2.1</v>
      </c>
      <c r="F785" s="21" t="s">
        <v>25</v>
      </c>
      <c r="G785" s="30">
        <f t="shared" si="18"/>
        <v>11421.879000000001</v>
      </c>
      <c r="H785" s="100"/>
    </row>
    <row r="786" spans="2:8" x14ac:dyDescent="0.25">
      <c r="B786" s="107" t="s">
        <v>30</v>
      </c>
      <c r="C786" s="108"/>
      <c r="D786" s="73">
        <v>1672.77</v>
      </c>
      <c r="E786" s="61">
        <v>2.1</v>
      </c>
      <c r="F786" s="21" t="s">
        <v>25</v>
      </c>
      <c r="G786" s="30">
        <f t="shared" si="18"/>
        <v>3512.817</v>
      </c>
      <c r="H786" s="100"/>
    </row>
    <row r="787" spans="2:8" x14ac:dyDescent="0.25">
      <c r="B787" s="107" t="s">
        <v>32</v>
      </c>
      <c r="C787" s="108"/>
      <c r="D787" s="73">
        <v>548.24</v>
      </c>
      <c r="E787" s="61">
        <v>2.1</v>
      </c>
      <c r="F787" s="21" t="s">
        <v>25</v>
      </c>
      <c r="G787" s="30">
        <f>D787*E787</f>
        <v>1151.3040000000001</v>
      </c>
      <c r="H787" s="100"/>
    </row>
    <row r="788" spans="2:8" ht="24" thickBot="1" x14ac:dyDescent="0.3">
      <c r="B788" s="103" t="s">
        <v>31</v>
      </c>
      <c r="C788" s="104"/>
      <c r="D788" s="74">
        <v>340.74</v>
      </c>
      <c r="E788" s="62">
        <v>21</v>
      </c>
      <c r="F788" s="20" t="s">
        <v>25</v>
      </c>
      <c r="G788" s="31">
        <f>D788*E788</f>
        <v>7155.54</v>
      </c>
      <c r="H788" s="100"/>
    </row>
    <row r="789" spans="2:8" x14ac:dyDescent="0.25">
      <c r="C789" s="3"/>
      <c r="D789" s="3"/>
      <c r="E789" s="4"/>
      <c r="F789" s="4"/>
      <c r="H789" s="45"/>
    </row>
    <row r="790" spans="2:8" ht="25.5" x14ac:dyDescent="0.25">
      <c r="C790" s="14" t="s">
        <v>14</v>
      </c>
      <c r="D790" s="6"/>
    </row>
    <row r="791" spans="2:8" ht="20.25" x14ac:dyDescent="0.25">
      <c r="C791" s="77" t="s">
        <v>6</v>
      </c>
      <c r="D791" s="51" t="s">
        <v>0</v>
      </c>
      <c r="E791" s="9">
        <f>IF(G779&gt;0, ROUND((G779+D772)/D772,2), 0)</f>
        <v>1.02</v>
      </c>
      <c r="F791" s="9"/>
      <c r="G791" s="10"/>
      <c r="H791" s="7"/>
    </row>
    <row r="792" spans="2:8" x14ac:dyDescent="0.25">
      <c r="C792" s="77"/>
      <c r="D792" s="51" t="s">
        <v>1</v>
      </c>
      <c r="E792" s="9">
        <f>IF(SUM(G780:G781)&gt;0,ROUND((G780+G781+D772)/D772,2),0)</f>
        <v>1.02</v>
      </c>
      <c r="F792" s="9"/>
      <c r="G792" s="11"/>
      <c r="H792" s="47"/>
    </row>
    <row r="793" spans="2:8" x14ac:dyDescent="0.25">
      <c r="C793" s="77"/>
      <c r="D793" s="51" t="s">
        <v>2</v>
      </c>
      <c r="E793" s="9">
        <f>IF(G782&gt;0,ROUND((G782+D772)/D772,2),0)</f>
        <v>0</v>
      </c>
      <c r="F793" s="12"/>
      <c r="G793" s="11"/>
    </row>
    <row r="794" spans="2:8" x14ac:dyDescent="0.25">
      <c r="C794" s="77"/>
      <c r="D794" s="13" t="s">
        <v>3</v>
      </c>
      <c r="E794" s="32">
        <f>IF(SUM(G783:G788)&gt;0,ROUND((SUM(G783:G788)+D772)/D772,2),0)</f>
        <v>5.33</v>
      </c>
      <c r="F794" s="10"/>
      <c r="G794" s="11"/>
    </row>
    <row r="795" spans="2:8" ht="25.5" x14ac:dyDescent="0.25">
      <c r="D795" s="33" t="s">
        <v>4</v>
      </c>
      <c r="E795" s="34">
        <f>SUM(E791:E794)-IF(VALUE(COUNTIF(E791:E794,"&gt;0"))=4,3,0)-IF(VALUE(COUNTIF(E791:E794,"&gt;0"))=3,2,0)-IF(VALUE(COUNTIF(E791:E794,"&gt;0"))=2,1,0)</f>
        <v>5.37</v>
      </c>
      <c r="F795" s="25"/>
    </row>
    <row r="796" spans="2:8" x14ac:dyDescent="0.25">
      <c r="E796" s="15"/>
    </row>
    <row r="797" spans="2:8" ht="25.5" x14ac:dyDescent="0.35">
      <c r="B797" s="22"/>
      <c r="C797" s="16" t="s">
        <v>23</v>
      </c>
      <c r="D797" s="78">
        <f>E795*D772</f>
        <v>32259.737999999998</v>
      </c>
      <c r="E797" s="78"/>
    </row>
    <row r="798" spans="2:8" ht="20.25" x14ac:dyDescent="0.3">
      <c r="C798" s="17" t="s">
        <v>8</v>
      </c>
      <c r="D798" s="79">
        <f>D797/D771</f>
        <v>69.525297413793098</v>
      </c>
      <c r="E798" s="79"/>
      <c r="G798" s="7"/>
      <c r="H798" s="48"/>
    </row>
    <row r="808" spans="2:8" ht="60.75" x14ac:dyDescent="0.8">
      <c r="B808" s="80" t="s">
        <v>55</v>
      </c>
      <c r="C808" s="80"/>
      <c r="D808" s="80"/>
      <c r="E808" s="80"/>
      <c r="F808" s="80"/>
      <c r="G808" s="80"/>
      <c r="H808" s="80"/>
    </row>
    <row r="809" spans="2:8" x14ac:dyDescent="0.25">
      <c r="B809" s="81" t="s">
        <v>37</v>
      </c>
      <c r="C809" s="81"/>
      <c r="D809" s="81"/>
      <c r="E809" s="81"/>
      <c r="F809" s="81"/>
      <c r="G809" s="81"/>
    </row>
    <row r="810" spans="2:8" x14ac:dyDescent="0.25">
      <c r="C810" s="52"/>
      <c r="G810" s="7"/>
    </row>
    <row r="811" spans="2:8" ht="25.5" x14ac:dyDescent="0.25">
      <c r="C811" s="14" t="s">
        <v>5</v>
      </c>
      <c r="D811" s="6"/>
    </row>
    <row r="812" spans="2:8" ht="20.25" x14ac:dyDescent="0.25">
      <c r="B812" s="10"/>
      <c r="C812" s="82" t="s">
        <v>15</v>
      </c>
      <c r="D812" s="109" t="s">
        <v>87</v>
      </c>
      <c r="E812" s="109"/>
      <c r="F812" s="109"/>
      <c r="G812" s="109"/>
      <c r="H812" s="40"/>
    </row>
    <row r="813" spans="2:8" ht="20.25" x14ac:dyDescent="0.25">
      <c r="B813" s="10"/>
      <c r="C813" s="83"/>
      <c r="D813" s="109" t="s">
        <v>114</v>
      </c>
      <c r="E813" s="109"/>
      <c r="F813" s="109"/>
      <c r="G813" s="109"/>
      <c r="H813" s="40"/>
    </row>
    <row r="814" spans="2:8" ht="20.25" x14ac:dyDescent="0.25">
      <c r="B814" s="10"/>
      <c r="C814" s="84"/>
      <c r="D814" s="109" t="s">
        <v>130</v>
      </c>
      <c r="E814" s="109"/>
      <c r="F814" s="109"/>
      <c r="G814" s="109"/>
      <c r="H814" s="40"/>
    </row>
    <row r="815" spans="2:8" x14ac:dyDescent="0.25">
      <c r="C815" s="35" t="s">
        <v>12</v>
      </c>
      <c r="D815" s="53">
        <v>5.7</v>
      </c>
      <c r="E815" s="49"/>
      <c r="F815" s="10"/>
    </row>
    <row r="816" spans="2:8" x14ac:dyDescent="0.25">
      <c r="C816" s="1" t="s">
        <v>9</v>
      </c>
      <c r="D816" s="54">
        <v>1125</v>
      </c>
      <c r="E816" s="88" t="s">
        <v>16</v>
      </c>
      <c r="F816" s="89"/>
      <c r="G816" s="92">
        <f>D817/D816</f>
        <v>78.422133333333335</v>
      </c>
    </row>
    <row r="817" spans="2:8" x14ac:dyDescent="0.25">
      <c r="C817" s="1" t="s">
        <v>10</v>
      </c>
      <c r="D817" s="54">
        <v>88224.9</v>
      </c>
      <c r="E817" s="90"/>
      <c r="F817" s="91"/>
      <c r="G817" s="93"/>
    </row>
    <row r="818" spans="2:8" x14ac:dyDescent="0.25">
      <c r="C818" s="37"/>
      <c r="D818" s="38"/>
      <c r="E818" s="50"/>
    </row>
    <row r="819" spans="2:8" x14ac:dyDescent="0.3">
      <c r="C819" s="36" t="s">
        <v>7</v>
      </c>
      <c r="D819" s="55" t="s">
        <v>131</v>
      </c>
    </row>
    <row r="820" spans="2:8" x14ac:dyDescent="0.3">
      <c r="C820" s="36" t="s">
        <v>11</v>
      </c>
      <c r="D820" s="55" t="s">
        <v>120</v>
      </c>
    </row>
    <row r="821" spans="2:8" x14ac:dyDescent="0.3">
      <c r="C821" s="36" t="s">
        <v>13</v>
      </c>
      <c r="D821" s="69" t="s">
        <v>34</v>
      </c>
      <c r="E821" s="41"/>
    </row>
    <row r="822" spans="2:8" ht="24" thickBot="1" x14ac:dyDescent="0.3">
      <c r="C822" s="42"/>
      <c r="D822" s="42"/>
    </row>
    <row r="823" spans="2:8" ht="48" thickBot="1" x14ac:dyDescent="0.3">
      <c r="B823" s="94" t="s">
        <v>17</v>
      </c>
      <c r="C823" s="95"/>
      <c r="D823" s="23" t="s">
        <v>20</v>
      </c>
      <c r="E823" s="96" t="s">
        <v>22</v>
      </c>
      <c r="F823" s="97"/>
      <c r="G823" s="2" t="s">
        <v>21</v>
      </c>
    </row>
    <row r="824" spans="2:8" ht="24" thickBot="1" x14ac:dyDescent="0.3">
      <c r="B824" s="98" t="s">
        <v>36</v>
      </c>
      <c r="C824" s="99"/>
      <c r="D824" s="70">
        <v>58.37</v>
      </c>
      <c r="E824" s="56">
        <v>5.7</v>
      </c>
      <c r="F824" s="18" t="s">
        <v>25</v>
      </c>
      <c r="G824" s="26">
        <f t="shared" ref="G824:G831" si="19">D824*E824</f>
        <v>332.709</v>
      </c>
      <c r="H824" s="100"/>
    </row>
    <row r="825" spans="2:8" x14ac:dyDescent="0.25">
      <c r="B825" s="101" t="s">
        <v>18</v>
      </c>
      <c r="C825" s="102"/>
      <c r="D825" s="59">
        <v>97.44</v>
      </c>
      <c r="E825" s="57">
        <v>1.3</v>
      </c>
      <c r="F825" s="19" t="s">
        <v>26</v>
      </c>
      <c r="G825" s="27">
        <f t="shared" si="19"/>
        <v>126.672</v>
      </c>
      <c r="H825" s="100"/>
    </row>
    <row r="826" spans="2:8" ht="24" thickBot="1" x14ac:dyDescent="0.3">
      <c r="B826" s="103" t="s">
        <v>19</v>
      </c>
      <c r="C826" s="104"/>
      <c r="D826" s="62">
        <v>151.63</v>
      </c>
      <c r="E826" s="58">
        <v>1.3</v>
      </c>
      <c r="F826" s="20" t="s">
        <v>26</v>
      </c>
      <c r="G826" s="28">
        <f t="shared" si="19"/>
        <v>197.119</v>
      </c>
      <c r="H826" s="100"/>
    </row>
    <row r="827" spans="2:8" ht="24" thickBot="1" x14ac:dyDescent="0.3">
      <c r="B827" s="105" t="s">
        <v>28</v>
      </c>
      <c r="C827" s="106"/>
      <c r="D827" s="71"/>
      <c r="E827" s="71"/>
      <c r="F827" s="24" t="s">
        <v>25</v>
      </c>
      <c r="G827" s="29">
        <f t="shared" si="19"/>
        <v>0</v>
      </c>
      <c r="H827" s="100"/>
    </row>
    <row r="828" spans="2:8" x14ac:dyDescent="0.25">
      <c r="B828" s="101" t="s">
        <v>33</v>
      </c>
      <c r="C828" s="102"/>
      <c r="D828" s="59">
        <v>652.6</v>
      </c>
      <c r="E828" s="59">
        <v>11.4</v>
      </c>
      <c r="F828" s="19" t="s">
        <v>25</v>
      </c>
      <c r="G828" s="27">
        <f t="shared" si="19"/>
        <v>7439.64</v>
      </c>
      <c r="H828" s="100"/>
    </row>
    <row r="829" spans="2:8" x14ac:dyDescent="0.25">
      <c r="B829" s="107" t="s">
        <v>27</v>
      </c>
      <c r="C829" s="108"/>
      <c r="D829" s="72"/>
      <c r="E829" s="60"/>
      <c r="F829" s="21" t="s">
        <v>25</v>
      </c>
      <c r="G829" s="30">
        <f t="shared" si="19"/>
        <v>0</v>
      </c>
      <c r="H829" s="100"/>
    </row>
    <row r="830" spans="2:8" x14ac:dyDescent="0.25">
      <c r="B830" s="107" t="s">
        <v>29</v>
      </c>
      <c r="C830" s="108"/>
      <c r="D830" s="73">
        <v>5438.99</v>
      </c>
      <c r="E830" s="60">
        <v>5.7</v>
      </c>
      <c r="F830" s="21" t="s">
        <v>25</v>
      </c>
      <c r="G830" s="30">
        <f t="shared" si="19"/>
        <v>31002.242999999999</v>
      </c>
      <c r="H830" s="100"/>
    </row>
    <row r="831" spans="2:8" x14ac:dyDescent="0.25">
      <c r="B831" s="107" t="s">
        <v>30</v>
      </c>
      <c r="C831" s="108"/>
      <c r="D831" s="73">
        <v>1672.77</v>
      </c>
      <c r="E831" s="60">
        <v>5.7</v>
      </c>
      <c r="F831" s="21" t="s">
        <v>25</v>
      </c>
      <c r="G831" s="30">
        <f t="shared" si="19"/>
        <v>9534.7890000000007</v>
      </c>
      <c r="H831" s="100"/>
    </row>
    <row r="832" spans="2:8" x14ac:dyDescent="0.25">
      <c r="B832" s="107" t="s">
        <v>32</v>
      </c>
      <c r="C832" s="108"/>
      <c r="D832" s="73">
        <v>548.24</v>
      </c>
      <c r="E832" s="60">
        <v>5.7</v>
      </c>
      <c r="F832" s="21" t="s">
        <v>25</v>
      </c>
      <c r="G832" s="30">
        <f>D832*E832</f>
        <v>3124.9680000000003</v>
      </c>
      <c r="H832" s="100"/>
    </row>
    <row r="833" spans="2:8" ht="24" thickBot="1" x14ac:dyDescent="0.3">
      <c r="B833" s="103" t="s">
        <v>31</v>
      </c>
      <c r="C833" s="104"/>
      <c r="D833" s="74">
        <v>340.74</v>
      </c>
      <c r="E833" s="62">
        <v>57</v>
      </c>
      <c r="F833" s="20" t="s">
        <v>25</v>
      </c>
      <c r="G833" s="31">
        <f>D833*E833</f>
        <v>19422.18</v>
      </c>
      <c r="H833" s="100"/>
    </row>
    <row r="834" spans="2:8" x14ac:dyDescent="0.25">
      <c r="C834" s="3"/>
      <c r="D834" s="3"/>
      <c r="E834" s="4"/>
      <c r="F834" s="4"/>
      <c r="H834" s="45"/>
    </row>
    <row r="835" spans="2:8" ht="25.5" x14ac:dyDescent="0.25">
      <c r="C835" s="14" t="s">
        <v>14</v>
      </c>
      <c r="D835" s="6"/>
    </row>
    <row r="836" spans="2:8" ht="20.25" x14ac:dyDescent="0.25">
      <c r="C836" s="77" t="s">
        <v>6</v>
      </c>
      <c r="D836" s="51" t="s">
        <v>0</v>
      </c>
      <c r="E836" s="9">
        <f>IF(G824&gt;0, ROUND((G824+D817)/D817,2), 0)</f>
        <v>1</v>
      </c>
      <c r="F836" s="9"/>
      <c r="G836" s="10"/>
      <c r="H836" s="7"/>
    </row>
    <row r="837" spans="2:8" x14ac:dyDescent="0.25">
      <c r="C837" s="77"/>
      <c r="D837" s="51" t="s">
        <v>1</v>
      </c>
      <c r="E837" s="9">
        <f>IF(SUM(G825:G826)&gt;0,ROUND((G825+G826+D817)/D817,2),0)</f>
        <v>1</v>
      </c>
      <c r="F837" s="9"/>
      <c r="G837" s="11"/>
      <c r="H837" s="47"/>
    </row>
    <row r="838" spans="2:8" x14ac:dyDescent="0.25">
      <c r="C838" s="77"/>
      <c r="D838" s="51" t="s">
        <v>2</v>
      </c>
      <c r="E838" s="9">
        <f>IF(G827&gt;0,ROUND((G827+D817)/D817,2),0)</f>
        <v>0</v>
      </c>
      <c r="F838" s="12"/>
      <c r="G838" s="11"/>
    </row>
    <row r="839" spans="2:8" x14ac:dyDescent="0.25">
      <c r="C839" s="77"/>
      <c r="D839" s="13" t="s">
        <v>3</v>
      </c>
      <c r="E839" s="32">
        <f>IF(SUM(G828:G833)&gt;0,ROUND((SUM(G828:G833)+D817)/D817,2),0)</f>
        <v>1.8</v>
      </c>
      <c r="F839" s="10"/>
      <c r="G839" s="11"/>
    </row>
    <row r="840" spans="2:8" ht="25.5" x14ac:dyDescent="0.25">
      <c r="D840" s="33" t="s">
        <v>4</v>
      </c>
      <c r="E840" s="34">
        <f>SUM(E836:E839)-IF(VALUE(COUNTIF(E836:E839,"&gt;0"))=4,3,0)-IF(VALUE(COUNTIF(E836:E839,"&gt;0"))=3,2,0)-IF(VALUE(COUNTIF(E836:E839,"&gt;0"))=2,1,0)</f>
        <v>1.7999999999999998</v>
      </c>
      <c r="F840" s="25"/>
    </row>
    <row r="841" spans="2:8" x14ac:dyDescent="0.25">
      <c r="E841" s="15"/>
    </row>
    <row r="842" spans="2:8" ht="25.5" x14ac:dyDescent="0.35">
      <c r="B842" s="22"/>
      <c r="C842" s="16" t="s">
        <v>23</v>
      </c>
      <c r="D842" s="78">
        <f>E840*D817</f>
        <v>158804.81999999998</v>
      </c>
      <c r="E842" s="78"/>
    </row>
    <row r="843" spans="2:8" ht="20.25" x14ac:dyDescent="0.3">
      <c r="C843" s="17" t="s">
        <v>8</v>
      </c>
      <c r="D843" s="79">
        <f>D842/D816</f>
        <v>141.15983999999997</v>
      </c>
      <c r="E843" s="79"/>
      <c r="G843" s="7"/>
      <c r="H843" s="48"/>
    </row>
    <row r="853" spans="2:8" ht="60.75" x14ac:dyDescent="0.8">
      <c r="B853" s="80" t="s">
        <v>56</v>
      </c>
      <c r="C853" s="80"/>
      <c r="D853" s="80"/>
      <c r="E853" s="80"/>
      <c r="F853" s="80"/>
      <c r="G853" s="80"/>
      <c r="H853" s="80"/>
    </row>
    <row r="854" spans="2:8" x14ac:dyDescent="0.25">
      <c r="B854" s="81" t="s">
        <v>37</v>
      </c>
      <c r="C854" s="81"/>
      <c r="D854" s="81"/>
      <c r="E854" s="81"/>
      <c r="F854" s="81"/>
      <c r="G854" s="81"/>
    </row>
    <row r="855" spans="2:8" x14ac:dyDescent="0.25">
      <c r="C855" s="52"/>
      <c r="G855" s="7"/>
    </row>
    <row r="856" spans="2:8" ht="25.5" x14ac:dyDescent="0.25">
      <c r="C856" s="14" t="s">
        <v>5</v>
      </c>
      <c r="D856" s="6"/>
    </row>
    <row r="857" spans="2:8" ht="20.25" x14ac:dyDescent="0.25">
      <c r="B857" s="10"/>
      <c r="C857" s="82" t="s">
        <v>15</v>
      </c>
      <c r="D857" s="109" t="s">
        <v>87</v>
      </c>
      <c r="E857" s="109"/>
      <c r="F857" s="109"/>
      <c r="G857" s="109"/>
      <c r="H857" s="40"/>
    </row>
    <row r="858" spans="2:8" ht="20.25" x14ac:dyDescent="0.25">
      <c r="B858" s="10"/>
      <c r="C858" s="83"/>
      <c r="D858" s="109" t="s">
        <v>114</v>
      </c>
      <c r="E858" s="109"/>
      <c r="F858" s="109"/>
      <c r="G858" s="109"/>
      <c r="H858" s="40"/>
    </row>
    <row r="859" spans="2:8" ht="20.25" x14ac:dyDescent="0.25">
      <c r="B859" s="10"/>
      <c r="C859" s="84"/>
      <c r="D859" s="109" t="s">
        <v>132</v>
      </c>
      <c r="E859" s="109"/>
      <c r="F859" s="109"/>
      <c r="G859" s="109"/>
      <c r="H859" s="40"/>
    </row>
    <row r="860" spans="2:8" x14ac:dyDescent="0.25">
      <c r="C860" s="35" t="s">
        <v>12</v>
      </c>
      <c r="D860" s="53">
        <v>2.2000000000000002</v>
      </c>
      <c r="E860" s="49"/>
      <c r="F860" s="10"/>
    </row>
    <row r="861" spans="2:8" x14ac:dyDescent="0.25">
      <c r="C861" s="1" t="s">
        <v>9</v>
      </c>
      <c r="D861" s="54">
        <v>494</v>
      </c>
      <c r="E861" s="88" t="s">
        <v>16</v>
      </c>
      <c r="F861" s="89"/>
      <c r="G861" s="92">
        <f>D862/D861</f>
        <v>62.220647773279353</v>
      </c>
    </row>
    <row r="862" spans="2:8" x14ac:dyDescent="0.25">
      <c r="C862" s="1" t="s">
        <v>10</v>
      </c>
      <c r="D862" s="54">
        <v>30737</v>
      </c>
      <c r="E862" s="90"/>
      <c r="F862" s="91"/>
      <c r="G862" s="93"/>
    </row>
    <row r="863" spans="2:8" x14ac:dyDescent="0.25">
      <c r="C863" s="37"/>
      <c r="D863" s="38"/>
      <c r="E863" s="50"/>
    </row>
    <row r="864" spans="2:8" x14ac:dyDescent="0.3">
      <c r="C864" s="36" t="s">
        <v>7</v>
      </c>
      <c r="D864" s="55" t="s">
        <v>116</v>
      </c>
    </row>
    <row r="865" spans="2:8" x14ac:dyDescent="0.3">
      <c r="C865" s="36" t="s">
        <v>11</v>
      </c>
      <c r="D865" s="55" t="s">
        <v>117</v>
      </c>
    </row>
    <row r="866" spans="2:8" x14ac:dyDescent="0.3">
      <c r="C866" s="36" t="s">
        <v>13</v>
      </c>
      <c r="D866" s="69" t="s">
        <v>34</v>
      </c>
      <c r="E866" s="41"/>
    </row>
    <row r="867" spans="2:8" ht="24" thickBot="1" x14ac:dyDescent="0.3">
      <c r="C867" s="42"/>
      <c r="D867" s="42"/>
    </row>
    <row r="868" spans="2:8" ht="48" thickBot="1" x14ac:dyDescent="0.3">
      <c r="B868" s="94" t="s">
        <v>17</v>
      </c>
      <c r="C868" s="95"/>
      <c r="D868" s="23" t="s">
        <v>20</v>
      </c>
      <c r="E868" s="96" t="s">
        <v>22</v>
      </c>
      <c r="F868" s="97"/>
      <c r="G868" s="2" t="s">
        <v>21</v>
      </c>
    </row>
    <row r="869" spans="2:8" ht="24" thickBot="1" x14ac:dyDescent="0.3">
      <c r="B869" s="98" t="s">
        <v>36</v>
      </c>
      <c r="C869" s="99"/>
      <c r="D869" s="70">
        <v>58.37</v>
      </c>
      <c r="E869" s="56">
        <v>2.2000000000000002</v>
      </c>
      <c r="F869" s="18" t="s">
        <v>25</v>
      </c>
      <c r="G869" s="26">
        <f t="shared" ref="G869:G876" si="20">D869*E869</f>
        <v>128.41400000000002</v>
      </c>
      <c r="H869" s="100"/>
    </row>
    <row r="870" spans="2:8" x14ac:dyDescent="0.25">
      <c r="B870" s="101" t="s">
        <v>18</v>
      </c>
      <c r="C870" s="102"/>
      <c r="D870" s="59">
        <v>97.44</v>
      </c>
      <c r="E870" s="57">
        <v>0.7</v>
      </c>
      <c r="F870" s="19" t="s">
        <v>26</v>
      </c>
      <c r="G870" s="27">
        <f t="shared" si="20"/>
        <v>68.207999999999998</v>
      </c>
      <c r="H870" s="100"/>
    </row>
    <row r="871" spans="2:8" ht="24" thickBot="1" x14ac:dyDescent="0.3">
      <c r="B871" s="103" t="s">
        <v>19</v>
      </c>
      <c r="C871" s="104"/>
      <c r="D871" s="62">
        <v>151.63</v>
      </c>
      <c r="E871" s="58">
        <v>0.7</v>
      </c>
      <c r="F871" s="20" t="s">
        <v>26</v>
      </c>
      <c r="G871" s="28">
        <f t="shared" si="20"/>
        <v>106.14099999999999</v>
      </c>
      <c r="H871" s="100"/>
    </row>
    <row r="872" spans="2:8" ht="24" thickBot="1" x14ac:dyDescent="0.3">
      <c r="B872" s="105" t="s">
        <v>28</v>
      </c>
      <c r="C872" s="106"/>
      <c r="D872" s="71"/>
      <c r="E872" s="71"/>
      <c r="F872" s="24" t="s">
        <v>25</v>
      </c>
      <c r="G872" s="29">
        <f t="shared" si="20"/>
        <v>0</v>
      </c>
      <c r="H872" s="100"/>
    </row>
    <row r="873" spans="2:8" x14ac:dyDescent="0.25">
      <c r="B873" s="101" t="s">
        <v>33</v>
      </c>
      <c r="C873" s="102"/>
      <c r="D873" s="59">
        <v>652.6</v>
      </c>
      <c r="E873" s="59">
        <v>4.4000000000000004</v>
      </c>
      <c r="F873" s="19" t="s">
        <v>25</v>
      </c>
      <c r="G873" s="27">
        <f t="shared" si="20"/>
        <v>2871.4400000000005</v>
      </c>
      <c r="H873" s="100"/>
    </row>
    <row r="874" spans="2:8" x14ac:dyDescent="0.25">
      <c r="B874" s="107" t="s">
        <v>27</v>
      </c>
      <c r="C874" s="108"/>
      <c r="D874" s="72"/>
      <c r="E874" s="60"/>
      <c r="F874" s="21" t="s">
        <v>25</v>
      </c>
      <c r="G874" s="30">
        <f t="shared" si="20"/>
        <v>0</v>
      </c>
      <c r="H874" s="100"/>
    </row>
    <row r="875" spans="2:8" x14ac:dyDescent="0.25">
      <c r="B875" s="107" t="s">
        <v>29</v>
      </c>
      <c r="C875" s="108"/>
      <c r="D875" s="73">
        <v>5438.99</v>
      </c>
      <c r="E875" s="60">
        <v>2.2000000000000002</v>
      </c>
      <c r="F875" s="21" t="s">
        <v>25</v>
      </c>
      <c r="G875" s="30">
        <f t="shared" si="20"/>
        <v>11965.778</v>
      </c>
      <c r="H875" s="100"/>
    </row>
    <row r="876" spans="2:8" x14ac:dyDescent="0.25">
      <c r="B876" s="107" t="s">
        <v>30</v>
      </c>
      <c r="C876" s="108"/>
      <c r="D876" s="73">
        <v>1672.77</v>
      </c>
      <c r="E876" s="60">
        <v>2.2000000000000002</v>
      </c>
      <c r="F876" s="21" t="s">
        <v>25</v>
      </c>
      <c r="G876" s="30">
        <f t="shared" si="20"/>
        <v>3680.0940000000001</v>
      </c>
      <c r="H876" s="100"/>
    </row>
    <row r="877" spans="2:8" x14ac:dyDescent="0.25">
      <c r="B877" s="107" t="s">
        <v>32</v>
      </c>
      <c r="C877" s="108"/>
      <c r="D877" s="73">
        <v>548.24</v>
      </c>
      <c r="E877" s="60">
        <v>2.2000000000000002</v>
      </c>
      <c r="F877" s="21" t="s">
        <v>25</v>
      </c>
      <c r="G877" s="30">
        <f>D877*E877</f>
        <v>1206.1280000000002</v>
      </c>
      <c r="H877" s="100"/>
    </row>
    <row r="878" spans="2:8" ht="24" thickBot="1" x14ac:dyDescent="0.3">
      <c r="B878" s="103" t="s">
        <v>31</v>
      </c>
      <c r="C878" s="104"/>
      <c r="D878" s="74">
        <v>340.74</v>
      </c>
      <c r="E878" s="62">
        <v>44</v>
      </c>
      <c r="F878" s="20" t="s">
        <v>25</v>
      </c>
      <c r="G878" s="31">
        <f>D878*E878</f>
        <v>14992.560000000001</v>
      </c>
      <c r="H878" s="100"/>
    </row>
    <row r="879" spans="2:8" x14ac:dyDescent="0.25">
      <c r="C879" s="3"/>
      <c r="D879" s="3"/>
      <c r="E879" s="4"/>
      <c r="F879" s="4"/>
      <c r="H879" s="45"/>
    </row>
    <row r="880" spans="2:8" ht="25.5" x14ac:dyDescent="0.25">
      <c r="C880" s="14" t="s">
        <v>14</v>
      </c>
      <c r="D880" s="6"/>
    </row>
    <row r="881" spans="2:8" ht="20.25" x14ac:dyDescent="0.25">
      <c r="C881" s="77" t="s">
        <v>6</v>
      </c>
      <c r="D881" s="51" t="s">
        <v>0</v>
      </c>
      <c r="E881" s="9">
        <f>IF(G869&gt;0, ROUND((G869+D862)/D862,2), 0)</f>
        <v>1</v>
      </c>
      <c r="F881" s="9"/>
      <c r="G881" s="10"/>
      <c r="H881" s="7"/>
    </row>
    <row r="882" spans="2:8" x14ac:dyDescent="0.25">
      <c r="C882" s="77"/>
      <c r="D882" s="51" t="s">
        <v>1</v>
      </c>
      <c r="E882" s="9">
        <f>IF(SUM(G870:G871)&gt;0,ROUND((G870+G871+D862)/D862,2),0)</f>
        <v>1.01</v>
      </c>
      <c r="F882" s="9"/>
      <c r="G882" s="11"/>
      <c r="H882" s="47"/>
    </row>
    <row r="883" spans="2:8" x14ac:dyDescent="0.25">
      <c r="C883" s="77"/>
      <c r="D883" s="51" t="s">
        <v>2</v>
      </c>
      <c r="E883" s="9">
        <f>IF(G872&gt;0,ROUND((G872+D862)/D862,2),0)</f>
        <v>0</v>
      </c>
      <c r="F883" s="12"/>
      <c r="G883" s="11"/>
    </row>
    <row r="884" spans="2:8" x14ac:dyDescent="0.25">
      <c r="C884" s="77"/>
      <c r="D884" s="13" t="s">
        <v>3</v>
      </c>
      <c r="E884" s="32">
        <f>IF(SUM(G873:G878)&gt;0,ROUND((SUM(G873:G878)+D862)/D862,2),0)</f>
        <v>2.13</v>
      </c>
      <c r="F884" s="10"/>
      <c r="G884" s="11"/>
    </row>
    <row r="885" spans="2:8" ht="25.5" x14ac:dyDescent="0.25">
      <c r="D885" s="33" t="s">
        <v>4</v>
      </c>
      <c r="E885" s="34">
        <f>SUM(E881:E884)-IF(VALUE(COUNTIF(E881:E884,"&gt;0"))=4,3,0)-IF(VALUE(COUNTIF(E881:E884,"&gt;0"))=3,2,0)-IF(VALUE(COUNTIF(E881:E884,"&gt;0"))=2,1,0)</f>
        <v>2.1399999999999997</v>
      </c>
      <c r="F885" s="25"/>
    </row>
    <row r="886" spans="2:8" x14ac:dyDescent="0.25">
      <c r="E886" s="15"/>
    </row>
    <row r="887" spans="2:8" ht="25.5" x14ac:dyDescent="0.35">
      <c r="B887" s="22"/>
      <c r="C887" s="16" t="s">
        <v>23</v>
      </c>
      <c r="D887" s="78">
        <f>E885*D862</f>
        <v>65777.179999999993</v>
      </c>
      <c r="E887" s="78"/>
    </row>
    <row r="888" spans="2:8" ht="20.25" x14ac:dyDescent="0.3">
      <c r="C888" s="17" t="s">
        <v>8</v>
      </c>
      <c r="D888" s="79">
        <f>D887/D861</f>
        <v>133.1521862348178</v>
      </c>
      <c r="E888" s="79"/>
      <c r="G888" s="7"/>
      <c r="H888" s="48"/>
    </row>
    <row r="898" spans="2:8" ht="60.75" x14ac:dyDescent="0.8">
      <c r="B898" s="80" t="s">
        <v>57</v>
      </c>
      <c r="C898" s="80"/>
      <c r="D898" s="80"/>
      <c r="E898" s="80"/>
      <c r="F898" s="80"/>
      <c r="G898" s="80"/>
      <c r="H898" s="80"/>
    </row>
    <row r="899" spans="2:8" x14ac:dyDescent="0.25">
      <c r="B899" s="81" t="s">
        <v>37</v>
      </c>
      <c r="C899" s="81"/>
      <c r="D899" s="81"/>
      <c r="E899" s="81"/>
      <c r="F899" s="81"/>
      <c r="G899" s="81"/>
    </row>
    <row r="900" spans="2:8" x14ac:dyDescent="0.25">
      <c r="C900" s="52"/>
      <c r="G900" s="7"/>
    </row>
    <row r="901" spans="2:8" ht="25.5" x14ac:dyDescent="0.25">
      <c r="C901" s="14" t="s">
        <v>5</v>
      </c>
      <c r="D901" s="6"/>
    </row>
    <row r="902" spans="2:8" ht="20.25" x14ac:dyDescent="0.25">
      <c r="B902" s="10"/>
      <c r="C902" s="82" t="s">
        <v>15</v>
      </c>
      <c r="D902" s="109" t="s">
        <v>87</v>
      </c>
      <c r="E902" s="109"/>
      <c r="F902" s="109"/>
      <c r="G902" s="109"/>
      <c r="H902" s="40"/>
    </row>
    <row r="903" spans="2:8" ht="20.25" x14ac:dyDescent="0.25">
      <c r="B903" s="10"/>
      <c r="C903" s="83"/>
      <c r="D903" s="109" t="s">
        <v>114</v>
      </c>
      <c r="E903" s="109"/>
      <c r="F903" s="109"/>
      <c r="G903" s="109"/>
      <c r="H903" s="40"/>
    </row>
    <row r="904" spans="2:8" ht="20.25" x14ac:dyDescent="0.25">
      <c r="B904" s="10"/>
      <c r="C904" s="84"/>
      <c r="D904" s="109" t="s">
        <v>133</v>
      </c>
      <c r="E904" s="109"/>
      <c r="F904" s="109"/>
      <c r="G904" s="109"/>
      <c r="H904" s="40"/>
    </row>
    <row r="905" spans="2:8" x14ac:dyDescent="0.25">
      <c r="C905" s="35" t="s">
        <v>12</v>
      </c>
      <c r="D905" s="53">
        <v>3.8</v>
      </c>
      <c r="E905" s="49"/>
      <c r="F905" s="10"/>
    </row>
    <row r="906" spans="2:8" x14ac:dyDescent="0.25">
      <c r="C906" s="1" t="s">
        <v>9</v>
      </c>
      <c r="D906" s="54">
        <v>566</v>
      </c>
      <c r="E906" s="88" t="s">
        <v>16</v>
      </c>
      <c r="F906" s="89"/>
      <c r="G906" s="92">
        <f>D907/D906</f>
        <v>243.83745583038871</v>
      </c>
    </row>
    <row r="907" spans="2:8" x14ac:dyDescent="0.25">
      <c r="C907" s="1" t="s">
        <v>10</v>
      </c>
      <c r="D907" s="54">
        <v>138012</v>
      </c>
      <c r="E907" s="90"/>
      <c r="F907" s="91"/>
      <c r="G907" s="93"/>
    </row>
    <row r="908" spans="2:8" x14ac:dyDescent="0.25">
      <c r="C908" s="37"/>
      <c r="D908" s="38"/>
      <c r="E908" s="50"/>
    </row>
    <row r="909" spans="2:8" x14ac:dyDescent="0.3">
      <c r="C909" s="36" t="s">
        <v>7</v>
      </c>
      <c r="D909" s="55" t="s">
        <v>134</v>
      </c>
    </row>
    <row r="910" spans="2:8" x14ac:dyDescent="0.3">
      <c r="C910" s="36" t="s">
        <v>11</v>
      </c>
      <c r="D910" s="55" t="s">
        <v>135</v>
      </c>
    </row>
    <row r="911" spans="2:8" x14ac:dyDescent="0.3">
      <c r="C911" s="36" t="s">
        <v>13</v>
      </c>
      <c r="D911" s="69" t="s">
        <v>34</v>
      </c>
      <c r="E911" s="41"/>
    </row>
    <row r="912" spans="2:8" ht="24" thickBot="1" x14ac:dyDescent="0.3">
      <c r="C912" s="42"/>
      <c r="D912" s="42"/>
    </row>
    <row r="913" spans="2:8" ht="48" thickBot="1" x14ac:dyDescent="0.3">
      <c r="B913" s="94" t="s">
        <v>17</v>
      </c>
      <c r="C913" s="95"/>
      <c r="D913" s="23" t="s">
        <v>20</v>
      </c>
      <c r="E913" s="96" t="s">
        <v>22</v>
      </c>
      <c r="F913" s="97"/>
      <c r="G913" s="2" t="s">
        <v>21</v>
      </c>
    </row>
    <row r="914" spans="2:8" ht="24" thickBot="1" x14ac:dyDescent="0.3">
      <c r="B914" s="98" t="s">
        <v>36</v>
      </c>
      <c r="C914" s="99"/>
      <c r="D914" s="70">
        <v>58.37</v>
      </c>
      <c r="E914" s="56">
        <v>3.8</v>
      </c>
      <c r="F914" s="18" t="s">
        <v>25</v>
      </c>
      <c r="G914" s="26">
        <f t="shared" ref="G914:G921" si="21">D914*E914</f>
        <v>221.80599999999998</v>
      </c>
      <c r="H914" s="100"/>
    </row>
    <row r="915" spans="2:8" x14ac:dyDescent="0.25">
      <c r="B915" s="101" t="s">
        <v>18</v>
      </c>
      <c r="C915" s="102"/>
      <c r="D915" s="59">
        <v>97.44</v>
      </c>
      <c r="E915" s="57">
        <v>1</v>
      </c>
      <c r="F915" s="19" t="s">
        <v>26</v>
      </c>
      <c r="G915" s="27">
        <f t="shared" si="21"/>
        <v>97.44</v>
      </c>
      <c r="H915" s="100"/>
    </row>
    <row r="916" spans="2:8" ht="24" thickBot="1" x14ac:dyDescent="0.3">
      <c r="B916" s="103" t="s">
        <v>19</v>
      </c>
      <c r="C916" s="104"/>
      <c r="D916" s="62">
        <v>151.63</v>
      </c>
      <c r="E916" s="58">
        <v>1</v>
      </c>
      <c r="F916" s="20" t="s">
        <v>26</v>
      </c>
      <c r="G916" s="28">
        <f t="shared" si="21"/>
        <v>151.63</v>
      </c>
      <c r="H916" s="100"/>
    </row>
    <row r="917" spans="2:8" ht="24" thickBot="1" x14ac:dyDescent="0.3">
      <c r="B917" s="105" t="s">
        <v>28</v>
      </c>
      <c r="C917" s="106"/>
      <c r="D917" s="71"/>
      <c r="E917" s="71"/>
      <c r="F917" s="24" t="s">
        <v>25</v>
      </c>
      <c r="G917" s="29">
        <f t="shared" si="21"/>
        <v>0</v>
      </c>
      <c r="H917" s="100"/>
    </row>
    <row r="918" spans="2:8" x14ac:dyDescent="0.25">
      <c r="B918" s="101" t="s">
        <v>33</v>
      </c>
      <c r="C918" s="102"/>
      <c r="D918" s="59">
        <v>652.6</v>
      </c>
      <c r="E918" s="59">
        <v>7.6</v>
      </c>
      <c r="F918" s="19" t="s">
        <v>25</v>
      </c>
      <c r="G918" s="27">
        <f t="shared" si="21"/>
        <v>4959.76</v>
      </c>
      <c r="H918" s="100"/>
    </row>
    <row r="919" spans="2:8" x14ac:dyDescent="0.25">
      <c r="B919" s="107" t="s">
        <v>27</v>
      </c>
      <c r="C919" s="108"/>
      <c r="D919" s="72"/>
      <c r="E919" s="60"/>
      <c r="F919" s="21" t="s">
        <v>25</v>
      </c>
      <c r="G919" s="30">
        <f t="shared" si="21"/>
        <v>0</v>
      </c>
      <c r="H919" s="100"/>
    </row>
    <row r="920" spans="2:8" x14ac:dyDescent="0.25">
      <c r="B920" s="107" t="s">
        <v>29</v>
      </c>
      <c r="C920" s="108"/>
      <c r="D920" s="73">
        <v>5438.99</v>
      </c>
      <c r="E920" s="61">
        <v>3.8</v>
      </c>
      <c r="F920" s="21" t="s">
        <v>25</v>
      </c>
      <c r="G920" s="30">
        <f t="shared" si="21"/>
        <v>20668.161999999997</v>
      </c>
      <c r="H920" s="100"/>
    </row>
    <row r="921" spans="2:8" x14ac:dyDescent="0.25">
      <c r="B921" s="107" t="s">
        <v>30</v>
      </c>
      <c r="C921" s="108"/>
      <c r="D921" s="73">
        <v>1672.77</v>
      </c>
      <c r="E921" s="61">
        <v>3.8</v>
      </c>
      <c r="F921" s="21" t="s">
        <v>25</v>
      </c>
      <c r="G921" s="30">
        <f t="shared" si="21"/>
        <v>6356.5259999999998</v>
      </c>
      <c r="H921" s="100"/>
    </row>
    <row r="922" spans="2:8" x14ac:dyDescent="0.25">
      <c r="B922" s="107" t="s">
        <v>32</v>
      </c>
      <c r="C922" s="108"/>
      <c r="D922" s="73">
        <v>548.24</v>
      </c>
      <c r="E922" s="61">
        <v>3.8</v>
      </c>
      <c r="F922" s="21" t="s">
        <v>25</v>
      </c>
      <c r="G922" s="30">
        <f>D922*E922</f>
        <v>2083.3119999999999</v>
      </c>
      <c r="H922" s="100"/>
    </row>
    <row r="923" spans="2:8" ht="24" thickBot="1" x14ac:dyDescent="0.3">
      <c r="B923" s="103" t="s">
        <v>31</v>
      </c>
      <c r="C923" s="104"/>
      <c r="D923" s="74">
        <v>340.74</v>
      </c>
      <c r="E923" s="62">
        <v>38</v>
      </c>
      <c r="F923" s="20" t="s">
        <v>25</v>
      </c>
      <c r="G923" s="31">
        <f>D923*E923</f>
        <v>12948.12</v>
      </c>
      <c r="H923" s="100"/>
    </row>
    <row r="924" spans="2:8" x14ac:dyDescent="0.25">
      <c r="C924" s="3"/>
      <c r="D924" s="3"/>
      <c r="E924" s="4"/>
      <c r="F924" s="4"/>
      <c r="H924" s="45"/>
    </row>
    <row r="925" spans="2:8" ht="25.5" x14ac:dyDescent="0.25">
      <c r="C925" s="14" t="s">
        <v>14</v>
      </c>
      <c r="D925" s="6"/>
    </row>
    <row r="926" spans="2:8" ht="20.25" x14ac:dyDescent="0.25">
      <c r="C926" s="77" t="s">
        <v>6</v>
      </c>
      <c r="D926" s="51" t="s">
        <v>0</v>
      </c>
      <c r="E926" s="9">
        <f>IF(G914&gt;0, ROUND((G914+D907)/D907,2), 0)</f>
        <v>1</v>
      </c>
      <c r="F926" s="9"/>
      <c r="G926" s="10"/>
      <c r="H926" s="7"/>
    </row>
    <row r="927" spans="2:8" x14ac:dyDescent="0.25">
      <c r="C927" s="77"/>
      <c r="D927" s="51" t="s">
        <v>1</v>
      </c>
      <c r="E927" s="9">
        <f>IF(SUM(G915:G916)&gt;0,ROUND((G915+G916+D907)/D907,2),0)</f>
        <v>1</v>
      </c>
      <c r="F927" s="9"/>
      <c r="G927" s="11"/>
      <c r="H927" s="47"/>
    </row>
    <row r="928" spans="2:8" x14ac:dyDescent="0.25">
      <c r="C928" s="77"/>
      <c r="D928" s="51" t="s">
        <v>2</v>
      </c>
      <c r="E928" s="9">
        <f>IF(G917&gt;0,ROUND((G917+D907)/D907,2),0)</f>
        <v>0</v>
      </c>
      <c r="F928" s="12"/>
      <c r="G928" s="11"/>
    </row>
    <row r="929" spans="2:8" x14ac:dyDescent="0.25">
      <c r="C929" s="77"/>
      <c r="D929" s="13" t="s">
        <v>3</v>
      </c>
      <c r="E929" s="32">
        <f>IF(SUM(G918:G923)&gt;0,ROUND((SUM(G918:G923)+D907)/D907,2),0)</f>
        <v>1.34</v>
      </c>
      <c r="F929" s="10"/>
      <c r="G929" s="11"/>
    </row>
    <row r="930" spans="2:8" ht="25.5" x14ac:dyDescent="0.25">
      <c r="D930" s="33" t="s">
        <v>4</v>
      </c>
      <c r="E930" s="34">
        <f>SUM(E926:E929)-IF(VALUE(COUNTIF(E926:E929,"&gt;0"))=4,3,0)-IF(VALUE(COUNTIF(E926:E929,"&gt;0"))=3,2,0)-IF(VALUE(COUNTIF(E926:E929,"&gt;0"))=2,1,0)</f>
        <v>1.3399999999999999</v>
      </c>
      <c r="F930" s="25"/>
    </row>
    <row r="931" spans="2:8" x14ac:dyDescent="0.25">
      <c r="E931" s="15"/>
    </row>
    <row r="932" spans="2:8" ht="25.5" x14ac:dyDescent="0.35">
      <c r="B932" s="22"/>
      <c r="C932" s="16" t="s">
        <v>23</v>
      </c>
      <c r="D932" s="78">
        <f>E930*D907</f>
        <v>184936.08</v>
      </c>
      <c r="E932" s="78"/>
    </row>
    <row r="933" spans="2:8" ht="20.25" x14ac:dyDescent="0.3">
      <c r="C933" s="17" t="s">
        <v>8</v>
      </c>
      <c r="D933" s="79">
        <f>D932/D906</f>
        <v>326.74219081272082</v>
      </c>
      <c r="E933" s="79"/>
      <c r="G933" s="7"/>
      <c r="H933" s="48"/>
    </row>
    <row r="943" spans="2:8" ht="60.75" x14ac:dyDescent="0.8">
      <c r="B943" s="80" t="s">
        <v>58</v>
      </c>
      <c r="C943" s="80"/>
      <c r="D943" s="80"/>
      <c r="E943" s="80"/>
      <c r="F943" s="80"/>
      <c r="G943" s="80"/>
      <c r="H943" s="80"/>
    </row>
    <row r="944" spans="2:8" x14ac:dyDescent="0.25">
      <c r="B944" s="81" t="s">
        <v>37</v>
      </c>
      <c r="C944" s="81"/>
      <c r="D944" s="81"/>
      <c r="E944" s="81"/>
      <c r="F944" s="81"/>
      <c r="G944" s="81"/>
    </row>
    <row r="945" spans="2:8" x14ac:dyDescent="0.25">
      <c r="C945" s="52"/>
      <c r="G945" s="7"/>
    </row>
    <row r="946" spans="2:8" ht="25.5" x14ac:dyDescent="0.25">
      <c r="C946" s="14" t="s">
        <v>5</v>
      </c>
      <c r="D946" s="6"/>
    </row>
    <row r="947" spans="2:8" ht="20.25" x14ac:dyDescent="0.25">
      <c r="B947" s="10"/>
      <c r="C947" s="82" t="s">
        <v>15</v>
      </c>
      <c r="D947" s="109" t="s">
        <v>87</v>
      </c>
      <c r="E947" s="109"/>
      <c r="F947" s="109"/>
      <c r="G947" s="109"/>
      <c r="H947" s="40"/>
    </row>
    <row r="948" spans="2:8" ht="20.25" x14ac:dyDescent="0.25">
      <c r="B948" s="10"/>
      <c r="C948" s="83"/>
      <c r="D948" s="109" t="s">
        <v>114</v>
      </c>
      <c r="E948" s="109"/>
      <c r="F948" s="109"/>
      <c r="G948" s="109"/>
      <c r="H948" s="40"/>
    </row>
    <row r="949" spans="2:8" ht="20.25" x14ac:dyDescent="0.25">
      <c r="B949" s="10"/>
      <c r="C949" s="84"/>
      <c r="D949" s="109" t="s">
        <v>175</v>
      </c>
      <c r="E949" s="109"/>
      <c r="F949" s="109"/>
      <c r="G949" s="109"/>
      <c r="H949" s="40"/>
    </row>
    <row r="950" spans="2:8" x14ac:dyDescent="0.25">
      <c r="C950" s="35" t="s">
        <v>12</v>
      </c>
      <c r="D950" s="53">
        <v>1.3</v>
      </c>
      <c r="E950" s="49"/>
      <c r="F950" s="10"/>
    </row>
    <row r="951" spans="2:8" x14ac:dyDescent="0.25">
      <c r="C951" s="1" t="s">
        <v>9</v>
      </c>
      <c r="D951" s="54">
        <v>267</v>
      </c>
      <c r="E951" s="88" t="s">
        <v>16</v>
      </c>
      <c r="F951" s="89"/>
      <c r="G951" s="92">
        <f>D952/D951</f>
        <v>174.238202247191</v>
      </c>
    </row>
    <row r="952" spans="2:8" x14ac:dyDescent="0.25">
      <c r="C952" s="1" t="s">
        <v>10</v>
      </c>
      <c r="D952" s="54">
        <v>46521.599999999999</v>
      </c>
      <c r="E952" s="90"/>
      <c r="F952" s="91"/>
      <c r="G952" s="93"/>
    </row>
    <row r="953" spans="2:8" x14ac:dyDescent="0.25">
      <c r="C953" s="37"/>
      <c r="D953" s="38"/>
      <c r="E953" s="50"/>
    </row>
    <row r="954" spans="2:8" x14ac:dyDescent="0.3">
      <c r="C954" s="36" t="s">
        <v>7</v>
      </c>
      <c r="D954" s="55" t="s">
        <v>134</v>
      </c>
    </row>
    <row r="955" spans="2:8" x14ac:dyDescent="0.3">
      <c r="C955" s="36" t="s">
        <v>11</v>
      </c>
      <c r="D955" s="55" t="s">
        <v>135</v>
      </c>
    </row>
    <row r="956" spans="2:8" x14ac:dyDescent="0.3">
      <c r="C956" s="36" t="s">
        <v>13</v>
      </c>
      <c r="D956" s="69" t="s">
        <v>34</v>
      </c>
      <c r="E956" s="41"/>
    </row>
    <row r="957" spans="2:8" ht="24" thickBot="1" x14ac:dyDescent="0.3">
      <c r="C957" s="42"/>
      <c r="D957" s="42"/>
    </row>
    <row r="958" spans="2:8" ht="48" thickBot="1" x14ac:dyDescent="0.3">
      <c r="B958" s="94" t="s">
        <v>17</v>
      </c>
      <c r="C958" s="95"/>
      <c r="D958" s="23" t="s">
        <v>20</v>
      </c>
      <c r="E958" s="96" t="s">
        <v>22</v>
      </c>
      <c r="F958" s="97"/>
      <c r="G958" s="2" t="s">
        <v>21</v>
      </c>
    </row>
    <row r="959" spans="2:8" ht="24" thickBot="1" x14ac:dyDescent="0.3">
      <c r="B959" s="98" t="s">
        <v>36</v>
      </c>
      <c r="C959" s="99"/>
      <c r="D959" s="70">
        <v>58.37</v>
      </c>
      <c r="E959" s="56">
        <v>1.3</v>
      </c>
      <c r="F959" s="18" t="s">
        <v>25</v>
      </c>
      <c r="G959" s="26">
        <f t="shared" ref="G959:G966" si="22">D959*E959</f>
        <v>75.881</v>
      </c>
      <c r="H959" s="100"/>
    </row>
    <row r="960" spans="2:8" x14ac:dyDescent="0.25">
      <c r="B960" s="101" t="s">
        <v>18</v>
      </c>
      <c r="C960" s="102"/>
      <c r="D960" s="59">
        <v>97.44</v>
      </c>
      <c r="E960" s="57">
        <v>0.7</v>
      </c>
      <c r="F960" s="19" t="s">
        <v>26</v>
      </c>
      <c r="G960" s="27">
        <f t="shared" si="22"/>
        <v>68.207999999999998</v>
      </c>
      <c r="H960" s="100"/>
    </row>
    <row r="961" spans="2:8" ht="24" thickBot="1" x14ac:dyDescent="0.3">
      <c r="B961" s="103" t="s">
        <v>19</v>
      </c>
      <c r="C961" s="104"/>
      <c r="D961" s="62">
        <v>151.63</v>
      </c>
      <c r="E961" s="58">
        <v>0.7</v>
      </c>
      <c r="F961" s="20" t="s">
        <v>26</v>
      </c>
      <c r="G961" s="28">
        <f t="shared" si="22"/>
        <v>106.14099999999999</v>
      </c>
      <c r="H961" s="100"/>
    </row>
    <row r="962" spans="2:8" ht="24" thickBot="1" x14ac:dyDescent="0.3">
      <c r="B962" s="105" t="s">
        <v>28</v>
      </c>
      <c r="C962" s="106"/>
      <c r="D962" s="71"/>
      <c r="E962" s="71"/>
      <c r="F962" s="24" t="s">
        <v>25</v>
      </c>
      <c r="G962" s="29">
        <f t="shared" si="22"/>
        <v>0</v>
      </c>
      <c r="H962" s="100"/>
    </row>
    <row r="963" spans="2:8" x14ac:dyDescent="0.25">
      <c r="B963" s="101" t="s">
        <v>33</v>
      </c>
      <c r="C963" s="102"/>
      <c r="D963" s="59">
        <v>652.6</v>
      </c>
      <c r="E963" s="59">
        <v>2.6</v>
      </c>
      <c r="F963" s="19" t="s">
        <v>25</v>
      </c>
      <c r="G963" s="27">
        <f t="shared" si="22"/>
        <v>1696.7600000000002</v>
      </c>
      <c r="H963" s="100"/>
    </row>
    <row r="964" spans="2:8" x14ac:dyDescent="0.25">
      <c r="B964" s="107" t="s">
        <v>27</v>
      </c>
      <c r="C964" s="108"/>
      <c r="D964" s="72"/>
      <c r="E964" s="60"/>
      <c r="F964" s="21" t="s">
        <v>25</v>
      </c>
      <c r="G964" s="30">
        <f t="shared" si="22"/>
        <v>0</v>
      </c>
      <c r="H964" s="100"/>
    </row>
    <row r="965" spans="2:8" x14ac:dyDescent="0.25">
      <c r="B965" s="107" t="s">
        <v>29</v>
      </c>
      <c r="C965" s="108"/>
      <c r="D965" s="73">
        <v>5438.99</v>
      </c>
      <c r="E965" s="61">
        <v>1.3</v>
      </c>
      <c r="F965" s="21" t="s">
        <v>25</v>
      </c>
      <c r="G965" s="30">
        <f t="shared" si="22"/>
        <v>7070.6869999999999</v>
      </c>
      <c r="H965" s="100"/>
    </row>
    <row r="966" spans="2:8" x14ac:dyDescent="0.25">
      <c r="B966" s="107" t="s">
        <v>30</v>
      </c>
      <c r="C966" s="108"/>
      <c r="D966" s="73">
        <v>1672.77</v>
      </c>
      <c r="E966" s="61">
        <v>1.3</v>
      </c>
      <c r="F966" s="21" t="s">
        <v>25</v>
      </c>
      <c r="G966" s="30">
        <f t="shared" si="22"/>
        <v>2174.6010000000001</v>
      </c>
      <c r="H966" s="100"/>
    </row>
    <row r="967" spans="2:8" x14ac:dyDescent="0.25">
      <c r="B967" s="107" t="s">
        <v>32</v>
      </c>
      <c r="C967" s="108"/>
      <c r="D967" s="73">
        <v>548.24</v>
      </c>
      <c r="E967" s="61">
        <v>1.3</v>
      </c>
      <c r="F967" s="21" t="s">
        <v>25</v>
      </c>
      <c r="G967" s="30">
        <f>D967*E967</f>
        <v>712.71199999999999</v>
      </c>
      <c r="H967" s="100"/>
    </row>
    <row r="968" spans="2:8" ht="24" thickBot="1" x14ac:dyDescent="0.3">
      <c r="B968" s="103" t="s">
        <v>31</v>
      </c>
      <c r="C968" s="104"/>
      <c r="D968" s="74">
        <v>340.74</v>
      </c>
      <c r="E968" s="62">
        <v>13</v>
      </c>
      <c r="F968" s="20" t="s">
        <v>25</v>
      </c>
      <c r="G968" s="31">
        <f>D968*E968</f>
        <v>4429.62</v>
      </c>
      <c r="H968" s="100"/>
    </row>
    <row r="969" spans="2:8" x14ac:dyDescent="0.25">
      <c r="C969" s="3"/>
      <c r="D969" s="3"/>
      <c r="E969" s="4"/>
      <c r="F969" s="4"/>
      <c r="H969" s="45"/>
    </row>
    <row r="970" spans="2:8" ht="25.5" x14ac:dyDescent="0.25">
      <c r="C970" s="14" t="s">
        <v>14</v>
      </c>
      <c r="D970" s="6"/>
    </row>
    <row r="971" spans="2:8" ht="20.25" x14ac:dyDescent="0.25">
      <c r="C971" s="77" t="s">
        <v>6</v>
      </c>
      <c r="D971" s="51" t="s">
        <v>0</v>
      </c>
      <c r="E971" s="9">
        <f>IF(G959&gt;0, ROUND((G959+D952)/D952,2), 0)</f>
        <v>1</v>
      </c>
      <c r="F971" s="9"/>
      <c r="G971" s="10"/>
      <c r="H971" s="7"/>
    </row>
    <row r="972" spans="2:8" x14ac:dyDescent="0.25">
      <c r="C972" s="77"/>
      <c r="D972" s="51" t="s">
        <v>1</v>
      </c>
      <c r="E972" s="9">
        <f>IF(SUM(G960:G961)&gt;0,ROUND((G960+G961+D952)/D952,2),0)</f>
        <v>1</v>
      </c>
      <c r="F972" s="9"/>
      <c r="G972" s="11"/>
      <c r="H972" s="47"/>
    </row>
    <row r="973" spans="2:8" x14ac:dyDescent="0.25">
      <c r="C973" s="77"/>
      <c r="D973" s="51" t="s">
        <v>2</v>
      </c>
      <c r="E973" s="9">
        <f>IF(G962&gt;0,ROUND((G962+D952)/D952,2),0)</f>
        <v>0</v>
      </c>
      <c r="F973" s="12"/>
      <c r="G973" s="11"/>
    </row>
    <row r="974" spans="2:8" x14ac:dyDescent="0.25">
      <c r="C974" s="77"/>
      <c r="D974" s="13" t="s">
        <v>3</v>
      </c>
      <c r="E974" s="32">
        <f>IF(SUM(G963:G968)&gt;0,ROUND((SUM(G963:G968)+D952)/D952,2),0)</f>
        <v>1.35</v>
      </c>
      <c r="F974" s="10"/>
      <c r="G974" s="11"/>
    </row>
    <row r="975" spans="2:8" ht="25.5" x14ac:dyDescent="0.25">
      <c r="D975" s="33" t="s">
        <v>4</v>
      </c>
      <c r="E975" s="34">
        <f>SUM(E971:E974)-IF(VALUE(COUNTIF(E971:E974,"&gt;0"))=4,3,0)-IF(VALUE(COUNTIF(E971:E974,"&gt;0"))=3,2,0)-IF(VALUE(COUNTIF(E971:E974,"&gt;0"))=2,1,0)</f>
        <v>1.35</v>
      </c>
      <c r="F975" s="25"/>
    </row>
    <row r="976" spans="2:8" x14ac:dyDescent="0.25">
      <c r="E976" s="15"/>
    </row>
    <row r="977" spans="2:8" ht="25.5" x14ac:dyDescent="0.35">
      <c r="B977" s="22"/>
      <c r="C977" s="16" t="s">
        <v>23</v>
      </c>
      <c r="D977" s="78">
        <f>E975*D952</f>
        <v>62804.160000000003</v>
      </c>
      <c r="E977" s="78"/>
    </row>
    <row r="978" spans="2:8" ht="20.25" x14ac:dyDescent="0.3">
      <c r="C978" s="17" t="s">
        <v>8</v>
      </c>
      <c r="D978" s="79">
        <f>D977/D951</f>
        <v>235.22157303370787</v>
      </c>
      <c r="E978" s="79"/>
      <c r="G978" s="7"/>
      <c r="H978" s="48"/>
    </row>
    <row r="988" spans="2:8" ht="60.75" x14ac:dyDescent="0.8">
      <c r="B988" s="80" t="s">
        <v>59</v>
      </c>
      <c r="C988" s="80"/>
      <c r="D988" s="80"/>
      <c r="E988" s="80"/>
      <c r="F988" s="80"/>
      <c r="G988" s="80"/>
      <c r="H988" s="80"/>
    </row>
    <row r="989" spans="2:8" x14ac:dyDescent="0.25">
      <c r="B989" s="81" t="s">
        <v>37</v>
      </c>
      <c r="C989" s="81"/>
      <c r="D989" s="81"/>
      <c r="E989" s="81"/>
      <c r="F989" s="81"/>
      <c r="G989" s="81"/>
    </row>
    <row r="990" spans="2:8" x14ac:dyDescent="0.25">
      <c r="C990" s="52"/>
      <c r="G990" s="7"/>
    </row>
    <row r="991" spans="2:8" ht="25.5" x14ac:dyDescent="0.25">
      <c r="C991" s="14" t="s">
        <v>5</v>
      </c>
      <c r="D991" s="6"/>
    </row>
    <row r="992" spans="2:8" ht="20.25" x14ac:dyDescent="0.25">
      <c r="B992" s="10"/>
      <c r="C992" s="82" t="s">
        <v>15</v>
      </c>
      <c r="D992" s="109" t="s">
        <v>87</v>
      </c>
      <c r="E992" s="109"/>
      <c r="F992" s="109"/>
      <c r="G992" s="109"/>
      <c r="H992" s="40"/>
    </row>
    <row r="993" spans="2:8" ht="20.25" x14ac:dyDescent="0.25">
      <c r="B993" s="10"/>
      <c r="C993" s="83"/>
      <c r="D993" s="109" t="s">
        <v>136</v>
      </c>
      <c r="E993" s="109"/>
      <c r="F993" s="109"/>
      <c r="G993" s="109"/>
      <c r="H993" s="40"/>
    </row>
    <row r="994" spans="2:8" ht="20.25" x14ac:dyDescent="0.25">
      <c r="B994" s="10"/>
      <c r="C994" s="84"/>
      <c r="D994" s="109" t="s">
        <v>137</v>
      </c>
      <c r="E994" s="109"/>
      <c r="F994" s="109"/>
      <c r="G994" s="109"/>
      <c r="H994" s="40"/>
    </row>
    <row r="995" spans="2:8" x14ac:dyDescent="0.25">
      <c r="C995" s="35" t="s">
        <v>12</v>
      </c>
      <c r="D995" s="53">
        <v>11</v>
      </c>
      <c r="E995" s="49"/>
      <c r="F995" s="10"/>
    </row>
    <row r="996" spans="2:8" x14ac:dyDescent="0.25">
      <c r="C996" s="1" t="s">
        <v>9</v>
      </c>
      <c r="D996" s="54">
        <v>741</v>
      </c>
      <c r="E996" s="88" t="s">
        <v>16</v>
      </c>
      <c r="F996" s="89"/>
      <c r="G996" s="92">
        <f>D997/D996</f>
        <v>30.700134952766529</v>
      </c>
    </row>
    <row r="997" spans="2:8" x14ac:dyDescent="0.25">
      <c r="C997" s="1" t="s">
        <v>10</v>
      </c>
      <c r="D997" s="54">
        <v>22748.799999999999</v>
      </c>
      <c r="E997" s="90"/>
      <c r="F997" s="91"/>
      <c r="G997" s="93"/>
    </row>
    <row r="998" spans="2:8" x14ac:dyDescent="0.25">
      <c r="C998" s="37"/>
      <c r="D998" s="38"/>
      <c r="E998" s="50"/>
    </row>
    <row r="999" spans="2:8" x14ac:dyDescent="0.3">
      <c r="C999" s="36" t="s">
        <v>7</v>
      </c>
      <c r="D999" s="55" t="s">
        <v>138</v>
      </c>
    </row>
    <row r="1000" spans="2:8" x14ac:dyDescent="0.3">
      <c r="C1000" s="36" t="s">
        <v>11</v>
      </c>
      <c r="D1000" s="55" t="s">
        <v>91</v>
      </c>
    </row>
    <row r="1001" spans="2:8" x14ac:dyDescent="0.3">
      <c r="C1001" s="36" t="s">
        <v>13</v>
      </c>
      <c r="D1001" s="69" t="s">
        <v>35</v>
      </c>
      <c r="E1001" s="41"/>
    </row>
    <row r="1002" spans="2:8" ht="24" thickBot="1" x14ac:dyDescent="0.3">
      <c r="C1002" s="42"/>
      <c r="D1002" s="42"/>
    </row>
    <row r="1003" spans="2:8" ht="48" thickBot="1" x14ac:dyDescent="0.3">
      <c r="B1003" s="94" t="s">
        <v>17</v>
      </c>
      <c r="C1003" s="95"/>
      <c r="D1003" s="23" t="s">
        <v>20</v>
      </c>
      <c r="E1003" s="96" t="s">
        <v>22</v>
      </c>
      <c r="F1003" s="97"/>
      <c r="G1003" s="2" t="s">
        <v>21</v>
      </c>
    </row>
    <row r="1004" spans="2:8" ht="24" thickBot="1" x14ac:dyDescent="0.3">
      <c r="B1004" s="98" t="s">
        <v>36</v>
      </c>
      <c r="C1004" s="99"/>
      <c r="D1004" s="70">
        <v>77.73</v>
      </c>
      <c r="E1004" s="56">
        <v>11</v>
      </c>
      <c r="F1004" s="18" t="s">
        <v>25</v>
      </c>
      <c r="G1004" s="26">
        <f t="shared" ref="G1004:G1011" si="23">D1004*E1004</f>
        <v>855.03000000000009</v>
      </c>
      <c r="H1004" s="100"/>
    </row>
    <row r="1005" spans="2:8" x14ac:dyDescent="0.25">
      <c r="B1005" s="101" t="s">
        <v>18</v>
      </c>
      <c r="C1005" s="102"/>
      <c r="D1005" s="59"/>
      <c r="E1005" s="57"/>
      <c r="F1005" s="19" t="s">
        <v>26</v>
      </c>
      <c r="G1005" s="27">
        <f t="shared" si="23"/>
        <v>0</v>
      </c>
      <c r="H1005" s="100"/>
    </row>
    <row r="1006" spans="2:8" ht="24" thickBot="1" x14ac:dyDescent="0.3">
      <c r="B1006" s="103" t="s">
        <v>19</v>
      </c>
      <c r="C1006" s="104"/>
      <c r="D1006" s="62"/>
      <c r="E1006" s="58"/>
      <c r="F1006" s="20" t="s">
        <v>26</v>
      </c>
      <c r="G1006" s="28">
        <f t="shared" si="23"/>
        <v>0</v>
      </c>
      <c r="H1006" s="100"/>
    </row>
    <row r="1007" spans="2:8" ht="24" thickBot="1" x14ac:dyDescent="0.3">
      <c r="B1007" s="105" t="s">
        <v>28</v>
      </c>
      <c r="C1007" s="106"/>
      <c r="D1007" s="71">
        <v>731.97</v>
      </c>
      <c r="E1007" s="71">
        <v>11</v>
      </c>
      <c r="F1007" s="24" t="s">
        <v>25</v>
      </c>
      <c r="G1007" s="29">
        <f t="shared" si="23"/>
        <v>8051.67</v>
      </c>
      <c r="H1007" s="100"/>
    </row>
    <row r="1008" spans="2:8" x14ac:dyDescent="0.25">
      <c r="B1008" s="101" t="s">
        <v>33</v>
      </c>
      <c r="C1008" s="102"/>
      <c r="D1008" s="59"/>
      <c r="E1008" s="59"/>
      <c r="F1008" s="19" t="s">
        <v>25</v>
      </c>
      <c r="G1008" s="27">
        <f t="shared" si="23"/>
        <v>0</v>
      </c>
      <c r="H1008" s="100"/>
    </row>
    <row r="1009" spans="2:8" x14ac:dyDescent="0.25">
      <c r="B1009" s="107" t="s">
        <v>27</v>
      </c>
      <c r="C1009" s="108"/>
      <c r="D1009" s="72"/>
      <c r="E1009" s="60"/>
      <c r="F1009" s="21" t="s">
        <v>25</v>
      </c>
      <c r="G1009" s="30">
        <f t="shared" si="23"/>
        <v>0</v>
      </c>
      <c r="H1009" s="100"/>
    </row>
    <row r="1010" spans="2:8" x14ac:dyDescent="0.25">
      <c r="B1010" s="107" t="s">
        <v>29</v>
      </c>
      <c r="C1010" s="108"/>
      <c r="D1010" s="73"/>
      <c r="E1010" s="61"/>
      <c r="F1010" s="21" t="s">
        <v>25</v>
      </c>
      <c r="G1010" s="30">
        <f t="shared" si="23"/>
        <v>0</v>
      </c>
      <c r="H1010" s="100"/>
    </row>
    <row r="1011" spans="2:8" x14ac:dyDescent="0.25">
      <c r="B1011" s="107" t="s">
        <v>30</v>
      </c>
      <c r="C1011" s="108"/>
      <c r="D1011" s="73"/>
      <c r="E1011" s="61"/>
      <c r="F1011" s="21" t="s">
        <v>25</v>
      </c>
      <c r="G1011" s="30">
        <f t="shared" si="23"/>
        <v>0</v>
      </c>
      <c r="H1011" s="100"/>
    </row>
    <row r="1012" spans="2:8" x14ac:dyDescent="0.25">
      <c r="B1012" s="107" t="s">
        <v>32</v>
      </c>
      <c r="C1012" s="108"/>
      <c r="D1012" s="73"/>
      <c r="E1012" s="61"/>
      <c r="F1012" s="21" t="s">
        <v>25</v>
      </c>
      <c r="G1012" s="30">
        <f>D1012*E1012</f>
        <v>0</v>
      </c>
      <c r="H1012" s="100"/>
    </row>
    <row r="1013" spans="2:8" ht="24" thickBot="1" x14ac:dyDescent="0.3">
      <c r="B1013" s="103" t="s">
        <v>31</v>
      </c>
      <c r="C1013" s="104"/>
      <c r="D1013" s="74"/>
      <c r="E1013" s="62"/>
      <c r="F1013" s="20" t="s">
        <v>25</v>
      </c>
      <c r="G1013" s="31">
        <f>D1013*E1013</f>
        <v>0</v>
      </c>
      <c r="H1013" s="100"/>
    </row>
    <row r="1014" spans="2:8" x14ac:dyDescent="0.25">
      <c r="C1014" s="3"/>
      <c r="D1014" s="3"/>
      <c r="E1014" s="4"/>
      <c r="F1014" s="4"/>
      <c r="H1014" s="45"/>
    </row>
    <row r="1015" spans="2:8" ht="25.5" x14ac:dyDescent="0.25">
      <c r="C1015" s="14" t="s">
        <v>14</v>
      </c>
      <c r="D1015" s="6"/>
    </row>
    <row r="1016" spans="2:8" ht="20.25" x14ac:dyDescent="0.25">
      <c r="C1016" s="77" t="s">
        <v>6</v>
      </c>
      <c r="D1016" s="51" t="s">
        <v>0</v>
      </c>
      <c r="E1016" s="9">
        <f>IF(G1004&gt;0, ROUND((G1004+D997)/D997,2), 0)</f>
        <v>1.04</v>
      </c>
      <c r="F1016" s="9"/>
      <c r="G1016" s="10"/>
      <c r="H1016" s="7"/>
    </row>
    <row r="1017" spans="2:8" x14ac:dyDescent="0.25">
      <c r="C1017" s="77"/>
      <c r="D1017" s="51" t="s">
        <v>1</v>
      </c>
      <c r="E1017" s="9">
        <f>IF(SUM(G1005:G1006)&gt;0,ROUND((G1005+G1006+D997)/D997,2),0)</f>
        <v>0</v>
      </c>
      <c r="F1017" s="9"/>
      <c r="G1017" s="11"/>
      <c r="H1017" s="47"/>
    </row>
    <row r="1018" spans="2:8" x14ac:dyDescent="0.25">
      <c r="C1018" s="77"/>
      <c r="D1018" s="51" t="s">
        <v>2</v>
      </c>
      <c r="E1018" s="9">
        <f>IF(G1007&gt;0,ROUND((G1007+D997)/D997,2),0)</f>
        <v>1.35</v>
      </c>
      <c r="F1018" s="12"/>
      <c r="G1018" s="11"/>
    </row>
    <row r="1019" spans="2:8" x14ac:dyDescent="0.25">
      <c r="C1019" s="77"/>
      <c r="D1019" s="13" t="s">
        <v>3</v>
      </c>
      <c r="E1019" s="32">
        <f>IF(SUM(G1008:G1013)&gt;0,ROUND((SUM(G1008:G1013)+D997)/D997,2),0)</f>
        <v>0</v>
      </c>
      <c r="F1019" s="10"/>
      <c r="G1019" s="11"/>
    </row>
    <row r="1020" spans="2:8" ht="25.5" x14ac:dyDescent="0.25">
      <c r="D1020" s="33" t="s">
        <v>4</v>
      </c>
      <c r="E1020" s="34">
        <f>SUM(E1016:E1019)-IF(VALUE(COUNTIF(E1016:E1019,"&gt;0"))=4,3,0)-IF(VALUE(COUNTIF(E1016:E1019,"&gt;0"))=3,2,0)-IF(VALUE(COUNTIF(E1016:E1019,"&gt;0"))=2,1,0)</f>
        <v>1.3900000000000001</v>
      </c>
      <c r="F1020" s="25"/>
    </row>
    <row r="1021" spans="2:8" x14ac:dyDescent="0.25">
      <c r="E1021" s="15"/>
    </row>
    <row r="1022" spans="2:8" ht="25.5" x14ac:dyDescent="0.35">
      <c r="B1022" s="22"/>
      <c r="C1022" s="16" t="s">
        <v>23</v>
      </c>
      <c r="D1022" s="78">
        <f>E1020*D997</f>
        <v>31620.832000000002</v>
      </c>
      <c r="E1022" s="78"/>
    </row>
    <row r="1023" spans="2:8" ht="20.25" x14ac:dyDescent="0.3">
      <c r="C1023" s="17" t="s">
        <v>8</v>
      </c>
      <c r="D1023" s="79">
        <f>D1022/D996</f>
        <v>42.673187584345484</v>
      </c>
      <c r="E1023" s="79"/>
      <c r="G1023" s="7"/>
      <c r="H1023" s="48"/>
    </row>
    <row r="1033" spans="2:8" ht="60.75" x14ac:dyDescent="0.8">
      <c r="B1033" s="80" t="s">
        <v>60</v>
      </c>
      <c r="C1033" s="80"/>
      <c r="D1033" s="80"/>
      <c r="E1033" s="80"/>
      <c r="F1033" s="80"/>
      <c r="G1033" s="80"/>
      <c r="H1033" s="80"/>
    </row>
    <row r="1034" spans="2:8" x14ac:dyDescent="0.25">
      <c r="B1034" s="81" t="s">
        <v>37</v>
      </c>
      <c r="C1034" s="81"/>
      <c r="D1034" s="81"/>
      <c r="E1034" s="81"/>
      <c r="F1034" s="81"/>
      <c r="G1034" s="81"/>
    </row>
    <row r="1035" spans="2:8" x14ac:dyDescent="0.25">
      <c r="C1035" s="52"/>
      <c r="G1035" s="7"/>
    </row>
    <row r="1036" spans="2:8" ht="25.5" x14ac:dyDescent="0.25">
      <c r="C1036" s="14" t="s">
        <v>5</v>
      </c>
      <c r="D1036" s="6"/>
    </row>
    <row r="1037" spans="2:8" ht="20.25" x14ac:dyDescent="0.25">
      <c r="B1037" s="10"/>
      <c r="C1037" s="82" t="s">
        <v>15</v>
      </c>
      <c r="D1037" s="109" t="s">
        <v>87</v>
      </c>
      <c r="E1037" s="109"/>
      <c r="F1037" s="109"/>
      <c r="G1037" s="109"/>
      <c r="H1037" s="40"/>
    </row>
    <row r="1038" spans="2:8" ht="20.25" x14ac:dyDescent="0.25">
      <c r="B1038" s="10"/>
      <c r="C1038" s="83"/>
      <c r="D1038" s="109" t="s">
        <v>136</v>
      </c>
      <c r="E1038" s="109"/>
      <c r="F1038" s="109"/>
      <c r="G1038" s="109"/>
      <c r="H1038" s="40"/>
    </row>
    <row r="1039" spans="2:8" ht="20.25" x14ac:dyDescent="0.25">
      <c r="B1039" s="10"/>
      <c r="C1039" s="84"/>
      <c r="D1039" s="109" t="s">
        <v>139</v>
      </c>
      <c r="E1039" s="109"/>
      <c r="F1039" s="109"/>
      <c r="G1039" s="109"/>
      <c r="H1039" s="40"/>
    </row>
    <row r="1040" spans="2:8" x14ac:dyDescent="0.25">
      <c r="C1040" s="35" t="s">
        <v>12</v>
      </c>
      <c r="D1040" s="53">
        <v>17.5</v>
      </c>
      <c r="E1040" s="49"/>
      <c r="F1040" s="10"/>
    </row>
    <row r="1041" spans="2:8" x14ac:dyDescent="0.25">
      <c r="C1041" s="1" t="s">
        <v>9</v>
      </c>
      <c r="D1041" s="54">
        <v>1331</v>
      </c>
      <c r="E1041" s="88" t="s">
        <v>16</v>
      </c>
      <c r="F1041" s="89"/>
      <c r="G1041" s="92">
        <f>D1042/D1041</f>
        <v>41.555108940646129</v>
      </c>
    </row>
    <row r="1042" spans="2:8" x14ac:dyDescent="0.25">
      <c r="C1042" s="1" t="s">
        <v>10</v>
      </c>
      <c r="D1042" s="54">
        <v>55309.85</v>
      </c>
      <c r="E1042" s="90"/>
      <c r="F1042" s="91"/>
      <c r="G1042" s="93"/>
    </row>
    <row r="1043" spans="2:8" x14ac:dyDescent="0.25">
      <c r="C1043" s="37"/>
      <c r="D1043" s="38"/>
      <c r="E1043" s="50"/>
    </row>
    <row r="1044" spans="2:8" x14ac:dyDescent="0.3">
      <c r="C1044" s="36" t="s">
        <v>7</v>
      </c>
      <c r="D1044" s="55" t="s">
        <v>140</v>
      </c>
    </row>
    <row r="1045" spans="2:8" x14ac:dyDescent="0.3">
      <c r="C1045" s="36" t="s">
        <v>11</v>
      </c>
      <c r="D1045" s="55" t="s">
        <v>91</v>
      </c>
    </row>
    <row r="1046" spans="2:8" x14ac:dyDescent="0.3">
      <c r="C1046" s="36" t="s">
        <v>13</v>
      </c>
      <c r="D1046" s="69" t="s">
        <v>35</v>
      </c>
      <c r="E1046" s="41"/>
    </row>
    <row r="1047" spans="2:8" ht="24" thickBot="1" x14ac:dyDescent="0.3">
      <c r="C1047" s="42"/>
      <c r="D1047" s="42"/>
    </row>
    <row r="1048" spans="2:8" ht="48" thickBot="1" x14ac:dyDescent="0.3">
      <c r="B1048" s="94" t="s">
        <v>17</v>
      </c>
      <c r="C1048" s="95"/>
      <c r="D1048" s="23" t="s">
        <v>20</v>
      </c>
      <c r="E1048" s="96" t="s">
        <v>22</v>
      </c>
      <c r="F1048" s="97"/>
      <c r="G1048" s="2" t="s">
        <v>21</v>
      </c>
    </row>
    <row r="1049" spans="2:8" ht="24" thickBot="1" x14ac:dyDescent="0.3">
      <c r="B1049" s="98" t="s">
        <v>36</v>
      </c>
      <c r="C1049" s="99"/>
      <c r="D1049" s="70">
        <v>50.01</v>
      </c>
      <c r="E1049" s="56">
        <v>17.5</v>
      </c>
      <c r="F1049" s="18" t="s">
        <v>25</v>
      </c>
      <c r="G1049" s="26">
        <f t="shared" ref="G1049:G1056" si="24">D1049*E1049</f>
        <v>875.17499999999995</v>
      </c>
      <c r="H1049" s="100"/>
    </row>
    <row r="1050" spans="2:8" x14ac:dyDescent="0.25">
      <c r="B1050" s="101" t="s">
        <v>18</v>
      </c>
      <c r="C1050" s="102"/>
      <c r="D1050" s="59"/>
      <c r="E1050" s="57"/>
      <c r="F1050" s="19" t="s">
        <v>26</v>
      </c>
      <c r="G1050" s="27">
        <f t="shared" si="24"/>
        <v>0</v>
      </c>
      <c r="H1050" s="100"/>
    </row>
    <row r="1051" spans="2:8" ht="24" thickBot="1" x14ac:dyDescent="0.3">
      <c r="B1051" s="103" t="s">
        <v>19</v>
      </c>
      <c r="C1051" s="104"/>
      <c r="D1051" s="62"/>
      <c r="E1051" s="58"/>
      <c r="F1051" s="20" t="s">
        <v>26</v>
      </c>
      <c r="G1051" s="28">
        <f t="shared" si="24"/>
        <v>0</v>
      </c>
      <c r="H1051" s="100"/>
    </row>
    <row r="1052" spans="2:8" ht="24" thickBot="1" x14ac:dyDescent="0.3">
      <c r="B1052" s="105" t="s">
        <v>28</v>
      </c>
      <c r="C1052" s="106"/>
      <c r="D1052" s="71">
        <v>731.97</v>
      </c>
      <c r="E1052" s="71">
        <v>17.5</v>
      </c>
      <c r="F1052" s="24" t="s">
        <v>25</v>
      </c>
      <c r="G1052" s="29">
        <f t="shared" si="24"/>
        <v>12809.475</v>
      </c>
      <c r="H1052" s="100"/>
    </row>
    <row r="1053" spans="2:8" x14ac:dyDescent="0.25">
      <c r="B1053" s="101" t="s">
        <v>33</v>
      </c>
      <c r="C1053" s="102"/>
      <c r="D1053" s="59"/>
      <c r="E1053" s="59"/>
      <c r="F1053" s="19" t="s">
        <v>25</v>
      </c>
      <c r="G1053" s="27">
        <f t="shared" si="24"/>
        <v>0</v>
      </c>
      <c r="H1053" s="100"/>
    </row>
    <row r="1054" spans="2:8" x14ac:dyDescent="0.25">
      <c r="B1054" s="107" t="s">
        <v>27</v>
      </c>
      <c r="C1054" s="108"/>
      <c r="D1054" s="72"/>
      <c r="E1054" s="60"/>
      <c r="F1054" s="21" t="s">
        <v>25</v>
      </c>
      <c r="G1054" s="30">
        <f t="shared" si="24"/>
        <v>0</v>
      </c>
      <c r="H1054" s="100"/>
    </row>
    <row r="1055" spans="2:8" x14ac:dyDescent="0.25">
      <c r="B1055" s="107" t="s">
        <v>29</v>
      </c>
      <c r="C1055" s="108"/>
      <c r="D1055" s="73"/>
      <c r="E1055" s="61"/>
      <c r="F1055" s="21" t="s">
        <v>25</v>
      </c>
      <c r="G1055" s="30">
        <f t="shared" si="24"/>
        <v>0</v>
      </c>
      <c r="H1055" s="100"/>
    </row>
    <row r="1056" spans="2:8" x14ac:dyDescent="0.25">
      <c r="B1056" s="107" t="s">
        <v>30</v>
      </c>
      <c r="C1056" s="108"/>
      <c r="D1056" s="73"/>
      <c r="E1056" s="61"/>
      <c r="F1056" s="21" t="s">
        <v>25</v>
      </c>
      <c r="G1056" s="30">
        <f t="shared" si="24"/>
        <v>0</v>
      </c>
      <c r="H1056" s="100"/>
    </row>
    <row r="1057" spans="2:8" x14ac:dyDescent="0.25">
      <c r="B1057" s="107" t="s">
        <v>32</v>
      </c>
      <c r="C1057" s="108"/>
      <c r="D1057" s="73"/>
      <c r="E1057" s="61"/>
      <c r="F1057" s="21" t="s">
        <v>25</v>
      </c>
      <c r="G1057" s="30">
        <f>D1057*E1057</f>
        <v>0</v>
      </c>
      <c r="H1057" s="100"/>
    </row>
    <row r="1058" spans="2:8" ht="24" thickBot="1" x14ac:dyDescent="0.3">
      <c r="B1058" s="103" t="s">
        <v>31</v>
      </c>
      <c r="C1058" s="104"/>
      <c r="D1058" s="74"/>
      <c r="E1058" s="62"/>
      <c r="F1058" s="20" t="s">
        <v>25</v>
      </c>
      <c r="G1058" s="31">
        <f>D1058*E1058</f>
        <v>0</v>
      </c>
      <c r="H1058" s="100"/>
    </row>
    <row r="1059" spans="2:8" x14ac:dyDescent="0.25">
      <c r="C1059" s="3"/>
      <c r="D1059" s="3"/>
      <c r="E1059" s="4"/>
      <c r="F1059" s="4"/>
      <c r="H1059" s="45"/>
    </row>
    <row r="1060" spans="2:8" ht="25.5" x14ac:dyDescent="0.25">
      <c r="C1060" s="14" t="s">
        <v>14</v>
      </c>
      <c r="D1060" s="6"/>
    </row>
    <row r="1061" spans="2:8" ht="20.25" x14ac:dyDescent="0.25">
      <c r="C1061" s="77" t="s">
        <v>6</v>
      </c>
      <c r="D1061" s="51" t="s">
        <v>0</v>
      </c>
      <c r="E1061" s="9">
        <f>IF(G1049&gt;0, ROUND((G1049+D1042)/D1042,2), 0)</f>
        <v>1.02</v>
      </c>
      <c r="F1061" s="9"/>
      <c r="G1061" s="10"/>
      <c r="H1061" s="7"/>
    </row>
    <row r="1062" spans="2:8" x14ac:dyDescent="0.25">
      <c r="C1062" s="77"/>
      <c r="D1062" s="51" t="s">
        <v>1</v>
      </c>
      <c r="E1062" s="9">
        <f>IF(SUM(G1050:G1051)&gt;0,ROUND((G1050+G1051+D1042)/D1042,2),0)</f>
        <v>0</v>
      </c>
      <c r="F1062" s="9"/>
      <c r="G1062" s="11"/>
      <c r="H1062" s="47"/>
    </row>
    <row r="1063" spans="2:8" x14ac:dyDescent="0.25">
      <c r="C1063" s="77"/>
      <c r="D1063" s="51" t="s">
        <v>2</v>
      </c>
      <c r="E1063" s="9">
        <f>IF(G1052&gt;0,ROUND((G1052+D1042)/D1042,2),0)</f>
        <v>1.23</v>
      </c>
      <c r="F1063" s="12"/>
      <c r="G1063" s="11"/>
    </row>
    <row r="1064" spans="2:8" x14ac:dyDescent="0.25">
      <c r="C1064" s="77"/>
      <c r="D1064" s="13" t="s">
        <v>3</v>
      </c>
      <c r="E1064" s="32">
        <f>IF(SUM(G1053:G1058)&gt;0,ROUND((SUM(G1053:G1058)+D1042)/D1042,2),0)</f>
        <v>0</v>
      </c>
      <c r="F1064" s="10"/>
      <c r="G1064" s="11"/>
    </row>
    <row r="1065" spans="2:8" ht="25.5" x14ac:dyDescent="0.25">
      <c r="D1065" s="33" t="s">
        <v>4</v>
      </c>
      <c r="E1065" s="34">
        <f>SUM(E1061:E1064)-IF(VALUE(COUNTIF(E1061:E1064,"&gt;0"))=4,3,0)-IF(VALUE(COUNTIF(E1061:E1064,"&gt;0"))=3,2,0)-IF(VALUE(COUNTIF(E1061:E1064,"&gt;0"))=2,1,0)</f>
        <v>1.25</v>
      </c>
      <c r="F1065" s="25"/>
    </row>
    <row r="1066" spans="2:8" x14ac:dyDescent="0.25">
      <c r="E1066" s="15"/>
    </row>
    <row r="1067" spans="2:8" ht="25.5" x14ac:dyDescent="0.35">
      <c r="B1067" s="22"/>
      <c r="C1067" s="16" t="s">
        <v>23</v>
      </c>
      <c r="D1067" s="78">
        <f>E1065*D1042</f>
        <v>69137.3125</v>
      </c>
      <c r="E1067" s="78"/>
    </row>
    <row r="1068" spans="2:8" ht="20.25" x14ac:dyDescent="0.3">
      <c r="C1068" s="17" t="s">
        <v>8</v>
      </c>
      <c r="D1068" s="79">
        <f>D1067/D1041</f>
        <v>51.943886175807663</v>
      </c>
      <c r="E1068" s="79"/>
      <c r="G1068" s="7"/>
      <c r="H1068" s="48"/>
    </row>
    <row r="1078" spans="2:8" ht="60.75" x14ac:dyDescent="0.8">
      <c r="B1078" s="80" t="s">
        <v>61</v>
      </c>
      <c r="C1078" s="80"/>
      <c r="D1078" s="80"/>
      <c r="E1078" s="80"/>
      <c r="F1078" s="80"/>
      <c r="G1078" s="80"/>
      <c r="H1078" s="80"/>
    </row>
    <row r="1079" spans="2:8" x14ac:dyDescent="0.25">
      <c r="B1079" s="81" t="s">
        <v>37</v>
      </c>
      <c r="C1079" s="81"/>
      <c r="D1079" s="81"/>
      <c r="E1079" s="81"/>
      <c r="F1079" s="81"/>
      <c r="G1079" s="81"/>
    </row>
    <row r="1080" spans="2:8" x14ac:dyDescent="0.25">
      <c r="C1080" s="52"/>
      <c r="G1080" s="7"/>
    </row>
    <row r="1081" spans="2:8" ht="25.5" x14ac:dyDescent="0.25">
      <c r="C1081" s="14" t="s">
        <v>5</v>
      </c>
      <c r="D1081" s="6"/>
    </row>
    <row r="1082" spans="2:8" ht="20.45" customHeight="1" x14ac:dyDescent="0.25">
      <c r="B1082" s="10"/>
      <c r="C1082" s="82" t="s">
        <v>15</v>
      </c>
      <c r="D1082" s="109" t="s">
        <v>87</v>
      </c>
      <c r="E1082" s="109"/>
      <c r="F1082" s="109"/>
      <c r="G1082" s="109"/>
      <c r="H1082" s="40"/>
    </row>
    <row r="1083" spans="2:8" ht="20.45" customHeight="1" x14ac:dyDescent="0.25">
      <c r="B1083" s="10"/>
      <c r="C1083" s="83"/>
      <c r="D1083" s="109" t="s">
        <v>136</v>
      </c>
      <c r="E1083" s="109"/>
      <c r="F1083" s="109"/>
      <c r="G1083" s="109"/>
      <c r="H1083" s="40"/>
    </row>
    <row r="1084" spans="2:8" ht="20.45" customHeight="1" x14ac:dyDescent="0.25">
      <c r="B1084" s="10"/>
      <c r="C1084" s="84"/>
      <c r="D1084" s="109" t="s">
        <v>141</v>
      </c>
      <c r="E1084" s="109"/>
      <c r="F1084" s="109"/>
      <c r="G1084" s="109"/>
      <c r="H1084" s="40"/>
    </row>
    <row r="1085" spans="2:8" x14ac:dyDescent="0.25">
      <c r="C1085" s="35" t="s">
        <v>12</v>
      </c>
      <c r="D1085" s="53">
        <v>21</v>
      </c>
      <c r="E1085" s="49"/>
      <c r="F1085" s="10"/>
    </row>
    <row r="1086" spans="2:8" x14ac:dyDescent="0.25">
      <c r="C1086" s="1" t="s">
        <v>9</v>
      </c>
      <c r="D1086" s="54">
        <v>1769</v>
      </c>
      <c r="E1086" s="88" t="s">
        <v>16</v>
      </c>
      <c r="F1086" s="89"/>
      <c r="G1086" s="92">
        <f>D1087/D1086</f>
        <v>38.057066139061618</v>
      </c>
    </row>
    <row r="1087" spans="2:8" x14ac:dyDescent="0.25">
      <c r="C1087" s="1" t="s">
        <v>10</v>
      </c>
      <c r="D1087" s="54">
        <v>67322.95</v>
      </c>
      <c r="E1087" s="90"/>
      <c r="F1087" s="91"/>
      <c r="G1087" s="93"/>
    </row>
    <row r="1088" spans="2:8" x14ac:dyDescent="0.25">
      <c r="C1088" s="37"/>
      <c r="D1088" s="38"/>
      <c r="E1088" s="50"/>
    </row>
    <row r="1089" spans="2:8" x14ac:dyDescent="0.3">
      <c r="C1089" s="36" t="s">
        <v>7</v>
      </c>
      <c r="D1089" s="55" t="s">
        <v>142</v>
      </c>
    </row>
    <row r="1090" spans="2:8" x14ac:dyDescent="0.3">
      <c r="C1090" s="36" t="s">
        <v>11</v>
      </c>
      <c r="D1090" s="55" t="s">
        <v>91</v>
      </c>
    </row>
    <row r="1091" spans="2:8" x14ac:dyDescent="0.3">
      <c r="C1091" s="36" t="s">
        <v>13</v>
      </c>
      <c r="D1091" s="69" t="s">
        <v>35</v>
      </c>
      <c r="E1091" s="41"/>
    </row>
    <row r="1092" spans="2:8" ht="24" thickBot="1" x14ac:dyDescent="0.3">
      <c r="C1092" s="42"/>
      <c r="D1092" s="42"/>
    </row>
    <row r="1093" spans="2:8" ht="48" thickBot="1" x14ac:dyDescent="0.3">
      <c r="B1093" s="94" t="s">
        <v>17</v>
      </c>
      <c r="C1093" s="95"/>
      <c r="D1093" s="23" t="s">
        <v>20</v>
      </c>
      <c r="E1093" s="96" t="s">
        <v>22</v>
      </c>
      <c r="F1093" s="97"/>
      <c r="G1093" s="2" t="s">
        <v>21</v>
      </c>
    </row>
    <row r="1094" spans="2:8" ht="24" thickBot="1" x14ac:dyDescent="0.3">
      <c r="B1094" s="98" t="s">
        <v>36</v>
      </c>
      <c r="C1094" s="99"/>
      <c r="D1094" s="70">
        <v>77.73</v>
      </c>
      <c r="E1094" s="56">
        <v>21</v>
      </c>
      <c r="F1094" s="18" t="s">
        <v>25</v>
      </c>
      <c r="G1094" s="26">
        <f t="shared" ref="G1094:G1101" si="25">D1094*E1094</f>
        <v>1632.3300000000002</v>
      </c>
      <c r="H1094" s="100"/>
    </row>
    <row r="1095" spans="2:8" x14ac:dyDescent="0.25">
      <c r="B1095" s="101" t="s">
        <v>18</v>
      </c>
      <c r="C1095" s="102"/>
      <c r="D1095" s="59"/>
      <c r="E1095" s="57"/>
      <c r="F1095" s="19" t="s">
        <v>26</v>
      </c>
      <c r="G1095" s="27">
        <f t="shared" si="25"/>
        <v>0</v>
      </c>
      <c r="H1095" s="100"/>
    </row>
    <row r="1096" spans="2:8" ht="24" thickBot="1" x14ac:dyDescent="0.3">
      <c r="B1096" s="103" t="s">
        <v>19</v>
      </c>
      <c r="C1096" s="104"/>
      <c r="D1096" s="62"/>
      <c r="E1096" s="58"/>
      <c r="F1096" s="20" t="s">
        <v>26</v>
      </c>
      <c r="G1096" s="28">
        <f t="shared" si="25"/>
        <v>0</v>
      </c>
      <c r="H1096" s="100"/>
    </row>
    <row r="1097" spans="2:8" ht="24" thickBot="1" x14ac:dyDescent="0.3">
      <c r="B1097" s="105" t="s">
        <v>28</v>
      </c>
      <c r="C1097" s="106"/>
      <c r="D1097" s="71">
        <v>731.97</v>
      </c>
      <c r="E1097" s="56">
        <v>21</v>
      </c>
      <c r="F1097" s="24" t="s">
        <v>25</v>
      </c>
      <c r="G1097" s="29">
        <f t="shared" si="25"/>
        <v>15371.37</v>
      </c>
      <c r="H1097" s="100"/>
    </row>
    <row r="1098" spans="2:8" x14ac:dyDescent="0.25">
      <c r="B1098" s="101" t="s">
        <v>33</v>
      </c>
      <c r="C1098" s="102"/>
      <c r="D1098" s="59"/>
      <c r="E1098" s="59"/>
      <c r="F1098" s="19" t="s">
        <v>25</v>
      </c>
      <c r="G1098" s="27">
        <f t="shared" si="25"/>
        <v>0</v>
      </c>
      <c r="H1098" s="100"/>
    </row>
    <row r="1099" spans="2:8" x14ac:dyDescent="0.25">
      <c r="B1099" s="107" t="s">
        <v>27</v>
      </c>
      <c r="C1099" s="108"/>
      <c r="D1099" s="72"/>
      <c r="E1099" s="60"/>
      <c r="F1099" s="21" t="s">
        <v>25</v>
      </c>
      <c r="G1099" s="30">
        <f t="shared" si="25"/>
        <v>0</v>
      </c>
      <c r="H1099" s="100"/>
    </row>
    <row r="1100" spans="2:8" x14ac:dyDescent="0.25">
      <c r="B1100" s="107" t="s">
        <v>29</v>
      </c>
      <c r="C1100" s="108"/>
      <c r="D1100" s="73"/>
      <c r="E1100" s="61"/>
      <c r="F1100" s="21" t="s">
        <v>25</v>
      </c>
      <c r="G1100" s="30">
        <f t="shared" si="25"/>
        <v>0</v>
      </c>
      <c r="H1100" s="100"/>
    </row>
    <row r="1101" spans="2:8" x14ac:dyDescent="0.25">
      <c r="B1101" s="107" t="s">
        <v>30</v>
      </c>
      <c r="C1101" s="108"/>
      <c r="D1101" s="73"/>
      <c r="E1101" s="61"/>
      <c r="F1101" s="21" t="s">
        <v>25</v>
      </c>
      <c r="G1101" s="30">
        <f t="shared" si="25"/>
        <v>0</v>
      </c>
      <c r="H1101" s="100"/>
    </row>
    <row r="1102" spans="2:8" x14ac:dyDescent="0.25">
      <c r="B1102" s="107" t="s">
        <v>32</v>
      </c>
      <c r="C1102" s="108"/>
      <c r="D1102" s="73"/>
      <c r="E1102" s="61"/>
      <c r="F1102" s="21" t="s">
        <v>25</v>
      </c>
      <c r="G1102" s="30">
        <f>D1102*E1102</f>
        <v>0</v>
      </c>
      <c r="H1102" s="100"/>
    </row>
    <row r="1103" spans="2:8" ht="24" thickBot="1" x14ac:dyDescent="0.3">
      <c r="B1103" s="103" t="s">
        <v>31</v>
      </c>
      <c r="C1103" s="104"/>
      <c r="D1103" s="74"/>
      <c r="E1103" s="62"/>
      <c r="F1103" s="20" t="s">
        <v>25</v>
      </c>
      <c r="G1103" s="31">
        <f>D1103*E1103</f>
        <v>0</v>
      </c>
      <c r="H1103" s="100"/>
    </row>
    <row r="1104" spans="2:8" x14ac:dyDescent="0.25">
      <c r="C1104" s="3"/>
      <c r="D1104" s="3"/>
      <c r="E1104" s="4"/>
      <c r="F1104" s="4"/>
      <c r="H1104" s="45"/>
    </row>
    <row r="1105" spans="2:8" ht="25.5" x14ac:dyDescent="0.25">
      <c r="C1105" s="14" t="s">
        <v>14</v>
      </c>
      <c r="D1105" s="6"/>
    </row>
    <row r="1106" spans="2:8" ht="20.25" x14ac:dyDescent="0.25">
      <c r="C1106" s="77" t="s">
        <v>6</v>
      </c>
      <c r="D1106" s="51" t="s">
        <v>0</v>
      </c>
      <c r="E1106" s="9">
        <f>IF(G1094&gt;0, ROUND((G1094+D1087)/D1087,2), 0)</f>
        <v>1.02</v>
      </c>
      <c r="F1106" s="9"/>
      <c r="G1106" s="10"/>
      <c r="H1106" s="7"/>
    </row>
    <row r="1107" spans="2:8" x14ac:dyDescent="0.25">
      <c r="C1107" s="77"/>
      <c r="D1107" s="51" t="s">
        <v>1</v>
      </c>
      <c r="E1107" s="9">
        <f>IF(SUM(G1095:G1096)&gt;0,ROUND((G1095+G1096+D1087)/D1087,2),0)</f>
        <v>0</v>
      </c>
      <c r="F1107" s="9"/>
      <c r="G1107" s="11"/>
      <c r="H1107" s="47"/>
    </row>
    <row r="1108" spans="2:8" x14ac:dyDescent="0.25">
      <c r="C1108" s="77"/>
      <c r="D1108" s="51" t="s">
        <v>2</v>
      </c>
      <c r="E1108" s="9">
        <f>IF(G1097&gt;0,ROUND((G1097+D1087)/D1087,2),0)</f>
        <v>1.23</v>
      </c>
      <c r="F1108" s="12"/>
      <c r="G1108" s="11"/>
    </row>
    <row r="1109" spans="2:8" x14ac:dyDescent="0.25">
      <c r="C1109" s="77"/>
      <c r="D1109" s="13" t="s">
        <v>3</v>
      </c>
      <c r="E1109" s="32">
        <f>IF(SUM(G1098:G1103)&gt;0,ROUND((SUM(G1098:G1103)+D1087)/D1087,2),0)</f>
        <v>0</v>
      </c>
      <c r="F1109" s="10"/>
      <c r="G1109" s="11"/>
    </row>
    <row r="1110" spans="2:8" ht="25.5" x14ac:dyDescent="0.25">
      <c r="D1110" s="33" t="s">
        <v>4</v>
      </c>
      <c r="E1110" s="34">
        <f>SUM(E1106:E1109)-IF(VALUE(COUNTIF(E1106:E1109,"&gt;0"))=4,3,0)-IF(VALUE(COUNTIF(E1106:E1109,"&gt;0"))=3,2,0)-IF(VALUE(COUNTIF(E1106:E1109,"&gt;0"))=2,1,0)</f>
        <v>1.25</v>
      </c>
      <c r="F1110" s="25"/>
    </row>
    <row r="1111" spans="2:8" x14ac:dyDescent="0.25">
      <c r="E1111" s="15"/>
    </row>
    <row r="1112" spans="2:8" ht="25.5" x14ac:dyDescent="0.35">
      <c r="B1112" s="22"/>
      <c r="C1112" s="16" t="s">
        <v>23</v>
      </c>
      <c r="D1112" s="78">
        <f>E1110*D1087</f>
        <v>84153.6875</v>
      </c>
      <c r="E1112" s="78"/>
    </row>
    <row r="1113" spans="2:8" ht="20.25" x14ac:dyDescent="0.3">
      <c r="C1113" s="17" t="s">
        <v>8</v>
      </c>
      <c r="D1113" s="79">
        <f>D1112/D1086</f>
        <v>47.571332673827023</v>
      </c>
      <c r="E1113" s="79"/>
      <c r="G1113" s="7"/>
      <c r="H1113" s="48"/>
    </row>
    <row r="1123" spans="2:8" ht="60.75" x14ac:dyDescent="0.8">
      <c r="B1123" s="80" t="s">
        <v>62</v>
      </c>
      <c r="C1123" s="80"/>
      <c r="D1123" s="80"/>
      <c r="E1123" s="80"/>
      <c r="F1123" s="80"/>
      <c r="G1123" s="80"/>
      <c r="H1123" s="80"/>
    </row>
    <row r="1124" spans="2:8" x14ac:dyDescent="0.25">
      <c r="B1124" s="81" t="s">
        <v>37</v>
      </c>
      <c r="C1124" s="81"/>
      <c r="D1124" s="81"/>
      <c r="E1124" s="81"/>
      <c r="F1124" s="81"/>
      <c r="G1124" s="81"/>
    </row>
    <row r="1125" spans="2:8" x14ac:dyDescent="0.25">
      <c r="C1125" s="52"/>
      <c r="G1125" s="7"/>
    </row>
    <row r="1126" spans="2:8" ht="25.5" x14ac:dyDescent="0.25">
      <c r="C1126" s="14" t="s">
        <v>5</v>
      </c>
      <c r="D1126" s="6"/>
    </row>
    <row r="1127" spans="2:8" ht="20.25" x14ac:dyDescent="0.25">
      <c r="B1127" s="10"/>
      <c r="C1127" s="82" t="s">
        <v>15</v>
      </c>
      <c r="D1127" s="109" t="s">
        <v>87</v>
      </c>
      <c r="E1127" s="109"/>
      <c r="F1127" s="109"/>
      <c r="G1127" s="109"/>
      <c r="H1127" s="40"/>
    </row>
    <row r="1128" spans="2:8" ht="20.25" x14ac:dyDescent="0.25">
      <c r="B1128" s="10"/>
      <c r="C1128" s="83"/>
      <c r="D1128" s="109" t="s">
        <v>136</v>
      </c>
      <c r="E1128" s="109"/>
      <c r="F1128" s="109"/>
      <c r="G1128" s="109"/>
      <c r="H1128" s="40"/>
    </row>
    <row r="1129" spans="2:8" ht="20.25" x14ac:dyDescent="0.25">
      <c r="B1129" s="10"/>
      <c r="C1129" s="84"/>
      <c r="D1129" s="109" t="s">
        <v>143</v>
      </c>
      <c r="E1129" s="109"/>
      <c r="F1129" s="109"/>
      <c r="G1129" s="109"/>
      <c r="H1129" s="40"/>
    </row>
    <row r="1130" spans="2:8" x14ac:dyDescent="0.25">
      <c r="C1130" s="35" t="s">
        <v>12</v>
      </c>
      <c r="D1130" s="53">
        <v>6.3</v>
      </c>
      <c r="E1130" s="49"/>
      <c r="F1130" s="10"/>
    </row>
    <row r="1131" spans="2:8" x14ac:dyDescent="0.25">
      <c r="C1131" s="1" t="s">
        <v>9</v>
      </c>
      <c r="D1131" s="54">
        <v>337</v>
      </c>
      <c r="E1131" s="88" t="s">
        <v>16</v>
      </c>
      <c r="F1131" s="89"/>
      <c r="G1131" s="92">
        <f>D1132/D1131</f>
        <v>54.678931750741839</v>
      </c>
    </row>
    <row r="1132" spans="2:8" x14ac:dyDescent="0.25">
      <c r="C1132" s="1" t="s">
        <v>10</v>
      </c>
      <c r="D1132" s="54">
        <v>18426.8</v>
      </c>
      <c r="E1132" s="90"/>
      <c r="F1132" s="91"/>
      <c r="G1132" s="93"/>
    </row>
    <row r="1133" spans="2:8" x14ac:dyDescent="0.25">
      <c r="C1133" s="37"/>
      <c r="D1133" s="38"/>
      <c r="E1133" s="50"/>
    </row>
    <row r="1134" spans="2:8" x14ac:dyDescent="0.3">
      <c r="C1134" s="36" t="s">
        <v>7</v>
      </c>
      <c r="D1134" s="55" t="s">
        <v>144</v>
      </c>
    </row>
    <row r="1135" spans="2:8" x14ac:dyDescent="0.3">
      <c r="C1135" s="36" t="s">
        <v>11</v>
      </c>
      <c r="D1135" s="55" t="s">
        <v>91</v>
      </c>
    </row>
    <row r="1136" spans="2:8" x14ac:dyDescent="0.3">
      <c r="C1136" s="36" t="s">
        <v>13</v>
      </c>
      <c r="D1136" s="69" t="s">
        <v>35</v>
      </c>
      <c r="E1136" s="41"/>
    </row>
    <row r="1137" spans="2:8" ht="24" thickBot="1" x14ac:dyDescent="0.3">
      <c r="C1137" s="42"/>
      <c r="D1137" s="42"/>
    </row>
    <row r="1138" spans="2:8" ht="48" thickBot="1" x14ac:dyDescent="0.3">
      <c r="B1138" s="94" t="s">
        <v>17</v>
      </c>
      <c r="C1138" s="95"/>
      <c r="D1138" s="23" t="s">
        <v>20</v>
      </c>
      <c r="E1138" s="96" t="s">
        <v>22</v>
      </c>
      <c r="F1138" s="97"/>
      <c r="G1138" s="2" t="s">
        <v>21</v>
      </c>
    </row>
    <row r="1139" spans="2:8" ht="24" thickBot="1" x14ac:dyDescent="0.3">
      <c r="B1139" s="98" t="s">
        <v>36</v>
      </c>
      <c r="C1139" s="99"/>
      <c r="D1139" s="70">
        <v>77.73</v>
      </c>
      <c r="E1139" s="56">
        <v>6.3</v>
      </c>
      <c r="F1139" s="18" t="s">
        <v>25</v>
      </c>
      <c r="G1139" s="26">
        <f t="shared" ref="G1139:G1146" si="26">D1139*E1139</f>
        <v>489.69900000000001</v>
      </c>
      <c r="H1139" s="100"/>
    </row>
    <row r="1140" spans="2:8" x14ac:dyDescent="0.25">
      <c r="B1140" s="101" t="s">
        <v>18</v>
      </c>
      <c r="C1140" s="102"/>
      <c r="D1140" s="59"/>
      <c r="E1140" s="57"/>
      <c r="F1140" s="19" t="s">
        <v>26</v>
      </c>
      <c r="G1140" s="27">
        <f t="shared" si="26"/>
        <v>0</v>
      </c>
      <c r="H1140" s="100"/>
    </row>
    <row r="1141" spans="2:8" ht="24" thickBot="1" x14ac:dyDescent="0.3">
      <c r="B1141" s="103" t="s">
        <v>19</v>
      </c>
      <c r="C1141" s="104"/>
      <c r="D1141" s="62"/>
      <c r="E1141" s="58"/>
      <c r="F1141" s="20" t="s">
        <v>26</v>
      </c>
      <c r="G1141" s="28">
        <f t="shared" si="26"/>
        <v>0</v>
      </c>
      <c r="H1141" s="100"/>
    </row>
    <row r="1142" spans="2:8" ht="24" thickBot="1" x14ac:dyDescent="0.3">
      <c r="B1142" s="105" t="s">
        <v>28</v>
      </c>
      <c r="C1142" s="106"/>
      <c r="D1142" s="71">
        <v>731.97</v>
      </c>
      <c r="E1142" s="56">
        <v>6.3</v>
      </c>
      <c r="F1142" s="24" t="s">
        <v>25</v>
      </c>
      <c r="G1142" s="29">
        <f t="shared" si="26"/>
        <v>4611.4110000000001</v>
      </c>
      <c r="H1142" s="100"/>
    </row>
    <row r="1143" spans="2:8" x14ac:dyDescent="0.25">
      <c r="B1143" s="101" t="s">
        <v>33</v>
      </c>
      <c r="C1143" s="102"/>
      <c r="D1143" s="59"/>
      <c r="E1143" s="59"/>
      <c r="F1143" s="19" t="s">
        <v>25</v>
      </c>
      <c r="G1143" s="27">
        <f t="shared" si="26"/>
        <v>0</v>
      </c>
      <c r="H1143" s="100"/>
    </row>
    <row r="1144" spans="2:8" x14ac:dyDescent="0.25">
      <c r="B1144" s="107" t="s">
        <v>27</v>
      </c>
      <c r="C1144" s="108"/>
      <c r="D1144" s="72"/>
      <c r="E1144" s="60"/>
      <c r="F1144" s="21" t="s">
        <v>25</v>
      </c>
      <c r="G1144" s="30">
        <f t="shared" si="26"/>
        <v>0</v>
      </c>
      <c r="H1144" s="100"/>
    </row>
    <row r="1145" spans="2:8" x14ac:dyDescent="0.25">
      <c r="B1145" s="107" t="s">
        <v>29</v>
      </c>
      <c r="C1145" s="108"/>
      <c r="D1145" s="73"/>
      <c r="E1145" s="61"/>
      <c r="F1145" s="21" t="s">
        <v>25</v>
      </c>
      <c r="G1145" s="30">
        <f t="shared" si="26"/>
        <v>0</v>
      </c>
      <c r="H1145" s="100"/>
    </row>
    <row r="1146" spans="2:8" x14ac:dyDescent="0.25">
      <c r="B1146" s="107" t="s">
        <v>30</v>
      </c>
      <c r="C1146" s="108"/>
      <c r="D1146" s="73"/>
      <c r="E1146" s="61"/>
      <c r="F1146" s="21" t="s">
        <v>25</v>
      </c>
      <c r="G1146" s="30">
        <f t="shared" si="26"/>
        <v>0</v>
      </c>
      <c r="H1146" s="100"/>
    </row>
    <row r="1147" spans="2:8" x14ac:dyDescent="0.25">
      <c r="B1147" s="107" t="s">
        <v>32</v>
      </c>
      <c r="C1147" s="108"/>
      <c r="D1147" s="73"/>
      <c r="E1147" s="61"/>
      <c r="F1147" s="21" t="s">
        <v>25</v>
      </c>
      <c r="G1147" s="30">
        <f>D1147*E1147</f>
        <v>0</v>
      </c>
      <c r="H1147" s="100"/>
    </row>
    <row r="1148" spans="2:8" ht="24" thickBot="1" x14ac:dyDescent="0.3">
      <c r="B1148" s="103" t="s">
        <v>31</v>
      </c>
      <c r="C1148" s="104"/>
      <c r="D1148" s="74"/>
      <c r="E1148" s="62"/>
      <c r="F1148" s="20" t="s">
        <v>25</v>
      </c>
      <c r="G1148" s="31">
        <f>D1148*E1148</f>
        <v>0</v>
      </c>
      <c r="H1148" s="100"/>
    </row>
    <row r="1149" spans="2:8" x14ac:dyDescent="0.25">
      <c r="C1149" s="3"/>
      <c r="D1149" s="3"/>
      <c r="E1149" s="4"/>
      <c r="F1149" s="4"/>
      <c r="H1149" s="45"/>
    </row>
    <row r="1150" spans="2:8" ht="25.5" x14ac:dyDescent="0.25">
      <c r="C1150" s="14" t="s">
        <v>14</v>
      </c>
      <c r="D1150" s="6"/>
    </row>
    <row r="1151" spans="2:8" ht="20.25" x14ac:dyDescent="0.25">
      <c r="C1151" s="77" t="s">
        <v>6</v>
      </c>
      <c r="D1151" s="51" t="s">
        <v>0</v>
      </c>
      <c r="E1151" s="9">
        <f>IF(G1139&gt;0, ROUND((G1139+D1132)/D1132,2), 0)</f>
        <v>1.03</v>
      </c>
      <c r="F1151" s="9"/>
      <c r="G1151" s="10"/>
      <c r="H1151" s="7"/>
    </row>
    <row r="1152" spans="2:8" x14ac:dyDescent="0.25">
      <c r="C1152" s="77"/>
      <c r="D1152" s="51" t="s">
        <v>1</v>
      </c>
      <c r="E1152" s="9">
        <f>IF(SUM(G1140:G1141)&gt;0,ROUND((G1140+G1141+D1132)/D1132,2),0)</f>
        <v>0</v>
      </c>
      <c r="F1152" s="9"/>
      <c r="G1152" s="11"/>
      <c r="H1152" s="47"/>
    </row>
    <row r="1153" spans="2:8" x14ac:dyDescent="0.25">
      <c r="C1153" s="77"/>
      <c r="D1153" s="51" t="s">
        <v>2</v>
      </c>
      <c r="E1153" s="9">
        <f>IF(G1142&gt;0,ROUND((G1142+D1132)/D1132,2),0)</f>
        <v>1.25</v>
      </c>
      <c r="F1153" s="12"/>
      <c r="G1153" s="11"/>
    </row>
    <row r="1154" spans="2:8" x14ac:dyDescent="0.25">
      <c r="C1154" s="77"/>
      <c r="D1154" s="13" t="s">
        <v>3</v>
      </c>
      <c r="E1154" s="32">
        <f>IF(SUM(G1143:G1148)&gt;0,ROUND((SUM(G1143:G1148)+D1132)/D1132,2),0)</f>
        <v>0</v>
      </c>
      <c r="F1154" s="10"/>
      <c r="G1154" s="11"/>
    </row>
    <row r="1155" spans="2:8" ht="25.5" x14ac:dyDescent="0.25">
      <c r="D1155" s="33" t="s">
        <v>4</v>
      </c>
      <c r="E1155" s="34">
        <f>SUM(E1151:E1154)-IF(VALUE(COUNTIF(E1151:E1154,"&gt;0"))=4,3,0)-IF(VALUE(COUNTIF(E1151:E1154,"&gt;0"))=3,2,0)-IF(VALUE(COUNTIF(E1151:E1154,"&gt;0"))=2,1,0)</f>
        <v>1.2800000000000002</v>
      </c>
      <c r="F1155" s="25"/>
    </row>
    <row r="1156" spans="2:8" x14ac:dyDescent="0.25">
      <c r="E1156" s="15"/>
    </row>
    <row r="1157" spans="2:8" ht="25.5" x14ac:dyDescent="0.35">
      <c r="B1157" s="22"/>
      <c r="C1157" s="16" t="s">
        <v>23</v>
      </c>
      <c r="D1157" s="78">
        <f>E1155*D1132</f>
        <v>23586.304000000004</v>
      </c>
      <c r="E1157" s="78"/>
    </row>
    <row r="1158" spans="2:8" ht="20.25" x14ac:dyDescent="0.3">
      <c r="C1158" s="17" t="s">
        <v>8</v>
      </c>
      <c r="D1158" s="79">
        <f>D1157/D1131</f>
        <v>69.98903264094956</v>
      </c>
      <c r="E1158" s="79"/>
      <c r="G1158" s="7"/>
      <c r="H1158" s="48"/>
    </row>
    <row r="1168" spans="2:8" ht="60.75" x14ac:dyDescent="0.8">
      <c r="B1168" s="80" t="s">
        <v>63</v>
      </c>
      <c r="C1168" s="80"/>
      <c r="D1168" s="80"/>
      <c r="E1168" s="80"/>
      <c r="F1168" s="80"/>
      <c r="G1168" s="80"/>
      <c r="H1168" s="80"/>
    </row>
    <row r="1169" spans="2:8" x14ac:dyDescent="0.25">
      <c r="B1169" s="81" t="s">
        <v>37</v>
      </c>
      <c r="C1169" s="81"/>
      <c r="D1169" s="81"/>
      <c r="E1169" s="81"/>
      <c r="F1169" s="81"/>
      <c r="G1169" s="81"/>
    </row>
    <row r="1170" spans="2:8" x14ac:dyDescent="0.25">
      <c r="C1170" s="52"/>
      <c r="G1170" s="7"/>
    </row>
    <row r="1171" spans="2:8" ht="25.5" x14ac:dyDescent="0.25">
      <c r="C1171" s="14" t="s">
        <v>5</v>
      </c>
      <c r="D1171" s="6"/>
    </row>
    <row r="1172" spans="2:8" ht="20.25" x14ac:dyDescent="0.25">
      <c r="B1172" s="10"/>
      <c r="C1172" s="82" t="s">
        <v>15</v>
      </c>
      <c r="D1172" s="109" t="s">
        <v>87</v>
      </c>
      <c r="E1172" s="109"/>
      <c r="F1172" s="109"/>
      <c r="G1172" s="109"/>
      <c r="H1172" s="40"/>
    </row>
    <row r="1173" spans="2:8" ht="20.25" x14ac:dyDescent="0.25">
      <c r="B1173" s="10"/>
      <c r="C1173" s="83"/>
      <c r="D1173" s="109" t="s">
        <v>136</v>
      </c>
      <c r="E1173" s="109"/>
      <c r="F1173" s="109"/>
      <c r="G1173" s="109"/>
      <c r="H1173" s="40"/>
    </row>
    <row r="1174" spans="2:8" ht="20.25" x14ac:dyDescent="0.25">
      <c r="B1174" s="10"/>
      <c r="C1174" s="84"/>
      <c r="D1174" s="109" t="s">
        <v>145</v>
      </c>
      <c r="E1174" s="109"/>
      <c r="F1174" s="109"/>
      <c r="G1174" s="109"/>
      <c r="H1174" s="40"/>
    </row>
    <row r="1175" spans="2:8" x14ac:dyDescent="0.25">
      <c r="C1175" s="35" t="s">
        <v>12</v>
      </c>
      <c r="D1175" s="53">
        <v>10.7</v>
      </c>
      <c r="E1175" s="49"/>
      <c r="F1175" s="10"/>
    </row>
    <row r="1176" spans="2:8" x14ac:dyDescent="0.25">
      <c r="C1176" s="1" t="s">
        <v>9</v>
      </c>
      <c r="D1176" s="54">
        <v>654</v>
      </c>
      <c r="E1176" s="88" t="s">
        <v>16</v>
      </c>
      <c r="F1176" s="89"/>
      <c r="G1176" s="92">
        <f>D1177/D1176</f>
        <v>44.524235474006112</v>
      </c>
    </row>
    <row r="1177" spans="2:8" x14ac:dyDescent="0.25">
      <c r="C1177" s="1" t="s">
        <v>10</v>
      </c>
      <c r="D1177" s="54">
        <v>29118.85</v>
      </c>
      <c r="E1177" s="90"/>
      <c r="F1177" s="91"/>
      <c r="G1177" s="93"/>
    </row>
    <row r="1178" spans="2:8" x14ac:dyDescent="0.25">
      <c r="C1178" s="37"/>
      <c r="D1178" s="38"/>
      <c r="E1178" s="50"/>
    </row>
    <row r="1179" spans="2:8" x14ac:dyDescent="0.3">
      <c r="C1179" s="36" t="s">
        <v>7</v>
      </c>
      <c r="D1179" s="55" t="s">
        <v>146</v>
      </c>
    </row>
    <row r="1180" spans="2:8" x14ac:dyDescent="0.3">
      <c r="C1180" s="36" t="s">
        <v>11</v>
      </c>
      <c r="D1180" s="55" t="s">
        <v>117</v>
      </c>
    </row>
    <row r="1181" spans="2:8" x14ac:dyDescent="0.3">
      <c r="C1181" s="36" t="s">
        <v>13</v>
      </c>
      <c r="D1181" s="69" t="s">
        <v>35</v>
      </c>
      <c r="E1181" s="41"/>
    </row>
    <row r="1182" spans="2:8" ht="24" thickBot="1" x14ac:dyDescent="0.3">
      <c r="C1182" s="42"/>
      <c r="D1182" s="42"/>
    </row>
    <row r="1183" spans="2:8" ht="48" thickBot="1" x14ac:dyDescent="0.3">
      <c r="B1183" s="94" t="s">
        <v>17</v>
      </c>
      <c r="C1183" s="95"/>
      <c r="D1183" s="23" t="s">
        <v>20</v>
      </c>
      <c r="E1183" s="96" t="s">
        <v>22</v>
      </c>
      <c r="F1183" s="97"/>
      <c r="G1183" s="2" t="s">
        <v>21</v>
      </c>
    </row>
    <row r="1184" spans="2:8" ht="24" thickBot="1" x14ac:dyDescent="0.3">
      <c r="B1184" s="98" t="s">
        <v>36</v>
      </c>
      <c r="C1184" s="99"/>
      <c r="D1184" s="70">
        <v>77.73</v>
      </c>
      <c r="E1184" s="56">
        <v>10.7</v>
      </c>
      <c r="F1184" s="18" t="s">
        <v>25</v>
      </c>
      <c r="G1184" s="26">
        <f t="shared" ref="G1184:G1191" si="27">D1184*E1184</f>
        <v>831.71100000000001</v>
      </c>
      <c r="H1184" s="100"/>
    </row>
    <row r="1185" spans="2:8" x14ac:dyDescent="0.25">
      <c r="B1185" s="101" t="s">
        <v>18</v>
      </c>
      <c r="C1185" s="102"/>
      <c r="D1185" s="59"/>
      <c r="E1185" s="57"/>
      <c r="F1185" s="19" t="s">
        <v>26</v>
      </c>
      <c r="G1185" s="27">
        <f t="shared" si="27"/>
        <v>0</v>
      </c>
      <c r="H1185" s="100"/>
    </row>
    <row r="1186" spans="2:8" ht="24" thickBot="1" x14ac:dyDescent="0.3">
      <c r="B1186" s="103" t="s">
        <v>19</v>
      </c>
      <c r="C1186" s="104"/>
      <c r="D1186" s="62"/>
      <c r="E1186" s="58"/>
      <c r="F1186" s="20" t="s">
        <v>26</v>
      </c>
      <c r="G1186" s="28">
        <f t="shared" si="27"/>
        <v>0</v>
      </c>
      <c r="H1186" s="100"/>
    </row>
    <row r="1187" spans="2:8" ht="24" thickBot="1" x14ac:dyDescent="0.3">
      <c r="B1187" s="105" t="s">
        <v>28</v>
      </c>
      <c r="C1187" s="106"/>
      <c r="D1187" s="71">
        <v>731.97</v>
      </c>
      <c r="E1187" s="56">
        <v>10.7</v>
      </c>
      <c r="F1187" s="24" t="s">
        <v>25</v>
      </c>
      <c r="G1187" s="29">
        <f t="shared" si="27"/>
        <v>7832.0789999999997</v>
      </c>
      <c r="H1187" s="100"/>
    </row>
    <row r="1188" spans="2:8" x14ac:dyDescent="0.25">
      <c r="B1188" s="101" t="s">
        <v>33</v>
      </c>
      <c r="C1188" s="102"/>
      <c r="D1188" s="59"/>
      <c r="E1188" s="59"/>
      <c r="F1188" s="19" t="s">
        <v>25</v>
      </c>
      <c r="G1188" s="27">
        <f t="shared" si="27"/>
        <v>0</v>
      </c>
      <c r="H1188" s="100"/>
    </row>
    <row r="1189" spans="2:8" x14ac:dyDescent="0.25">
      <c r="B1189" s="107" t="s">
        <v>27</v>
      </c>
      <c r="C1189" s="108"/>
      <c r="D1189" s="72"/>
      <c r="E1189" s="60"/>
      <c r="F1189" s="21" t="s">
        <v>25</v>
      </c>
      <c r="G1189" s="30">
        <f t="shared" si="27"/>
        <v>0</v>
      </c>
      <c r="H1189" s="100"/>
    </row>
    <row r="1190" spans="2:8" x14ac:dyDescent="0.25">
      <c r="B1190" s="107" t="s">
        <v>29</v>
      </c>
      <c r="C1190" s="108"/>
      <c r="D1190" s="73"/>
      <c r="E1190" s="61"/>
      <c r="F1190" s="21" t="s">
        <v>25</v>
      </c>
      <c r="G1190" s="30">
        <f t="shared" si="27"/>
        <v>0</v>
      </c>
      <c r="H1190" s="100"/>
    </row>
    <row r="1191" spans="2:8" x14ac:dyDescent="0.25">
      <c r="B1191" s="107" t="s">
        <v>30</v>
      </c>
      <c r="C1191" s="108"/>
      <c r="D1191" s="73"/>
      <c r="E1191" s="61"/>
      <c r="F1191" s="21" t="s">
        <v>25</v>
      </c>
      <c r="G1191" s="30">
        <f t="shared" si="27"/>
        <v>0</v>
      </c>
      <c r="H1191" s="100"/>
    </row>
    <row r="1192" spans="2:8" x14ac:dyDescent="0.25">
      <c r="B1192" s="107" t="s">
        <v>32</v>
      </c>
      <c r="C1192" s="108"/>
      <c r="D1192" s="73"/>
      <c r="E1192" s="61"/>
      <c r="F1192" s="21" t="s">
        <v>25</v>
      </c>
      <c r="G1192" s="30">
        <f>D1192*E1192</f>
        <v>0</v>
      </c>
      <c r="H1192" s="100"/>
    </row>
    <row r="1193" spans="2:8" ht="24" thickBot="1" x14ac:dyDescent="0.3">
      <c r="B1193" s="103" t="s">
        <v>31</v>
      </c>
      <c r="C1193" s="104"/>
      <c r="D1193" s="74"/>
      <c r="E1193" s="62"/>
      <c r="F1193" s="20" t="s">
        <v>25</v>
      </c>
      <c r="G1193" s="31">
        <f>D1193*E1193</f>
        <v>0</v>
      </c>
      <c r="H1193" s="100"/>
    </row>
    <row r="1194" spans="2:8" x14ac:dyDescent="0.25">
      <c r="C1194" s="3"/>
      <c r="D1194" s="3"/>
      <c r="E1194" s="4"/>
      <c r="F1194" s="4"/>
      <c r="H1194" s="45"/>
    </row>
    <row r="1195" spans="2:8" ht="25.5" x14ac:dyDescent="0.25">
      <c r="C1195" s="14" t="s">
        <v>14</v>
      </c>
      <c r="D1195" s="6"/>
    </row>
    <row r="1196" spans="2:8" ht="20.25" x14ac:dyDescent="0.25">
      <c r="C1196" s="77" t="s">
        <v>6</v>
      </c>
      <c r="D1196" s="51" t="s">
        <v>0</v>
      </c>
      <c r="E1196" s="9">
        <f>IF(G1184&gt;0, ROUND((G1184+D1177)/D1177,2), 0)</f>
        <v>1.03</v>
      </c>
      <c r="F1196" s="9"/>
      <c r="G1196" s="10"/>
      <c r="H1196" s="7"/>
    </row>
    <row r="1197" spans="2:8" x14ac:dyDescent="0.25">
      <c r="C1197" s="77"/>
      <c r="D1197" s="51" t="s">
        <v>1</v>
      </c>
      <c r="E1197" s="9">
        <f>IF(SUM(G1185:G1186)&gt;0,ROUND((G1185+G1186+D1177)/D1177,2),0)</f>
        <v>0</v>
      </c>
      <c r="F1197" s="9"/>
      <c r="G1197" s="11"/>
      <c r="H1197" s="47"/>
    </row>
    <row r="1198" spans="2:8" x14ac:dyDescent="0.25">
      <c r="C1198" s="77"/>
      <c r="D1198" s="51" t="s">
        <v>2</v>
      </c>
      <c r="E1198" s="9">
        <f>IF(G1187&gt;0,ROUND((G1187+D1177)/D1177,2),0)</f>
        <v>1.27</v>
      </c>
      <c r="F1198" s="12"/>
      <c r="G1198" s="11"/>
    </row>
    <row r="1199" spans="2:8" x14ac:dyDescent="0.25">
      <c r="C1199" s="77"/>
      <c r="D1199" s="13" t="s">
        <v>3</v>
      </c>
      <c r="E1199" s="32">
        <f>IF(SUM(G1188:G1193)&gt;0,ROUND((SUM(G1188:G1193)+D1177)/D1177,2),0)</f>
        <v>0</v>
      </c>
      <c r="F1199" s="10"/>
      <c r="G1199" s="11"/>
    </row>
    <row r="1200" spans="2:8" ht="25.5" x14ac:dyDescent="0.25">
      <c r="D1200" s="33" t="s">
        <v>4</v>
      </c>
      <c r="E1200" s="34">
        <f>SUM(E1196:E1199)-IF(VALUE(COUNTIF(E1196:E1199,"&gt;0"))=4,3,0)-IF(VALUE(COUNTIF(E1196:E1199,"&gt;0"))=3,2,0)-IF(VALUE(COUNTIF(E1196:E1199,"&gt;0"))=2,1,0)</f>
        <v>1.2999999999999998</v>
      </c>
      <c r="F1200" s="25"/>
    </row>
    <row r="1201" spans="2:8" x14ac:dyDescent="0.25">
      <c r="E1201" s="15"/>
    </row>
    <row r="1202" spans="2:8" ht="25.5" x14ac:dyDescent="0.35">
      <c r="B1202" s="22"/>
      <c r="C1202" s="16" t="s">
        <v>23</v>
      </c>
      <c r="D1202" s="78">
        <f>E1200*D1177</f>
        <v>37854.50499999999</v>
      </c>
      <c r="E1202" s="78"/>
    </row>
    <row r="1203" spans="2:8" ht="20.25" x14ac:dyDescent="0.3">
      <c r="C1203" s="17" t="s">
        <v>8</v>
      </c>
      <c r="D1203" s="79">
        <f>D1202/D1176</f>
        <v>57.881506116207937</v>
      </c>
      <c r="E1203" s="79"/>
      <c r="G1203" s="7"/>
      <c r="H1203" s="48"/>
    </row>
    <row r="1213" spans="2:8" ht="60.75" x14ac:dyDescent="0.8">
      <c r="B1213" s="80" t="s">
        <v>64</v>
      </c>
      <c r="C1213" s="80"/>
      <c r="D1213" s="80"/>
      <c r="E1213" s="80"/>
      <c r="F1213" s="80"/>
      <c r="G1213" s="80"/>
      <c r="H1213" s="80"/>
    </row>
    <row r="1214" spans="2:8" x14ac:dyDescent="0.25">
      <c r="B1214" s="81" t="s">
        <v>37</v>
      </c>
      <c r="C1214" s="81"/>
      <c r="D1214" s="81"/>
      <c r="E1214" s="81"/>
      <c r="F1214" s="81"/>
      <c r="G1214" s="81"/>
    </row>
    <row r="1215" spans="2:8" x14ac:dyDescent="0.25">
      <c r="C1215" s="52"/>
      <c r="G1215" s="7"/>
    </row>
    <row r="1216" spans="2:8" ht="25.5" x14ac:dyDescent="0.25">
      <c r="C1216" s="14" t="s">
        <v>5</v>
      </c>
      <c r="D1216" s="6"/>
    </row>
    <row r="1217" spans="2:8" ht="20.25" x14ac:dyDescent="0.25">
      <c r="B1217" s="10"/>
      <c r="C1217" s="82" t="s">
        <v>15</v>
      </c>
      <c r="D1217" s="109" t="s">
        <v>87</v>
      </c>
      <c r="E1217" s="109"/>
      <c r="F1217" s="109"/>
      <c r="G1217" s="109"/>
      <c r="H1217" s="40"/>
    </row>
    <row r="1218" spans="2:8" ht="20.25" x14ac:dyDescent="0.25">
      <c r="B1218" s="10"/>
      <c r="C1218" s="83"/>
      <c r="D1218" s="109" t="s">
        <v>136</v>
      </c>
      <c r="E1218" s="109"/>
      <c r="F1218" s="109"/>
      <c r="G1218" s="109"/>
      <c r="H1218" s="40"/>
    </row>
    <row r="1219" spans="2:8" ht="20.25" x14ac:dyDescent="0.25">
      <c r="B1219" s="10"/>
      <c r="C1219" s="84"/>
      <c r="D1219" s="109" t="s">
        <v>147</v>
      </c>
      <c r="E1219" s="109"/>
      <c r="F1219" s="109"/>
      <c r="G1219" s="109"/>
      <c r="H1219" s="40"/>
    </row>
    <row r="1220" spans="2:8" x14ac:dyDescent="0.25">
      <c r="C1220" s="35" t="s">
        <v>12</v>
      </c>
      <c r="D1220" s="53">
        <v>8.6</v>
      </c>
      <c r="E1220" s="49"/>
      <c r="F1220" s="10"/>
    </row>
    <row r="1221" spans="2:8" x14ac:dyDescent="0.25">
      <c r="C1221" s="1" t="s">
        <v>9</v>
      </c>
      <c r="D1221" s="54">
        <v>483</v>
      </c>
      <c r="E1221" s="88" t="s">
        <v>16</v>
      </c>
      <c r="F1221" s="89"/>
      <c r="G1221" s="92">
        <f>D1222/D1221</f>
        <v>52.831159420289858</v>
      </c>
    </row>
    <row r="1222" spans="2:8" x14ac:dyDescent="0.25">
      <c r="C1222" s="1" t="s">
        <v>10</v>
      </c>
      <c r="D1222" s="54">
        <v>25517.45</v>
      </c>
      <c r="E1222" s="90"/>
      <c r="F1222" s="91"/>
      <c r="G1222" s="93"/>
    </row>
    <row r="1223" spans="2:8" x14ac:dyDescent="0.25">
      <c r="C1223" s="37"/>
      <c r="D1223" s="38"/>
      <c r="E1223" s="50"/>
    </row>
    <row r="1224" spans="2:8" x14ac:dyDescent="0.3">
      <c r="C1224" s="36" t="s">
        <v>7</v>
      </c>
      <c r="D1224" s="55" t="s">
        <v>148</v>
      </c>
    </row>
    <row r="1225" spans="2:8" x14ac:dyDescent="0.3">
      <c r="C1225" s="36" t="s">
        <v>11</v>
      </c>
      <c r="D1225" s="55" t="s">
        <v>91</v>
      </c>
    </row>
    <row r="1226" spans="2:8" x14ac:dyDescent="0.3">
      <c r="C1226" s="36" t="s">
        <v>13</v>
      </c>
      <c r="D1226" s="69" t="s">
        <v>35</v>
      </c>
      <c r="E1226" s="41"/>
    </row>
    <row r="1227" spans="2:8" ht="24" thickBot="1" x14ac:dyDescent="0.3">
      <c r="C1227" s="42"/>
      <c r="D1227" s="42"/>
    </row>
    <row r="1228" spans="2:8" ht="48" thickBot="1" x14ac:dyDescent="0.3">
      <c r="B1228" s="94" t="s">
        <v>17</v>
      </c>
      <c r="C1228" s="95"/>
      <c r="D1228" s="23" t="s">
        <v>20</v>
      </c>
      <c r="E1228" s="96" t="s">
        <v>22</v>
      </c>
      <c r="F1228" s="97"/>
      <c r="G1228" s="2" t="s">
        <v>21</v>
      </c>
    </row>
    <row r="1229" spans="2:8" ht="24" thickBot="1" x14ac:dyDescent="0.3">
      <c r="B1229" s="98" t="s">
        <v>36</v>
      </c>
      <c r="C1229" s="99"/>
      <c r="D1229" s="70">
        <v>77.73</v>
      </c>
      <c r="E1229" s="56">
        <v>8.6</v>
      </c>
      <c r="F1229" s="18" t="s">
        <v>25</v>
      </c>
      <c r="G1229" s="26">
        <f t="shared" ref="G1229:G1236" si="28">D1229*E1229</f>
        <v>668.47799999999995</v>
      </c>
      <c r="H1229" s="100"/>
    </row>
    <row r="1230" spans="2:8" x14ac:dyDescent="0.25">
      <c r="B1230" s="101" t="s">
        <v>18</v>
      </c>
      <c r="C1230" s="102"/>
      <c r="D1230" s="59"/>
      <c r="E1230" s="57"/>
      <c r="F1230" s="19" t="s">
        <v>26</v>
      </c>
      <c r="G1230" s="27">
        <f t="shared" si="28"/>
        <v>0</v>
      </c>
      <c r="H1230" s="100"/>
    </row>
    <row r="1231" spans="2:8" ht="24" thickBot="1" x14ac:dyDescent="0.3">
      <c r="B1231" s="103" t="s">
        <v>19</v>
      </c>
      <c r="C1231" s="104"/>
      <c r="D1231" s="62"/>
      <c r="E1231" s="58"/>
      <c r="F1231" s="20" t="s">
        <v>26</v>
      </c>
      <c r="G1231" s="28">
        <f t="shared" si="28"/>
        <v>0</v>
      </c>
      <c r="H1231" s="100"/>
    </row>
    <row r="1232" spans="2:8" ht="24" thickBot="1" x14ac:dyDescent="0.3">
      <c r="B1232" s="105" t="s">
        <v>28</v>
      </c>
      <c r="C1232" s="106"/>
      <c r="D1232" s="71">
        <v>731.97</v>
      </c>
      <c r="E1232" s="56">
        <v>8.6</v>
      </c>
      <c r="F1232" s="24" t="s">
        <v>25</v>
      </c>
      <c r="G1232" s="29">
        <f t="shared" si="28"/>
        <v>6294.942</v>
      </c>
      <c r="H1232" s="100"/>
    </row>
    <row r="1233" spans="2:8" x14ac:dyDescent="0.25">
      <c r="B1233" s="101" t="s">
        <v>33</v>
      </c>
      <c r="C1233" s="102"/>
      <c r="D1233" s="59"/>
      <c r="E1233" s="59"/>
      <c r="F1233" s="19" t="s">
        <v>25</v>
      </c>
      <c r="G1233" s="27">
        <f t="shared" si="28"/>
        <v>0</v>
      </c>
      <c r="H1233" s="100"/>
    </row>
    <row r="1234" spans="2:8" x14ac:dyDescent="0.25">
      <c r="B1234" s="107" t="s">
        <v>27</v>
      </c>
      <c r="C1234" s="108"/>
      <c r="D1234" s="72"/>
      <c r="E1234" s="60"/>
      <c r="F1234" s="21" t="s">
        <v>25</v>
      </c>
      <c r="G1234" s="30">
        <f t="shared" si="28"/>
        <v>0</v>
      </c>
      <c r="H1234" s="100"/>
    </row>
    <row r="1235" spans="2:8" x14ac:dyDescent="0.25">
      <c r="B1235" s="107" t="s">
        <v>29</v>
      </c>
      <c r="C1235" s="108"/>
      <c r="D1235" s="73"/>
      <c r="E1235" s="61"/>
      <c r="F1235" s="21" t="s">
        <v>25</v>
      </c>
      <c r="G1235" s="30">
        <f t="shared" si="28"/>
        <v>0</v>
      </c>
      <c r="H1235" s="100"/>
    </row>
    <row r="1236" spans="2:8" x14ac:dyDescent="0.25">
      <c r="B1236" s="107" t="s">
        <v>30</v>
      </c>
      <c r="C1236" s="108"/>
      <c r="D1236" s="73"/>
      <c r="E1236" s="61"/>
      <c r="F1236" s="21" t="s">
        <v>25</v>
      </c>
      <c r="G1236" s="30">
        <f t="shared" si="28"/>
        <v>0</v>
      </c>
      <c r="H1236" s="100"/>
    </row>
    <row r="1237" spans="2:8" x14ac:dyDescent="0.25">
      <c r="B1237" s="107" t="s">
        <v>32</v>
      </c>
      <c r="C1237" s="108"/>
      <c r="D1237" s="73"/>
      <c r="E1237" s="61"/>
      <c r="F1237" s="21" t="s">
        <v>25</v>
      </c>
      <c r="G1237" s="30">
        <f>D1237*E1237</f>
        <v>0</v>
      </c>
      <c r="H1237" s="100"/>
    </row>
    <row r="1238" spans="2:8" ht="24" thickBot="1" x14ac:dyDescent="0.3">
      <c r="B1238" s="103" t="s">
        <v>31</v>
      </c>
      <c r="C1238" s="104"/>
      <c r="D1238" s="74"/>
      <c r="E1238" s="62"/>
      <c r="F1238" s="20" t="s">
        <v>25</v>
      </c>
      <c r="G1238" s="31">
        <f>D1238*E1238</f>
        <v>0</v>
      </c>
      <c r="H1238" s="100"/>
    </row>
    <row r="1239" spans="2:8" x14ac:dyDescent="0.25">
      <c r="C1239" s="3"/>
      <c r="D1239" s="3"/>
      <c r="E1239" s="4"/>
      <c r="F1239" s="4"/>
      <c r="H1239" s="45"/>
    </row>
    <row r="1240" spans="2:8" ht="25.5" x14ac:dyDescent="0.25">
      <c r="C1240" s="14" t="s">
        <v>14</v>
      </c>
      <c r="D1240" s="6"/>
    </row>
    <row r="1241" spans="2:8" ht="20.25" x14ac:dyDescent="0.25">
      <c r="C1241" s="77" t="s">
        <v>6</v>
      </c>
      <c r="D1241" s="51" t="s">
        <v>0</v>
      </c>
      <c r="E1241" s="9">
        <f>IF(G1229&gt;0, ROUND((G1229+D1222)/D1222,2), 0)</f>
        <v>1.03</v>
      </c>
      <c r="F1241" s="9"/>
      <c r="G1241" s="10"/>
      <c r="H1241" s="7"/>
    </row>
    <row r="1242" spans="2:8" x14ac:dyDescent="0.25">
      <c r="C1242" s="77"/>
      <c r="D1242" s="51" t="s">
        <v>1</v>
      </c>
      <c r="E1242" s="9">
        <f>IF(SUM(G1230:G1231)&gt;0,ROUND((G1230+G1231+D1222)/D1222,2),0)</f>
        <v>0</v>
      </c>
      <c r="F1242" s="9"/>
      <c r="G1242" s="11"/>
      <c r="H1242" s="47"/>
    </row>
    <row r="1243" spans="2:8" x14ac:dyDescent="0.25">
      <c r="C1243" s="77"/>
      <c r="D1243" s="51" t="s">
        <v>2</v>
      </c>
      <c r="E1243" s="9">
        <f>IF(G1232&gt;0,ROUND((G1232+D1222)/D1222,2),0)</f>
        <v>1.25</v>
      </c>
      <c r="F1243" s="12"/>
      <c r="G1243" s="11"/>
    </row>
    <row r="1244" spans="2:8" x14ac:dyDescent="0.25">
      <c r="C1244" s="77"/>
      <c r="D1244" s="13" t="s">
        <v>3</v>
      </c>
      <c r="E1244" s="32">
        <f>IF(SUM(G1233:G1238)&gt;0,ROUND((SUM(G1233:G1238)+D1222)/D1222,2),0)</f>
        <v>0</v>
      </c>
      <c r="F1244" s="10"/>
      <c r="G1244" s="11"/>
    </row>
    <row r="1245" spans="2:8" ht="25.5" x14ac:dyDescent="0.25">
      <c r="D1245" s="33" t="s">
        <v>4</v>
      </c>
      <c r="E1245" s="34">
        <f>SUM(E1241:E1244)-IF(VALUE(COUNTIF(E1241:E1244,"&gt;0"))=4,3,0)-IF(VALUE(COUNTIF(E1241:E1244,"&gt;0"))=3,2,0)-IF(VALUE(COUNTIF(E1241:E1244,"&gt;0"))=2,1,0)</f>
        <v>1.2800000000000002</v>
      </c>
      <c r="F1245" s="25"/>
    </row>
    <row r="1246" spans="2:8" x14ac:dyDescent="0.25">
      <c r="E1246" s="15"/>
    </row>
    <row r="1247" spans="2:8" ht="25.5" x14ac:dyDescent="0.35">
      <c r="B1247" s="22"/>
      <c r="C1247" s="16" t="s">
        <v>23</v>
      </c>
      <c r="D1247" s="78">
        <f>E1245*D1222</f>
        <v>32662.336000000007</v>
      </c>
      <c r="E1247" s="78"/>
    </row>
    <row r="1248" spans="2:8" ht="20.25" x14ac:dyDescent="0.3">
      <c r="C1248" s="17" t="s">
        <v>8</v>
      </c>
      <c r="D1248" s="79">
        <f>D1247/D1221</f>
        <v>67.623884057971026</v>
      </c>
      <c r="E1248" s="79"/>
      <c r="G1248" s="7"/>
      <c r="H1248" s="48"/>
    </row>
    <row r="1258" spans="2:8" ht="60.75" x14ac:dyDescent="0.8">
      <c r="B1258" s="80" t="s">
        <v>65</v>
      </c>
      <c r="C1258" s="80"/>
      <c r="D1258" s="80"/>
      <c r="E1258" s="80"/>
      <c r="F1258" s="80"/>
      <c r="G1258" s="80"/>
      <c r="H1258" s="80"/>
    </row>
    <row r="1259" spans="2:8" x14ac:dyDescent="0.25">
      <c r="B1259" s="81" t="s">
        <v>37</v>
      </c>
      <c r="C1259" s="81"/>
      <c r="D1259" s="81"/>
      <c r="E1259" s="81"/>
      <c r="F1259" s="81"/>
      <c r="G1259" s="81"/>
    </row>
    <row r="1260" spans="2:8" x14ac:dyDescent="0.25">
      <c r="C1260" s="52"/>
      <c r="G1260" s="7"/>
    </row>
    <row r="1261" spans="2:8" ht="25.5" x14ac:dyDescent="0.25">
      <c r="C1261" s="14" t="s">
        <v>5</v>
      </c>
      <c r="D1261" s="6"/>
    </row>
    <row r="1262" spans="2:8" ht="20.25" x14ac:dyDescent="0.25">
      <c r="B1262" s="10"/>
      <c r="C1262" s="82" t="s">
        <v>15</v>
      </c>
      <c r="D1262" s="109" t="s">
        <v>87</v>
      </c>
      <c r="E1262" s="109"/>
      <c r="F1262" s="109"/>
      <c r="G1262" s="109"/>
      <c r="H1262" s="40"/>
    </row>
    <row r="1263" spans="2:8" ht="20.25" x14ac:dyDescent="0.25">
      <c r="B1263" s="10"/>
      <c r="C1263" s="83"/>
      <c r="D1263" s="109" t="s">
        <v>136</v>
      </c>
      <c r="E1263" s="109"/>
      <c r="F1263" s="109"/>
      <c r="G1263" s="109"/>
      <c r="H1263" s="40"/>
    </row>
    <row r="1264" spans="2:8" ht="20.25" x14ac:dyDescent="0.25">
      <c r="B1264" s="10"/>
      <c r="C1264" s="84"/>
      <c r="D1264" s="109" t="s">
        <v>149</v>
      </c>
      <c r="E1264" s="109"/>
      <c r="F1264" s="109"/>
      <c r="G1264" s="109"/>
      <c r="H1264" s="40"/>
    </row>
    <row r="1265" spans="2:8" x14ac:dyDescent="0.25">
      <c r="C1265" s="35" t="s">
        <v>12</v>
      </c>
      <c r="D1265" s="53">
        <v>13</v>
      </c>
      <c r="E1265" s="49"/>
      <c r="F1265" s="10"/>
    </row>
    <row r="1266" spans="2:8" x14ac:dyDescent="0.25">
      <c r="C1266" s="1" t="s">
        <v>9</v>
      </c>
      <c r="D1266" s="54">
        <v>760</v>
      </c>
      <c r="E1266" s="88" t="s">
        <v>16</v>
      </c>
      <c r="F1266" s="89"/>
      <c r="G1266" s="92">
        <f>D1267/D1266</f>
        <v>64.82236842105263</v>
      </c>
    </row>
    <row r="1267" spans="2:8" x14ac:dyDescent="0.25">
      <c r="C1267" s="1" t="s">
        <v>10</v>
      </c>
      <c r="D1267" s="54">
        <v>49265</v>
      </c>
      <c r="E1267" s="90"/>
      <c r="F1267" s="91"/>
      <c r="G1267" s="93"/>
    </row>
    <row r="1268" spans="2:8" x14ac:dyDescent="0.25">
      <c r="C1268" s="37"/>
      <c r="D1268" s="38"/>
      <c r="E1268" s="50"/>
    </row>
    <row r="1269" spans="2:8" x14ac:dyDescent="0.3">
      <c r="C1269" s="36" t="s">
        <v>7</v>
      </c>
      <c r="D1269" s="55" t="s">
        <v>148</v>
      </c>
    </row>
    <row r="1270" spans="2:8" x14ac:dyDescent="0.3">
      <c r="C1270" s="36" t="s">
        <v>11</v>
      </c>
      <c r="D1270" s="55" t="s">
        <v>91</v>
      </c>
    </row>
    <row r="1271" spans="2:8" x14ac:dyDescent="0.3">
      <c r="C1271" s="36" t="s">
        <v>13</v>
      </c>
      <c r="D1271" s="69" t="s">
        <v>35</v>
      </c>
      <c r="E1271" s="41"/>
    </row>
    <row r="1272" spans="2:8" ht="24" thickBot="1" x14ac:dyDescent="0.3">
      <c r="C1272" s="42"/>
      <c r="D1272" s="42"/>
    </row>
    <row r="1273" spans="2:8" ht="48" thickBot="1" x14ac:dyDescent="0.3">
      <c r="B1273" s="94" t="s">
        <v>17</v>
      </c>
      <c r="C1273" s="95"/>
      <c r="D1273" s="23" t="s">
        <v>20</v>
      </c>
      <c r="E1273" s="96" t="s">
        <v>22</v>
      </c>
      <c r="F1273" s="97"/>
      <c r="G1273" s="2" t="s">
        <v>21</v>
      </c>
    </row>
    <row r="1274" spans="2:8" ht="24" thickBot="1" x14ac:dyDescent="0.3">
      <c r="B1274" s="98" t="s">
        <v>36</v>
      </c>
      <c r="C1274" s="99"/>
      <c r="D1274" s="70">
        <v>50.01</v>
      </c>
      <c r="E1274" s="56">
        <v>13</v>
      </c>
      <c r="F1274" s="18" t="s">
        <v>25</v>
      </c>
      <c r="G1274" s="26">
        <f t="shared" ref="G1274:G1281" si="29">D1274*E1274</f>
        <v>650.13</v>
      </c>
      <c r="H1274" s="100"/>
    </row>
    <row r="1275" spans="2:8" x14ac:dyDescent="0.25">
      <c r="B1275" s="101" t="s">
        <v>18</v>
      </c>
      <c r="C1275" s="102"/>
      <c r="D1275" s="59"/>
      <c r="E1275" s="57"/>
      <c r="F1275" s="19" t="s">
        <v>26</v>
      </c>
      <c r="G1275" s="27">
        <f t="shared" si="29"/>
        <v>0</v>
      </c>
      <c r="H1275" s="100"/>
    </row>
    <row r="1276" spans="2:8" ht="24" thickBot="1" x14ac:dyDescent="0.3">
      <c r="B1276" s="103" t="s">
        <v>19</v>
      </c>
      <c r="C1276" s="104"/>
      <c r="D1276" s="62"/>
      <c r="E1276" s="58"/>
      <c r="F1276" s="20" t="s">
        <v>26</v>
      </c>
      <c r="G1276" s="28">
        <f t="shared" si="29"/>
        <v>0</v>
      </c>
      <c r="H1276" s="100"/>
    </row>
    <row r="1277" spans="2:8" ht="24" thickBot="1" x14ac:dyDescent="0.3">
      <c r="B1277" s="105" t="s">
        <v>28</v>
      </c>
      <c r="C1277" s="106"/>
      <c r="D1277" s="71">
        <v>731.97</v>
      </c>
      <c r="E1277" s="56">
        <v>13</v>
      </c>
      <c r="F1277" s="24" t="s">
        <v>25</v>
      </c>
      <c r="G1277" s="29">
        <f t="shared" si="29"/>
        <v>9515.61</v>
      </c>
      <c r="H1277" s="100"/>
    </row>
    <row r="1278" spans="2:8" x14ac:dyDescent="0.25">
      <c r="B1278" s="101" t="s">
        <v>33</v>
      </c>
      <c r="C1278" s="102"/>
      <c r="D1278" s="59"/>
      <c r="E1278" s="59"/>
      <c r="F1278" s="19" t="s">
        <v>25</v>
      </c>
      <c r="G1278" s="27">
        <f t="shared" si="29"/>
        <v>0</v>
      </c>
      <c r="H1278" s="100"/>
    </row>
    <row r="1279" spans="2:8" x14ac:dyDescent="0.25">
      <c r="B1279" s="107" t="s">
        <v>27</v>
      </c>
      <c r="C1279" s="108"/>
      <c r="D1279" s="72"/>
      <c r="E1279" s="60"/>
      <c r="F1279" s="21" t="s">
        <v>25</v>
      </c>
      <c r="G1279" s="30">
        <f t="shared" si="29"/>
        <v>0</v>
      </c>
      <c r="H1279" s="100"/>
    </row>
    <row r="1280" spans="2:8" x14ac:dyDescent="0.25">
      <c r="B1280" s="107" t="s">
        <v>29</v>
      </c>
      <c r="C1280" s="108"/>
      <c r="D1280" s="73"/>
      <c r="E1280" s="61"/>
      <c r="F1280" s="21" t="s">
        <v>25</v>
      </c>
      <c r="G1280" s="30">
        <f t="shared" si="29"/>
        <v>0</v>
      </c>
      <c r="H1280" s="100"/>
    </row>
    <row r="1281" spans="2:8" x14ac:dyDescent="0.25">
      <c r="B1281" s="107" t="s">
        <v>30</v>
      </c>
      <c r="C1281" s="108"/>
      <c r="D1281" s="73"/>
      <c r="E1281" s="61"/>
      <c r="F1281" s="21" t="s">
        <v>25</v>
      </c>
      <c r="G1281" s="30">
        <f t="shared" si="29"/>
        <v>0</v>
      </c>
      <c r="H1281" s="100"/>
    </row>
    <row r="1282" spans="2:8" x14ac:dyDescent="0.25">
      <c r="B1282" s="107" t="s">
        <v>32</v>
      </c>
      <c r="C1282" s="108"/>
      <c r="D1282" s="73"/>
      <c r="E1282" s="61"/>
      <c r="F1282" s="21" t="s">
        <v>25</v>
      </c>
      <c r="G1282" s="30">
        <f>D1282*E1282</f>
        <v>0</v>
      </c>
      <c r="H1282" s="100"/>
    </row>
    <row r="1283" spans="2:8" ht="24" thickBot="1" x14ac:dyDescent="0.3">
      <c r="B1283" s="103" t="s">
        <v>31</v>
      </c>
      <c r="C1283" s="104"/>
      <c r="D1283" s="74"/>
      <c r="E1283" s="62"/>
      <c r="F1283" s="20" t="s">
        <v>25</v>
      </c>
      <c r="G1283" s="31">
        <f>D1283*E1283</f>
        <v>0</v>
      </c>
      <c r="H1283" s="100"/>
    </row>
    <row r="1284" spans="2:8" x14ac:dyDescent="0.25">
      <c r="C1284" s="3"/>
      <c r="D1284" s="3"/>
      <c r="E1284" s="4"/>
      <c r="F1284" s="4"/>
      <c r="H1284" s="45"/>
    </row>
    <row r="1285" spans="2:8" ht="25.5" x14ac:dyDescent="0.25">
      <c r="C1285" s="14" t="s">
        <v>14</v>
      </c>
      <c r="D1285" s="6"/>
    </row>
    <row r="1286" spans="2:8" ht="20.25" x14ac:dyDescent="0.25">
      <c r="C1286" s="77" t="s">
        <v>6</v>
      </c>
      <c r="D1286" s="51" t="s">
        <v>0</v>
      </c>
      <c r="E1286" s="9">
        <f>IF(G1274&gt;0, ROUND((G1274+D1267)/D1267,2), 0)</f>
        <v>1.01</v>
      </c>
      <c r="F1286" s="9"/>
      <c r="G1286" s="10"/>
      <c r="H1286" s="7"/>
    </row>
    <row r="1287" spans="2:8" x14ac:dyDescent="0.25">
      <c r="C1287" s="77"/>
      <c r="D1287" s="51" t="s">
        <v>1</v>
      </c>
      <c r="E1287" s="9">
        <f>IF(SUM(G1275:G1276)&gt;0,ROUND((G1275+G1276+D1267)/D1267,2),0)</f>
        <v>0</v>
      </c>
      <c r="F1287" s="9"/>
      <c r="G1287" s="11"/>
      <c r="H1287" s="47"/>
    </row>
    <row r="1288" spans="2:8" x14ac:dyDescent="0.25">
      <c r="C1288" s="77"/>
      <c r="D1288" s="51" t="s">
        <v>2</v>
      </c>
      <c r="E1288" s="9">
        <f>IF(G1277&gt;0,ROUND((G1277+D1267)/D1267,2),0)</f>
        <v>1.19</v>
      </c>
      <c r="F1288" s="12"/>
      <c r="G1288" s="11"/>
    </row>
    <row r="1289" spans="2:8" x14ac:dyDescent="0.25">
      <c r="C1289" s="77"/>
      <c r="D1289" s="13" t="s">
        <v>3</v>
      </c>
      <c r="E1289" s="32">
        <f>IF(SUM(G1278:G1283)&gt;0,ROUND((SUM(G1278:G1283)+D1267)/D1267,2),0)</f>
        <v>0</v>
      </c>
      <c r="F1289" s="10"/>
      <c r="G1289" s="11"/>
    </row>
    <row r="1290" spans="2:8" ht="25.5" x14ac:dyDescent="0.25">
      <c r="D1290" s="33" t="s">
        <v>4</v>
      </c>
      <c r="E1290" s="34">
        <f>SUM(E1286:E1289)-IF(VALUE(COUNTIF(E1286:E1289,"&gt;0"))=4,3,0)-IF(VALUE(COUNTIF(E1286:E1289,"&gt;0"))=3,2,0)-IF(VALUE(COUNTIF(E1286:E1289,"&gt;0"))=2,1,0)</f>
        <v>1.2000000000000002</v>
      </c>
      <c r="F1290" s="25"/>
    </row>
    <row r="1291" spans="2:8" x14ac:dyDescent="0.25">
      <c r="E1291" s="15"/>
    </row>
    <row r="1292" spans="2:8" ht="25.5" x14ac:dyDescent="0.35">
      <c r="B1292" s="22"/>
      <c r="C1292" s="16" t="s">
        <v>23</v>
      </c>
      <c r="D1292" s="78">
        <f>E1290*D1267</f>
        <v>59118.000000000007</v>
      </c>
      <c r="E1292" s="78"/>
    </row>
    <row r="1293" spans="2:8" ht="20.25" x14ac:dyDescent="0.3">
      <c r="C1293" s="17" t="s">
        <v>8</v>
      </c>
      <c r="D1293" s="79">
        <f>D1292/D1266</f>
        <v>77.786842105263162</v>
      </c>
      <c r="E1293" s="79"/>
      <c r="G1293" s="7"/>
      <c r="H1293" s="48"/>
    </row>
    <row r="1303" spans="2:8" ht="60.75" x14ac:dyDescent="0.8">
      <c r="B1303" s="80" t="s">
        <v>66</v>
      </c>
      <c r="C1303" s="80"/>
      <c r="D1303" s="80"/>
      <c r="E1303" s="80"/>
      <c r="F1303" s="80"/>
      <c r="G1303" s="80"/>
      <c r="H1303" s="80"/>
    </row>
    <row r="1304" spans="2:8" x14ac:dyDescent="0.25">
      <c r="B1304" s="81" t="s">
        <v>37</v>
      </c>
      <c r="C1304" s="81"/>
      <c r="D1304" s="81"/>
      <c r="E1304" s="81"/>
      <c r="F1304" s="81"/>
      <c r="G1304" s="81"/>
    </row>
    <row r="1305" spans="2:8" x14ac:dyDescent="0.25">
      <c r="C1305" s="52"/>
      <c r="G1305" s="7"/>
    </row>
    <row r="1306" spans="2:8" ht="25.5" x14ac:dyDescent="0.25">
      <c r="C1306" s="14" t="s">
        <v>5</v>
      </c>
      <c r="D1306" s="6"/>
    </row>
    <row r="1307" spans="2:8" ht="20.25" x14ac:dyDescent="0.25">
      <c r="B1307" s="10"/>
      <c r="C1307" s="82" t="s">
        <v>15</v>
      </c>
      <c r="D1307" s="109" t="s">
        <v>87</v>
      </c>
      <c r="E1307" s="109"/>
      <c r="F1307" s="109"/>
      <c r="G1307" s="109"/>
      <c r="H1307" s="40"/>
    </row>
    <row r="1308" spans="2:8" ht="20.25" x14ac:dyDescent="0.25">
      <c r="B1308" s="10"/>
      <c r="C1308" s="83"/>
      <c r="D1308" s="109" t="s">
        <v>136</v>
      </c>
      <c r="E1308" s="109"/>
      <c r="F1308" s="109"/>
      <c r="G1308" s="109"/>
      <c r="H1308" s="40"/>
    </row>
    <row r="1309" spans="2:8" ht="20.25" x14ac:dyDescent="0.25">
      <c r="B1309" s="10"/>
      <c r="C1309" s="84"/>
      <c r="D1309" s="109" t="s">
        <v>150</v>
      </c>
      <c r="E1309" s="109"/>
      <c r="F1309" s="109"/>
      <c r="G1309" s="109"/>
      <c r="H1309" s="40"/>
    </row>
    <row r="1310" spans="2:8" x14ac:dyDescent="0.25">
      <c r="C1310" s="35" t="s">
        <v>12</v>
      </c>
      <c r="D1310" s="53">
        <v>5.9</v>
      </c>
      <c r="E1310" s="49"/>
      <c r="F1310" s="10"/>
    </row>
    <row r="1311" spans="2:8" x14ac:dyDescent="0.25">
      <c r="C1311" s="1" t="s">
        <v>9</v>
      </c>
      <c r="D1311" s="54">
        <v>340</v>
      </c>
      <c r="E1311" s="88" t="s">
        <v>16</v>
      </c>
      <c r="F1311" s="89"/>
      <c r="G1311" s="92">
        <f>D1312/D1311</f>
        <v>45.646764705882354</v>
      </c>
    </row>
    <row r="1312" spans="2:8" x14ac:dyDescent="0.25">
      <c r="C1312" s="1" t="s">
        <v>10</v>
      </c>
      <c r="D1312" s="54">
        <v>15519.9</v>
      </c>
      <c r="E1312" s="90"/>
      <c r="F1312" s="91"/>
      <c r="G1312" s="93"/>
    </row>
    <row r="1313" spans="2:8" x14ac:dyDescent="0.25">
      <c r="C1313" s="37"/>
      <c r="D1313" s="38"/>
      <c r="E1313" s="50"/>
    </row>
    <row r="1314" spans="2:8" x14ac:dyDescent="0.3">
      <c r="C1314" s="36" t="s">
        <v>7</v>
      </c>
      <c r="D1314" s="55" t="s">
        <v>148</v>
      </c>
    </row>
    <row r="1315" spans="2:8" x14ac:dyDescent="0.3">
      <c r="C1315" s="36" t="s">
        <v>11</v>
      </c>
      <c r="D1315" s="55" t="s">
        <v>117</v>
      </c>
    </row>
    <row r="1316" spans="2:8" x14ac:dyDescent="0.3">
      <c r="C1316" s="36" t="s">
        <v>13</v>
      </c>
      <c r="D1316" s="69" t="s">
        <v>35</v>
      </c>
      <c r="E1316" s="41"/>
    </row>
    <row r="1317" spans="2:8" ht="24" thickBot="1" x14ac:dyDescent="0.3">
      <c r="C1317" s="42"/>
      <c r="D1317" s="42"/>
    </row>
    <row r="1318" spans="2:8" ht="48" thickBot="1" x14ac:dyDescent="0.3">
      <c r="B1318" s="94" t="s">
        <v>17</v>
      </c>
      <c r="C1318" s="95"/>
      <c r="D1318" s="23" t="s">
        <v>20</v>
      </c>
      <c r="E1318" s="96" t="s">
        <v>22</v>
      </c>
      <c r="F1318" s="97"/>
      <c r="G1318" s="2" t="s">
        <v>21</v>
      </c>
    </row>
    <row r="1319" spans="2:8" ht="24" thickBot="1" x14ac:dyDescent="0.3">
      <c r="B1319" s="98" t="s">
        <v>36</v>
      </c>
      <c r="C1319" s="99"/>
      <c r="D1319" s="70">
        <v>77.73</v>
      </c>
      <c r="E1319" s="56">
        <v>5.9</v>
      </c>
      <c r="F1319" s="18" t="s">
        <v>25</v>
      </c>
      <c r="G1319" s="26">
        <f t="shared" ref="G1319:G1326" si="30">D1319*E1319</f>
        <v>458.60700000000003</v>
      </c>
      <c r="H1319" s="100"/>
    </row>
    <row r="1320" spans="2:8" x14ac:dyDescent="0.25">
      <c r="B1320" s="101" t="s">
        <v>18</v>
      </c>
      <c r="C1320" s="102"/>
      <c r="D1320" s="59"/>
      <c r="E1320" s="57"/>
      <c r="F1320" s="19" t="s">
        <v>26</v>
      </c>
      <c r="G1320" s="27">
        <f t="shared" si="30"/>
        <v>0</v>
      </c>
      <c r="H1320" s="100"/>
    </row>
    <row r="1321" spans="2:8" ht="24" thickBot="1" x14ac:dyDescent="0.3">
      <c r="B1321" s="103" t="s">
        <v>19</v>
      </c>
      <c r="C1321" s="104"/>
      <c r="D1321" s="62"/>
      <c r="E1321" s="58"/>
      <c r="F1321" s="20" t="s">
        <v>26</v>
      </c>
      <c r="G1321" s="28">
        <f t="shared" si="30"/>
        <v>0</v>
      </c>
      <c r="H1321" s="100"/>
    </row>
    <row r="1322" spans="2:8" ht="24" thickBot="1" x14ac:dyDescent="0.3">
      <c r="B1322" s="105" t="s">
        <v>28</v>
      </c>
      <c r="C1322" s="106"/>
      <c r="D1322" s="71">
        <v>731.97</v>
      </c>
      <c r="E1322" s="56">
        <v>5.9</v>
      </c>
      <c r="F1322" s="24" t="s">
        <v>25</v>
      </c>
      <c r="G1322" s="29">
        <f t="shared" si="30"/>
        <v>4318.6230000000005</v>
      </c>
      <c r="H1322" s="100"/>
    </row>
    <row r="1323" spans="2:8" x14ac:dyDescent="0.25">
      <c r="B1323" s="101" t="s">
        <v>33</v>
      </c>
      <c r="C1323" s="102"/>
      <c r="D1323" s="59"/>
      <c r="E1323" s="59"/>
      <c r="F1323" s="19" t="s">
        <v>25</v>
      </c>
      <c r="G1323" s="27">
        <f t="shared" si="30"/>
        <v>0</v>
      </c>
      <c r="H1323" s="100"/>
    </row>
    <row r="1324" spans="2:8" x14ac:dyDescent="0.25">
      <c r="B1324" s="107" t="s">
        <v>27</v>
      </c>
      <c r="C1324" s="108"/>
      <c r="D1324" s="72"/>
      <c r="E1324" s="60"/>
      <c r="F1324" s="21" t="s">
        <v>25</v>
      </c>
      <c r="G1324" s="30">
        <f t="shared" si="30"/>
        <v>0</v>
      </c>
      <c r="H1324" s="100"/>
    </row>
    <row r="1325" spans="2:8" x14ac:dyDescent="0.25">
      <c r="B1325" s="107" t="s">
        <v>29</v>
      </c>
      <c r="C1325" s="108"/>
      <c r="D1325" s="73"/>
      <c r="E1325" s="61"/>
      <c r="F1325" s="21" t="s">
        <v>25</v>
      </c>
      <c r="G1325" s="30">
        <f t="shared" si="30"/>
        <v>0</v>
      </c>
      <c r="H1325" s="100"/>
    </row>
    <row r="1326" spans="2:8" x14ac:dyDescent="0.25">
      <c r="B1326" s="107" t="s">
        <v>30</v>
      </c>
      <c r="C1326" s="108"/>
      <c r="D1326" s="73"/>
      <c r="E1326" s="61"/>
      <c r="F1326" s="21" t="s">
        <v>25</v>
      </c>
      <c r="G1326" s="30">
        <f t="shared" si="30"/>
        <v>0</v>
      </c>
      <c r="H1326" s="100"/>
    </row>
    <row r="1327" spans="2:8" x14ac:dyDescent="0.25">
      <c r="B1327" s="107" t="s">
        <v>32</v>
      </c>
      <c r="C1327" s="108"/>
      <c r="D1327" s="73"/>
      <c r="E1327" s="61"/>
      <c r="F1327" s="21" t="s">
        <v>25</v>
      </c>
      <c r="G1327" s="30">
        <f>D1327*E1327</f>
        <v>0</v>
      </c>
      <c r="H1327" s="100"/>
    </row>
    <row r="1328" spans="2:8" ht="24" thickBot="1" x14ac:dyDescent="0.3">
      <c r="B1328" s="103" t="s">
        <v>31</v>
      </c>
      <c r="C1328" s="104"/>
      <c r="D1328" s="74"/>
      <c r="E1328" s="62"/>
      <c r="F1328" s="20" t="s">
        <v>25</v>
      </c>
      <c r="G1328" s="31">
        <f>D1328*E1328</f>
        <v>0</v>
      </c>
      <c r="H1328" s="100"/>
    </row>
    <row r="1329" spans="2:8" x14ac:dyDescent="0.25">
      <c r="C1329" s="3"/>
      <c r="D1329" s="3"/>
      <c r="E1329" s="4"/>
      <c r="F1329" s="4"/>
      <c r="H1329" s="45"/>
    </row>
    <row r="1330" spans="2:8" ht="25.5" x14ac:dyDescent="0.25">
      <c r="C1330" s="14" t="s">
        <v>14</v>
      </c>
      <c r="D1330" s="6"/>
    </row>
    <row r="1331" spans="2:8" ht="20.25" x14ac:dyDescent="0.25">
      <c r="C1331" s="77" t="s">
        <v>6</v>
      </c>
      <c r="D1331" s="51" t="s">
        <v>0</v>
      </c>
      <c r="E1331" s="9">
        <f>IF(G1319&gt;0, ROUND((G1319+D1312)/D1312,2), 0)</f>
        <v>1.03</v>
      </c>
      <c r="F1331" s="9"/>
      <c r="G1331" s="10"/>
      <c r="H1331" s="7"/>
    </row>
    <row r="1332" spans="2:8" x14ac:dyDescent="0.25">
      <c r="C1332" s="77"/>
      <c r="D1332" s="51" t="s">
        <v>1</v>
      </c>
      <c r="E1332" s="9">
        <f>IF(SUM(G1320:G1321)&gt;0,ROUND((G1320+G1321+D1312)/D1312,2),0)</f>
        <v>0</v>
      </c>
      <c r="F1332" s="9"/>
      <c r="G1332" s="11"/>
      <c r="H1332" s="47"/>
    </row>
    <row r="1333" spans="2:8" x14ac:dyDescent="0.25">
      <c r="C1333" s="77"/>
      <c r="D1333" s="51" t="s">
        <v>2</v>
      </c>
      <c r="E1333" s="9">
        <f>IF(G1322&gt;0,ROUND((G1322+D1312)/D1312,2),0)</f>
        <v>1.28</v>
      </c>
      <c r="F1333" s="12"/>
      <c r="G1333" s="11"/>
    </row>
    <row r="1334" spans="2:8" x14ac:dyDescent="0.25">
      <c r="C1334" s="77"/>
      <c r="D1334" s="13" t="s">
        <v>3</v>
      </c>
      <c r="E1334" s="32">
        <f>IF(SUM(G1323:G1328)&gt;0,ROUND((SUM(G1323:G1328)+D1312)/D1312,2),0)</f>
        <v>0</v>
      </c>
      <c r="F1334" s="10"/>
      <c r="G1334" s="11"/>
    </row>
    <row r="1335" spans="2:8" ht="25.5" x14ac:dyDescent="0.25">
      <c r="D1335" s="33" t="s">
        <v>4</v>
      </c>
      <c r="E1335" s="34">
        <f>SUM(E1331:E1334)-IF(VALUE(COUNTIF(E1331:E1334,"&gt;0"))=4,3,0)-IF(VALUE(COUNTIF(E1331:E1334,"&gt;0"))=3,2,0)-IF(VALUE(COUNTIF(E1331:E1334,"&gt;0"))=2,1,0)</f>
        <v>1.31</v>
      </c>
      <c r="F1335" s="25"/>
    </row>
    <row r="1336" spans="2:8" x14ac:dyDescent="0.25">
      <c r="E1336" s="15"/>
    </row>
    <row r="1337" spans="2:8" ht="25.5" x14ac:dyDescent="0.35">
      <c r="B1337" s="22"/>
      <c r="C1337" s="16" t="s">
        <v>23</v>
      </c>
      <c r="D1337" s="78">
        <f>E1335*D1312</f>
        <v>20331.069</v>
      </c>
      <c r="E1337" s="78"/>
    </row>
    <row r="1338" spans="2:8" ht="20.25" x14ac:dyDescent="0.3">
      <c r="C1338" s="17" t="s">
        <v>8</v>
      </c>
      <c r="D1338" s="79">
        <f>D1337/D1311</f>
        <v>59.79726176470588</v>
      </c>
      <c r="E1338" s="79"/>
      <c r="G1338" s="7"/>
      <c r="H1338" s="48"/>
    </row>
    <row r="1348" spans="2:8" ht="60.75" x14ac:dyDescent="0.8">
      <c r="B1348" s="80" t="s">
        <v>67</v>
      </c>
      <c r="C1348" s="80"/>
      <c r="D1348" s="80"/>
      <c r="E1348" s="80"/>
      <c r="F1348" s="80"/>
      <c r="G1348" s="80"/>
      <c r="H1348" s="80"/>
    </row>
    <row r="1349" spans="2:8" x14ac:dyDescent="0.25">
      <c r="B1349" s="81" t="s">
        <v>37</v>
      </c>
      <c r="C1349" s="81"/>
      <c r="D1349" s="81"/>
      <c r="E1349" s="81"/>
      <c r="F1349" s="81"/>
      <c r="G1349" s="81"/>
    </row>
    <row r="1350" spans="2:8" x14ac:dyDescent="0.25">
      <c r="C1350" s="52"/>
      <c r="G1350" s="7"/>
    </row>
    <row r="1351" spans="2:8" ht="25.5" x14ac:dyDescent="0.25">
      <c r="C1351" s="14" t="s">
        <v>5</v>
      </c>
      <c r="D1351" s="6"/>
    </row>
    <row r="1352" spans="2:8" ht="20.25" x14ac:dyDescent="0.25">
      <c r="B1352" s="10"/>
      <c r="C1352" s="82" t="s">
        <v>15</v>
      </c>
      <c r="D1352" s="109" t="s">
        <v>87</v>
      </c>
      <c r="E1352" s="109"/>
      <c r="F1352" s="109"/>
      <c r="G1352" s="109"/>
      <c r="H1352" s="40"/>
    </row>
    <row r="1353" spans="2:8" ht="20.25" x14ac:dyDescent="0.25">
      <c r="B1353" s="10"/>
      <c r="C1353" s="83"/>
      <c r="D1353" s="109" t="s">
        <v>151</v>
      </c>
      <c r="E1353" s="109"/>
      <c r="F1353" s="109"/>
      <c r="G1353" s="109"/>
      <c r="H1353" s="40"/>
    </row>
    <row r="1354" spans="2:8" ht="20.25" x14ac:dyDescent="0.25">
      <c r="B1354" s="10"/>
      <c r="C1354" s="84"/>
      <c r="D1354" s="109" t="s">
        <v>152</v>
      </c>
      <c r="E1354" s="109"/>
      <c r="F1354" s="109"/>
      <c r="G1354" s="109"/>
      <c r="H1354" s="40"/>
    </row>
    <row r="1355" spans="2:8" x14ac:dyDescent="0.25">
      <c r="C1355" s="35" t="s">
        <v>12</v>
      </c>
      <c r="D1355" s="53">
        <v>10</v>
      </c>
      <c r="E1355" s="49"/>
      <c r="F1355" s="10"/>
    </row>
    <row r="1356" spans="2:8" x14ac:dyDescent="0.25">
      <c r="C1356" s="1" t="s">
        <v>9</v>
      </c>
      <c r="D1356" s="54">
        <v>2310</v>
      </c>
      <c r="E1356" s="88" t="s">
        <v>16</v>
      </c>
      <c r="F1356" s="89"/>
      <c r="G1356" s="92">
        <f>D1357/D1356</f>
        <v>61.438311688311686</v>
      </c>
    </row>
    <row r="1357" spans="2:8" x14ac:dyDescent="0.25">
      <c r="C1357" s="1" t="s">
        <v>10</v>
      </c>
      <c r="D1357" s="54">
        <v>141922.5</v>
      </c>
      <c r="E1357" s="90"/>
      <c r="F1357" s="91"/>
      <c r="G1357" s="93"/>
    </row>
    <row r="1358" spans="2:8" x14ac:dyDescent="0.25">
      <c r="C1358" s="37"/>
      <c r="D1358" s="38"/>
      <c r="E1358" s="50"/>
    </row>
    <row r="1359" spans="2:8" x14ac:dyDescent="0.3">
      <c r="C1359" s="36" t="s">
        <v>7</v>
      </c>
      <c r="D1359" s="55" t="s">
        <v>153</v>
      </c>
    </row>
    <row r="1360" spans="2:8" x14ac:dyDescent="0.3">
      <c r="C1360" s="36" t="s">
        <v>11</v>
      </c>
      <c r="D1360" s="55" t="s">
        <v>120</v>
      </c>
    </row>
    <row r="1361" spans="2:8" x14ac:dyDescent="0.3">
      <c r="C1361" s="36" t="s">
        <v>13</v>
      </c>
      <c r="D1361" s="69" t="s">
        <v>34</v>
      </c>
      <c r="E1361" s="41"/>
    </row>
    <row r="1362" spans="2:8" ht="24" thickBot="1" x14ac:dyDescent="0.3">
      <c r="C1362" s="42"/>
      <c r="D1362" s="42"/>
    </row>
    <row r="1363" spans="2:8" ht="48" thickBot="1" x14ac:dyDescent="0.3">
      <c r="B1363" s="94" t="s">
        <v>17</v>
      </c>
      <c r="C1363" s="95"/>
      <c r="D1363" s="23" t="s">
        <v>20</v>
      </c>
      <c r="E1363" s="96" t="s">
        <v>22</v>
      </c>
      <c r="F1363" s="97"/>
      <c r="G1363" s="2" t="s">
        <v>21</v>
      </c>
    </row>
    <row r="1364" spans="2:8" ht="24" thickBot="1" x14ac:dyDescent="0.3">
      <c r="B1364" s="98" t="s">
        <v>36</v>
      </c>
      <c r="C1364" s="99"/>
      <c r="D1364" s="70">
        <v>50.01</v>
      </c>
      <c r="E1364" s="56">
        <v>10</v>
      </c>
      <c r="F1364" s="18" t="s">
        <v>25</v>
      </c>
      <c r="G1364" s="26">
        <f t="shared" ref="G1364:G1371" si="31">D1364*E1364</f>
        <v>500.09999999999997</v>
      </c>
      <c r="H1364" s="100"/>
    </row>
    <row r="1365" spans="2:8" x14ac:dyDescent="0.25">
      <c r="B1365" s="101" t="s">
        <v>18</v>
      </c>
      <c r="C1365" s="102"/>
      <c r="D1365" s="59">
        <v>97.44</v>
      </c>
      <c r="E1365" s="57">
        <v>2.2000000000000002</v>
      </c>
      <c r="F1365" s="19" t="s">
        <v>26</v>
      </c>
      <c r="G1365" s="27">
        <f t="shared" si="31"/>
        <v>214.36800000000002</v>
      </c>
      <c r="H1365" s="100"/>
    </row>
    <row r="1366" spans="2:8" ht="24" thickBot="1" x14ac:dyDescent="0.3">
      <c r="B1366" s="103" t="s">
        <v>19</v>
      </c>
      <c r="C1366" s="104"/>
      <c r="D1366" s="62">
        <v>151.63</v>
      </c>
      <c r="E1366" s="58">
        <v>2.2000000000000002</v>
      </c>
      <c r="F1366" s="20" t="s">
        <v>26</v>
      </c>
      <c r="G1366" s="28">
        <f t="shared" si="31"/>
        <v>333.58600000000001</v>
      </c>
      <c r="H1366" s="100"/>
    </row>
    <row r="1367" spans="2:8" ht="24" thickBot="1" x14ac:dyDescent="0.3">
      <c r="B1367" s="105" t="s">
        <v>28</v>
      </c>
      <c r="C1367" s="106"/>
      <c r="D1367" s="71"/>
      <c r="E1367" s="71"/>
      <c r="F1367" s="24" t="s">
        <v>25</v>
      </c>
      <c r="G1367" s="29">
        <f t="shared" si="31"/>
        <v>0</v>
      </c>
      <c r="H1367" s="100"/>
    </row>
    <row r="1368" spans="2:8" x14ac:dyDescent="0.25">
      <c r="B1368" s="101" t="s">
        <v>33</v>
      </c>
      <c r="C1368" s="102"/>
      <c r="D1368" s="59">
        <v>652.6</v>
      </c>
      <c r="E1368" s="59">
        <v>20</v>
      </c>
      <c r="F1368" s="19" t="s">
        <v>25</v>
      </c>
      <c r="G1368" s="27">
        <f t="shared" si="31"/>
        <v>13052</v>
      </c>
      <c r="H1368" s="100"/>
    </row>
    <row r="1369" spans="2:8" x14ac:dyDescent="0.25">
      <c r="B1369" s="107" t="s">
        <v>27</v>
      </c>
      <c r="C1369" s="108"/>
      <c r="D1369" s="72"/>
      <c r="E1369" s="60"/>
      <c r="F1369" s="21" t="s">
        <v>25</v>
      </c>
      <c r="G1369" s="30">
        <f t="shared" si="31"/>
        <v>0</v>
      </c>
      <c r="H1369" s="100"/>
    </row>
    <row r="1370" spans="2:8" x14ac:dyDescent="0.25">
      <c r="B1370" s="107" t="s">
        <v>29</v>
      </c>
      <c r="C1370" s="108"/>
      <c r="D1370" s="73">
        <v>5438.99</v>
      </c>
      <c r="E1370" s="61">
        <v>10</v>
      </c>
      <c r="F1370" s="21" t="s">
        <v>25</v>
      </c>
      <c r="G1370" s="30">
        <f t="shared" si="31"/>
        <v>54389.899999999994</v>
      </c>
      <c r="H1370" s="100"/>
    </row>
    <row r="1371" spans="2:8" x14ac:dyDescent="0.25">
      <c r="B1371" s="107" t="s">
        <v>30</v>
      </c>
      <c r="C1371" s="108"/>
      <c r="D1371" s="73">
        <v>1672.77</v>
      </c>
      <c r="E1371" s="61">
        <v>10</v>
      </c>
      <c r="F1371" s="21" t="s">
        <v>25</v>
      </c>
      <c r="G1371" s="30">
        <f t="shared" si="31"/>
        <v>16727.7</v>
      </c>
      <c r="H1371" s="100"/>
    </row>
    <row r="1372" spans="2:8" x14ac:dyDescent="0.25">
      <c r="B1372" s="107" t="s">
        <v>32</v>
      </c>
      <c r="C1372" s="108"/>
      <c r="D1372" s="73">
        <v>548.24</v>
      </c>
      <c r="E1372" s="61">
        <v>10</v>
      </c>
      <c r="F1372" s="21" t="s">
        <v>25</v>
      </c>
      <c r="G1372" s="30">
        <f>D1372*E1372</f>
        <v>5482.4</v>
      </c>
      <c r="H1372" s="100"/>
    </row>
    <row r="1373" spans="2:8" ht="24" thickBot="1" x14ac:dyDescent="0.3">
      <c r="B1373" s="103" t="s">
        <v>31</v>
      </c>
      <c r="C1373" s="104"/>
      <c r="D1373" s="74">
        <v>340.74</v>
      </c>
      <c r="E1373" s="62">
        <v>100</v>
      </c>
      <c r="F1373" s="20" t="s">
        <v>25</v>
      </c>
      <c r="G1373" s="31">
        <f>D1373*E1373</f>
        <v>34074</v>
      </c>
      <c r="H1373" s="100"/>
    </row>
    <row r="1374" spans="2:8" x14ac:dyDescent="0.25">
      <c r="C1374" s="3"/>
      <c r="D1374" s="3"/>
      <c r="E1374" s="4"/>
      <c r="F1374" s="4"/>
      <c r="H1374" s="45"/>
    </row>
    <row r="1375" spans="2:8" ht="25.5" x14ac:dyDescent="0.25">
      <c r="C1375" s="14" t="s">
        <v>14</v>
      </c>
      <c r="D1375" s="6"/>
    </row>
    <row r="1376" spans="2:8" ht="20.25" x14ac:dyDescent="0.25">
      <c r="C1376" s="77" t="s">
        <v>6</v>
      </c>
      <c r="D1376" s="51" t="s">
        <v>0</v>
      </c>
      <c r="E1376" s="9">
        <f>IF(G1364&gt;0, ROUND((G1364+D1357)/D1357,2), 0)</f>
        <v>1</v>
      </c>
      <c r="F1376" s="9"/>
      <c r="G1376" s="10"/>
      <c r="H1376" s="7"/>
    </row>
    <row r="1377" spans="2:8" x14ac:dyDescent="0.25">
      <c r="C1377" s="77"/>
      <c r="D1377" s="51" t="s">
        <v>1</v>
      </c>
      <c r="E1377" s="9">
        <f>IF(SUM(G1365:G1366)&gt;0,ROUND((G1365+G1366+D1357)/D1357,2),0)</f>
        <v>1</v>
      </c>
      <c r="F1377" s="9"/>
      <c r="G1377" s="11"/>
      <c r="H1377" s="47"/>
    </row>
    <row r="1378" spans="2:8" x14ac:dyDescent="0.25">
      <c r="C1378" s="77"/>
      <c r="D1378" s="51" t="s">
        <v>2</v>
      </c>
      <c r="E1378" s="9">
        <f>IF(G1367&gt;0,ROUND((G1367+D1357)/D1357,2),0)</f>
        <v>0</v>
      </c>
      <c r="F1378" s="12"/>
      <c r="G1378" s="11"/>
    </row>
    <row r="1379" spans="2:8" x14ac:dyDescent="0.25">
      <c r="C1379" s="77"/>
      <c r="D1379" s="13" t="s">
        <v>3</v>
      </c>
      <c r="E1379" s="32">
        <f>IF(SUM(G1368:G1373)&gt;0,ROUND((SUM(G1368:G1373)+D1357)/D1357,2),0)</f>
        <v>1.87</v>
      </c>
      <c r="F1379" s="10"/>
      <c r="G1379" s="11"/>
    </row>
    <row r="1380" spans="2:8" ht="25.5" x14ac:dyDescent="0.25">
      <c r="D1380" s="33" t="s">
        <v>4</v>
      </c>
      <c r="E1380" s="34">
        <f>SUM(E1376:E1379)-IF(VALUE(COUNTIF(E1376:E1379,"&gt;0"))=4,3,0)-IF(VALUE(COUNTIF(E1376:E1379,"&gt;0"))=3,2,0)-IF(VALUE(COUNTIF(E1376:E1379,"&gt;0"))=2,1,0)</f>
        <v>1.87</v>
      </c>
      <c r="F1380" s="25"/>
    </row>
    <row r="1381" spans="2:8" x14ac:dyDescent="0.25">
      <c r="E1381" s="15"/>
    </row>
    <row r="1382" spans="2:8" ht="25.5" x14ac:dyDescent="0.35">
      <c r="B1382" s="22"/>
      <c r="C1382" s="16" t="s">
        <v>23</v>
      </c>
      <c r="D1382" s="78">
        <f>E1380*D1357</f>
        <v>265395.07500000001</v>
      </c>
      <c r="E1382" s="78"/>
    </row>
    <row r="1383" spans="2:8" ht="20.25" x14ac:dyDescent="0.3">
      <c r="C1383" s="17" t="s">
        <v>8</v>
      </c>
      <c r="D1383" s="79">
        <f>D1382/D1356</f>
        <v>114.88964285714286</v>
      </c>
      <c r="E1383" s="79"/>
      <c r="G1383" s="7"/>
      <c r="H1383" s="48"/>
    </row>
    <row r="1393" spans="2:8" ht="60.75" x14ac:dyDescent="0.8">
      <c r="B1393" s="80" t="s">
        <v>68</v>
      </c>
      <c r="C1393" s="80"/>
      <c r="D1393" s="80"/>
      <c r="E1393" s="80"/>
      <c r="F1393" s="80"/>
      <c r="G1393" s="80"/>
      <c r="H1393" s="80"/>
    </row>
    <row r="1394" spans="2:8" x14ac:dyDescent="0.25">
      <c r="B1394" s="81" t="s">
        <v>37</v>
      </c>
      <c r="C1394" s="81"/>
      <c r="D1394" s="81"/>
      <c r="E1394" s="81"/>
      <c r="F1394" s="81"/>
      <c r="G1394" s="81"/>
    </row>
    <row r="1395" spans="2:8" x14ac:dyDescent="0.25">
      <c r="C1395" s="52"/>
      <c r="G1395" s="7"/>
    </row>
    <row r="1396" spans="2:8" ht="25.5" x14ac:dyDescent="0.25">
      <c r="C1396" s="14" t="s">
        <v>5</v>
      </c>
      <c r="D1396" s="6"/>
    </row>
    <row r="1397" spans="2:8" ht="20.25" x14ac:dyDescent="0.25">
      <c r="B1397" s="10"/>
      <c r="C1397" s="82" t="s">
        <v>15</v>
      </c>
      <c r="D1397" s="109" t="s">
        <v>87</v>
      </c>
      <c r="E1397" s="109"/>
      <c r="F1397" s="109"/>
      <c r="G1397" s="109"/>
      <c r="H1397" s="40"/>
    </row>
    <row r="1398" spans="2:8" ht="20.25" x14ac:dyDescent="0.25">
      <c r="B1398" s="10"/>
      <c r="C1398" s="83"/>
      <c r="D1398" s="109" t="s">
        <v>151</v>
      </c>
      <c r="E1398" s="109"/>
      <c r="F1398" s="109"/>
      <c r="G1398" s="109"/>
      <c r="H1398" s="40"/>
    </row>
    <row r="1399" spans="2:8" ht="20.25" x14ac:dyDescent="0.25">
      <c r="B1399" s="10"/>
      <c r="C1399" s="84"/>
      <c r="D1399" s="109" t="s">
        <v>154</v>
      </c>
      <c r="E1399" s="109"/>
      <c r="F1399" s="109"/>
      <c r="G1399" s="109"/>
      <c r="H1399" s="40"/>
    </row>
    <row r="1400" spans="2:8" x14ac:dyDescent="0.25">
      <c r="C1400" s="35" t="s">
        <v>12</v>
      </c>
      <c r="D1400" s="53">
        <v>5</v>
      </c>
      <c r="E1400" s="49"/>
      <c r="F1400" s="10"/>
    </row>
    <row r="1401" spans="2:8" x14ac:dyDescent="0.25">
      <c r="C1401" s="1" t="s">
        <v>9</v>
      </c>
      <c r="D1401" s="54">
        <v>1160</v>
      </c>
      <c r="E1401" s="88" t="s">
        <v>16</v>
      </c>
      <c r="F1401" s="89"/>
      <c r="G1401" s="92">
        <f>D1402/D1401</f>
        <v>85.145344827586214</v>
      </c>
    </row>
    <row r="1402" spans="2:8" x14ac:dyDescent="0.25">
      <c r="C1402" s="1" t="s">
        <v>10</v>
      </c>
      <c r="D1402" s="54">
        <v>98768.6</v>
      </c>
      <c r="E1402" s="90"/>
      <c r="F1402" s="91"/>
      <c r="G1402" s="93"/>
    </row>
    <row r="1403" spans="2:8" x14ac:dyDescent="0.25">
      <c r="C1403" s="37"/>
      <c r="D1403" s="38"/>
      <c r="E1403" s="50"/>
    </row>
    <row r="1404" spans="2:8" x14ac:dyDescent="0.3">
      <c r="C1404" s="36" t="s">
        <v>7</v>
      </c>
      <c r="D1404" s="55" t="s">
        <v>153</v>
      </c>
    </row>
    <row r="1405" spans="2:8" x14ac:dyDescent="0.3">
      <c r="C1405" s="36" t="s">
        <v>11</v>
      </c>
      <c r="D1405" s="55" t="s">
        <v>120</v>
      </c>
    </row>
    <row r="1406" spans="2:8" x14ac:dyDescent="0.3">
      <c r="C1406" s="36" t="s">
        <v>13</v>
      </c>
      <c r="D1406" s="69" t="s">
        <v>34</v>
      </c>
      <c r="E1406" s="41"/>
    </row>
    <row r="1407" spans="2:8" ht="24" thickBot="1" x14ac:dyDescent="0.3">
      <c r="C1407" s="42"/>
      <c r="D1407" s="42"/>
    </row>
    <row r="1408" spans="2:8" ht="48" thickBot="1" x14ac:dyDescent="0.3">
      <c r="B1408" s="94" t="s">
        <v>17</v>
      </c>
      <c r="C1408" s="95"/>
      <c r="D1408" s="23" t="s">
        <v>20</v>
      </c>
      <c r="E1408" s="96" t="s">
        <v>22</v>
      </c>
      <c r="F1408" s="97"/>
      <c r="G1408" s="2" t="s">
        <v>21</v>
      </c>
    </row>
    <row r="1409" spans="2:8" ht="24" thickBot="1" x14ac:dyDescent="0.3">
      <c r="B1409" s="98" t="s">
        <v>36</v>
      </c>
      <c r="C1409" s="99"/>
      <c r="D1409" s="70">
        <v>108.34</v>
      </c>
      <c r="E1409" s="56">
        <v>5</v>
      </c>
      <c r="F1409" s="18" t="s">
        <v>25</v>
      </c>
      <c r="G1409" s="26">
        <f t="shared" ref="G1409:G1416" si="32">D1409*E1409</f>
        <v>541.70000000000005</v>
      </c>
      <c r="H1409" s="100"/>
    </row>
    <row r="1410" spans="2:8" x14ac:dyDescent="0.25">
      <c r="B1410" s="101" t="s">
        <v>18</v>
      </c>
      <c r="C1410" s="102"/>
      <c r="D1410" s="59">
        <v>97.44</v>
      </c>
      <c r="E1410" s="57">
        <v>1.2</v>
      </c>
      <c r="F1410" s="19" t="s">
        <v>26</v>
      </c>
      <c r="G1410" s="27">
        <f t="shared" si="32"/>
        <v>116.928</v>
      </c>
      <c r="H1410" s="100"/>
    </row>
    <row r="1411" spans="2:8" ht="24" thickBot="1" x14ac:dyDescent="0.3">
      <c r="B1411" s="103" t="s">
        <v>19</v>
      </c>
      <c r="C1411" s="104"/>
      <c r="D1411" s="62">
        <v>151.63</v>
      </c>
      <c r="E1411" s="58">
        <v>1.2</v>
      </c>
      <c r="F1411" s="20" t="s">
        <v>26</v>
      </c>
      <c r="G1411" s="28">
        <f t="shared" si="32"/>
        <v>181.95599999999999</v>
      </c>
      <c r="H1411" s="100"/>
    </row>
    <row r="1412" spans="2:8" ht="24" thickBot="1" x14ac:dyDescent="0.3">
      <c r="B1412" s="105" t="s">
        <v>28</v>
      </c>
      <c r="C1412" s="106"/>
      <c r="D1412" s="71"/>
      <c r="E1412" s="71"/>
      <c r="F1412" s="24" t="s">
        <v>25</v>
      </c>
      <c r="G1412" s="29">
        <f t="shared" si="32"/>
        <v>0</v>
      </c>
      <c r="H1412" s="100"/>
    </row>
    <row r="1413" spans="2:8" x14ac:dyDescent="0.25">
      <c r="B1413" s="101" t="s">
        <v>33</v>
      </c>
      <c r="C1413" s="102"/>
      <c r="D1413" s="59">
        <v>652.6</v>
      </c>
      <c r="E1413" s="59">
        <v>10</v>
      </c>
      <c r="F1413" s="19" t="s">
        <v>25</v>
      </c>
      <c r="G1413" s="27">
        <f t="shared" si="32"/>
        <v>6526</v>
      </c>
      <c r="H1413" s="100"/>
    </row>
    <row r="1414" spans="2:8" x14ac:dyDescent="0.25">
      <c r="B1414" s="107" t="s">
        <v>27</v>
      </c>
      <c r="C1414" s="108"/>
      <c r="D1414" s="72"/>
      <c r="E1414" s="60"/>
      <c r="F1414" s="21" t="s">
        <v>25</v>
      </c>
      <c r="G1414" s="30">
        <f t="shared" si="32"/>
        <v>0</v>
      </c>
      <c r="H1414" s="100"/>
    </row>
    <row r="1415" spans="2:8" x14ac:dyDescent="0.25">
      <c r="B1415" s="107" t="s">
        <v>29</v>
      </c>
      <c r="C1415" s="108"/>
      <c r="D1415" s="73">
        <v>5438.99</v>
      </c>
      <c r="E1415" s="61">
        <v>5</v>
      </c>
      <c r="F1415" s="21" t="s">
        <v>25</v>
      </c>
      <c r="G1415" s="30">
        <f t="shared" si="32"/>
        <v>27194.949999999997</v>
      </c>
      <c r="H1415" s="100"/>
    </row>
    <row r="1416" spans="2:8" x14ac:dyDescent="0.25">
      <c r="B1416" s="107" t="s">
        <v>30</v>
      </c>
      <c r="C1416" s="108"/>
      <c r="D1416" s="73">
        <v>1672.77</v>
      </c>
      <c r="E1416" s="61">
        <v>5</v>
      </c>
      <c r="F1416" s="21" t="s">
        <v>25</v>
      </c>
      <c r="G1416" s="30">
        <f t="shared" si="32"/>
        <v>8363.85</v>
      </c>
      <c r="H1416" s="100"/>
    </row>
    <row r="1417" spans="2:8" x14ac:dyDescent="0.25">
      <c r="B1417" s="107" t="s">
        <v>32</v>
      </c>
      <c r="C1417" s="108"/>
      <c r="D1417" s="73">
        <v>548.24</v>
      </c>
      <c r="E1417" s="61">
        <v>5</v>
      </c>
      <c r="F1417" s="21" t="s">
        <v>25</v>
      </c>
      <c r="G1417" s="30">
        <f>D1417*E1417</f>
        <v>2741.2</v>
      </c>
      <c r="H1417" s="100"/>
    </row>
    <row r="1418" spans="2:8" ht="24" thickBot="1" x14ac:dyDescent="0.3">
      <c r="B1418" s="103" t="s">
        <v>31</v>
      </c>
      <c r="C1418" s="104"/>
      <c r="D1418" s="74">
        <v>340.74</v>
      </c>
      <c r="E1418" s="62">
        <v>50</v>
      </c>
      <c r="F1418" s="20" t="s">
        <v>25</v>
      </c>
      <c r="G1418" s="31">
        <f>D1418*E1418</f>
        <v>17037</v>
      </c>
      <c r="H1418" s="100"/>
    </row>
    <row r="1419" spans="2:8" x14ac:dyDescent="0.25">
      <c r="C1419" s="3"/>
      <c r="D1419" s="3"/>
      <c r="E1419" s="4"/>
      <c r="F1419" s="4"/>
      <c r="H1419" s="45"/>
    </row>
    <row r="1420" spans="2:8" ht="25.5" x14ac:dyDescent="0.25">
      <c r="C1420" s="14" t="s">
        <v>14</v>
      </c>
      <c r="D1420" s="6"/>
    </row>
    <row r="1421" spans="2:8" ht="20.25" x14ac:dyDescent="0.25">
      <c r="C1421" s="77" t="s">
        <v>6</v>
      </c>
      <c r="D1421" s="51" t="s">
        <v>0</v>
      </c>
      <c r="E1421" s="9">
        <f>IF(G1409&gt;0, ROUND((G1409+D1402)/D1402,2), 0)</f>
        <v>1.01</v>
      </c>
      <c r="F1421" s="9"/>
      <c r="G1421" s="10"/>
      <c r="H1421" s="7"/>
    </row>
    <row r="1422" spans="2:8" x14ac:dyDescent="0.25">
      <c r="C1422" s="77"/>
      <c r="D1422" s="51" t="s">
        <v>1</v>
      </c>
      <c r="E1422" s="9">
        <f>IF(SUM(G1410:G1411)&gt;0,ROUND((G1410+G1411+D1402)/D1402,2),0)</f>
        <v>1</v>
      </c>
      <c r="F1422" s="9"/>
      <c r="G1422" s="11"/>
      <c r="H1422" s="47"/>
    </row>
    <row r="1423" spans="2:8" x14ac:dyDescent="0.25">
      <c r="C1423" s="77"/>
      <c r="D1423" s="51" t="s">
        <v>2</v>
      </c>
      <c r="E1423" s="9">
        <f>IF(G1412&gt;0,ROUND((G1412+D1402)/D1402,2),0)</f>
        <v>0</v>
      </c>
      <c r="F1423" s="12"/>
      <c r="G1423" s="11"/>
    </row>
    <row r="1424" spans="2:8" x14ac:dyDescent="0.25">
      <c r="C1424" s="77"/>
      <c r="D1424" s="13" t="s">
        <v>3</v>
      </c>
      <c r="E1424" s="32">
        <f>IF(SUM(G1413:G1418)&gt;0,ROUND((SUM(G1413:G1418)+D1402)/D1402,2),0)</f>
        <v>1.63</v>
      </c>
      <c r="F1424" s="10"/>
      <c r="G1424" s="11"/>
    </row>
    <row r="1425" spans="2:8" ht="25.5" x14ac:dyDescent="0.25">
      <c r="D1425" s="33" t="s">
        <v>4</v>
      </c>
      <c r="E1425" s="34">
        <f>SUM(E1421:E1424)-IF(VALUE(COUNTIF(E1421:E1424,"&gt;0"))=4,3,0)-IF(VALUE(COUNTIF(E1421:E1424,"&gt;0"))=3,2,0)-IF(VALUE(COUNTIF(E1421:E1424,"&gt;0"))=2,1,0)</f>
        <v>1.6399999999999997</v>
      </c>
      <c r="F1425" s="25"/>
    </row>
    <row r="1426" spans="2:8" x14ac:dyDescent="0.25">
      <c r="E1426" s="15"/>
    </row>
    <row r="1427" spans="2:8" ht="25.5" x14ac:dyDescent="0.35">
      <c r="B1427" s="22"/>
      <c r="C1427" s="16" t="s">
        <v>23</v>
      </c>
      <c r="D1427" s="78">
        <f>E1425*D1402</f>
        <v>161980.50399999999</v>
      </c>
      <c r="E1427" s="78"/>
    </row>
    <row r="1428" spans="2:8" ht="20.25" x14ac:dyDescent="0.3">
      <c r="C1428" s="17" t="s">
        <v>8</v>
      </c>
      <c r="D1428" s="79">
        <f>D1427/D1401</f>
        <v>139.63836551724137</v>
      </c>
      <c r="E1428" s="79"/>
      <c r="G1428" s="7"/>
      <c r="H1428" s="48"/>
    </row>
    <row r="1438" spans="2:8" ht="60.75" x14ac:dyDescent="0.8">
      <c r="B1438" s="80" t="s">
        <v>69</v>
      </c>
      <c r="C1438" s="80"/>
      <c r="D1438" s="80"/>
      <c r="E1438" s="80"/>
      <c r="F1438" s="80"/>
      <c r="G1438" s="80"/>
      <c r="H1438" s="80"/>
    </row>
    <row r="1439" spans="2:8" x14ac:dyDescent="0.25">
      <c r="B1439" s="81" t="s">
        <v>37</v>
      </c>
      <c r="C1439" s="81"/>
      <c r="D1439" s="81"/>
      <c r="E1439" s="81"/>
      <c r="F1439" s="81"/>
      <c r="G1439" s="81"/>
    </row>
    <row r="1440" spans="2:8" x14ac:dyDescent="0.25">
      <c r="C1440" s="52"/>
      <c r="G1440" s="7"/>
    </row>
    <row r="1441" spans="2:8" ht="25.5" x14ac:dyDescent="0.25">
      <c r="C1441" s="14" t="s">
        <v>5</v>
      </c>
      <c r="D1441" s="6"/>
    </row>
    <row r="1442" spans="2:8" ht="20.25" x14ac:dyDescent="0.25">
      <c r="B1442" s="10"/>
      <c r="C1442" s="82" t="s">
        <v>15</v>
      </c>
      <c r="D1442" s="109" t="s">
        <v>87</v>
      </c>
      <c r="E1442" s="109"/>
      <c r="F1442" s="109"/>
      <c r="G1442" s="109"/>
      <c r="H1442" s="40"/>
    </row>
    <row r="1443" spans="2:8" ht="20.25" x14ac:dyDescent="0.25">
      <c r="B1443" s="10"/>
      <c r="C1443" s="83"/>
      <c r="D1443" s="109" t="s">
        <v>151</v>
      </c>
      <c r="E1443" s="109"/>
      <c r="F1443" s="109"/>
      <c r="G1443" s="109"/>
      <c r="H1443" s="40"/>
    </row>
    <row r="1444" spans="2:8" ht="20.25" x14ac:dyDescent="0.25">
      <c r="B1444" s="10"/>
      <c r="C1444" s="84"/>
      <c r="D1444" s="109" t="s">
        <v>169</v>
      </c>
      <c r="E1444" s="109"/>
      <c r="F1444" s="109"/>
      <c r="G1444" s="109"/>
      <c r="H1444" s="40"/>
    </row>
    <row r="1445" spans="2:8" x14ac:dyDescent="0.25">
      <c r="C1445" s="35" t="s">
        <v>12</v>
      </c>
      <c r="D1445" s="53">
        <v>22</v>
      </c>
      <c r="E1445" s="49"/>
      <c r="F1445" s="10"/>
    </row>
    <row r="1446" spans="2:8" x14ac:dyDescent="0.25">
      <c r="C1446" s="1" t="s">
        <v>9</v>
      </c>
      <c r="D1446" s="54">
        <v>526</v>
      </c>
      <c r="E1446" s="88" t="s">
        <v>16</v>
      </c>
      <c r="F1446" s="89"/>
      <c r="G1446" s="92">
        <f>D1447/D1446</f>
        <v>26.390874524714828</v>
      </c>
    </row>
    <row r="1447" spans="2:8" x14ac:dyDescent="0.25">
      <c r="C1447" s="1" t="s">
        <v>10</v>
      </c>
      <c r="D1447" s="54">
        <v>13881.6</v>
      </c>
      <c r="E1447" s="90"/>
      <c r="F1447" s="91"/>
      <c r="G1447" s="93"/>
    </row>
    <row r="1448" spans="2:8" x14ac:dyDescent="0.25">
      <c r="C1448" s="37"/>
      <c r="D1448" s="38"/>
      <c r="E1448" s="50"/>
    </row>
    <row r="1449" spans="2:8" x14ac:dyDescent="0.3">
      <c r="C1449" s="36" t="s">
        <v>7</v>
      </c>
      <c r="D1449" s="55" t="s">
        <v>170</v>
      </c>
    </row>
    <row r="1450" spans="2:8" x14ac:dyDescent="0.3">
      <c r="C1450" s="36" t="s">
        <v>11</v>
      </c>
      <c r="D1450" s="55" t="s">
        <v>117</v>
      </c>
    </row>
    <row r="1451" spans="2:8" x14ac:dyDescent="0.3">
      <c r="C1451" s="36" t="s">
        <v>13</v>
      </c>
      <c r="D1451" s="69" t="s">
        <v>35</v>
      </c>
      <c r="E1451" s="41"/>
    </row>
    <row r="1452" spans="2:8" ht="24" thickBot="1" x14ac:dyDescent="0.3">
      <c r="C1452" s="42"/>
      <c r="D1452" s="42"/>
    </row>
    <row r="1453" spans="2:8" ht="48" thickBot="1" x14ac:dyDescent="0.3">
      <c r="B1453" s="94" t="s">
        <v>17</v>
      </c>
      <c r="C1453" s="95"/>
      <c r="D1453" s="23" t="s">
        <v>20</v>
      </c>
      <c r="E1453" s="96" t="s">
        <v>22</v>
      </c>
      <c r="F1453" s="97"/>
      <c r="G1453" s="2" t="s">
        <v>21</v>
      </c>
    </row>
    <row r="1454" spans="2:8" ht="24" thickBot="1" x14ac:dyDescent="0.3">
      <c r="B1454" s="98" t="s">
        <v>36</v>
      </c>
      <c r="C1454" s="99"/>
      <c r="D1454" s="70">
        <v>50.01</v>
      </c>
      <c r="E1454" s="56">
        <v>21</v>
      </c>
      <c r="F1454" s="18" t="s">
        <v>25</v>
      </c>
      <c r="G1454" s="26">
        <f t="shared" ref="G1454:G1461" si="33">D1454*E1454</f>
        <v>1050.21</v>
      </c>
      <c r="H1454" s="100"/>
    </row>
    <row r="1455" spans="2:8" x14ac:dyDescent="0.25">
      <c r="B1455" s="101" t="s">
        <v>18</v>
      </c>
      <c r="C1455" s="102"/>
      <c r="D1455" s="59"/>
      <c r="E1455" s="57"/>
      <c r="F1455" s="19" t="s">
        <v>26</v>
      </c>
      <c r="G1455" s="27">
        <f t="shared" si="33"/>
        <v>0</v>
      </c>
      <c r="H1455" s="100"/>
    </row>
    <row r="1456" spans="2:8" ht="24" thickBot="1" x14ac:dyDescent="0.3">
      <c r="B1456" s="103" t="s">
        <v>19</v>
      </c>
      <c r="C1456" s="104"/>
      <c r="D1456" s="62"/>
      <c r="E1456" s="58"/>
      <c r="F1456" s="20" t="s">
        <v>26</v>
      </c>
      <c r="G1456" s="28">
        <f t="shared" si="33"/>
        <v>0</v>
      </c>
      <c r="H1456" s="100"/>
    </row>
    <row r="1457" spans="2:8" ht="24" thickBot="1" x14ac:dyDescent="0.3">
      <c r="B1457" s="105" t="s">
        <v>28</v>
      </c>
      <c r="C1457" s="106"/>
      <c r="D1457" s="71">
        <v>731.97</v>
      </c>
      <c r="E1457" s="71">
        <v>21</v>
      </c>
      <c r="F1457" s="24" t="s">
        <v>25</v>
      </c>
      <c r="G1457" s="29">
        <f t="shared" si="33"/>
        <v>15371.37</v>
      </c>
      <c r="H1457" s="100"/>
    </row>
    <row r="1458" spans="2:8" x14ac:dyDescent="0.25">
      <c r="B1458" s="101" t="s">
        <v>33</v>
      </c>
      <c r="C1458" s="102"/>
      <c r="D1458" s="59"/>
      <c r="E1458" s="59"/>
      <c r="F1458" s="19" t="s">
        <v>25</v>
      </c>
      <c r="G1458" s="27">
        <f t="shared" si="33"/>
        <v>0</v>
      </c>
      <c r="H1458" s="100"/>
    </row>
    <row r="1459" spans="2:8" x14ac:dyDescent="0.25">
      <c r="B1459" s="107" t="s">
        <v>27</v>
      </c>
      <c r="C1459" s="108"/>
      <c r="D1459" s="72"/>
      <c r="E1459" s="60"/>
      <c r="F1459" s="21" t="s">
        <v>25</v>
      </c>
      <c r="G1459" s="30">
        <f t="shared" si="33"/>
        <v>0</v>
      </c>
      <c r="H1459" s="100"/>
    </row>
    <row r="1460" spans="2:8" x14ac:dyDescent="0.25">
      <c r="B1460" s="107" t="s">
        <v>29</v>
      </c>
      <c r="C1460" s="108"/>
      <c r="D1460" s="73"/>
      <c r="E1460" s="61"/>
      <c r="F1460" s="21" t="s">
        <v>25</v>
      </c>
      <c r="G1460" s="30">
        <f t="shared" si="33"/>
        <v>0</v>
      </c>
      <c r="H1460" s="100"/>
    </row>
    <row r="1461" spans="2:8" x14ac:dyDescent="0.25">
      <c r="B1461" s="107" t="s">
        <v>30</v>
      </c>
      <c r="C1461" s="108"/>
      <c r="D1461" s="73"/>
      <c r="E1461" s="61"/>
      <c r="F1461" s="21" t="s">
        <v>25</v>
      </c>
      <c r="G1461" s="30">
        <f t="shared" si="33"/>
        <v>0</v>
      </c>
      <c r="H1461" s="100"/>
    </row>
    <row r="1462" spans="2:8" x14ac:dyDescent="0.25">
      <c r="B1462" s="107" t="s">
        <v>32</v>
      </c>
      <c r="C1462" s="108"/>
      <c r="D1462" s="73"/>
      <c r="E1462" s="61"/>
      <c r="F1462" s="21" t="s">
        <v>25</v>
      </c>
      <c r="G1462" s="30">
        <f>D1462*E1462</f>
        <v>0</v>
      </c>
      <c r="H1462" s="100"/>
    </row>
    <row r="1463" spans="2:8" ht="24" thickBot="1" x14ac:dyDescent="0.3">
      <c r="B1463" s="103" t="s">
        <v>31</v>
      </c>
      <c r="C1463" s="104"/>
      <c r="D1463" s="74"/>
      <c r="E1463" s="62"/>
      <c r="F1463" s="20" t="s">
        <v>25</v>
      </c>
      <c r="G1463" s="31">
        <f>D1463*E1463</f>
        <v>0</v>
      </c>
      <c r="H1463" s="100"/>
    </row>
    <row r="1464" spans="2:8" x14ac:dyDescent="0.25">
      <c r="C1464" s="3"/>
      <c r="D1464" s="3"/>
      <c r="E1464" s="4"/>
      <c r="F1464" s="4"/>
      <c r="H1464" s="45"/>
    </row>
    <row r="1465" spans="2:8" ht="25.5" x14ac:dyDescent="0.25">
      <c r="C1465" s="14" t="s">
        <v>14</v>
      </c>
      <c r="D1465" s="6"/>
    </row>
    <row r="1466" spans="2:8" ht="20.25" x14ac:dyDescent="0.25">
      <c r="C1466" s="77" t="s">
        <v>6</v>
      </c>
      <c r="D1466" s="51" t="s">
        <v>0</v>
      </c>
      <c r="E1466" s="9">
        <f>IF(G1454&gt;0, ROUND((G1454+D1447)/D1447,2), 0)</f>
        <v>1.08</v>
      </c>
      <c r="F1466" s="9"/>
      <c r="G1466" s="10"/>
      <c r="H1466" s="7"/>
    </row>
    <row r="1467" spans="2:8" x14ac:dyDescent="0.25">
      <c r="C1467" s="77"/>
      <c r="D1467" s="51" t="s">
        <v>1</v>
      </c>
      <c r="E1467" s="9">
        <f>IF(SUM(G1455:G1456)&gt;0,ROUND((G1455+G1456+D1447)/D1447,2),0)</f>
        <v>0</v>
      </c>
      <c r="F1467" s="9"/>
      <c r="G1467" s="11"/>
      <c r="H1467" s="47"/>
    </row>
    <row r="1468" spans="2:8" x14ac:dyDescent="0.25">
      <c r="C1468" s="77"/>
      <c r="D1468" s="51" t="s">
        <v>2</v>
      </c>
      <c r="E1468" s="9">
        <f>IF(G1457&gt;0,ROUND((G1457+D1447)/D1447,2),0)</f>
        <v>2.11</v>
      </c>
      <c r="F1468" s="12"/>
      <c r="G1468" s="11"/>
    </row>
    <row r="1469" spans="2:8" x14ac:dyDescent="0.25">
      <c r="C1469" s="77"/>
      <c r="D1469" s="13" t="s">
        <v>3</v>
      </c>
      <c r="E1469" s="32">
        <f>IF(SUM(G1458:G1463)&gt;0,ROUND((SUM(G1458:G1463)+D1447)/D1447,2),0)</f>
        <v>0</v>
      </c>
      <c r="F1469" s="10"/>
      <c r="G1469" s="11"/>
    </row>
    <row r="1470" spans="2:8" ht="25.5" x14ac:dyDescent="0.25">
      <c r="D1470" s="33" t="s">
        <v>4</v>
      </c>
      <c r="E1470" s="34">
        <f>SUM(E1466:E1469)-IF(VALUE(COUNTIF(E1466:E1469,"&gt;0"))=4,3,0)-IF(VALUE(COUNTIF(E1466:E1469,"&gt;0"))=3,2,0)-IF(VALUE(COUNTIF(E1466:E1469,"&gt;0"))=2,1,0)</f>
        <v>2.19</v>
      </c>
      <c r="F1470" s="25"/>
    </row>
    <row r="1471" spans="2:8" x14ac:dyDescent="0.25">
      <c r="E1471" s="15"/>
    </row>
    <row r="1472" spans="2:8" ht="25.5" x14ac:dyDescent="0.35">
      <c r="B1472" s="22"/>
      <c r="C1472" s="16" t="s">
        <v>23</v>
      </c>
      <c r="D1472" s="78">
        <f>E1470*D1447</f>
        <v>30400.704000000002</v>
      </c>
      <c r="E1472" s="78"/>
    </row>
    <row r="1473" spans="2:8" ht="20.25" x14ac:dyDescent="0.3">
      <c r="C1473" s="17" t="s">
        <v>8</v>
      </c>
      <c r="D1473" s="79">
        <f>D1472/D1446</f>
        <v>57.796015209125478</v>
      </c>
      <c r="E1473" s="79"/>
      <c r="G1473" s="7"/>
      <c r="H1473" s="48"/>
    </row>
    <row r="1483" spans="2:8" ht="60.75" x14ac:dyDescent="0.8">
      <c r="B1483" s="80" t="s">
        <v>70</v>
      </c>
      <c r="C1483" s="80"/>
      <c r="D1483" s="80"/>
      <c r="E1483" s="80"/>
      <c r="F1483" s="80"/>
      <c r="G1483" s="80"/>
      <c r="H1483" s="80"/>
    </row>
    <row r="1484" spans="2:8" x14ac:dyDescent="0.25">
      <c r="B1484" s="81" t="s">
        <v>37</v>
      </c>
      <c r="C1484" s="81"/>
      <c r="D1484" s="81"/>
      <c r="E1484" s="81"/>
      <c r="F1484" s="81"/>
      <c r="G1484" s="81"/>
    </row>
    <row r="1485" spans="2:8" x14ac:dyDescent="0.25">
      <c r="C1485" s="52"/>
      <c r="G1485" s="7"/>
    </row>
    <row r="1486" spans="2:8" ht="25.5" x14ac:dyDescent="0.25">
      <c r="C1486" s="14" t="s">
        <v>5</v>
      </c>
      <c r="D1486" s="6"/>
    </row>
    <row r="1487" spans="2:8" ht="20.25" x14ac:dyDescent="0.25">
      <c r="B1487" s="10"/>
      <c r="C1487" s="82" t="s">
        <v>15</v>
      </c>
      <c r="D1487" s="109" t="s">
        <v>87</v>
      </c>
      <c r="E1487" s="109"/>
      <c r="F1487" s="109"/>
      <c r="G1487" s="109"/>
      <c r="H1487" s="40"/>
    </row>
    <row r="1488" spans="2:8" ht="20.25" x14ac:dyDescent="0.25">
      <c r="B1488" s="10"/>
      <c r="C1488" s="83"/>
      <c r="D1488" s="109" t="s">
        <v>155</v>
      </c>
      <c r="E1488" s="109"/>
      <c r="F1488" s="109"/>
      <c r="G1488" s="109"/>
      <c r="H1488" s="40"/>
    </row>
    <row r="1489" spans="2:8" ht="20.25" x14ac:dyDescent="0.25">
      <c r="B1489" s="10"/>
      <c r="C1489" s="84"/>
      <c r="D1489" s="109" t="s">
        <v>156</v>
      </c>
      <c r="E1489" s="109"/>
      <c r="F1489" s="109"/>
      <c r="G1489" s="109"/>
      <c r="H1489" s="40"/>
    </row>
    <row r="1490" spans="2:8" x14ac:dyDescent="0.25">
      <c r="C1490" s="35" t="s">
        <v>12</v>
      </c>
      <c r="D1490" s="53">
        <v>4.8</v>
      </c>
      <c r="E1490" s="49"/>
      <c r="F1490" s="10"/>
    </row>
    <row r="1491" spans="2:8" x14ac:dyDescent="0.25">
      <c r="C1491" s="1" t="s">
        <v>9</v>
      </c>
      <c r="D1491" s="54">
        <v>1053</v>
      </c>
      <c r="E1491" s="88" t="s">
        <v>16</v>
      </c>
      <c r="F1491" s="89"/>
      <c r="G1491" s="92">
        <f>D1492/D1491</f>
        <v>45.957549857549857</v>
      </c>
    </row>
    <row r="1492" spans="2:8" x14ac:dyDescent="0.25">
      <c r="C1492" s="1" t="s">
        <v>10</v>
      </c>
      <c r="D1492" s="54">
        <v>48393.3</v>
      </c>
      <c r="E1492" s="90"/>
      <c r="F1492" s="91"/>
      <c r="G1492" s="93"/>
    </row>
    <row r="1493" spans="2:8" x14ac:dyDescent="0.25">
      <c r="C1493" s="37"/>
      <c r="D1493" s="38"/>
      <c r="E1493" s="50"/>
    </row>
    <row r="1494" spans="2:8" x14ac:dyDescent="0.3">
      <c r="C1494" s="36" t="s">
        <v>7</v>
      </c>
      <c r="D1494" s="55" t="s">
        <v>157</v>
      </c>
    </row>
    <row r="1495" spans="2:8" x14ac:dyDescent="0.3">
      <c r="C1495" s="36" t="s">
        <v>11</v>
      </c>
      <c r="D1495" s="55" t="s">
        <v>117</v>
      </c>
    </row>
    <row r="1496" spans="2:8" x14ac:dyDescent="0.3">
      <c r="C1496" s="36" t="s">
        <v>13</v>
      </c>
      <c r="D1496" s="69" t="s">
        <v>34</v>
      </c>
      <c r="E1496" s="41"/>
    </row>
    <row r="1497" spans="2:8" ht="24" thickBot="1" x14ac:dyDescent="0.3">
      <c r="C1497" s="42"/>
      <c r="D1497" s="42"/>
    </row>
    <row r="1498" spans="2:8" ht="48" thickBot="1" x14ac:dyDescent="0.3">
      <c r="B1498" s="94" t="s">
        <v>17</v>
      </c>
      <c r="C1498" s="95"/>
      <c r="D1498" s="23" t="s">
        <v>20</v>
      </c>
      <c r="E1498" s="96" t="s">
        <v>22</v>
      </c>
      <c r="F1498" s="97"/>
      <c r="G1498" s="2" t="s">
        <v>21</v>
      </c>
    </row>
    <row r="1499" spans="2:8" ht="24" thickBot="1" x14ac:dyDescent="0.3">
      <c r="B1499" s="98" t="s">
        <v>36</v>
      </c>
      <c r="C1499" s="99"/>
      <c r="D1499" s="70">
        <v>169.78</v>
      </c>
      <c r="E1499" s="56">
        <v>4.8</v>
      </c>
      <c r="F1499" s="18" t="s">
        <v>25</v>
      </c>
      <c r="G1499" s="26">
        <f t="shared" ref="G1499:G1506" si="34">D1499*E1499</f>
        <v>814.94399999999996</v>
      </c>
      <c r="H1499" s="100"/>
    </row>
    <row r="1500" spans="2:8" x14ac:dyDescent="0.25">
      <c r="B1500" s="101" t="s">
        <v>18</v>
      </c>
      <c r="C1500" s="102"/>
      <c r="D1500" s="59">
        <v>97.44</v>
      </c>
      <c r="E1500" s="57">
        <v>1.3</v>
      </c>
      <c r="F1500" s="19" t="s">
        <v>26</v>
      </c>
      <c r="G1500" s="27">
        <f t="shared" si="34"/>
        <v>126.672</v>
      </c>
      <c r="H1500" s="100"/>
    </row>
    <row r="1501" spans="2:8" ht="24" thickBot="1" x14ac:dyDescent="0.3">
      <c r="B1501" s="103" t="s">
        <v>19</v>
      </c>
      <c r="C1501" s="104"/>
      <c r="D1501" s="62">
        <v>151.63</v>
      </c>
      <c r="E1501" s="58">
        <v>1.3</v>
      </c>
      <c r="F1501" s="20" t="s">
        <v>26</v>
      </c>
      <c r="G1501" s="28">
        <f t="shared" si="34"/>
        <v>197.119</v>
      </c>
      <c r="H1501" s="100"/>
    </row>
    <row r="1502" spans="2:8" ht="24" thickBot="1" x14ac:dyDescent="0.3">
      <c r="B1502" s="105" t="s">
        <v>28</v>
      </c>
      <c r="C1502" s="106"/>
      <c r="D1502" s="71"/>
      <c r="E1502" s="71"/>
      <c r="F1502" s="24" t="s">
        <v>25</v>
      </c>
      <c r="G1502" s="29">
        <f t="shared" si="34"/>
        <v>0</v>
      </c>
      <c r="H1502" s="100"/>
    </row>
    <row r="1503" spans="2:8" x14ac:dyDescent="0.25">
      <c r="B1503" s="101" t="s">
        <v>33</v>
      </c>
      <c r="C1503" s="102"/>
      <c r="D1503" s="59">
        <v>652.6</v>
      </c>
      <c r="E1503" s="59">
        <v>9.6</v>
      </c>
      <c r="F1503" s="19" t="s">
        <v>25</v>
      </c>
      <c r="G1503" s="27">
        <f t="shared" si="34"/>
        <v>6264.96</v>
      </c>
      <c r="H1503" s="100"/>
    </row>
    <row r="1504" spans="2:8" x14ac:dyDescent="0.25">
      <c r="B1504" s="107" t="s">
        <v>27</v>
      </c>
      <c r="C1504" s="108"/>
      <c r="D1504" s="72"/>
      <c r="E1504" s="60"/>
      <c r="F1504" s="21" t="s">
        <v>25</v>
      </c>
      <c r="G1504" s="30">
        <f t="shared" si="34"/>
        <v>0</v>
      </c>
      <c r="H1504" s="100"/>
    </row>
    <row r="1505" spans="2:8" x14ac:dyDescent="0.25">
      <c r="B1505" s="107" t="s">
        <v>29</v>
      </c>
      <c r="C1505" s="108"/>
      <c r="D1505" s="73">
        <v>5438.99</v>
      </c>
      <c r="E1505" s="61">
        <v>4.8</v>
      </c>
      <c r="F1505" s="21" t="s">
        <v>25</v>
      </c>
      <c r="G1505" s="30">
        <f t="shared" si="34"/>
        <v>26107.151999999998</v>
      </c>
      <c r="H1505" s="100"/>
    </row>
    <row r="1506" spans="2:8" x14ac:dyDescent="0.25">
      <c r="B1506" s="107" t="s">
        <v>30</v>
      </c>
      <c r="C1506" s="108"/>
      <c r="D1506" s="73">
        <v>1672.77</v>
      </c>
      <c r="E1506" s="61">
        <v>4.8</v>
      </c>
      <c r="F1506" s="21" t="s">
        <v>25</v>
      </c>
      <c r="G1506" s="30">
        <f t="shared" si="34"/>
        <v>8029.2959999999994</v>
      </c>
      <c r="H1506" s="100"/>
    </row>
    <row r="1507" spans="2:8" x14ac:dyDescent="0.25">
      <c r="B1507" s="107" t="s">
        <v>32</v>
      </c>
      <c r="C1507" s="108"/>
      <c r="D1507" s="73">
        <v>548.24</v>
      </c>
      <c r="E1507" s="61">
        <v>4.8</v>
      </c>
      <c r="F1507" s="21" t="s">
        <v>25</v>
      </c>
      <c r="G1507" s="30">
        <f>D1507*E1507</f>
        <v>2631.5520000000001</v>
      </c>
      <c r="H1507" s="100"/>
    </row>
    <row r="1508" spans="2:8" ht="24" thickBot="1" x14ac:dyDescent="0.3">
      <c r="B1508" s="103" t="s">
        <v>31</v>
      </c>
      <c r="C1508" s="104"/>
      <c r="D1508" s="74">
        <v>340.74</v>
      </c>
      <c r="E1508" s="62">
        <v>48</v>
      </c>
      <c r="F1508" s="20" t="s">
        <v>25</v>
      </c>
      <c r="G1508" s="31">
        <f>D1508*E1508</f>
        <v>16355.52</v>
      </c>
      <c r="H1508" s="100"/>
    </row>
    <row r="1509" spans="2:8" x14ac:dyDescent="0.25">
      <c r="C1509" s="3"/>
      <c r="D1509" s="3"/>
      <c r="E1509" s="4"/>
      <c r="F1509" s="4"/>
      <c r="H1509" s="45"/>
    </row>
    <row r="1510" spans="2:8" ht="25.5" x14ac:dyDescent="0.25">
      <c r="C1510" s="14" t="s">
        <v>14</v>
      </c>
      <c r="D1510" s="6"/>
    </row>
    <row r="1511" spans="2:8" ht="20.25" x14ac:dyDescent="0.25">
      <c r="C1511" s="77" t="s">
        <v>6</v>
      </c>
      <c r="D1511" s="51" t="s">
        <v>0</v>
      </c>
      <c r="E1511" s="9">
        <f>IF(G1499&gt;0, ROUND((G1499+D1492)/D1492,2), 0)</f>
        <v>1.02</v>
      </c>
      <c r="F1511" s="9"/>
      <c r="G1511" s="10"/>
      <c r="H1511" s="7"/>
    </row>
    <row r="1512" spans="2:8" x14ac:dyDescent="0.25">
      <c r="C1512" s="77"/>
      <c r="D1512" s="51" t="s">
        <v>1</v>
      </c>
      <c r="E1512" s="9">
        <f>IF(SUM(G1500:G1501)&gt;0,ROUND((G1500+G1501+D1492)/D1492,2),0)</f>
        <v>1.01</v>
      </c>
      <c r="F1512" s="9"/>
      <c r="G1512" s="11"/>
      <c r="H1512" s="47"/>
    </row>
    <row r="1513" spans="2:8" x14ac:dyDescent="0.25">
      <c r="C1513" s="77"/>
      <c r="D1513" s="51" t="s">
        <v>2</v>
      </c>
      <c r="E1513" s="9">
        <f>IF(G1502&gt;0,ROUND((G1502+D1492)/D1492,2),0)</f>
        <v>0</v>
      </c>
      <c r="F1513" s="12"/>
      <c r="G1513" s="11"/>
    </row>
    <row r="1514" spans="2:8" x14ac:dyDescent="0.25">
      <c r="C1514" s="77"/>
      <c r="D1514" s="13" t="s">
        <v>3</v>
      </c>
      <c r="E1514" s="32">
        <f>IF(SUM(G1503:G1508)&gt;0,ROUND((SUM(G1503:G1508)+D1492)/D1492,2),0)</f>
        <v>2.23</v>
      </c>
      <c r="F1514" s="10"/>
      <c r="G1514" s="11"/>
    </row>
    <row r="1515" spans="2:8" ht="25.5" x14ac:dyDescent="0.25">
      <c r="D1515" s="33" t="s">
        <v>4</v>
      </c>
      <c r="E1515" s="34">
        <f>SUM(E1511:E1514)-IF(VALUE(COUNTIF(E1511:E1514,"&gt;0"))=4,3,0)-IF(VALUE(COUNTIF(E1511:E1514,"&gt;0"))=3,2,0)-IF(VALUE(COUNTIF(E1511:E1514,"&gt;0"))=2,1,0)</f>
        <v>2.2599999999999998</v>
      </c>
      <c r="F1515" s="25"/>
    </row>
    <row r="1516" spans="2:8" x14ac:dyDescent="0.25">
      <c r="E1516" s="15"/>
    </row>
    <row r="1517" spans="2:8" ht="25.5" x14ac:dyDescent="0.35">
      <c r="B1517" s="22"/>
      <c r="C1517" s="16" t="s">
        <v>23</v>
      </c>
      <c r="D1517" s="78">
        <f>E1515*D1492</f>
        <v>109368.85799999999</v>
      </c>
      <c r="E1517" s="78"/>
    </row>
    <row r="1518" spans="2:8" ht="20.25" x14ac:dyDescent="0.3">
      <c r="C1518" s="17" t="s">
        <v>8</v>
      </c>
      <c r="D1518" s="79">
        <f>D1517/D1491</f>
        <v>103.86406267806267</v>
      </c>
      <c r="E1518" s="79"/>
      <c r="G1518" s="7"/>
      <c r="H1518" s="48"/>
    </row>
    <row r="1528" spans="2:8" ht="60.75" x14ac:dyDescent="0.8">
      <c r="B1528" s="80" t="s">
        <v>71</v>
      </c>
      <c r="C1528" s="80"/>
      <c r="D1528" s="80"/>
      <c r="E1528" s="80"/>
      <c r="F1528" s="80"/>
      <c r="G1528" s="80"/>
      <c r="H1528" s="80"/>
    </row>
    <row r="1529" spans="2:8" x14ac:dyDescent="0.25">
      <c r="B1529" s="81" t="s">
        <v>37</v>
      </c>
      <c r="C1529" s="81"/>
      <c r="D1529" s="81"/>
      <c r="E1529" s="81"/>
      <c r="F1529" s="81"/>
      <c r="G1529" s="81"/>
    </row>
    <row r="1530" spans="2:8" x14ac:dyDescent="0.25">
      <c r="C1530" s="52"/>
      <c r="G1530" s="7"/>
    </row>
    <row r="1531" spans="2:8" ht="25.5" x14ac:dyDescent="0.25">
      <c r="C1531" s="14" t="s">
        <v>5</v>
      </c>
      <c r="D1531" s="6"/>
    </row>
    <row r="1532" spans="2:8" ht="20.25" x14ac:dyDescent="0.25">
      <c r="B1532" s="10"/>
      <c r="C1532" s="82" t="s">
        <v>15</v>
      </c>
      <c r="D1532" s="109" t="s">
        <v>87</v>
      </c>
      <c r="E1532" s="109"/>
      <c r="F1532" s="109"/>
      <c r="G1532" s="109"/>
      <c r="H1532" s="40"/>
    </row>
    <row r="1533" spans="2:8" ht="20.25" x14ac:dyDescent="0.25">
      <c r="B1533" s="10"/>
      <c r="C1533" s="83"/>
      <c r="D1533" s="109" t="s">
        <v>159</v>
      </c>
      <c r="E1533" s="109"/>
      <c r="F1533" s="109"/>
      <c r="G1533" s="109"/>
      <c r="H1533" s="40"/>
    </row>
    <row r="1534" spans="2:8" ht="20.25" x14ac:dyDescent="0.25">
      <c r="B1534" s="10"/>
      <c r="C1534" s="84"/>
      <c r="D1534" s="109" t="s">
        <v>176</v>
      </c>
      <c r="E1534" s="109"/>
      <c r="F1534" s="109"/>
      <c r="G1534" s="109"/>
      <c r="H1534" s="40"/>
    </row>
    <row r="1535" spans="2:8" x14ac:dyDescent="0.25">
      <c r="C1535" s="35" t="s">
        <v>12</v>
      </c>
      <c r="D1535" s="53">
        <v>7.2</v>
      </c>
      <c r="E1535" s="49"/>
      <c r="F1535" s="10"/>
    </row>
    <row r="1536" spans="2:8" x14ac:dyDescent="0.25">
      <c r="C1536" s="1" t="s">
        <v>9</v>
      </c>
      <c r="D1536" s="54">
        <v>1368</v>
      </c>
      <c r="E1536" s="88" t="s">
        <v>16</v>
      </c>
      <c r="F1536" s="89"/>
      <c r="G1536" s="92">
        <f>D1537/D1536</f>
        <v>41.297295321637428</v>
      </c>
    </row>
    <row r="1537" spans="2:8" x14ac:dyDescent="0.25">
      <c r="C1537" s="1" t="s">
        <v>10</v>
      </c>
      <c r="D1537" s="54">
        <v>56494.7</v>
      </c>
      <c r="E1537" s="90"/>
      <c r="F1537" s="91"/>
      <c r="G1537" s="93"/>
    </row>
    <row r="1538" spans="2:8" x14ac:dyDescent="0.25">
      <c r="C1538" s="37"/>
      <c r="D1538" s="38"/>
      <c r="E1538" s="50"/>
    </row>
    <row r="1539" spans="2:8" x14ac:dyDescent="0.3">
      <c r="C1539" s="36" t="s">
        <v>7</v>
      </c>
      <c r="D1539" s="55" t="s">
        <v>158</v>
      </c>
    </row>
    <row r="1540" spans="2:8" x14ac:dyDescent="0.3">
      <c r="C1540" s="36" t="s">
        <v>11</v>
      </c>
      <c r="D1540" s="55" t="s">
        <v>91</v>
      </c>
    </row>
    <row r="1541" spans="2:8" x14ac:dyDescent="0.3">
      <c r="C1541" s="36" t="s">
        <v>13</v>
      </c>
      <c r="D1541" s="69" t="s">
        <v>34</v>
      </c>
      <c r="E1541" s="41"/>
    </row>
    <row r="1542" spans="2:8" ht="24" thickBot="1" x14ac:dyDescent="0.3">
      <c r="C1542" s="42"/>
      <c r="D1542" s="42"/>
    </row>
    <row r="1543" spans="2:8" ht="48" thickBot="1" x14ac:dyDescent="0.3">
      <c r="B1543" s="94" t="s">
        <v>17</v>
      </c>
      <c r="C1543" s="95"/>
      <c r="D1543" s="23" t="s">
        <v>20</v>
      </c>
      <c r="E1543" s="96" t="s">
        <v>22</v>
      </c>
      <c r="F1543" s="97"/>
      <c r="G1543" s="2" t="s">
        <v>21</v>
      </c>
    </row>
    <row r="1544" spans="2:8" ht="24" thickBot="1" x14ac:dyDescent="0.3">
      <c r="B1544" s="98" t="s">
        <v>36</v>
      </c>
      <c r="C1544" s="99"/>
      <c r="D1544" s="70">
        <v>169.78</v>
      </c>
      <c r="E1544" s="56">
        <v>7.2</v>
      </c>
      <c r="F1544" s="18" t="s">
        <v>25</v>
      </c>
      <c r="G1544" s="26">
        <f t="shared" ref="G1544:G1551" si="35">D1544*E1544</f>
        <v>1222.4159999999999</v>
      </c>
      <c r="H1544" s="100"/>
    </row>
    <row r="1545" spans="2:8" x14ac:dyDescent="0.25">
      <c r="B1545" s="101" t="s">
        <v>18</v>
      </c>
      <c r="C1545" s="102"/>
      <c r="D1545" s="59">
        <v>97.44</v>
      </c>
      <c r="E1545" s="57">
        <v>1.7</v>
      </c>
      <c r="F1545" s="19" t="s">
        <v>26</v>
      </c>
      <c r="G1545" s="27">
        <f t="shared" si="35"/>
        <v>165.648</v>
      </c>
      <c r="H1545" s="100"/>
    </row>
    <row r="1546" spans="2:8" ht="24" thickBot="1" x14ac:dyDescent="0.3">
      <c r="B1546" s="103" t="s">
        <v>19</v>
      </c>
      <c r="C1546" s="104"/>
      <c r="D1546" s="62">
        <v>151.63</v>
      </c>
      <c r="E1546" s="58">
        <v>1.7</v>
      </c>
      <c r="F1546" s="20" t="s">
        <v>26</v>
      </c>
      <c r="G1546" s="28">
        <f t="shared" si="35"/>
        <v>257.77099999999996</v>
      </c>
      <c r="H1546" s="100"/>
    </row>
    <row r="1547" spans="2:8" ht="24" thickBot="1" x14ac:dyDescent="0.3">
      <c r="B1547" s="105" t="s">
        <v>28</v>
      </c>
      <c r="C1547" s="106"/>
      <c r="D1547" s="71"/>
      <c r="E1547" s="71"/>
      <c r="F1547" s="24" t="s">
        <v>25</v>
      </c>
      <c r="G1547" s="29">
        <f t="shared" si="35"/>
        <v>0</v>
      </c>
      <c r="H1547" s="100"/>
    </row>
    <row r="1548" spans="2:8" x14ac:dyDescent="0.25">
      <c r="B1548" s="101" t="s">
        <v>33</v>
      </c>
      <c r="C1548" s="102"/>
      <c r="D1548" s="59">
        <v>652.6</v>
      </c>
      <c r="E1548" s="59">
        <v>14.4</v>
      </c>
      <c r="F1548" s="19" t="s">
        <v>25</v>
      </c>
      <c r="G1548" s="27">
        <f t="shared" si="35"/>
        <v>9397.44</v>
      </c>
      <c r="H1548" s="100"/>
    </row>
    <row r="1549" spans="2:8" x14ac:dyDescent="0.25">
      <c r="B1549" s="107" t="s">
        <v>27</v>
      </c>
      <c r="C1549" s="108"/>
      <c r="D1549" s="72"/>
      <c r="E1549" s="60"/>
      <c r="F1549" s="21" t="s">
        <v>25</v>
      </c>
      <c r="G1549" s="30">
        <f t="shared" si="35"/>
        <v>0</v>
      </c>
      <c r="H1549" s="100"/>
    </row>
    <row r="1550" spans="2:8" x14ac:dyDescent="0.25">
      <c r="B1550" s="107" t="s">
        <v>29</v>
      </c>
      <c r="C1550" s="108"/>
      <c r="D1550" s="73">
        <v>5438.99</v>
      </c>
      <c r="E1550" s="60">
        <v>7.2</v>
      </c>
      <c r="F1550" s="21" t="s">
        <v>25</v>
      </c>
      <c r="G1550" s="30">
        <f t="shared" si="35"/>
        <v>39160.728000000003</v>
      </c>
      <c r="H1550" s="100"/>
    </row>
    <row r="1551" spans="2:8" x14ac:dyDescent="0.25">
      <c r="B1551" s="107" t="s">
        <v>30</v>
      </c>
      <c r="C1551" s="108"/>
      <c r="D1551" s="73">
        <v>1672.77</v>
      </c>
      <c r="E1551" s="60">
        <v>7.2</v>
      </c>
      <c r="F1551" s="21" t="s">
        <v>25</v>
      </c>
      <c r="G1551" s="30">
        <f t="shared" si="35"/>
        <v>12043.944</v>
      </c>
      <c r="H1551" s="100"/>
    </row>
    <row r="1552" spans="2:8" x14ac:dyDescent="0.25">
      <c r="B1552" s="107" t="s">
        <v>32</v>
      </c>
      <c r="C1552" s="108"/>
      <c r="D1552" s="73">
        <v>548.24</v>
      </c>
      <c r="E1552" s="60">
        <v>7.2</v>
      </c>
      <c r="F1552" s="21" t="s">
        <v>25</v>
      </c>
      <c r="G1552" s="30">
        <f>D1552*E1552</f>
        <v>3947.328</v>
      </c>
      <c r="H1552" s="100"/>
    </row>
    <row r="1553" spans="2:8" ht="24" thickBot="1" x14ac:dyDescent="0.3">
      <c r="B1553" s="103" t="s">
        <v>31</v>
      </c>
      <c r="C1553" s="104"/>
      <c r="D1553" s="74">
        <v>340.74</v>
      </c>
      <c r="E1553" s="62">
        <v>72</v>
      </c>
      <c r="F1553" s="20" t="s">
        <v>25</v>
      </c>
      <c r="G1553" s="31">
        <f>D1553*E1553</f>
        <v>24533.279999999999</v>
      </c>
      <c r="H1553" s="100"/>
    </row>
    <row r="1554" spans="2:8" x14ac:dyDescent="0.25">
      <c r="C1554" s="3"/>
      <c r="D1554" s="3"/>
      <c r="E1554" s="4"/>
      <c r="F1554" s="4"/>
      <c r="H1554" s="45"/>
    </row>
    <row r="1555" spans="2:8" ht="25.5" x14ac:dyDescent="0.25">
      <c r="C1555" s="14" t="s">
        <v>14</v>
      </c>
      <c r="D1555" s="6"/>
    </row>
    <row r="1556" spans="2:8" ht="20.25" x14ac:dyDescent="0.25">
      <c r="C1556" s="77" t="s">
        <v>6</v>
      </c>
      <c r="D1556" s="51" t="s">
        <v>0</v>
      </c>
      <c r="E1556" s="9">
        <f>IF(G1544&gt;0, ROUND((G1544+D1537)/D1537,2), 0)</f>
        <v>1.02</v>
      </c>
      <c r="F1556" s="9"/>
      <c r="G1556" s="10"/>
      <c r="H1556" s="7"/>
    </row>
    <row r="1557" spans="2:8" x14ac:dyDescent="0.25">
      <c r="C1557" s="77"/>
      <c r="D1557" s="51" t="s">
        <v>1</v>
      </c>
      <c r="E1557" s="9">
        <f>IF(SUM(G1545:G1546)&gt;0,ROUND((G1545+G1546+D1537)/D1537,2),0)</f>
        <v>1.01</v>
      </c>
      <c r="F1557" s="9"/>
      <c r="G1557" s="11"/>
      <c r="H1557" s="47"/>
    </row>
    <row r="1558" spans="2:8" x14ac:dyDescent="0.25">
      <c r="C1558" s="77"/>
      <c r="D1558" s="51" t="s">
        <v>2</v>
      </c>
      <c r="E1558" s="9">
        <f>IF(G1547&gt;0,ROUND((G1547+D1537)/D1537,2),0)</f>
        <v>0</v>
      </c>
      <c r="F1558" s="12"/>
      <c r="G1558" s="11"/>
    </row>
    <row r="1559" spans="2:8" x14ac:dyDescent="0.25">
      <c r="C1559" s="77"/>
      <c r="D1559" s="13" t="s">
        <v>3</v>
      </c>
      <c r="E1559" s="32">
        <f>IF(SUM(G1548:G1553)&gt;0,ROUND((SUM(G1548:G1553)+D1537)/D1537,2),0)</f>
        <v>2.58</v>
      </c>
      <c r="F1559" s="10"/>
      <c r="G1559" s="11"/>
    </row>
    <row r="1560" spans="2:8" ht="25.5" x14ac:dyDescent="0.25">
      <c r="D1560" s="33" t="s">
        <v>4</v>
      </c>
      <c r="E1560" s="34">
        <f>SUM(E1556:E1559)-IF(VALUE(COUNTIF(E1556:E1559,"&gt;0"))=4,3,0)-IF(VALUE(COUNTIF(E1556:E1559,"&gt;0"))=3,2,0)-IF(VALUE(COUNTIF(E1556:E1559,"&gt;0"))=2,1,0)</f>
        <v>2.6100000000000003</v>
      </c>
      <c r="F1560" s="25"/>
    </row>
    <row r="1561" spans="2:8" x14ac:dyDescent="0.25">
      <c r="E1561" s="15"/>
    </row>
    <row r="1562" spans="2:8" ht="25.5" x14ac:dyDescent="0.35">
      <c r="B1562" s="22"/>
      <c r="C1562" s="16" t="s">
        <v>23</v>
      </c>
      <c r="D1562" s="78">
        <f>E1560*D1537</f>
        <v>147451.16700000002</v>
      </c>
      <c r="E1562" s="78"/>
    </row>
    <row r="1563" spans="2:8" ht="20.25" x14ac:dyDescent="0.3">
      <c r="C1563" s="17" t="s">
        <v>8</v>
      </c>
      <c r="D1563" s="79">
        <f>D1562/D1536</f>
        <v>107.7859407894737</v>
      </c>
      <c r="E1563" s="79"/>
      <c r="G1563" s="7"/>
      <c r="H1563" s="48"/>
    </row>
    <row r="1573" spans="2:8" ht="60.75" x14ac:dyDescent="0.8">
      <c r="B1573" s="80" t="s">
        <v>72</v>
      </c>
      <c r="C1573" s="80"/>
      <c r="D1573" s="80"/>
      <c r="E1573" s="80"/>
      <c r="F1573" s="80"/>
      <c r="G1573" s="80"/>
      <c r="H1573" s="80"/>
    </row>
    <row r="1574" spans="2:8" x14ac:dyDescent="0.25">
      <c r="B1574" s="81" t="s">
        <v>37</v>
      </c>
      <c r="C1574" s="81"/>
      <c r="D1574" s="81"/>
      <c r="E1574" s="81"/>
      <c r="F1574" s="81"/>
      <c r="G1574" s="81"/>
    </row>
    <row r="1575" spans="2:8" x14ac:dyDescent="0.25">
      <c r="C1575" s="52"/>
      <c r="G1575" s="7"/>
    </row>
    <row r="1576" spans="2:8" ht="25.5" x14ac:dyDescent="0.25">
      <c r="C1576" s="14" t="s">
        <v>5</v>
      </c>
      <c r="D1576" s="6"/>
    </row>
    <row r="1577" spans="2:8" ht="20.45" customHeight="1" x14ac:dyDescent="0.25">
      <c r="B1577" s="10"/>
      <c r="C1577" s="82" t="s">
        <v>15</v>
      </c>
      <c r="D1577" s="109" t="s">
        <v>87</v>
      </c>
      <c r="E1577" s="109"/>
      <c r="F1577" s="109"/>
      <c r="G1577" s="109"/>
      <c r="H1577" s="40"/>
    </row>
    <row r="1578" spans="2:8" ht="20.45" customHeight="1" x14ac:dyDescent="0.25">
      <c r="B1578" s="10"/>
      <c r="C1578" s="83"/>
      <c r="D1578" s="109" t="s">
        <v>159</v>
      </c>
      <c r="E1578" s="109"/>
      <c r="F1578" s="109"/>
      <c r="G1578" s="109"/>
      <c r="H1578" s="40"/>
    </row>
    <row r="1579" spans="2:8" ht="20.45" customHeight="1" x14ac:dyDescent="0.25">
      <c r="B1579" s="10"/>
      <c r="C1579" s="84"/>
      <c r="D1579" s="109" t="s">
        <v>177</v>
      </c>
      <c r="E1579" s="109"/>
      <c r="F1579" s="109"/>
      <c r="G1579" s="109"/>
      <c r="H1579" s="40"/>
    </row>
    <row r="1580" spans="2:8" x14ac:dyDescent="0.25">
      <c r="C1580" s="35" t="s">
        <v>12</v>
      </c>
      <c r="D1580" s="53">
        <v>6.1</v>
      </c>
      <c r="E1580" s="49"/>
      <c r="F1580" s="10"/>
    </row>
    <row r="1581" spans="2:8" x14ac:dyDescent="0.25">
      <c r="C1581" s="1" t="s">
        <v>9</v>
      </c>
      <c r="D1581" s="54">
        <v>1160</v>
      </c>
      <c r="E1581" s="88" t="s">
        <v>16</v>
      </c>
      <c r="F1581" s="89"/>
      <c r="G1581" s="92">
        <f>D1582/D1581</f>
        <v>46.345775862068962</v>
      </c>
    </row>
    <row r="1582" spans="2:8" x14ac:dyDescent="0.25">
      <c r="C1582" s="1" t="s">
        <v>10</v>
      </c>
      <c r="D1582" s="54">
        <v>53761.1</v>
      </c>
      <c r="E1582" s="90"/>
      <c r="F1582" s="91"/>
      <c r="G1582" s="93"/>
    </row>
    <row r="1583" spans="2:8" x14ac:dyDescent="0.25">
      <c r="C1583" s="37"/>
      <c r="D1583" s="38"/>
      <c r="E1583" s="50"/>
    </row>
    <row r="1584" spans="2:8" x14ac:dyDescent="0.3">
      <c r="C1584" s="36" t="s">
        <v>7</v>
      </c>
      <c r="D1584" s="55" t="s">
        <v>158</v>
      </c>
    </row>
    <row r="1585" spans="2:8" x14ac:dyDescent="0.3">
      <c r="C1585" s="36" t="s">
        <v>11</v>
      </c>
      <c r="D1585" s="55" t="s">
        <v>91</v>
      </c>
    </row>
    <row r="1586" spans="2:8" x14ac:dyDescent="0.3">
      <c r="C1586" s="36" t="s">
        <v>13</v>
      </c>
      <c r="D1586" s="69" t="s">
        <v>34</v>
      </c>
      <c r="E1586" s="41"/>
    </row>
    <row r="1587" spans="2:8" ht="24" thickBot="1" x14ac:dyDescent="0.3">
      <c r="C1587" s="42"/>
      <c r="D1587" s="42"/>
    </row>
    <row r="1588" spans="2:8" ht="48" thickBot="1" x14ac:dyDescent="0.3">
      <c r="B1588" s="94" t="s">
        <v>17</v>
      </c>
      <c r="C1588" s="95"/>
      <c r="D1588" s="23" t="s">
        <v>20</v>
      </c>
      <c r="E1588" s="96" t="s">
        <v>22</v>
      </c>
      <c r="F1588" s="97"/>
      <c r="G1588" s="2" t="s">
        <v>21</v>
      </c>
    </row>
    <row r="1589" spans="2:8" ht="24" thickBot="1" x14ac:dyDescent="0.3">
      <c r="B1589" s="98" t="s">
        <v>36</v>
      </c>
      <c r="C1589" s="99"/>
      <c r="D1589" s="70">
        <v>169.78</v>
      </c>
      <c r="E1589" s="56">
        <v>6.1</v>
      </c>
      <c r="F1589" s="18" t="s">
        <v>25</v>
      </c>
      <c r="G1589" s="26">
        <f t="shared" ref="G1589:G1596" si="36">D1589*E1589</f>
        <v>1035.6579999999999</v>
      </c>
      <c r="H1589" s="100"/>
    </row>
    <row r="1590" spans="2:8" x14ac:dyDescent="0.25">
      <c r="B1590" s="101" t="s">
        <v>18</v>
      </c>
      <c r="C1590" s="102"/>
      <c r="D1590" s="59">
        <v>97.44</v>
      </c>
      <c r="E1590" s="57">
        <v>1.4</v>
      </c>
      <c r="F1590" s="19" t="s">
        <v>26</v>
      </c>
      <c r="G1590" s="27">
        <f t="shared" si="36"/>
        <v>136.416</v>
      </c>
      <c r="H1590" s="100"/>
    </row>
    <row r="1591" spans="2:8" ht="24" thickBot="1" x14ac:dyDescent="0.3">
      <c r="B1591" s="103" t="s">
        <v>19</v>
      </c>
      <c r="C1591" s="104"/>
      <c r="D1591" s="62">
        <v>151.63</v>
      </c>
      <c r="E1591" s="58">
        <v>1.4</v>
      </c>
      <c r="F1591" s="20" t="s">
        <v>26</v>
      </c>
      <c r="G1591" s="28">
        <f t="shared" si="36"/>
        <v>212.28199999999998</v>
      </c>
      <c r="H1591" s="100"/>
    </row>
    <row r="1592" spans="2:8" ht="24" thickBot="1" x14ac:dyDescent="0.3">
      <c r="B1592" s="105" t="s">
        <v>28</v>
      </c>
      <c r="C1592" s="106"/>
      <c r="D1592" s="71"/>
      <c r="E1592" s="71"/>
      <c r="F1592" s="24" t="s">
        <v>25</v>
      </c>
      <c r="G1592" s="29">
        <f t="shared" si="36"/>
        <v>0</v>
      </c>
      <c r="H1592" s="100"/>
    </row>
    <row r="1593" spans="2:8" x14ac:dyDescent="0.25">
      <c r="B1593" s="101" t="s">
        <v>33</v>
      </c>
      <c r="C1593" s="102"/>
      <c r="D1593" s="59">
        <v>652.6</v>
      </c>
      <c r="E1593" s="59">
        <v>12.2</v>
      </c>
      <c r="F1593" s="19" t="s">
        <v>25</v>
      </c>
      <c r="G1593" s="27">
        <f t="shared" si="36"/>
        <v>7961.72</v>
      </c>
      <c r="H1593" s="100"/>
    </row>
    <row r="1594" spans="2:8" x14ac:dyDescent="0.25">
      <c r="B1594" s="107" t="s">
        <v>27</v>
      </c>
      <c r="C1594" s="108"/>
      <c r="D1594" s="72"/>
      <c r="E1594" s="60"/>
      <c r="F1594" s="21" t="s">
        <v>25</v>
      </c>
      <c r="G1594" s="30">
        <f t="shared" si="36"/>
        <v>0</v>
      </c>
      <c r="H1594" s="100"/>
    </row>
    <row r="1595" spans="2:8" x14ac:dyDescent="0.25">
      <c r="B1595" s="107" t="s">
        <v>29</v>
      </c>
      <c r="C1595" s="108"/>
      <c r="D1595" s="73">
        <v>5438.99</v>
      </c>
      <c r="E1595" s="60">
        <v>6.1</v>
      </c>
      <c r="F1595" s="21" t="s">
        <v>25</v>
      </c>
      <c r="G1595" s="30">
        <f t="shared" si="36"/>
        <v>33177.839</v>
      </c>
      <c r="H1595" s="100"/>
    </row>
    <row r="1596" spans="2:8" x14ac:dyDescent="0.25">
      <c r="B1596" s="107" t="s">
        <v>30</v>
      </c>
      <c r="C1596" s="108"/>
      <c r="D1596" s="73">
        <v>1672.77</v>
      </c>
      <c r="E1596" s="60">
        <v>6.1</v>
      </c>
      <c r="F1596" s="21" t="s">
        <v>25</v>
      </c>
      <c r="G1596" s="30">
        <f t="shared" si="36"/>
        <v>10203.896999999999</v>
      </c>
      <c r="H1596" s="100"/>
    </row>
    <row r="1597" spans="2:8" x14ac:dyDescent="0.25">
      <c r="B1597" s="107" t="s">
        <v>32</v>
      </c>
      <c r="C1597" s="108"/>
      <c r="D1597" s="73">
        <v>548.24</v>
      </c>
      <c r="E1597" s="60">
        <v>6.1</v>
      </c>
      <c r="F1597" s="21" t="s">
        <v>25</v>
      </c>
      <c r="G1597" s="30">
        <f>D1597*E1597</f>
        <v>3344.2639999999997</v>
      </c>
      <c r="H1597" s="100"/>
    </row>
    <row r="1598" spans="2:8" ht="24" thickBot="1" x14ac:dyDescent="0.3">
      <c r="B1598" s="103" t="s">
        <v>31</v>
      </c>
      <c r="C1598" s="104"/>
      <c r="D1598" s="74">
        <v>340.74</v>
      </c>
      <c r="E1598" s="62">
        <v>61</v>
      </c>
      <c r="F1598" s="20" t="s">
        <v>25</v>
      </c>
      <c r="G1598" s="31">
        <f>D1598*E1598</f>
        <v>20785.14</v>
      </c>
      <c r="H1598" s="100"/>
    </row>
    <row r="1599" spans="2:8" x14ac:dyDescent="0.25">
      <c r="C1599" s="3"/>
      <c r="D1599" s="3"/>
      <c r="E1599" s="4"/>
      <c r="F1599" s="4"/>
      <c r="H1599" s="45"/>
    </row>
    <row r="1600" spans="2:8" ht="25.5" x14ac:dyDescent="0.25">
      <c r="C1600" s="14" t="s">
        <v>14</v>
      </c>
      <c r="D1600" s="6"/>
    </row>
    <row r="1601" spans="2:8" ht="20.25" x14ac:dyDescent="0.25">
      <c r="C1601" s="77" t="s">
        <v>6</v>
      </c>
      <c r="D1601" s="51" t="s">
        <v>0</v>
      </c>
      <c r="E1601" s="9">
        <f>IF(G1589&gt;0, ROUND((G1589+D1582)/D1582,2), 0)</f>
        <v>1.02</v>
      </c>
      <c r="F1601" s="9"/>
      <c r="G1601" s="10"/>
      <c r="H1601" s="7"/>
    </row>
    <row r="1602" spans="2:8" x14ac:dyDescent="0.25">
      <c r="C1602" s="77"/>
      <c r="D1602" s="51" t="s">
        <v>1</v>
      </c>
      <c r="E1602" s="9">
        <f>IF(SUM(G1590:G1591)&gt;0,ROUND((G1590+G1591+D1582)/D1582,2),0)</f>
        <v>1.01</v>
      </c>
      <c r="F1602" s="9"/>
      <c r="G1602" s="11"/>
      <c r="H1602" s="47"/>
    </row>
    <row r="1603" spans="2:8" x14ac:dyDescent="0.25">
      <c r="C1603" s="77"/>
      <c r="D1603" s="51" t="s">
        <v>2</v>
      </c>
      <c r="E1603" s="9">
        <f>IF(G1592&gt;0,ROUND((G1592+D1582)/D1582,2),0)</f>
        <v>0</v>
      </c>
      <c r="F1603" s="12"/>
      <c r="G1603" s="11"/>
    </row>
    <row r="1604" spans="2:8" x14ac:dyDescent="0.25">
      <c r="C1604" s="77"/>
      <c r="D1604" s="13" t="s">
        <v>3</v>
      </c>
      <c r="E1604" s="32">
        <f>IF(SUM(G1593:G1598)&gt;0,ROUND((SUM(G1593:G1598)+D1582)/D1582,2),0)</f>
        <v>2.4</v>
      </c>
      <c r="F1604" s="10"/>
      <c r="G1604" s="11"/>
    </row>
    <row r="1605" spans="2:8" ht="25.5" x14ac:dyDescent="0.25">
      <c r="D1605" s="33" t="s">
        <v>4</v>
      </c>
      <c r="E1605" s="34">
        <f>SUM(E1601:E1604)-IF(VALUE(COUNTIF(E1601:E1604,"&gt;0"))=4,3,0)-IF(VALUE(COUNTIF(E1601:E1604,"&gt;0"))=3,2,0)-IF(VALUE(COUNTIF(E1601:E1604,"&gt;0"))=2,1,0)</f>
        <v>2.4299999999999997</v>
      </c>
      <c r="F1605" s="25"/>
    </row>
    <row r="1606" spans="2:8" x14ac:dyDescent="0.25">
      <c r="E1606" s="15"/>
    </row>
    <row r="1607" spans="2:8" ht="25.5" x14ac:dyDescent="0.35">
      <c r="B1607" s="22"/>
      <c r="C1607" s="16" t="s">
        <v>23</v>
      </c>
      <c r="D1607" s="78">
        <f>E1605*D1582</f>
        <v>130639.47299999998</v>
      </c>
      <c r="E1607" s="78"/>
    </row>
    <row r="1608" spans="2:8" ht="20.25" x14ac:dyDescent="0.3">
      <c r="C1608" s="17" t="s">
        <v>8</v>
      </c>
      <c r="D1608" s="79">
        <f>D1607/D1581</f>
        <v>112.62023534482758</v>
      </c>
      <c r="E1608" s="79"/>
      <c r="G1608" s="7"/>
      <c r="H1608" s="48"/>
    </row>
    <row r="1618" spans="2:8" ht="60.75" x14ac:dyDescent="0.8">
      <c r="B1618" s="80" t="s">
        <v>73</v>
      </c>
      <c r="C1618" s="80"/>
      <c r="D1618" s="80"/>
      <c r="E1618" s="80"/>
      <c r="F1618" s="80"/>
      <c r="G1618" s="80"/>
      <c r="H1618" s="80"/>
    </row>
    <row r="1619" spans="2:8" x14ac:dyDescent="0.25">
      <c r="B1619" s="81" t="s">
        <v>37</v>
      </c>
      <c r="C1619" s="81"/>
      <c r="D1619" s="81"/>
      <c r="E1619" s="81"/>
      <c r="F1619" s="81"/>
      <c r="G1619" s="81"/>
    </row>
    <row r="1620" spans="2:8" x14ac:dyDescent="0.25">
      <c r="C1620" s="52"/>
      <c r="G1620" s="7"/>
    </row>
    <row r="1621" spans="2:8" ht="25.5" x14ac:dyDescent="0.25">
      <c r="C1621" s="14" t="s">
        <v>5</v>
      </c>
      <c r="D1621" s="6"/>
    </row>
    <row r="1622" spans="2:8" ht="20.25" x14ac:dyDescent="0.25">
      <c r="B1622" s="10"/>
      <c r="C1622" s="82" t="s">
        <v>15</v>
      </c>
      <c r="D1622" s="109" t="s">
        <v>87</v>
      </c>
      <c r="E1622" s="109"/>
      <c r="F1622" s="109"/>
      <c r="G1622" s="109"/>
      <c r="H1622" s="40"/>
    </row>
    <row r="1623" spans="2:8" ht="20.25" x14ac:dyDescent="0.25">
      <c r="B1623" s="10"/>
      <c r="C1623" s="83"/>
      <c r="D1623" s="109" t="s">
        <v>159</v>
      </c>
      <c r="E1623" s="109"/>
      <c r="F1623" s="109"/>
      <c r="G1623" s="109"/>
      <c r="H1623" s="40"/>
    </row>
    <row r="1624" spans="2:8" ht="20.25" x14ac:dyDescent="0.25">
      <c r="B1624" s="10"/>
      <c r="C1624" s="84"/>
      <c r="D1624" s="109" t="s">
        <v>160</v>
      </c>
      <c r="E1624" s="109"/>
      <c r="F1624" s="109"/>
      <c r="G1624" s="109"/>
      <c r="H1624" s="40"/>
    </row>
    <row r="1625" spans="2:8" x14ac:dyDescent="0.25">
      <c r="C1625" s="35" t="s">
        <v>12</v>
      </c>
      <c r="D1625" s="53">
        <v>8.5</v>
      </c>
      <c r="E1625" s="49"/>
      <c r="F1625" s="10"/>
    </row>
    <row r="1626" spans="2:8" x14ac:dyDescent="0.25">
      <c r="C1626" s="1" t="s">
        <v>9</v>
      </c>
      <c r="D1626" s="54">
        <v>1445</v>
      </c>
      <c r="E1626" s="88" t="s">
        <v>16</v>
      </c>
      <c r="F1626" s="89"/>
      <c r="G1626" s="92">
        <f>D1627/D1626</f>
        <v>138.81757785467127</v>
      </c>
    </row>
    <row r="1627" spans="2:8" x14ac:dyDescent="0.25">
      <c r="C1627" s="1" t="s">
        <v>10</v>
      </c>
      <c r="D1627" s="54">
        <v>200591.4</v>
      </c>
      <c r="E1627" s="90"/>
      <c r="F1627" s="91"/>
      <c r="G1627" s="93"/>
    </row>
    <row r="1628" spans="2:8" x14ac:dyDescent="0.25">
      <c r="C1628" s="37"/>
      <c r="D1628" s="38"/>
      <c r="E1628" s="50"/>
    </row>
    <row r="1629" spans="2:8" x14ac:dyDescent="0.3">
      <c r="C1629" s="36" t="s">
        <v>7</v>
      </c>
      <c r="D1629" s="55" t="s">
        <v>161</v>
      </c>
    </row>
    <row r="1630" spans="2:8" x14ac:dyDescent="0.3">
      <c r="C1630" s="36" t="s">
        <v>11</v>
      </c>
      <c r="D1630" s="55" t="s">
        <v>102</v>
      </c>
    </row>
    <row r="1631" spans="2:8" x14ac:dyDescent="0.3">
      <c r="C1631" s="36" t="s">
        <v>13</v>
      </c>
      <c r="D1631" s="69" t="s">
        <v>34</v>
      </c>
      <c r="E1631" s="41"/>
    </row>
    <row r="1632" spans="2:8" ht="24" thickBot="1" x14ac:dyDescent="0.3">
      <c r="C1632" s="42"/>
      <c r="D1632" s="42"/>
    </row>
    <row r="1633" spans="2:8" ht="48" thickBot="1" x14ac:dyDescent="0.3">
      <c r="B1633" s="94" t="s">
        <v>17</v>
      </c>
      <c r="C1633" s="95"/>
      <c r="D1633" s="23" t="s">
        <v>20</v>
      </c>
      <c r="E1633" s="96" t="s">
        <v>22</v>
      </c>
      <c r="F1633" s="97"/>
      <c r="G1633" s="2" t="s">
        <v>21</v>
      </c>
    </row>
    <row r="1634" spans="2:8" ht="24" thickBot="1" x14ac:dyDescent="0.3">
      <c r="B1634" s="98" t="s">
        <v>36</v>
      </c>
      <c r="C1634" s="99"/>
      <c r="D1634" s="70">
        <v>50.01</v>
      </c>
      <c r="E1634" s="56">
        <v>8.5</v>
      </c>
      <c r="F1634" s="18" t="s">
        <v>25</v>
      </c>
      <c r="G1634" s="26">
        <f t="shared" ref="G1634:G1641" si="37">D1634*E1634</f>
        <v>425.08499999999998</v>
      </c>
      <c r="H1634" s="100"/>
    </row>
    <row r="1635" spans="2:8" x14ac:dyDescent="0.25">
      <c r="B1635" s="101" t="s">
        <v>18</v>
      </c>
      <c r="C1635" s="102"/>
      <c r="D1635" s="59">
        <v>97.44</v>
      </c>
      <c r="E1635" s="57">
        <v>1.9</v>
      </c>
      <c r="F1635" s="19" t="s">
        <v>26</v>
      </c>
      <c r="G1635" s="27">
        <f t="shared" si="37"/>
        <v>185.136</v>
      </c>
      <c r="H1635" s="100"/>
    </row>
    <row r="1636" spans="2:8" ht="24" thickBot="1" x14ac:dyDescent="0.3">
      <c r="B1636" s="103" t="s">
        <v>19</v>
      </c>
      <c r="C1636" s="104"/>
      <c r="D1636" s="62">
        <v>151.63</v>
      </c>
      <c r="E1636" s="58">
        <v>1.9</v>
      </c>
      <c r="F1636" s="20" t="s">
        <v>26</v>
      </c>
      <c r="G1636" s="28">
        <f t="shared" si="37"/>
        <v>288.09699999999998</v>
      </c>
      <c r="H1636" s="100"/>
    </row>
    <row r="1637" spans="2:8" ht="24" thickBot="1" x14ac:dyDescent="0.3">
      <c r="B1637" s="105" t="s">
        <v>28</v>
      </c>
      <c r="C1637" s="106"/>
      <c r="D1637" s="71"/>
      <c r="E1637" s="71"/>
      <c r="F1637" s="24" t="s">
        <v>25</v>
      </c>
      <c r="G1637" s="29">
        <f t="shared" si="37"/>
        <v>0</v>
      </c>
      <c r="H1637" s="100"/>
    </row>
    <row r="1638" spans="2:8" x14ac:dyDescent="0.25">
      <c r="B1638" s="101" t="s">
        <v>33</v>
      </c>
      <c r="C1638" s="102"/>
      <c r="D1638" s="59">
        <v>652.6</v>
      </c>
      <c r="E1638" s="59">
        <v>17</v>
      </c>
      <c r="F1638" s="19" t="s">
        <v>25</v>
      </c>
      <c r="G1638" s="27">
        <f t="shared" si="37"/>
        <v>11094.2</v>
      </c>
      <c r="H1638" s="100"/>
    </row>
    <row r="1639" spans="2:8" x14ac:dyDescent="0.25">
      <c r="B1639" s="107" t="s">
        <v>27</v>
      </c>
      <c r="C1639" s="108"/>
      <c r="D1639" s="72"/>
      <c r="E1639" s="60"/>
      <c r="F1639" s="21" t="s">
        <v>25</v>
      </c>
      <c r="G1639" s="30">
        <f t="shared" si="37"/>
        <v>0</v>
      </c>
      <c r="H1639" s="100"/>
    </row>
    <row r="1640" spans="2:8" x14ac:dyDescent="0.25">
      <c r="B1640" s="107" t="s">
        <v>29</v>
      </c>
      <c r="C1640" s="108"/>
      <c r="D1640" s="73">
        <v>5438.99</v>
      </c>
      <c r="E1640" s="61">
        <v>8.5</v>
      </c>
      <c r="F1640" s="21" t="s">
        <v>25</v>
      </c>
      <c r="G1640" s="30">
        <f t="shared" si="37"/>
        <v>46231.415000000001</v>
      </c>
      <c r="H1640" s="100"/>
    </row>
    <row r="1641" spans="2:8" x14ac:dyDescent="0.25">
      <c r="B1641" s="107" t="s">
        <v>30</v>
      </c>
      <c r="C1641" s="108"/>
      <c r="D1641" s="73">
        <v>1672.77</v>
      </c>
      <c r="E1641" s="61">
        <v>8.5</v>
      </c>
      <c r="F1641" s="21" t="s">
        <v>25</v>
      </c>
      <c r="G1641" s="30">
        <f t="shared" si="37"/>
        <v>14218.545</v>
      </c>
      <c r="H1641" s="100"/>
    </row>
    <row r="1642" spans="2:8" x14ac:dyDescent="0.25">
      <c r="B1642" s="107" t="s">
        <v>32</v>
      </c>
      <c r="C1642" s="108"/>
      <c r="D1642" s="73">
        <v>548.24</v>
      </c>
      <c r="E1642" s="61">
        <v>8.5</v>
      </c>
      <c r="F1642" s="21" t="s">
        <v>25</v>
      </c>
      <c r="G1642" s="30">
        <f>D1642*E1642</f>
        <v>4660.04</v>
      </c>
      <c r="H1642" s="100"/>
    </row>
    <row r="1643" spans="2:8" ht="24" thickBot="1" x14ac:dyDescent="0.3">
      <c r="B1643" s="103" t="s">
        <v>31</v>
      </c>
      <c r="C1643" s="104"/>
      <c r="D1643" s="74">
        <v>340.74</v>
      </c>
      <c r="E1643" s="62">
        <v>85</v>
      </c>
      <c r="F1643" s="20" t="s">
        <v>25</v>
      </c>
      <c r="G1643" s="31">
        <f>D1643*E1643</f>
        <v>28962.9</v>
      </c>
      <c r="H1643" s="100"/>
    </row>
    <row r="1644" spans="2:8" x14ac:dyDescent="0.25">
      <c r="C1644" s="3"/>
      <c r="D1644" s="3"/>
      <c r="E1644" s="4"/>
      <c r="F1644" s="4"/>
      <c r="H1644" s="45"/>
    </row>
    <row r="1645" spans="2:8" ht="25.5" x14ac:dyDescent="0.25">
      <c r="C1645" s="14" t="s">
        <v>14</v>
      </c>
      <c r="D1645" s="6"/>
    </row>
    <row r="1646" spans="2:8" ht="20.25" x14ac:dyDescent="0.25">
      <c r="C1646" s="77" t="s">
        <v>6</v>
      </c>
      <c r="D1646" s="51" t="s">
        <v>0</v>
      </c>
      <c r="E1646" s="9">
        <f>IF(G1634&gt;0, ROUND((G1634+D1627)/D1627,2), 0)</f>
        <v>1</v>
      </c>
      <c r="F1646" s="9"/>
      <c r="G1646" s="10"/>
      <c r="H1646" s="7"/>
    </row>
    <row r="1647" spans="2:8" x14ac:dyDescent="0.25">
      <c r="C1647" s="77"/>
      <c r="D1647" s="51" t="s">
        <v>1</v>
      </c>
      <c r="E1647" s="9">
        <f>IF(SUM(G1635:G1636)&gt;0,ROUND((G1635+G1636+D1627)/D1627,2),0)</f>
        <v>1</v>
      </c>
      <c r="F1647" s="9"/>
      <c r="G1647" s="11"/>
      <c r="H1647" s="47"/>
    </row>
    <row r="1648" spans="2:8" x14ac:dyDescent="0.25">
      <c r="C1648" s="77"/>
      <c r="D1648" s="51" t="s">
        <v>2</v>
      </c>
      <c r="E1648" s="9">
        <f>IF(G1637&gt;0,ROUND((G1637+D1627)/D1627,2),0)</f>
        <v>0</v>
      </c>
      <c r="F1648" s="12"/>
      <c r="G1648" s="11"/>
    </row>
    <row r="1649" spans="2:8" x14ac:dyDescent="0.25">
      <c r="C1649" s="77"/>
      <c r="D1649" s="13" t="s">
        <v>3</v>
      </c>
      <c r="E1649" s="32">
        <f>IF(SUM(G1638:G1643)&gt;0,ROUND((SUM(G1638:G1643)+D1627)/D1627,2),0)</f>
        <v>1.52</v>
      </c>
      <c r="F1649" s="10"/>
      <c r="G1649" s="11"/>
    </row>
    <row r="1650" spans="2:8" ht="25.5" x14ac:dyDescent="0.25">
      <c r="D1650" s="33" t="s">
        <v>4</v>
      </c>
      <c r="E1650" s="34">
        <f>SUM(E1646:E1649)-IF(VALUE(COUNTIF(E1646:E1649,"&gt;0"))=4,3,0)-IF(VALUE(COUNTIF(E1646:E1649,"&gt;0"))=3,2,0)-IF(VALUE(COUNTIF(E1646:E1649,"&gt;0"))=2,1,0)</f>
        <v>1.52</v>
      </c>
      <c r="F1650" s="25"/>
    </row>
    <row r="1651" spans="2:8" x14ac:dyDescent="0.25">
      <c r="E1651" s="15"/>
    </row>
    <row r="1652" spans="2:8" ht="25.5" x14ac:dyDescent="0.35">
      <c r="B1652" s="22"/>
      <c r="C1652" s="16" t="s">
        <v>23</v>
      </c>
      <c r="D1652" s="78">
        <f>E1650*D1627</f>
        <v>304898.92800000001</v>
      </c>
      <c r="E1652" s="78"/>
    </row>
    <row r="1653" spans="2:8" ht="20.25" x14ac:dyDescent="0.3">
      <c r="C1653" s="17" t="s">
        <v>8</v>
      </c>
      <c r="D1653" s="79">
        <f>D1652/D1626</f>
        <v>211.00271833910037</v>
      </c>
      <c r="E1653" s="79"/>
      <c r="G1653" s="7"/>
      <c r="H1653" s="48"/>
    </row>
    <row r="1663" spans="2:8" ht="60.75" x14ac:dyDescent="0.8">
      <c r="B1663" s="80" t="s">
        <v>74</v>
      </c>
      <c r="C1663" s="80"/>
      <c r="D1663" s="80"/>
      <c r="E1663" s="80"/>
      <c r="F1663" s="80"/>
      <c r="G1663" s="80"/>
      <c r="H1663" s="80"/>
    </row>
    <row r="1664" spans="2:8" x14ac:dyDescent="0.25">
      <c r="B1664" s="81" t="s">
        <v>37</v>
      </c>
      <c r="C1664" s="81"/>
      <c r="D1664" s="81"/>
      <c r="E1664" s="81"/>
      <c r="F1664" s="81"/>
      <c r="G1664" s="81"/>
    </row>
    <row r="1665" spans="2:8" x14ac:dyDescent="0.25">
      <c r="C1665" s="52"/>
      <c r="G1665" s="7"/>
    </row>
    <row r="1666" spans="2:8" ht="25.5" x14ac:dyDescent="0.25">
      <c r="C1666" s="14" t="s">
        <v>5</v>
      </c>
      <c r="D1666" s="6"/>
    </row>
    <row r="1667" spans="2:8" ht="20.25" x14ac:dyDescent="0.25">
      <c r="B1667" s="10"/>
      <c r="C1667" s="82" t="s">
        <v>15</v>
      </c>
      <c r="D1667" s="109" t="s">
        <v>87</v>
      </c>
      <c r="E1667" s="109"/>
      <c r="F1667" s="109"/>
      <c r="G1667" s="109"/>
      <c r="H1667" s="40"/>
    </row>
    <row r="1668" spans="2:8" ht="20.25" x14ac:dyDescent="0.25">
      <c r="B1668" s="10"/>
      <c r="C1668" s="83"/>
      <c r="D1668" s="109" t="s">
        <v>159</v>
      </c>
      <c r="E1668" s="109"/>
      <c r="F1668" s="109"/>
      <c r="G1668" s="109"/>
      <c r="H1668" s="40"/>
    </row>
    <row r="1669" spans="2:8" ht="20.25" x14ac:dyDescent="0.25">
      <c r="B1669" s="10"/>
      <c r="C1669" s="84"/>
      <c r="D1669" s="109" t="s">
        <v>162</v>
      </c>
      <c r="E1669" s="109"/>
      <c r="F1669" s="109"/>
      <c r="G1669" s="109"/>
      <c r="H1669" s="40"/>
    </row>
    <row r="1670" spans="2:8" x14ac:dyDescent="0.25">
      <c r="C1670" s="35" t="s">
        <v>12</v>
      </c>
      <c r="D1670" s="53">
        <v>7.2</v>
      </c>
      <c r="E1670" s="49"/>
      <c r="F1670" s="10"/>
    </row>
    <row r="1671" spans="2:8" x14ac:dyDescent="0.25">
      <c r="C1671" s="1" t="s">
        <v>9</v>
      </c>
      <c r="D1671" s="54">
        <v>1224</v>
      </c>
      <c r="E1671" s="88" t="s">
        <v>16</v>
      </c>
      <c r="F1671" s="89"/>
      <c r="G1671" s="92">
        <f>D1672/D1671</f>
        <v>118.5702614379085</v>
      </c>
    </row>
    <row r="1672" spans="2:8" x14ac:dyDescent="0.25">
      <c r="C1672" s="1" t="s">
        <v>10</v>
      </c>
      <c r="D1672" s="54">
        <v>145130</v>
      </c>
      <c r="E1672" s="90"/>
      <c r="F1672" s="91"/>
      <c r="G1672" s="93"/>
    </row>
    <row r="1673" spans="2:8" x14ac:dyDescent="0.25">
      <c r="C1673" s="37"/>
      <c r="D1673" s="38"/>
      <c r="E1673" s="50"/>
    </row>
    <row r="1674" spans="2:8" x14ac:dyDescent="0.3">
      <c r="C1674" s="36" t="s">
        <v>7</v>
      </c>
      <c r="D1674" s="55" t="s">
        <v>161</v>
      </c>
    </row>
    <row r="1675" spans="2:8" x14ac:dyDescent="0.3">
      <c r="C1675" s="36" t="s">
        <v>11</v>
      </c>
      <c r="D1675" s="55" t="s">
        <v>102</v>
      </c>
    </row>
    <row r="1676" spans="2:8" x14ac:dyDescent="0.3">
      <c r="C1676" s="36" t="s">
        <v>13</v>
      </c>
      <c r="D1676" s="69" t="s">
        <v>34</v>
      </c>
      <c r="E1676" s="41"/>
    </row>
    <row r="1677" spans="2:8" ht="24" thickBot="1" x14ac:dyDescent="0.3">
      <c r="C1677" s="42"/>
      <c r="D1677" s="42"/>
    </row>
    <row r="1678" spans="2:8" ht="48" thickBot="1" x14ac:dyDescent="0.3">
      <c r="B1678" s="94" t="s">
        <v>17</v>
      </c>
      <c r="C1678" s="95"/>
      <c r="D1678" s="23" t="s">
        <v>20</v>
      </c>
      <c r="E1678" s="96" t="s">
        <v>22</v>
      </c>
      <c r="F1678" s="97"/>
      <c r="G1678" s="2" t="s">
        <v>21</v>
      </c>
    </row>
    <row r="1679" spans="2:8" ht="24" thickBot="1" x14ac:dyDescent="0.3">
      <c r="B1679" s="98" t="s">
        <v>36</v>
      </c>
      <c r="C1679" s="99"/>
      <c r="D1679" s="70">
        <v>169.78</v>
      </c>
      <c r="E1679" s="56">
        <v>7.2</v>
      </c>
      <c r="F1679" s="18" t="s">
        <v>25</v>
      </c>
      <c r="G1679" s="26">
        <f t="shared" ref="G1679:G1686" si="38">D1679*E1679</f>
        <v>1222.4159999999999</v>
      </c>
      <c r="H1679" s="100"/>
    </row>
    <row r="1680" spans="2:8" x14ac:dyDescent="0.25">
      <c r="B1680" s="101" t="s">
        <v>18</v>
      </c>
      <c r="C1680" s="102"/>
      <c r="D1680" s="59">
        <v>97.44</v>
      </c>
      <c r="E1680" s="57">
        <v>1.7</v>
      </c>
      <c r="F1680" s="19" t="s">
        <v>26</v>
      </c>
      <c r="G1680" s="27">
        <f t="shared" si="38"/>
        <v>165.648</v>
      </c>
      <c r="H1680" s="100"/>
    </row>
    <row r="1681" spans="2:8" ht="24" thickBot="1" x14ac:dyDescent="0.3">
      <c r="B1681" s="103" t="s">
        <v>19</v>
      </c>
      <c r="C1681" s="104"/>
      <c r="D1681" s="62">
        <v>151.63</v>
      </c>
      <c r="E1681" s="58">
        <v>1.7</v>
      </c>
      <c r="F1681" s="20" t="s">
        <v>26</v>
      </c>
      <c r="G1681" s="28">
        <f t="shared" si="38"/>
        <v>257.77099999999996</v>
      </c>
      <c r="H1681" s="100"/>
    </row>
    <row r="1682" spans="2:8" ht="24" thickBot="1" x14ac:dyDescent="0.3">
      <c r="B1682" s="105" t="s">
        <v>28</v>
      </c>
      <c r="C1682" s="106"/>
      <c r="D1682" s="71"/>
      <c r="E1682" s="71"/>
      <c r="F1682" s="24" t="s">
        <v>25</v>
      </c>
      <c r="G1682" s="29">
        <f t="shared" si="38"/>
        <v>0</v>
      </c>
      <c r="H1682" s="100"/>
    </row>
    <row r="1683" spans="2:8" x14ac:dyDescent="0.25">
      <c r="B1683" s="101" t="s">
        <v>33</v>
      </c>
      <c r="C1683" s="102"/>
      <c r="D1683" s="59">
        <v>652.6</v>
      </c>
      <c r="E1683" s="59">
        <v>14.4</v>
      </c>
      <c r="F1683" s="19" t="s">
        <v>25</v>
      </c>
      <c r="G1683" s="27">
        <f t="shared" si="38"/>
        <v>9397.44</v>
      </c>
      <c r="H1683" s="100"/>
    </row>
    <row r="1684" spans="2:8" x14ac:dyDescent="0.25">
      <c r="B1684" s="107" t="s">
        <v>27</v>
      </c>
      <c r="C1684" s="108"/>
      <c r="D1684" s="72"/>
      <c r="E1684" s="60"/>
      <c r="F1684" s="21" t="s">
        <v>25</v>
      </c>
      <c r="G1684" s="30">
        <f t="shared" si="38"/>
        <v>0</v>
      </c>
      <c r="H1684" s="100"/>
    </row>
    <row r="1685" spans="2:8" x14ac:dyDescent="0.25">
      <c r="B1685" s="107" t="s">
        <v>29</v>
      </c>
      <c r="C1685" s="108"/>
      <c r="D1685" s="73">
        <v>5438.99</v>
      </c>
      <c r="E1685" s="61">
        <v>7.2</v>
      </c>
      <c r="F1685" s="21" t="s">
        <v>25</v>
      </c>
      <c r="G1685" s="30">
        <f t="shared" si="38"/>
        <v>39160.728000000003</v>
      </c>
      <c r="H1685" s="100"/>
    </row>
    <row r="1686" spans="2:8" x14ac:dyDescent="0.25">
      <c r="B1686" s="107" t="s">
        <v>30</v>
      </c>
      <c r="C1686" s="108"/>
      <c r="D1686" s="73">
        <v>1672.77</v>
      </c>
      <c r="E1686" s="61">
        <v>7.2</v>
      </c>
      <c r="F1686" s="21" t="s">
        <v>25</v>
      </c>
      <c r="G1686" s="30">
        <f t="shared" si="38"/>
        <v>12043.944</v>
      </c>
      <c r="H1686" s="100"/>
    </row>
    <row r="1687" spans="2:8" x14ac:dyDescent="0.25">
      <c r="B1687" s="107" t="s">
        <v>32</v>
      </c>
      <c r="C1687" s="108"/>
      <c r="D1687" s="73">
        <v>548.24</v>
      </c>
      <c r="E1687" s="61">
        <v>7.2</v>
      </c>
      <c r="F1687" s="21" t="s">
        <v>25</v>
      </c>
      <c r="G1687" s="30">
        <f>D1687*E1687</f>
        <v>3947.328</v>
      </c>
      <c r="H1687" s="100"/>
    </row>
    <row r="1688" spans="2:8" ht="24" thickBot="1" x14ac:dyDescent="0.3">
      <c r="B1688" s="103" t="s">
        <v>31</v>
      </c>
      <c r="C1688" s="104"/>
      <c r="D1688" s="74">
        <v>340.74</v>
      </c>
      <c r="E1688" s="62">
        <v>72</v>
      </c>
      <c r="F1688" s="20" t="s">
        <v>25</v>
      </c>
      <c r="G1688" s="31">
        <f>D1688*E1688</f>
        <v>24533.279999999999</v>
      </c>
      <c r="H1688" s="100"/>
    </row>
    <row r="1689" spans="2:8" x14ac:dyDescent="0.25">
      <c r="C1689" s="3"/>
      <c r="D1689" s="3"/>
      <c r="E1689" s="4"/>
      <c r="F1689" s="4"/>
      <c r="H1689" s="45"/>
    </row>
    <row r="1690" spans="2:8" ht="25.5" x14ac:dyDescent="0.25">
      <c r="C1690" s="14" t="s">
        <v>14</v>
      </c>
      <c r="D1690" s="6"/>
    </row>
    <row r="1691" spans="2:8" ht="20.25" x14ac:dyDescent="0.25">
      <c r="C1691" s="77" t="s">
        <v>6</v>
      </c>
      <c r="D1691" s="51" t="s">
        <v>0</v>
      </c>
      <c r="E1691" s="9">
        <f>IF(G1679&gt;0, ROUND((G1679+D1672)/D1672,2), 0)</f>
        <v>1.01</v>
      </c>
      <c r="F1691" s="9"/>
      <c r="G1691" s="10"/>
      <c r="H1691" s="7"/>
    </row>
    <row r="1692" spans="2:8" x14ac:dyDescent="0.25">
      <c r="C1692" s="77"/>
      <c r="D1692" s="51" t="s">
        <v>1</v>
      </c>
      <c r="E1692" s="9">
        <f>IF(SUM(G1680:G1681)&gt;0,ROUND((G1680+G1681+D1672)/D1672,2),0)</f>
        <v>1</v>
      </c>
      <c r="F1692" s="9"/>
      <c r="G1692" s="11"/>
      <c r="H1692" s="47"/>
    </row>
    <row r="1693" spans="2:8" x14ac:dyDescent="0.25">
      <c r="C1693" s="77"/>
      <c r="D1693" s="51" t="s">
        <v>2</v>
      </c>
      <c r="E1693" s="9">
        <f>IF(G1682&gt;0,ROUND((G1682+D1672)/D1672,2),0)</f>
        <v>0</v>
      </c>
      <c r="F1693" s="12"/>
      <c r="G1693" s="11"/>
    </row>
    <row r="1694" spans="2:8" x14ac:dyDescent="0.25">
      <c r="C1694" s="77"/>
      <c r="D1694" s="13" t="s">
        <v>3</v>
      </c>
      <c r="E1694" s="32">
        <f>IF(SUM(G1683:G1688)&gt;0,ROUND((SUM(G1683:G1688)+D1672)/D1672,2),0)</f>
        <v>1.61</v>
      </c>
      <c r="F1694" s="10"/>
      <c r="G1694" s="11"/>
    </row>
    <row r="1695" spans="2:8" ht="25.5" x14ac:dyDescent="0.25">
      <c r="D1695" s="33" t="s">
        <v>4</v>
      </c>
      <c r="E1695" s="34">
        <f>SUM(E1691:E1694)-IF(VALUE(COUNTIF(E1691:E1694,"&gt;0"))=4,3,0)-IF(VALUE(COUNTIF(E1691:E1694,"&gt;0"))=3,2,0)-IF(VALUE(COUNTIF(E1691:E1694,"&gt;0"))=2,1,0)</f>
        <v>1.62</v>
      </c>
      <c r="F1695" s="25"/>
    </row>
    <row r="1696" spans="2:8" x14ac:dyDescent="0.25">
      <c r="E1696" s="15"/>
    </row>
    <row r="1697" spans="2:8" ht="25.5" x14ac:dyDescent="0.35">
      <c r="B1697" s="22"/>
      <c r="C1697" s="16" t="s">
        <v>23</v>
      </c>
      <c r="D1697" s="78">
        <f>E1695*D1672</f>
        <v>235110.6</v>
      </c>
      <c r="E1697" s="78"/>
    </row>
    <row r="1698" spans="2:8" ht="20.25" x14ac:dyDescent="0.3">
      <c r="C1698" s="17" t="s">
        <v>8</v>
      </c>
      <c r="D1698" s="79">
        <f>D1697/D1671</f>
        <v>192.08382352941177</v>
      </c>
      <c r="E1698" s="79"/>
      <c r="G1698" s="7"/>
      <c r="H1698" s="48"/>
    </row>
    <row r="1708" spans="2:8" ht="60.75" x14ac:dyDescent="0.8">
      <c r="B1708" s="80" t="s">
        <v>75</v>
      </c>
      <c r="C1708" s="80"/>
      <c r="D1708" s="80"/>
      <c r="E1708" s="80"/>
      <c r="F1708" s="80"/>
      <c r="G1708" s="80"/>
      <c r="H1708" s="80"/>
    </row>
    <row r="1709" spans="2:8" x14ac:dyDescent="0.25">
      <c r="B1709" s="81" t="s">
        <v>37</v>
      </c>
      <c r="C1709" s="81"/>
      <c r="D1709" s="81"/>
      <c r="E1709" s="81"/>
      <c r="F1709" s="81"/>
      <c r="G1709" s="81"/>
    </row>
    <row r="1710" spans="2:8" x14ac:dyDescent="0.25">
      <c r="C1710" s="52"/>
      <c r="G1710" s="7"/>
    </row>
    <row r="1711" spans="2:8" ht="25.5" x14ac:dyDescent="0.25">
      <c r="C1711" s="14" t="s">
        <v>5</v>
      </c>
      <c r="D1711" s="6"/>
    </row>
    <row r="1712" spans="2:8" ht="20.25" x14ac:dyDescent="0.25">
      <c r="B1712" s="10"/>
      <c r="C1712" s="82" t="s">
        <v>15</v>
      </c>
      <c r="D1712" s="109" t="s">
        <v>87</v>
      </c>
      <c r="E1712" s="109"/>
      <c r="F1712" s="109"/>
      <c r="G1712" s="109"/>
      <c r="H1712" s="40"/>
    </row>
    <row r="1713" spans="2:8" ht="20.25" x14ac:dyDescent="0.25">
      <c r="B1713" s="10"/>
      <c r="C1713" s="83"/>
      <c r="D1713" s="109" t="s">
        <v>159</v>
      </c>
      <c r="E1713" s="109"/>
      <c r="F1713" s="109"/>
      <c r="G1713" s="109"/>
      <c r="H1713" s="40"/>
    </row>
    <row r="1714" spans="2:8" ht="20.25" x14ac:dyDescent="0.25">
      <c r="B1714" s="10"/>
      <c r="C1714" s="84"/>
      <c r="D1714" s="109" t="s">
        <v>163</v>
      </c>
      <c r="E1714" s="109"/>
      <c r="F1714" s="109"/>
      <c r="G1714" s="109"/>
      <c r="H1714" s="40"/>
    </row>
    <row r="1715" spans="2:8" x14ac:dyDescent="0.25">
      <c r="C1715" s="35" t="s">
        <v>12</v>
      </c>
      <c r="D1715" s="53">
        <v>3.38</v>
      </c>
      <c r="E1715" s="49"/>
      <c r="F1715" s="10"/>
    </row>
    <row r="1716" spans="2:8" x14ac:dyDescent="0.25">
      <c r="C1716" s="1" t="s">
        <v>9</v>
      </c>
      <c r="D1716" s="54">
        <v>676</v>
      </c>
      <c r="E1716" s="88" t="s">
        <v>16</v>
      </c>
      <c r="F1716" s="89"/>
      <c r="G1716" s="92">
        <f>D1717/D1716</f>
        <v>53.325443786982248</v>
      </c>
    </row>
    <row r="1717" spans="2:8" x14ac:dyDescent="0.25">
      <c r="C1717" s="1" t="s">
        <v>10</v>
      </c>
      <c r="D1717" s="54">
        <v>36048</v>
      </c>
      <c r="E1717" s="90"/>
      <c r="F1717" s="91"/>
      <c r="G1717" s="93"/>
    </row>
    <row r="1718" spans="2:8" x14ac:dyDescent="0.25">
      <c r="C1718" s="37"/>
      <c r="D1718" s="38"/>
      <c r="E1718" s="50"/>
    </row>
    <row r="1719" spans="2:8" x14ac:dyDescent="0.3">
      <c r="C1719" s="36" t="s">
        <v>7</v>
      </c>
      <c r="D1719" s="55" t="s">
        <v>164</v>
      </c>
    </row>
    <row r="1720" spans="2:8" x14ac:dyDescent="0.3">
      <c r="C1720" s="36" t="s">
        <v>11</v>
      </c>
      <c r="D1720" s="55" t="s">
        <v>117</v>
      </c>
    </row>
    <row r="1721" spans="2:8" x14ac:dyDescent="0.3">
      <c r="C1721" s="36" t="s">
        <v>13</v>
      </c>
      <c r="D1721" s="69" t="s">
        <v>34</v>
      </c>
      <c r="E1721" s="41"/>
    </row>
    <row r="1722" spans="2:8" ht="24" thickBot="1" x14ac:dyDescent="0.3">
      <c r="C1722" s="42"/>
      <c r="D1722" s="42"/>
    </row>
    <row r="1723" spans="2:8" ht="48" thickBot="1" x14ac:dyDescent="0.3">
      <c r="B1723" s="94" t="s">
        <v>17</v>
      </c>
      <c r="C1723" s="95"/>
      <c r="D1723" s="23" t="s">
        <v>20</v>
      </c>
      <c r="E1723" s="96" t="s">
        <v>22</v>
      </c>
      <c r="F1723" s="97"/>
      <c r="G1723" s="2" t="s">
        <v>21</v>
      </c>
    </row>
    <row r="1724" spans="2:8" ht="24" thickBot="1" x14ac:dyDescent="0.3">
      <c r="B1724" s="98" t="s">
        <v>36</v>
      </c>
      <c r="C1724" s="99"/>
      <c r="D1724" s="70">
        <v>169.78</v>
      </c>
      <c r="E1724" s="56">
        <v>3.38</v>
      </c>
      <c r="F1724" s="18" t="s">
        <v>25</v>
      </c>
      <c r="G1724" s="26">
        <f t="shared" ref="G1724:G1731" si="39">D1724*E1724</f>
        <v>573.85640000000001</v>
      </c>
      <c r="H1724" s="100"/>
    </row>
    <row r="1725" spans="2:8" x14ac:dyDescent="0.25">
      <c r="B1725" s="101" t="s">
        <v>18</v>
      </c>
      <c r="C1725" s="102"/>
      <c r="D1725" s="59">
        <v>97.44</v>
      </c>
      <c r="E1725" s="57">
        <v>0.9</v>
      </c>
      <c r="F1725" s="19" t="s">
        <v>26</v>
      </c>
      <c r="G1725" s="27">
        <f t="shared" si="39"/>
        <v>87.695999999999998</v>
      </c>
      <c r="H1725" s="100"/>
    </row>
    <row r="1726" spans="2:8" ht="24" thickBot="1" x14ac:dyDescent="0.3">
      <c r="B1726" s="103" t="s">
        <v>19</v>
      </c>
      <c r="C1726" s="104"/>
      <c r="D1726" s="62">
        <v>151.63</v>
      </c>
      <c r="E1726" s="58">
        <v>0.9</v>
      </c>
      <c r="F1726" s="20" t="s">
        <v>26</v>
      </c>
      <c r="G1726" s="28">
        <f t="shared" si="39"/>
        <v>136.46700000000001</v>
      </c>
      <c r="H1726" s="100"/>
    </row>
    <row r="1727" spans="2:8" ht="24" thickBot="1" x14ac:dyDescent="0.3">
      <c r="B1727" s="105" t="s">
        <v>28</v>
      </c>
      <c r="C1727" s="106"/>
      <c r="D1727" s="71"/>
      <c r="E1727" s="71"/>
      <c r="F1727" s="24" t="s">
        <v>25</v>
      </c>
      <c r="G1727" s="29">
        <f t="shared" si="39"/>
        <v>0</v>
      </c>
      <c r="H1727" s="100"/>
    </row>
    <row r="1728" spans="2:8" x14ac:dyDescent="0.25">
      <c r="B1728" s="101" t="s">
        <v>33</v>
      </c>
      <c r="C1728" s="102"/>
      <c r="D1728" s="59">
        <v>652.6</v>
      </c>
      <c r="E1728" s="59">
        <v>6.76</v>
      </c>
      <c r="F1728" s="19" t="s">
        <v>25</v>
      </c>
      <c r="G1728" s="27">
        <f t="shared" si="39"/>
        <v>4411.576</v>
      </c>
      <c r="H1728" s="100"/>
    </row>
    <row r="1729" spans="2:8" x14ac:dyDescent="0.25">
      <c r="B1729" s="107" t="s">
        <v>27</v>
      </c>
      <c r="C1729" s="108"/>
      <c r="D1729" s="72"/>
      <c r="E1729" s="60"/>
      <c r="F1729" s="21" t="s">
        <v>25</v>
      </c>
      <c r="G1729" s="30">
        <f t="shared" si="39"/>
        <v>0</v>
      </c>
      <c r="H1729" s="100"/>
    </row>
    <row r="1730" spans="2:8" x14ac:dyDescent="0.25">
      <c r="B1730" s="107" t="s">
        <v>29</v>
      </c>
      <c r="C1730" s="108"/>
      <c r="D1730" s="73">
        <v>5438.99</v>
      </c>
      <c r="E1730" s="61">
        <v>3.38</v>
      </c>
      <c r="F1730" s="21" t="s">
        <v>25</v>
      </c>
      <c r="G1730" s="30">
        <f t="shared" si="39"/>
        <v>18383.786199999999</v>
      </c>
      <c r="H1730" s="100"/>
    </row>
    <row r="1731" spans="2:8" x14ac:dyDescent="0.25">
      <c r="B1731" s="107" t="s">
        <v>30</v>
      </c>
      <c r="C1731" s="108"/>
      <c r="D1731" s="73">
        <v>1672.77</v>
      </c>
      <c r="E1731" s="61">
        <v>3.38</v>
      </c>
      <c r="F1731" s="21" t="s">
        <v>25</v>
      </c>
      <c r="G1731" s="30">
        <f t="shared" si="39"/>
        <v>5653.9625999999998</v>
      </c>
      <c r="H1731" s="100"/>
    </row>
    <row r="1732" spans="2:8" x14ac:dyDescent="0.25">
      <c r="B1732" s="107" t="s">
        <v>32</v>
      </c>
      <c r="C1732" s="108"/>
      <c r="D1732" s="73">
        <v>548.24</v>
      </c>
      <c r="E1732" s="61">
        <v>3.38</v>
      </c>
      <c r="F1732" s="21" t="s">
        <v>25</v>
      </c>
      <c r="G1732" s="30">
        <f>D1732*E1732</f>
        <v>1853.0511999999999</v>
      </c>
      <c r="H1732" s="100"/>
    </row>
    <row r="1733" spans="2:8" ht="24" thickBot="1" x14ac:dyDescent="0.3">
      <c r="B1733" s="103" t="s">
        <v>31</v>
      </c>
      <c r="C1733" s="104"/>
      <c r="D1733" s="74">
        <v>340.74</v>
      </c>
      <c r="E1733" s="62">
        <v>33.799999999999997</v>
      </c>
      <c r="F1733" s="20" t="s">
        <v>25</v>
      </c>
      <c r="G1733" s="31">
        <f>D1733*E1733</f>
        <v>11517.011999999999</v>
      </c>
      <c r="H1733" s="100"/>
    </row>
    <row r="1734" spans="2:8" x14ac:dyDescent="0.25">
      <c r="C1734" s="3"/>
      <c r="D1734" s="3"/>
      <c r="E1734" s="4"/>
      <c r="F1734" s="4"/>
      <c r="H1734" s="45"/>
    </row>
    <row r="1735" spans="2:8" ht="25.5" x14ac:dyDescent="0.25">
      <c r="C1735" s="14" t="s">
        <v>14</v>
      </c>
      <c r="D1735" s="6"/>
    </row>
    <row r="1736" spans="2:8" ht="20.25" x14ac:dyDescent="0.25">
      <c r="C1736" s="77" t="s">
        <v>6</v>
      </c>
      <c r="D1736" s="51" t="s">
        <v>0</v>
      </c>
      <c r="E1736" s="9">
        <f>IF(G1724&gt;0, ROUND((G1724+D1717)/D1717,2), 0)</f>
        <v>1.02</v>
      </c>
      <c r="F1736" s="9"/>
      <c r="G1736" s="10"/>
      <c r="H1736" s="7"/>
    </row>
    <row r="1737" spans="2:8" x14ac:dyDescent="0.25">
      <c r="C1737" s="77"/>
      <c r="D1737" s="51" t="s">
        <v>1</v>
      </c>
      <c r="E1737" s="9">
        <f>IF(SUM(G1725:G1726)&gt;0,ROUND((G1725+G1726+D1717)/D1717,2),0)</f>
        <v>1.01</v>
      </c>
      <c r="F1737" s="9"/>
      <c r="G1737" s="11"/>
      <c r="H1737" s="47"/>
    </row>
    <row r="1738" spans="2:8" x14ac:dyDescent="0.25">
      <c r="C1738" s="77"/>
      <c r="D1738" s="51" t="s">
        <v>2</v>
      </c>
      <c r="E1738" s="9">
        <f>IF(G1727&gt;0,ROUND((G1727+D1717)/D1717,2),0)</f>
        <v>0</v>
      </c>
      <c r="F1738" s="12"/>
      <c r="G1738" s="11"/>
    </row>
    <row r="1739" spans="2:8" x14ac:dyDescent="0.25">
      <c r="C1739" s="77"/>
      <c r="D1739" s="13" t="s">
        <v>3</v>
      </c>
      <c r="E1739" s="32">
        <f>IF(SUM(G1728:G1733)&gt;0,ROUND((SUM(G1728:G1733)+D1717)/D1717,2),0)</f>
        <v>2.16</v>
      </c>
      <c r="F1739" s="10"/>
      <c r="G1739" s="11"/>
    </row>
    <row r="1740" spans="2:8" ht="25.5" x14ac:dyDescent="0.25">
      <c r="D1740" s="33" t="s">
        <v>4</v>
      </c>
      <c r="E1740" s="34">
        <f>SUM(E1736:E1739)-IF(VALUE(COUNTIF(E1736:E1739,"&gt;0"))=4,3,0)-IF(VALUE(COUNTIF(E1736:E1739,"&gt;0"))=3,2,0)-IF(VALUE(COUNTIF(E1736:E1739,"&gt;0"))=2,1,0)</f>
        <v>2.1900000000000004</v>
      </c>
      <c r="F1740" s="25"/>
    </row>
    <row r="1741" spans="2:8" x14ac:dyDescent="0.25">
      <c r="E1741" s="15"/>
    </row>
    <row r="1742" spans="2:8" ht="25.5" x14ac:dyDescent="0.35">
      <c r="B1742" s="22"/>
      <c r="C1742" s="16" t="s">
        <v>23</v>
      </c>
      <c r="D1742" s="78">
        <f>E1740*D1717</f>
        <v>78945.12000000001</v>
      </c>
      <c r="E1742" s="78"/>
    </row>
    <row r="1743" spans="2:8" ht="20.25" x14ac:dyDescent="0.3">
      <c r="C1743" s="17" t="s">
        <v>8</v>
      </c>
      <c r="D1743" s="79">
        <f>D1742/D1716</f>
        <v>116.78272189349114</v>
      </c>
      <c r="E1743" s="79"/>
      <c r="G1743" s="7"/>
      <c r="H1743" s="48"/>
    </row>
    <row r="1753" spans="2:8" ht="60.75" x14ac:dyDescent="0.8">
      <c r="B1753" s="80" t="s">
        <v>76</v>
      </c>
      <c r="C1753" s="80"/>
      <c r="D1753" s="80"/>
      <c r="E1753" s="80"/>
      <c r="F1753" s="80"/>
      <c r="G1753" s="80"/>
      <c r="H1753" s="80"/>
    </row>
    <row r="1754" spans="2:8" x14ac:dyDescent="0.25">
      <c r="B1754" s="81" t="s">
        <v>37</v>
      </c>
      <c r="C1754" s="81"/>
      <c r="D1754" s="81"/>
      <c r="E1754" s="81"/>
      <c r="F1754" s="81"/>
      <c r="G1754" s="81"/>
    </row>
    <row r="1755" spans="2:8" x14ac:dyDescent="0.25">
      <c r="C1755" s="52"/>
      <c r="G1755" s="7"/>
    </row>
    <row r="1756" spans="2:8" ht="25.5" x14ac:dyDescent="0.25">
      <c r="C1756" s="14" t="s">
        <v>5</v>
      </c>
      <c r="D1756" s="6"/>
    </row>
    <row r="1757" spans="2:8" ht="20.45" customHeight="1" x14ac:dyDescent="0.25">
      <c r="B1757" s="10"/>
      <c r="C1757" s="82" t="s">
        <v>15</v>
      </c>
      <c r="D1757" s="109" t="s">
        <v>87</v>
      </c>
      <c r="E1757" s="109"/>
      <c r="F1757" s="109"/>
      <c r="G1757" s="109"/>
      <c r="H1757" s="40"/>
    </row>
    <row r="1758" spans="2:8" ht="20.45" customHeight="1" x14ac:dyDescent="0.25">
      <c r="B1758" s="10"/>
      <c r="C1758" s="83"/>
      <c r="D1758" s="109" t="s">
        <v>159</v>
      </c>
      <c r="E1758" s="109"/>
      <c r="F1758" s="109"/>
      <c r="G1758" s="109"/>
      <c r="H1758" s="40"/>
    </row>
    <row r="1759" spans="2:8" ht="20.45" customHeight="1" x14ac:dyDescent="0.25">
      <c r="B1759" s="10"/>
      <c r="C1759" s="84"/>
      <c r="D1759" s="109" t="s">
        <v>165</v>
      </c>
      <c r="E1759" s="109"/>
      <c r="F1759" s="109"/>
      <c r="G1759" s="109"/>
      <c r="H1759" s="40"/>
    </row>
    <row r="1760" spans="2:8" x14ac:dyDescent="0.25">
      <c r="C1760" s="35" t="s">
        <v>12</v>
      </c>
      <c r="D1760" s="53">
        <v>9.1</v>
      </c>
      <c r="E1760" s="49"/>
      <c r="F1760" s="10"/>
    </row>
    <row r="1761" spans="2:8" x14ac:dyDescent="0.25">
      <c r="C1761" s="1" t="s">
        <v>9</v>
      </c>
      <c r="D1761" s="54">
        <v>410</v>
      </c>
      <c r="E1761" s="88" t="s">
        <v>16</v>
      </c>
      <c r="F1761" s="89"/>
      <c r="G1761" s="92">
        <f>D1762/D1761</f>
        <v>62.601219512195122</v>
      </c>
    </row>
    <row r="1762" spans="2:8" x14ac:dyDescent="0.25">
      <c r="C1762" s="1" t="s">
        <v>10</v>
      </c>
      <c r="D1762" s="54">
        <v>25666.5</v>
      </c>
      <c r="E1762" s="90"/>
      <c r="F1762" s="91"/>
      <c r="G1762" s="93"/>
    </row>
    <row r="1763" spans="2:8" x14ac:dyDescent="0.25">
      <c r="C1763" s="37"/>
      <c r="D1763" s="38"/>
      <c r="E1763" s="50"/>
    </row>
    <row r="1764" spans="2:8" x14ac:dyDescent="0.3">
      <c r="C1764" s="36" t="s">
        <v>7</v>
      </c>
      <c r="D1764" s="55" t="s">
        <v>166</v>
      </c>
    </row>
    <row r="1765" spans="2:8" x14ac:dyDescent="0.3">
      <c r="C1765" s="36" t="s">
        <v>11</v>
      </c>
      <c r="D1765" s="55" t="s">
        <v>102</v>
      </c>
    </row>
    <row r="1766" spans="2:8" x14ac:dyDescent="0.3">
      <c r="C1766" s="36" t="s">
        <v>13</v>
      </c>
      <c r="D1766" s="69" t="s">
        <v>35</v>
      </c>
      <c r="E1766" s="41"/>
    </row>
    <row r="1767" spans="2:8" ht="24" thickBot="1" x14ac:dyDescent="0.3">
      <c r="C1767" s="42"/>
      <c r="D1767" s="42"/>
    </row>
    <row r="1768" spans="2:8" ht="48" thickBot="1" x14ac:dyDescent="0.3">
      <c r="B1768" s="94" t="s">
        <v>17</v>
      </c>
      <c r="C1768" s="95"/>
      <c r="D1768" s="23" t="s">
        <v>20</v>
      </c>
      <c r="E1768" s="96" t="s">
        <v>22</v>
      </c>
      <c r="F1768" s="97"/>
      <c r="G1768" s="2" t="s">
        <v>21</v>
      </c>
    </row>
    <row r="1769" spans="2:8" ht="24" thickBot="1" x14ac:dyDescent="0.3">
      <c r="B1769" s="98" t="s">
        <v>36</v>
      </c>
      <c r="C1769" s="99"/>
      <c r="D1769" s="70">
        <v>50.01</v>
      </c>
      <c r="E1769" s="56">
        <v>9.1</v>
      </c>
      <c r="F1769" s="18" t="s">
        <v>25</v>
      </c>
      <c r="G1769" s="26">
        <f t="shared" ref="G1769:G1776" si="40">D1769*E1769</f>
        <v>455.09099999999995</v>
      </c>
      <c r="H1769" s="100"/>
    </row>
    <row r="1770" spans="2:8" x14ac:dyDescent="0.25">
      <c r="B1770" s="101" t="s">
        <v>18</v>
      </c>
      <c r="C1770" s="102"/>
      <c r="D1770" s="59"/>
      <c r="E1770" s="57"/>
      <c r="F1770" s="19" t="s">
        <v>26</v>
      </c>
      <c r="G1770" s="27">
        <f t="shared" si="40"/>
        <v>0</v>
      </c>
      <c r="H1770" s="100"/>
    </row>
    <row r="1771" spans="2:8" ht="24" thickBot="1" x14ac:dyDescent="0.3">
      <c r="B1771" s="103" t="s">
        <v>19</v>
      </c>
      <c r="C1771" s="104"/>
      <c r="D1771" s="62"/>
      <c r="E1771" s="58"/>
      <c r="F1771" s="20" t="s">
        <v>26</v>
      </c>
      <c r="G1771" s="28">
        <f t="shared" si="40"/>
        <v>0</v>
      </c>
      <c r="H1771" s="100"/>
    </row>
    <row r="1772" spans="2:8" ht="24" thickBot="1" x14ac:dyDescent="0.3">
      <c r="B1772" s="105" t="s">
        <v>28</v>
      </c>
      <c r="C1772" s="106"/>
      <c r="D1772" s="71">
        <v>731.97</v>
      </c>
      <c r="E1772" s="71">
        <v>9.1</v>
      </c>
      <c r="F1772" s="24" t="s">
        <v>25</v>
      </c>
      <c r="G1772" s="29">
        <f t="shared" si="40"/>
        <v>6660.9269999999997</v>
      </c>
      <c r="H1772" s="100"/>
    </row>
    <row r="1773" spans="2:8" x14ac:dyDescent="0.25">
      <c r="B1773" s="101" t="s">
        <v>33</v>
      </c>
      <c r="C1773" s="102"/>
      <c r="D1773" s="59"/>
      <c r="E1773" s="59"/>
      <c r="F1773" s="19" t="s">
        <v>25</v>
      </c>
      <c r="G1773" s="27">
        <f t="shared" si="40"/>
        <v>0</v>
      </c>
      <c r="H1773" s="100"/>
    </row>
    <row r="1774" spans="2:8" x14ac:dyDescent="0.25">
      <c r="B1774" s="107" t="s">
        <v>27</v>
      </c>
      <c r="C1774" s="108"/>
      <c r="D1774" s="72"/>
      <c r="E1774" s="60"/>
      <c r="F1774" s="21" t="s">
        <v>25</v>
      </c>
      <c r="G1774" s="30">
        <f t="shared" si="40"/>
        <v>0</v>
      </c>
      <c r="H1774" s="100"/>
    </row>
    <row r="1775" spans="2:8" x14ac:dyDescent="0.25">
      <c r="B1775" s="107" t="s">
        <v>29</v>
      </c>
      <c r="C1775" s="108"/>
      <c r="D1775" s="73"/>
      <c r="E1775" s="61"/>
      <c r="F1775" s="21" t="s">
        <v>25</v>
      </c>
      <c r="G1775" s="30">
        <f t="shared" si="40"/>
        <v>0</v>
      </c>
      <c r="H1775" s="100"/>
    </row>
    <row r="1776" spans="2:8" x14ac:dyDescent="0.25">
      <c r="B1776" s="107" t="s">
        <v>30</v>
      </c>
      <c r="C1776" s="108"/>
      <c r="D1776" s="73"/>
      <c r="E1776" s="61"/>
      <c r="F1776" s="21" t="s">
        <v>25</v>
      </c>
      <c r="G1776" s="30">
        <f t="shared" si="40"/>
        <v>0</v>
      </c>
      <c r="H1776" s="100"/>
    </row>
    <row r="1777" spans="2:8" x14ac:dyDescent="0.25">
      <c r="B1777" s="107" t="s">
        <v>32</v>
      </c>
      <c r="C1777" s="108"/>
      <c r="D1777" s="73"/>
      <c r="E1777" s="61"/>
      <c r="F1777" s="21" t="s">
        <v>25</v>
      </c>
      <c r="G1777" s="30">
        <f>D1777*E1777</f>
        <v>0</v>
      </c>
      <c r="H1777" s="100"/>
    </row>
    <row r="1778" spans="2:8" ht="24" thickBot="1" x14ac:dyDescent="0.3">
      <c r="B1778" s="103" t="s">
        <v>31</v>
      </c>
      <c r="C1778" s="104"/>
      <c r="D1778" s="74"/>
      <c r="E1778" s="62"/>
      <c r="F1778" s="20" t="s">
        <v>25</v>
      </c>
      <c r="G1778" s="31">
        <f>D1778*E1778</f>
        <v>0</v>
      </c>
      <c r="H1778" s="100"/>
    </row>
    <row r="1779" spans="2:8" x14ac:dyDescent="0.25">
      <c r="C1779" s="3"/>
      <c r="D1779" s="3"/>
      <c r="E1779" s="4"/>
      <c r="F1779" s="4"/>
      <c r="H1779" s="45"/>
    </row>
    <row r="1780" spans="2:8" ht="25.5" x14ac:dyDescent="0.25">
      <c r="C1780" s="14" t="s">
        <v>14</v>
      </c>
      <c r="D1780" s="6"/>
    </row>
    <row r="1781" spans="2:8" ht="20.25" x14ac:dyDescent="0.25">
      <c r="C1781" s="77" t="s">
        <v>6</v>
      </c>
      <c r="D1781" s="51" t="s">
        <v>0</v>
      </c>
      <c r="E1781" s="9">
        <f>IF(G1769&gt;0, ROUND((G1769+D1762)/D1762,2), 0)</f>
        <v>1.02</v>
      </c>
      <c r="F1781" s="9"/>
      <c r="G1781" s="10"/>
      <c r="H1781" s="7"/>
    </row>
    <row r="1782" spans="2:8" x14ac:dyDescent="0.25">
      <c r="C1782" s="77"/>
      <c r="D1782" s="51" t="s">
        <v>1</v>
      </c>
      <c r="E1782" s="9">
        <f>IF(SUM(G1770:G1771)&gt;0,ROUND((G1770+G1771+D1762)/D1762,2),0)</f>
        <v>0</v>
      </c>
      <c r="F1782" s="9"/>
      <c r="G1782" s="11"/>
      <c r="H1782" s="47"/>
    </row>
    <row r="1783" spans="2:8" x14ac:dyDescent="0.25">
      <c r="C1783" s="77"/>
      <c r="D1783" s="51" t="s">
        <v>2</v>
      </c>
      <c r="E1783" s="9">
        <f>IF(G1772&gt;0,ROUND((G1772+D1762)/D1762,2),0)</f>
        <v>1.26</v>
      </c>
      <c r="F1783" s="12"/>
      <c r="G1783" s="11"/>
    </row>
    <row r="1784" spans="2:8" x14ac:dyDescent="0.25">
      <c r="C1784" s="77"/>
      <c r="D1784" s="13" t="s">
        <v>3</v>
      </c>
      <c r="E1784" s="32">
        <f>IF(SUM(G1773:G1778)&gt;0,ROUND((SUM(G1773:G1778)+D1762)/D1762,2),0)</f>
        <v>0</v>
      </c>
      <c r="F1784" s="10"/>
      <c r="G1784" s="11"/>
    </row>
    <row r="1785" spans="2:8" ht="25.5" x14ac:dyDescent="0.25">
      <c r="D1785" s="33" t="s">
        <v>4</v>
      </c>
      <c r="E1785" s="34">
        <f>SUM(E1781:E1784)-IF(VALUE(COUNTIF(E1781:E1784,"&gt;0"))=4,3,0)-IF(VALUE(COUNTIF(E1781:E1784,"&gt;0"))=3,2,0)-IF(VALUE(COUNTIF(E1781:E1784,"&gt;0"))=2,1,0)</f>
        <v>1.2800000000000002</v>
      </c>
      <c r="F1785" s="25"/>
    </row>
    <row r="1786" spans="2:8" x14ac:dyDescent="0.25">
      <c r="E1786" s="15"/>
    </row>
    <row r="1787" spans="2:8" ht="25.5" x14ac:dyDescent="0.35">
      <c r="B1787" s="22"/>
      <c r="C1787" s="16" t="s">
        <v>23</v>
      </c>
      <c r="D1787" s="78">
        <f>E1785*D1762</f>
        <v>32853.12000000001</v>
      </c>
      <c r="E1787" s="78"/>
    </row>
    <row r="1788" spans="2:8" ht="20.25" x14ac:dyDescent="0.3">
      <c r="C1788" s="17" t="s">
        <v>8</v>
      </c>
      <c r="D1788" s="79">
        <f>D1787/D1761</f>
        <v>80.129560975609778</v>
      </c>
      <c r="E1788" s="79"/>
      <c r="G1788" s="7"/>
      <c r="H1788" s="48"/>
    </row>
    <row r="1798" spans="2:8" ht="60.75" x14ac:dyDescent="0.8">
      <c r="B1798" s="80" t="s">
        <v>77</v>
      </c>
      <c r="C1798" s="80"/>
      <c r="D1798" s="80"/>
      <c r="E1798" s="80"/>
      <c r="F1798" s="80"/>
      <c r="G1798" s="80"/>
      <c r="H1798" s="80"/>
    </row>
    <row r="1799" spans="2:8" x14ac:dyDescent="0.25">
      <c r="B1799" s="81" t="s">
        <v>37</v>
      </c>
      <c r="C1799" s="81"/>
      <c r="D1799" s="81"/>
      <c r="E1799" s="81"/>
      <c r="F1799" s="81"/>
      <c r="G1799" s="81"/>
    </row>
    <row r="1800" spans="2:8" x14ac:dyDescent="0.25">
      <c r="C1800" s="52"/>
      <c r="G1800" s="7"/>
    </row>
    <row r="1801" spans="2:8" ht="25.5" x14ac:dyDescent="0.25">
      <c r="C1801" s="14" t="s">
        <v>5</v>
      </c>
      <c r="D1801" s="6"/>
    </row>
    <row r="1802" spans="2:8" ht="20.25" x14ac:dyDescent="0.25">
      <c r="B1802" s="10"/>
      <c r="C1802" s="82" t="s">
        <v>15</v>
      </c>
      <c r="D1802" s="109" t="s">
        <v>87</v>
      </c>
      <c r="E1802" s="109"/>
      <c r="F1802" s="109"/>
      <c r="G1802" s="109"/>
      <c r="H1802" s="40"/>
    </row>
    <row r="1803" spans="2:8" ht="20.25" x14ac:dyDescent="0.25">
      <c r="B1803" s="10"/>
      <c r="C1803" s="83"/>
      <c r="D1803" s="109" t="s">
        <v>159</v>
      </c>
      <c r="E1803" s="109"/>
      <c r="F1803" s="109"/>
      <c r="G1803" s="109"/>
      <c r="H1803" s="40"/>
    </row>
    <row r="1804" spans="2:8" ht="20.25" x14ac:dyDescent="0.25">
      <c r="B1804" s="10"/>
      <c r="C1804" s="84"/>
      <c r="D1804" s="109" t="s">
        <v>167</v>
      </c>
      <c r="E1804" s="109"/>
      <c r="F1804" s="109"/>
      <c r="G1804" s="109"/>
      <c r="H1804" s="40"/>
    </row>
    <row r="1805" spans="2:8" x14ac:dyDescent="0.25">
      <c r="C1805" s="35" t="s">
        <v>12</v>
      </c>
      <c r="D1805" s="53">
        <v>4.4000000000000004</v>
      </c>
      <c r="E1805" s="49"/>
      <c r="F1805" s="10"/>
    </row>
    <row r="1806" spans="2:8" x14ac:dyDescent="0.25">
      <c r="C1806" s="1" t="s">
        <v>9</v>
      </c>
      <c r="D1806" s="54">
        <v>250</v>
      </c>
      <c r="E1806" s="88" t="s">
        <v>16</v>
      </c>
      <c r="F1806" s="89"/>
      <c r="G1806" s="92">
        <f>D1807/D1806</f>
        <v>26.961599999999997</v>
      </c>
    </row>
    <row r="1807" spans="2:8" x14ac:dyDescent="0.25">
      <c r="C1807" s="1" t="s">
        <v>10</v>
      </c>
      <c r="D1807" s="54">
        <v>6740.4</v>
      </c>
      <c r="E1807" s="90"/>
      <c r="F1807" s="91"/>
      <c r="G1807" s="93"/>
    </row>
    <row r="1808" spans="2:8" x14ac:dyDescent="0.25">
      <c r="C1808" s="37"/>
      <c r="D1808" s="38"/>
      <c r="E1808" s="50"/>
    </row>
    <row r="1809" spans="2:8" x14ac:dyDescent="0.3">
      <c r="C1809" s="36" t="s">
        <v>7</v>
      </c>
      <c r="D1809" s="55" t="s">
        <v>146</v>
      </c>
    </row>
    <row r="1810" spans="2:8" x14ac:dyDescent="0.3">
      <c r="C1810" s="36" t="s">
        <v>11</v>
      </c>
      <c r="D1810" s="55" t="s">
        <v>91</v>
      </c>
    </row>
    <row r="1811" spans="2:8" x14ac:dyDescent="0.3">
      <c r="C1811" s="36" t="s">
        <v>13</v>
      </c>
      <c r="D1811" s="69" t="s">
        <v>35</v>
      </c>
      <c r="E1811" s="41"/>
    </row>
    <row r="1812" spans="2:8" ht="24" thickBot="1" x14ac:dyDescent="0.3">
      <c r="C1812" s="42"/>
      <c r="D1812" s="42"/>
    </row>
    <row r="1813" spans="2:8" ht="48" thickBot="1" x14ac:dyDescent="0.3">
      <c r="B1813" s="94" t="s">
        <v>17</v>
      </c>
      <c r="C1813" s="95"/>
      <c r="D1813" s="23" t="s">
        <v>20</v>
      </c>
      <c r="E1813" s="96" t="s">
        <v>22</v>
      </c>
      <c r="F1813" s="97"/>
      <c r="G1813" s="2" t="s">
        <v>21</v>
      </c>
    </row>
    <row r="1814" spans="2:8" ht="24" thickBot="1" x14ac:dyDescent="0.3">
      <c r="B1814" s="98" t="s">
        <v>36</v>
      </c>
      <c r="C1814" s="99"/>
      <c r="D1814" s="70">
        <v>50.01</v>
      </c>
      <c r="E1814" s="56">
        <v>4.4000000000000004</v>
      </c>
      <c r="F1814" s="18" t="s">
        <v>25</v>
      </c>
      <c r="G1814" s="26">
        <f t="shared" ref="G1814:G1821" si="41">D1814*E1814</f>
        <v>220.04400000000001</v>
      </c>
      <c r="H1814" s="100"/>
    </row>
    <row r="1815" spans="2:8" x14ac:dyDescent="0.25">
      <c r="B1815" s="101" t="s">
        <v>18</v>
      </c>
      <c r="C1815" s="102"/>
      <c r="D1815" s="59"/>
      <c r="E1815" s="57"/>
      <c r="F1815" s="19" t="s">
        <v>26</v>
      </c>
      <c r="G1815" s="27">
        <f t="shared" si="41"/>
        <v>0</v>
      </c>
      <c r="H1815" s="100"/>
    </row>
    <row r="1816" spans="2:8" ht="24" thickBot="1" x14ac:dyDescent="0.3">
      <c r="B1816" s="103" t="s">
        <v>19</v>
      </c>
      <c r="C1816" s="104"/>
      <c r="D1816" s="62"/>
      <c r="E1816" s="58"/>
      <c r="F1816" s="20" t="s">
        <v>26</v>
      </c>
      <c r="G1816" s="28">
        <f t="shared" si="41"/>
        <v>0</v>
      </c>
      <c r="H1816" s="100"/>
    </row>
    <row r="1817" spans="2:8" ht="24" thickBot="1" x14ac:dyDescent="0.3">
      <c r="B1817" s="105" t="s">
        <v>28</v>
      </c>
      <c r="C1817" s="106"/>
      <c r="D1817" s="71">
        <v>731.97</v>
      </c>
      <c r="E1817" s="71">
        <v>4.4000000000000004</v>
      </c>
      <c r="F1817" s="24" t="s">
        <v>25</v>
      </c>
      <c r="G1817" s="29">
        <f t="shared" si="41"/>
        <v>3220.6680000000006</v>
      </c>
      <c r="H1817" s="100"/>
    </row>
    <row r="1818" spans="2:8" x14ac:dyDescent="0.25">
      <c r="B1818" s="101" t="s">
        <v>33</v>
      </c>
      <c r="C1818" s="102"/>
      <c r="D1818" s="59"/>
      <c r="E1818" s="59"/>
      <c r="F1818" s="19" t="s">
        <v>25</v>
      </c>
      <c r="G1818" s="27">
        <f t="shared" si="41"/>
        <v>0</v>
      </c>
      <c r="H1818" s="100"/>
    </row>
    <row r="1819" spans="2:8" x14ac:dyDescent="0.25">
      <c r="B1819" s="107" t="s">
        <v>27</v>
      </c>
      <c r="C1819" s="108"/>
      <c r="D1819" s="72"/>
      <c r="E1819" s="60"/>
      <c r="F1819" s="21" t="s">
        <v>25</v>
      </c>
      <c r="G1819" s="30">
        <f t="shared" si="41"/>
        <v>0</v>
      </c>
      <c r="H1819" s="100"/>
    </row>
    <row r="1820" spans="2:8" x14ac:dyDescent="0.25">
      <c r="B1820" s="107" t="s">
        <v>29</v>
      </c>
      <c r="C1820" s="108"/>
      <c r="D1820" s="73"/>
      <c r="E1820" s="61"/>
      <c r="F1820" s="21" t="s">
        <v>25</v>
      </c>
      <c r="G1820" s="30">
        <f t="shared" si="41"/>
        <v>0</v>
      </c>
      <c r="H1820" s="100"/>
    </row>
    <row r="1821" spans="2:8" x14ac:dyDescent="0.25">
      <c r="B1821" s="107" t="s">
        <v>30</v>
      </c>
      <c r="C1821" s="108"/>
      <c r="D1821" s="73"/>
      <c r="E1821" s="61"/>
      <c r="F1821" s="21" t="s">
        <v>25</v>
      </c>
      <c r="G1821" s="30">
        <f t="shared" si="41"/>
        <v>0</v>
      </c>
      <c r="H1821" s="100"/>
    </row>
    <row r="1822" spans="2:8" x14ac:dyDescent="0.25">
      <c r="B1822" s="107" t="s">
        <v>32</v>
      </c>
      <c r="C1822" s="108"/>
      <c r="D1822" s="73"/>
      <c r="E1822" s="61"/>
      <c r="F1822" s="21" t="s">
        <v>25</v>
      </c>
      <c r="G1822" s="30">
        <f>D1822*E1822</f>
        <v>0</v>
      </c>
      <c r="H1822" s="100"/>
    </row>
    <row r="1823" spans="2:8" ht="24" thickBot="1" x14ac:dyDescent="0.3">
      <c r="B1823" s="103" t="s">
        <v>31</v>
      </c>
      <c r="C1823" s="104"/>
      <c r="D1823" s="74"/>
      <c r="E1823" s="62"/>
      <c r="F1823" s="20" t="s">
        <v>25</v>
      </c>
      <c r="G1823" s="31">
        <f>D1823*E1823</f>
        <v>0</v>
      </c>
      <c r="H1823" s="100"/>
    </row>
    <row r="1824" spans="2:8" x14ac:dyDescent="0.25">
      <c r="C1824" s="3"/>
      <c r="D1824" s="3"/>
      <c r="E1824" s="4"/>
      <c r="F1824" s="4"/>
      <c r="H1824" s="45"/>
    </row>
    <row r="1825" spans="2:8" ht="25.5" x14ac:dyDescent="0.25">
      <c r="C1825" s="14" t="s">
        <v>14</v>
      </c>
      <c r="D1825" s="6"/>
    </row>
    <row r="1826" spans="2:8" ht="20.25" x14ac:dyDescent="0.25">
      <c r="C1826" s="77" t="s">
        <v>6</v>
      </c>
      <c r="D1826" s="51" t="s">
        <v>0</v>
      </c>
      <c r="E1826" s="9">
        <f>IF(G1814&gt;0, ROUND((G1814+D1807)/D1807,2), 0)</f>
        <v>1.03</v>
      </c>
      <c r="F1826" s="9"/>
      <c r="G1826" s="10"/>
      <c r="H1826" s="7"/>
    </row>
    <row r="1827" spans="2:8" x14ac:dyDescent="0.25">
      <c r="C1827" s="77"/>
      <c r="D1827" s="51" t="s">
        <v>1</v>
      </c>
      <c r="E1827" s="9">
        <f>IF(SUM(G1815:G1816)&gt;0,ROUND((G1815+G1816+D1807)/D1807,2),0)</f>
        <v>0</v>
      </c>
      <c r="F1827" s="9"/>
      <c r="G1827" s="11"/>
      <c r="H1827" s="47"/>
    </row>
    <row r="1828" spans="2:8" x14ac:dyDescent="0.25">
      <c r="C1828" s="77"/>
      <c r="D1828" s="51" t="s">
        <v>2</v>
      </c>
      <c r="E1828" s="9">
        <f>IF(G1817&gt;0,ROUND((G1817+D1807)/D1807,2),0)</f>
        <v>1.48</v>
      </c>
      <c r="F1828" s="12"/>
      <c r="G1828" s="11"/>
    </row>
    <row r="1829" spans="2:8" x14ac:dyDescent="0.25">
      <c r="C1829" s="77"/>
      <c r="D1829" s="13" t="s">
        <v>3</v>
      </c>
      <c r="E1829" s="32">
        <f>IF(SUM(G1818:G1823)&gt;0,ROUND((SUM(G1818:G1823)+D1807)/D1807,2),0)</f>
        <v>0</v>
      </c>
      <c r="F1829" s="10"/>
      <c r="G1829" s="11"/>
    </row>
    <row r="1830" spans="2:8" ht="25.5" x14ac:dyDescent="0.25">
      <c r="D1830" s="33" t="s">
        <v>4</v>
      </c>
      <c r="E1830" s="34">
        <f>SUM(E1826:E1829)-IF(VALUE(COUNTIF(E1826:E1829,"&gt;0"))=4,3,0)-IF(VALUE(COUNTIF(E1826:E1829,"&gt;0"))=3,2,0)-IF(VALUE(COUNTIF(E1826:E1829,"&gt;0"))=2,1,0)</f>
        <v>1.5099999999999998</v>
      </c>
      <c r="F1830" s="25"/>
    </row>
    <row r="1831" spans="2:8" x14ac:dyDescent="0.25">
      <c r="E1831" s="15"/>
    </row>
    <row r="1832" spans="2:8" ht="25.5" x14ac:dyDescent="0.35">
      <c r="B1832" s="22"/>
      <c r="C1832" s="16" t="s">
        <v>23</v>
      </c>
      <c r="D1832" s="78">
        <f>E1830*D1807</f>
        <v>10178.003999999997</v>
      </c>
      <c r="E1832" s="78"/>
    </row>
    <row r="1833" spans="2:8" ht="20.25" x14ac:dyDescent="0.3">
      <c r="C1833" s="17" t="s">
        <v>8</v>
      </c>
      <c r="D1833" s="79">
        <f>D1832/D1806</f>
        <v>40.712015999999991</v>
      </c>
      <c r="E1833" s="79"/>
      <c r="G1833" s="7"/>
      <c r="H1833" s="48"/>
    </row>
    <row r="1843" spans="2:8" ht="60.75" x14ac:dyDescent="0.8">
      <c r="B1843" s="80" t="s">
        <v>78</v>
      </c>
      <c r="C1843" s="80"/>
      <c r="D1843" s="80"/>
      <c r="E1843" s="80"/>
      <c r="F1843" s="80"/>
      <c r="G1843" s="80"/>
      <c r="H1843" s="80"/>
    </row>
    <row r="1844" spans="2:8" x14ac:dyDescent="0.25">
      <c r="B1844" s="81" t="s">
        <v>37</v>
      </c>
      <c r="C1844" s="81"/>
      <c r="D1844" s="81"/>
      <c r="E1844" s="81"/>
      <c r="F1844" s="81"/>
      <c r="G1844" s="81"/>
    </row>
    <row r="1845" spans="2:8" x14ac:dyDescent="0.25">
      <c r="C1845" s="52"/>
      <c r="G1845" s="7"/>
    </row>
    <row r="1846" spans="2:8" ht="25.5" x14ac:dyDescent="0.25">
      <c r="C1846" s="14" t="s">
        <v>5</v>
      </c>
      <c r="D1846" s="6"/>
    </row>
    <row r="1847" spans="2:8" ht="20.25" x14ac:dyDescent="0.25">
      <c r="B1847" s="10"/>
      <c r="C1847" s="82" t="s">
        <v>15</v>
      </c>
      <c r="D1847" s="109" t="s">
        <v>87</v>
      </c>
      <c r="E1847" s="109"/>
      <c r="F1847" s="109"/>
      <c r="G1847" s="109"/>
      <c r="H1847" s="40"/>
    </row>
    <row r="1848" spans="2:8" ht="20.25" x14ac:dyDescent="0.25">
      <c r="B1848" s="10"/>
      <c r="C1848" s="83"/>
      <c r="D1848" s="109" t="s">
        <v>159</v>
      </c>
      <c r="E1848" s="109"/>
      <c r="F1848" s="109"/>
      <c r="G1848" s="109"/>
      <c r="H1848" s="40"/>
    </row>
    <row r="1849" spans="2:8" ht="20.25" x14ac:dyDescent="0.25">
      <c r="B1849" s="10"/>
      <c r="C1849" s="84"/>
      <c r="D1849" s="109" t="s">
        <v>168</v>
      </c>
      <c r="E1849" s="109"/>
      <c r="F1849" s="109"/>
      <c r="G1849" s="109"/>
      <c r="H1849" s="40"/>
    </row>
    <row r="1850" spans="2:8" x14ac:dyDescent="0.25">
      <c r="C1850" s="35" t="s">
        <v>12</v>
      </c>
      <c r="D1850" s="53">
        <v>2.2000000000000002</v>
      </c>
      <c r="E1850" s="49"/>
      <c r="F1850" s="10"/>
    </row>
    <row r="1851" spans="2:8" x14ac:dyDescent="0.25">
      <c r="C1851" s="1" t="s">
        <v>9</v>
      </c>
      <c r="D1851" s="54">
        <v>137</v>
      </c>
      <c r="E1851" s="88" t="s">
        <v>16</v>
      </c>
      <c r="F1851" s="89"/>
      <c r="G1851" s="92">
        <f>D1852/D1851</f>
        <v>18.083941605839417</v>
      </c>
    </row>
    <row r="1852" spans="2:8" x14ac:dyDescent="0.25">
      <c r="C1852" s="1" t="s">
        <v>10</v>
      </c>
      <c r="D1852" s="54">
        <v>2477.5</v>
      </c>
      <c r="E1852" s="90"/>
      <c r="F1852" s="91"/>
      <c r="G1852" s="93"/>
    </row>
    <row r="1853" spans="2:8" x14ac:dyDescent="0.25">
      <c r="C1853" s="37"/>
      <c r="D1853" s="38"/>
      <c r="E1853" s="50"/>
    </row>
    <row r="1854" spans="2:8" x14ac:dyDescent="0.3">
      <c r="C1854" s="36" t="s">
        <v>7</v>
      </c>
      <c r="D1854" s="55" t="s">
        <v>138</v>
      </c>
    </row>
    <row r="1855" spans="2:8" x14ac:dyDescent="0.3">
      <c r="C1855" s="36" t="s">
        <v>11</v>
      </c>
      <c r="D1855" s="55" t="s">
        <v>91</v>
      </c>
    </row>
    <row r="1856" spans="2:8" x14ac:dyDescent="0.3">
      <c r="C1856" s="36" t="s">
        <v>13</v>
      </c>
      <c r="D1856" s="69" t="s">
        <v>35</v>
      </c>
      <c r="E1856" s="41"/>
    </row>
    <row r="1857" spans="2:8" ht="24" thickBot="1" x14ac:dyDescent="0.3">
      <c r="C1857" s="42"/>
      <c r="D1857" s="42"/>
    </row>
    <row r="1858" spans="2:8" ht="48" thickBot="1" x14ac:dyDescent="0.3">
      <c r="B1858" s="94" t="s">
        <v>17</v>
      </c>
      <c r="C1858" s="95"/>
      <c r="D1858" s="23" t="s">
        <v>20</v>
      </c>
      <c r="E1858" s="96" t="s">
        <v>22</v>
      </c>
      <c r="F1858" s="97"/>
      <c r="G1858" s="2" t="s">
        <v>21</v>
      </c>
    </row>
    <row r="1859" spans="2:8" ht="24" thickBot="1" x14ac:dyDescent="0.3">
      <c r="B1859" s="98" t="s">
        <v>36</v>
      </c>
      <c r="C1859" s="99"/>
      <c r="D1859" s="70">
        <v>50.01</v>
      </c>
      <c r="E1859" s="56">
        <v>2.2000000000000002</v>
      </c>
      <c r="F1859" s="18" t="s">
        <v>25</v>
      </c>
      <c r="G1859" s="26">
        <f t="shared" ref="G1859:G1866" si="42">D1859*E1859</f>
        <v>110.02200000000001</v>
      </c>
      <c r="H1859" s="100"/>
    </row>
    <row r="1860" spans="2:8" x14ac:dyDescent="0.25">
      <c r="B1860" s="101" t="s">
        <v>18</v>
      </c>
      <c r="C1860" s="102"/>
      <c r="D1860" s="59"/>
      <c r="E1860" s="57"/>
      <c r="F1860" s="19" t="s">
        <v>26</v>
      </c>
      <c r="G1860" s="27">
        <f t="shared" si="42"/>
        <v>0</v>
      </c>
      <c r="H1860" s="100"/>
    </row>
    <row r="1861" spans="2:8" ht="24" thickBot="1" x14ac:dyDescent="0.3">
      <c r="B1861" s="103" t="s">
        <v>19</v>
      </c>
      <c r="C1861" s="104"/>
      <c r="D1861" s="62"/>
      <c r="E1861" s="58"/>
      <c r="F1861" s="20" t="s">
        <v>26</v>
      </c>
      <c r="G1861" s="28">
        <f t="shared" si="42"/>
        <v>0</v>
      </c>
      <c r="H1861" s="100"/>
    </row>
    <row r="1862" spans="2:8" ht="24" thickBot="1" x14ac:dyDescent="0.3">
      <c r="B1862" s="105" t="s">
        <v>28</v>
      </c>
      <c r="C1862" s="106"/>
      <c r="D1862" s="71">
        <v>731.97</v>
      </c>
      <c r="E1862" s="71">
        <v>2.2000000000000002</v>
      </c>
      <c r="F1862" s="24" t="s">
        <v>25</v>
      </c>
      <c r="G1862" s="29">
        <f t="shared" si="42"/>
        <v>1610.3340000000003</v>
      </c>
      <c r="H1862" s="100"/>
    </row>
    <row r="1863" spans="2:8" x14ac:dyDescent="0.25">
      <c r="B1863" s="101" t="s">
        <v>33</v>
      </c>
      <c r="C1863" s="102"/>
      <c r="D1863" s="59"/>
      <c r="E1863" s="59"/>
      <c r="F1863" s="19" t="s">
        <v>25</v>
      </c>
      <c r="G1863" s="27">
        <f t="shared" si="42"/>
        <v>0</v>
      </c>
      <c r="H1863" s="100"/>
    </row>
    <row r="1864" spans="2:8" x14ac:dyDescent="0.25">
      <c r="B1864" s="107" t="s">
        <v>27</v>
      </c>
      <c r="C1864" s="108"/>
      <c r="D1864" s="72"/>
      <c r="E1864" s="60"/>
      <c r="F1864" s="21" t="s">
        <v>25</v>
      </c>
      <c r="G1864" s="30">
        <f t="shared" si="42"/>
        <v>0</v>
      </c>
      <c r="H1864" s="100"/>
    </row>
    <row r="1865" spans="2:8" x14ac:dyDescent="0.25">
      <c r="B1865" s="107" t="s">
        <v>29</v>
      </c>
      <c r="C1865" s="108"/>
      <c r="D1865" s="73"/>
      <c r="E1865" s="61"/>
      <c r="F1865" s="21" t="s">
        <v>25</v>
      </c>
      <c r="G1865" s="30">
        <f t="shared" si="42"/>
        <v>0</v>
      </c>
      <c r="H1865" s="100"/>
    </row>
    <row r="1866" spans="2:8" x14ac:dyDescent="0.25">
      <c r="B1866" s="107" t="s">
        <v>30</v>
      </c>
      <c r="C1866" s="108"/>
      <c r="D1866" s="73"/>
      <c r="E1866" s="61"/>
      <c r="F1866" s="21" t="s">
        <v>25</v>
      </c>
      <c r="G1866" s="30">
        <f t="shared" si="42"/>
        <v>0</v>
      </c>
      <c r="H1866" s="100"/>
    </row>
    <row r="1867" spans="2:8" x14ac:dyDescent="0.25">
      <c r="B1867" s="107" t="s">
        <v>32</v>
      </c>
      <c r="C1867" s="108"/>
      <c r="D1867" s="73"/>
      <c r="E1867" s="61"/>
      <c r="F1867" s="21" t="s">
        <v>25</v>
      </c>
      <c r="G1867" s="30">
        <f>D1867*E1867</f>
        <v>0</v>
      </c>
      <c r="H1867" s="100"/>
    </row>
    <row r="1868" spans="2:8" ht="24" thickBot="1" x14ac:dyDescent="0.3">
      <c r="B1868" s="103" t="s">
        <v>31</v>
      </c>
      <c r="C1868" s="104"/>
      <c r="D1868" s="74"/>
      <c r="E1868" s="62"/>
      <c r="F1868" s="20" t="s">
        <v>25</v>
      </c>
      <c r="G1868" s="31">
        <f>D1868*E1868</f>
        <v>0</v>
      </c>
      <c r="H1868" s="100"/>
    </row>
    <row r="1869" spans="2:8" x14ac:dyDescent="0.25">
      <c r="C1869" s="3"/>
      <c r="D1869" s="3"/>
      <c r="E1869" s="4"/>
      <c r="F1869" s="4"/>
      <c r="H1869" s="45"/>
    </row>
    <row r="1870" spans="2:8" ht="25.5" x14ac:dyDescent="0.25">
      <c r="C1870" s="14" t="s">
        <v>14</v>
      </c>
      <c r="D1870" s="6"/>
    </row>
    <row r="1871" spans="2:8" ht="20.25" x14ac:dyDescent="0.25">
      <c r="C1871" s="77" t="s">
        <v>6</v>
      </c>
      <c r="D1871" s="51" t="s">
        <v>0</v>
      </c>
      <c r="E1871" s="9">
        <f>IF(G1859&gt;0, ROUND((G1859+D1852)/D1852,2), 0)</f>
        <v>1.04</v>
      </c>
      <c r="F1871" s="9"/>
      <c r="G1871" s="10"/>
      <c r="H1871" s="7"/>
    </row>
    <row r="1872" spans="2:8" x14ac:dyDescent="0.25">
      <c r="C1872" s="77"/>
      <c r="D1872" s="51" t="s">
        <v>1</v>
      </c>
      <c r="E1872" s="9">
        <f>IF(SUM(G1860:G1861)&gt;0,ROUND((G1860+G1861+D1852)/D1852,2),0)</f>
        <v>0</v>
      </c>
      <c r="F1872" s="9"/>
      <c r="G1872" s="11"/>
      <c r="H1872" s="47"/>
    </row>
    <row r="1873" spans="2:10" x14ac:dyDescent="0.25">
      <c r="C1873" s="77"/>
      <c r="D1873" s="51" t="s">
        <v>2</v>
      </c>
      <c r="E1873" s="9">
        <f>IF(G1862&gt;0,ROUND((G1862+D1852)/D1852,2),0)</f>
        <v>1.65</v>
      </c>
      <c r="F1873" s="12"/>
      <c r="G1873" s="11"/>
    </row>
    <row r="1874" spans="2:10" x14ac:dyDescent="0.25">
      <c r="C1874" s="77"/>
      <c r="D1874" s="13" t="s">
        <v>3</v>
      </c>
      <c r="E1874" s="32">
        <f>IF(SUM(G1863:G1868)&gt;0,ROUND((SUM(G1863:G1868)+D1852)/D1852,2),0)</f>
        <v>0</v>
      </c>
      <c r="F1874" s="10"/>
      <c r="G1874" s="11"/>
    </row>
    <row r="1875" spans="2:10" ht="25.5" x14ac:dyDescent="0.25">
      <c r="D1875" s="33" t="s">
        <v>4</v>
      </c>
      <c r="E1875" s="34">
        <f>SUM(E1871:E1874)-IF(VALUE(COUNTIF(E1871:E1874,"&gt;0"))=4,3,0)-IF(VALUE(COUNTIF(E1871:E1874,"&gt;0"))=3,2,0)-IF(VALUE(COUNTIF(E1871:E1874,"&gt;0"))=2,1,0)</f>
        <v>1.69</v>
      </c>
      <c r="F1875" s="25"/>
    </row>
    <row r="1876" spans="2:10" x14ac:dyDescent="0.25">
      <c r="E1876" s="15"/>
    </row>
    <row r="1877" spans="2:10" ht="25.5" x14ac:dyDescent="0.35">
      <c r="B1877" s="22"/>
      <c r="C1877" s="16" t="s">
        <v>23</v>
      </c>
      <c r="D1877" s="78">
        <f>E1875*D1852</f>
        <v>4186.9749999999995</v>
      </c>
      <c r="E1877" s="78"/>
    </row>
    <row r="1878" spans="2:10" ht="20.25" x14ac:dyDescent="0.3">
      <c r="C1878" s="17" t="s">
        <v>8</v>
      </c>
      <c r="D1878" s="79">
        <f>D1877/D1851</f>
        <v>30.561861313868608</v>
      </c>
      <c r="E1878" s="79"/>
      <c r="G1878" s="7"/>
      <c r="H1878" s="48"/>
    </row>
    <row r="1887" spans="2:10" ht="20.45" customHeight="1" x14ac:dyDescent="0.25"/>
    <row r="1888" spans="2:10" s="22" customFormat="1" ht="54.75" customHeight="1" x14ac:dyDescent="0.8">
      <c r="B1888" s="80" t="s">
        <v>79</v>
      </c>
      <c r="C1888" s="80"/>
      <c r="D1888" s="80"/>
      <c r="E1888" s="80"/>
      <c r="F1888" s="80"/>
      <c r="G1888" s="80"/>
      <c r="H1888" s="80"/>
      <c r="J1888" s="63"/>
    </row>
    <row r="1889" spans="2:10" ht="46.5" customHeight="1" x14ac:dyDescent="0.25">
      <c r="B1889" s="81" t="s">
        <v>37</v>
      </c>
      <c r="C1889" s="81"/>
      <c r="D1889" s="81"/>
      <c r="E1889" s="81"/>
      <c r="F1889" s="81"/>
      <c r="G1889" s="81"/>
    </row>
    <row r="1890" spans="2:10" x14ac:dyDescent="0.25">
      <c r="C1890" s="76"/>
      <c r="G1890" s="7"/>
    </row>
    <row r="1891" spans="2:10" ht="25.5" x14ac:dyDescent="0.25">
      <c r="C1891" s="14" t="s">
        <v>5</v>
      </c>
      <c r="D1891" s="6"/>
    </row>
    <row r="1892" spans="2:10" s="10" customFormat="1" ht="20.25" customHeight="1" x14ac:dyDescent="0.25">
      <c r="C1892" s="82" t="s">
        <v>15</v>
      </c>
      <c r="D1892" s="109" t="s">
        <v>87</v>
      </c>
      <c r="E1892" s="109"/>
      <c r="F1892" s="109"/>
      <c r="G1892" s="109"/>
      <c r="H1892" s="40"/>
      <c r="J1892" s="65"/>
    </row>
    <row r="1893" spans="2:10" s="10" customFormat="1" ht="20.25" customHeight="1" x14ac:dyDescent="0.25">
      <c r="C1893" s="83"/>
      <c r="D1893" s="109" t="s">
        <v>110</v>
      </c>
      <c r="E1893" s="109"/>
      <c r="F1893" s="109"/>
      <c r="G1893" s="109"/>
      <c r="H1893" s="40"/>
      <c r="J1893" s="65"/>
    </row>
    <row r="1894" spans="2:10" s="10" customFormat="1" ht="20.25" customHeight="1" x14ac:dyDescent="0.25">
      <c r="C1894" s="84"/>
      <c r="D1894" s="109" t="s">
        <v>178</v>
      </c>
      <c r="E1894" s="109"/>
      <c r="F1894" s="109"/>
      <c r="G1894" s="109"/>
      <c r="H1894" s="40"/>
      <c r="J1894" s="65"/>
    </row>
    <row r="1895" spans="2:10" ht="28.5" customHeight="1" x14ac:dyDescent="0.25">
      <c r="C1895" s="35" t="s">
        <v>12</v>
      </c>
      <c r="D1895" s="53">
        <v>6.2</v>
      </c>
      <c r="E1895" s="49"/>
      <c r="F1895" s="10"/>
    </row>
    <row r="1896" spans="2:10" ht="28.5" customHeight="1" x14ac:dyDescent="0.25">
      <c r="C1896" s="1" t="s">
        <v>9</v>
      </c>
      <c r="D1896" s="54">
        <v>1087</v>
      </c>
      <c r="E1896" s="88" t="s">
        <v>16</v>
      </c>
      <c r="F1896" s="89"/>
      <c r="G1896" s="92">
        <f>D1897/D1896</f>
        <v>15.149494020239191</v>
      </c>
    </row>
    <row r="1897" spans="2:10" ht="28.5" customHeight="1" x14ac:dyDescent="0.25">
      <c r="C1897" s="1" t="s">
        <v>10</v>
      </c>
      <c r="D1897" s="54">
        <v>16467.5</v>
      </c>
      <c r="E1897" s="90"/>
      <c r="F1897" s="91"/>
      <c r="G1897" s="93"/>
    </row>
    <row r="1898" spans="2:10" x14ac:dyDescent="0.25">
      <c r="C1898" s="37"/>
      <c r="D1898" s="38"/>
      <c r="E1898" s="50"/>
    </row>
    <row r="1899" spans="2:10" x14ac:dyDescent="0.3">
      <c r="C1899" s="36" t="s">
        <v>7</v>
      </c>
      <c r="D1899" s="55" t="s">
        <v>179</v>
      </c>
    </row>
    <row r="1900" spans="2:10" x14ac:dyDescent="0.3">
      <c r="C1900" s="36" t="s">
        <v>11</v>
      </c>
      <c r="D1900" s="55" t="s">
        <v>113</v>
      </c>
      <c r="J1900" s="64" t="s">
        <v>34</v>
      </c>
    </row>
    <row r="1901" spans="2:10" x14ac:dyDescent="0.3">
      <c r="C1901" s="36" t="s">
        <v>13</v>
      </c>
      <c r="D1901" s="69" t="s">
        <v>34</v>
      </c>
      <c r="E1901" s="41"/>
      <c r="J1901" s="64" t="s">
        <v>35</v>
      </c>
    </row>
    <row r="1902" spans="2:10" ht="24" thickBot="1" x14ac:dyDescent="0.3">
      <c r="C1902" s="42"/>
      <c r="D1902" s="42"/>
    </row>
    <row r="1903" spans="2:10" ht="48" thickBot="1" x14ac:dyDescent="0.3">
      <c r="B1903" s="94" t="s">
        <v>17</v>
      </c>
      <c r="C1903" s="95"/>
      <c r="D1903" s="23" t="s">
        <v>20</v>
      </c>
      <c r="E1903" s="96" t="s">
        <v>22</v>
      </c>
      <c r="F1903" s="97"/>
      <c r="G1903" s="2" t="s">
        <v>21</v>
      </c>
    </row>
    <row r="1904" spans="2:10" s="43" customFormat="1" ht="24" thickBot="1" x14ac:dyDescent="0.3">
      <c r="B1904" s="98" t="s">
        <v>36</v>
      </c>
      <c r="C1904" s="99"/>
      <c r="D1904" s="70">
        <v>50.01</v>
      </c>
      <c r="E1904" s="56">
        <v>6.2</v>
      </c>
      <c r="F1904" s="18" t="s">
        <v>25</v>
      </c>
      <c r="G1904" s="26">
        <f t="shared" ref="G1904:G1911" si="43">D1904*E1904</f>
        <v>310.06200000000001</v>
      </c>
      <c r="H1904" s="100"/>
      <c r="J1904" s="66"/>
    </row>
    <row r="1905" spans="2:10" s="44" customFormat="1" ht="46.5" customHeight="1" x14ac:dyDescent="0.25">
      <c r="B1905" s="101" t="s">
        <v>18</v>
      </c>
      <c r="C1905" s="102"/>
      <c r="D1905" s="59">
        <v>97.44</v>
      </c>
      <c r="E1905" s="57">
        <v>1.1000000000000001</v>
      </c>
      <c r="F1905" s="19" t="s">
        <v>26</v>
      </c>
      <c r="G1905" s="27">
        <f t="shared" si="43"/>
        <v>107.18400000000001</v>
      </c>
      <c r="H1905" s="100"/>
      <c r="J1905" s="67"/>
    </row>
    <row r="1906" spans="2:10" s="44" customFormat="1" ht="24" thickBot="1" x14ac:dyDescent="0.3">
      <c r="B1906" s="103" t="s">
        <v>19</v>
      </c>
      <c r="C1906" s="104"/>
      <c r="D1906" s="62">
        <v>151.63</v>
      </c>
      <c r="E1906" s="58">
        <v>1.1000000000000001</v>
      </c>
      <c r="F1906" s="20" t="s">
        <v>26</v>
      </c>
      <c r="G1906" s="28">
        <f t="shared" si="43"/>
        <v>166.79300000000001</v>
      </c>
      <c r="H1906" s="100"/>
      <c r="J1906" s="67"/>
    </row>
    <row r="1907" spans="2:10" s="44" customFormat="1" ht="24" thickBot="1" x14ac:dyDescent="0.3">
      <c r="B1907" s="105" t="s">
        <v>28</v>
      </c>
      <c r="C1907" s="106"/>
      <c r="D1907" s="71"/>
      <c r="E1907" s="71"/>
      <c r="F1907" s="24" t="s">
        <v>25</v>
      </c>
      <c r="G1907" s="29">
        <f t="shared" si="43"/>
        <v>0</v>
      </c>
      <c r="H1907" s="100"/>
      <c r="J1907" s="67"/>
    </row>
    <row r="1908" spans="2:10" s="44" customFormat="1" ht="48" customHeight="1" x14ac:dyDescent="0.25">
      <c r="B1908" s="101" t="s">
        <v>33</v>
      </c>
      <c r="C1908" s="102"/>
      <c r="D1908" s="59">
        <v>652.6</v>
      </c>
      <c r="E1908" s="59">
        <v>12.4</v>
      </c>
      <c r="F1908" s="19" t="s">
        <v>25</v>
      </c>
      <c r="G1908" s="27">
        <f t="shared" si="43"/>
        <v>8092.2400000000007</v>
      </c>
      <c r="H1908" s="100"/>
      <c r="J1908" s="67"/>
    </row>
    <row r="1909" spans="2:10" s="44" customFormat="1" x14ac:dyDescent="0.25">
      <c r="B1909" s="107" t="s">
        <v>27</v>
      </c>
      <c r="C1909" s="108"/>
      <c r="D1909" s="72"/>
      <c r="E1909" s="60"/>
      <c r="F1909" s="21" t="s">
        <v>25</v>
      </c>
      <c r="G1909" s="30">
        <f t="shared" si="43"/>
        <v>0</v>
      </c>
      <c r="H1909" s="100"/>
      <c r="J1909" s="67"/>
    </row>
    <row r="1910" spans="2:10" s="44" customFormat="1" x14ac:dyDescent="0.25">
      <c r="B1910" s="107" t="s">
        <v>29</v>
      </c>
      <c r="C1910" s="108"/>
      <c r="D1910" s="73">
        <v>5438.99</v>
      </c>
      <c r="E1910" s="60">
        <v>6.2</v>
      </c>
      <c r="F1910" s="21" t="s">
        <v>25</v>
      </c>
      <c r="G1910" s="30">
        <f t="shared" si="43"/>
        <v>33721.737999999998</v>
      </c>
      <c r="H1910" s="100"/>
      <c r="J1910" s="67"/>
    </row>
    <row r="1911" spans="2:10" s="44" customFormat="1" x14ac:dyDescent="0.25">
      <c r="B1911" s="107" t="s">
        <v>30</v>
      </c>
      <c r="C1911" s="108"/>
      <c r="D1911" s="73">
        <v>1672.77</v>
      </c>
      <c r="E1911" s="60">
        <v>6.2</v>
      </c>
      <c r="F1911" s="21" t="s">
        <v>25</v>
      </c>
      <c r="G1911" s="30">
        <f t="shared" si="43"/>
        <v>10371.174000000001</v>
      </c>
      <c r="H1911" s="100"/>
      <c r="J1911" s="67"/>
    </row>
    <row r="1912" spans="2:10" s="44" customFormat="1" x14ac:dyDescent="0.25">
      <c r="B1912" s="107" t="s">
        <v>32</v>
      </c>
      <c r="C1912" s="108"/>
      <c r="D1912" s="73">
        <v>548.24</v>
      </c>
      <c r="E1912" s="60">
        <v>6.2</v>
      </c>
      <c r="F1912" s="21" t="s">
        <v>25</v>
      </c>
      <c r="G1912" s="30">
        <f>D1912*E1912</f>
        <v>3399.0880000000002</v>
      </c>
      <c r="H1912" s="100"/>
      <c r="J1912" s="67"/>
    </row>
    <row r="1913" spans="2:10" s="44" customFormat="1" ht="24" thickBot="1" x14ac:dyDescent="0.3">
      <c r="B1913" s="103" t="s">
        <v>31</v>
      </c>
      <c r="C1913" s="104"/>
      <c r="D1913" s="74">
        <v>340.74</v>
      </c>
      <c r="E1913" s="62">
        <v>62</v>
      </c>
      <c r="F1913" s="20" t="s">
        <v>25</v>
      </c>
      <c r="G1913" s="31">
        <f>D1913*E1913</f>
        <v>21125.88</v>
      </c>
      <c r="H1913" s="100"/>
      <c r="J1913" s="67"/>
    </row>
    <row r="1914" spans="2:10" ht="11.25" customHeight="1" x14ac:dyDescent="0.25">
      <c r="C1914" s="3"/>
      <c r="D1914" s="3"/>
      <c r="E1914" s="4"/>
      <c r="F1914" s="4"/>
      <c r="H1914" s="45"/>
      <c r="I1914" s="46"/>
      <c r="J1914" s="68"/>
    </row>
    <row r="1915" spans="2:10" ht="25.5" x14ac:dyDescent="0.25">
      <c r="C1915" s="14" t="s">
        <v>14</v>
      </c>
      <c r="D1915" s="6"/>
    </row>
    <row r="1916" spans="2:10" ht="20.25" x14ac:dyDescent="0.25">
      <c r="C1916" s="77" t="s">
        <v>6</v>
      </c>
      <c r="D1916" s="75" t="s">
        <v>0</v>
      </c>
      <c r="E1916" s="9">
        <f>IF(G1904&gt;0, ROUND((G1904+D1897)/D1897,2), 0)</f>
        <v>1.02</v>
      </c>
      <c r="F1916" s="9"/>
      <c r="G1916" s="10"/>
      <c r="H1916" s="7"/>
    </row>
    <row r="1917" spans="2:10" x14ac:dyDescent="0.25">
      <c r="C1917" s="77"/>
      <c r="D1917" s="75" t="s">
        <v>1</v>
      </c>
      <c r="E1917" s="9">
        <f>IF(SUM(G1905:G1906)&gt;0,ROUND((G1905+G1906+D1897)/D1897,2),0)</f>
        <v>1.02</v>
      </c>
      <c r="F1917" s="9"/>
      <c r="G1917" s="11"/>
      <c r="H1917" s="47"/>
    </row>
    <row r="1918" spans="2:10" x14ac:dyDescent="0.25">
      <c r="C1918" s="77"/>
      <c r="D1918" s="75" t="s">
        <v>2</v>
      </c>
      <c r="E1918" s="9">
        <f>IF(G1907&gt;0,ROUND((G1907+D1897)/D1897,2),0)</f>
        <v>0</v>
      </c>
      <c r="F1918" s="12"/>
      <c r="G1918" s="11"/>
    </row>
    <row r="1919" spans="2:10" x14ac:dyDescent="0.25">
      <c r="C1919" s="77"/>
      <c r="D1919" s="13" t="s">
        <v>3</v>
      </c>
      <c r="E1919" s="32">
        <f>IF(SUM(G1908:G1913)&gt;0,ROUND((SUM(G1908:G1913)+D1897)/D1897,2),0)</f>
        <v>5.66</v>
      </c>
      <c r="F1919" s="10"/>
      <c r="G1919" s="11"/>
    </row>
    <row r="1920" spans="2:10" ht="25.5" x14ac:dyDescent="0.25">
      <c r="D1920" s="33" t="s">
        <v>4</v>
      </c>
      <c r="E1920" s="34">
        <f>SUM(E1916:E1919)-IF(VALUE(COUNTIF(E1916:E1919,"&gt;0"))=4,3,0)-IF(VALUE(COUNTIF(E1916:E1919,"&gt;0"))=3,2,0)-IF(VALUE(COUNTIF(E1916:E1919,"&gt;0"))=2,1,0)</f>
        <v>5.7</v>
      </c>
      <c r="F1920" s="25"/>
    </row>
    <row r="1921" spans="2:10" ht="14.25" customHeight="1" x14ac:dyDescent="0.25">
      <c r="E1921" s="15"/>
    </row>
    <row r="1922" spans="2:10" s="22" customFormat="1" ht="26.25" customHeight="1" x14ac:dyDescent="0.35">
      <c r="C1922" s="16" t="s">
        <v>23</v>
      </c>
      <c r="D1922" s="78">
        <f>E1920*D1897</f>
        <v>93864.75</v>
      </c>
      <c r="E1922" s="78"/>
      <c r="F1922" s="7"/>
      <c r="G1922" s="5"/>
      <c r="H1922" s="5"/>
      <c r="J1922" s="63"/>
    </row>
    <row r="1923" spans="2:10" ht="20.25" x14ac:dyDescent="0.3">
      <c r="C1923" s="17" t="s">
        <v>8</v>
      </c>
      <c r="D1923" s="79">
        <f>D1922/D1896</f>
        <v>86.352115915363385</v>
      </c>
      <c r="E1923" s="79"/>
      <c r="G1923" s="7"/>
      <c r="H1923" s="48"/>
    </row>
    <row r="1933" spans="2:10" ht="60.75" x14ac:dyDescent="0.8">
      <c r="B1933" s="80" t="s">
        <v>80</v>
      </c>
      <c r="C1933" s="80"/>
      <c r="D1933" s="80"/>
      <c r="E1933" s="80"/>
      <c r="F1933" s="80"/>
      <c r="G1933" s="80"/>
      <c r="H1933" s="80"/>
    </row>
    <row r="1934" spans="2:10" x14ac:dyDescent="0.25">
      <c r="B1934" s="81" t="s">
        <v>37</v>
      </c>
      <c r="C1934" s="81"/>
      <c r="D1934" s="81"/>
      <c r="E1934" s="81"/>
      <c r="F1934" s="81"/>
      <c r="G1934" s="81"/>
    </row>
    <row r="1935" spans="2:10" x14ac:dyDescent="0.25">
      <c r="C1935" s="76"/>
      <c r="G1935" s="7"/>
    </row>
    <row r="1936" spans="2:10" ht="25.5" x14ac:dyDescent="0.25">
      <c r="C1936" s="14" t="s">
        <v>5</v>
      </c>
      <c r="D1936" s="6"/>
    </row>
    <row r="1937" spans="2:8" ht="20.25" x14ac:dyDescent="0.25">
      <c r="B1937" s="10"/>
      <c r="C1937" s="82" t="s">
        <v>15</v>
      </c>
      <c r="D1937" s="109" t="s">
        <v>87</v>
      </c>
      <c r="E1937" s="109"/>
      <c r="F1937" s="109"/>
      <c r="G1937" s="109"/>
      <c r="H1937" s="40"/>
    </row>
    <row r="1938" spans="2:8" ht="20.25" x14ac:dyDescent="0.25">
      <c r="B1938" s="10"/>
      <c r="C1938" s="83"/>
      <c r="D1938" s="109" t="s">
        <v>110</v>
      </c>
      <c r="E1938" s="109"/>
      <c r="F1938" s="109"/>
      <c r="G1938" s="109"/>
      <c r="H1938" s="40"/>
    </row>
    <row r="1939" spans="2:8" ht="20.25" x14ac:dyDescent="0.25">
      <c r="B1939" s="10"/>
      <c r="C1939" s="84"/>
      <c r="D1939" s="109" t="s">
        <v>180</v>
      </c>
      <c r="E1939" s="109"/>
      <c r="F1939" s="109"/>
      <c r="G1939" s="109"/>
      <c r="H1939" s="40"/>
    </row>
    <row r="1940" spans="2:8" x14ac:dyDescent="0.25">
      <c r="C1940" s="35" t="s">
        <v>12</v>
      </c>
      <c r="D1940" s="53">
        <v>3.8</v>
      </c>
      <c r="E1940" s="49"/>
      <c r="F1940" s="10"/>
    </row>
    <row r="1941" spans="2:8" x14ac:dyDescent="0.25">
      <c r="C1941" s="1" t="s">
        <v>9</v>
      </c>
      <c r="D1941" s="54">
        <v>856</v>
      </c>
      <c r="E1941" s="88" t="s">
        <v>16</v>
      </c>
      <c r="F1941" s="89"/>
      <c r="G1941" s="92">
        <f>D1942/D1941</f>
        <v>14.444275700934579</v>
      </c>
    </row>
    <row r="1942" spans="2:8" x14ac:dyDescent="0.25">
      <c r="C1942" s="1" t="s">
        <v>10</v>
      </c>
      <c r="D1942" s="54">
        <v>12364.3</v>
      </c>
      <c r="E1942" s="90"/>
      <c r="F1942" s="91"/>
      <c r="G1942" s="93"/>
    </row>
    <row r="1943" spans="2:8" x14ac:dyDescent="0.25">
      <c r="C1943" s="37"/>
      <c r="D1943" s="38"/>
      <c r="E1943" s="50"/>
    </row>
    <row r="1944" spans="2:8" x14ac:dyDescent="0.3">
      <c r="C1944" s="36" t="s">
        <v>7</v>
      </c>
      <c r="D1944" s="55" t="s">
        <v>181</v>
      </c>
    </row>
    <row r="1945" spans="2:8" x14ac:dyDescent="0.3">
      <c r="C1945" s="36" t="s">
        <v>11</v>
      </c>
      <c r="D1945" s="55" t="s">
        <v>129</v>
      </c>
    </row>
    <row r="1946" spans="2:8" x14ac:dyDescent="0.3">
      <c r="C1946" s="36" t="s">
        <v>13</v>
      </c>
      <c r="D1946" s="69" t="s">
        <v>34</v>
      </c>
      <c r="E1946" s="41"/>
    </row>
    <row r="1947" spans="2:8" ht="24" thickBot="1" x14ac:dyDescent="0.3">
      <c r="C1947" s="42"/>
      <c r="D1947" s="42"/>
    </row>
    <row r="1948" spans="2:8" ht="48" thickBot="1" x14ac:dyDescent="0.3">
      <c r="B1948" s="94" t="s">
        <v>17</v>
      </c>
      <c r="C1948" s="95"/>
      <c r="D1948" s="23" t="s">
        <v>20</v>
      </c>
      <c r="E1948" s="96" t="s">
        <v>22</v>
      </c>
      <c r="F1948" s="97"/>
      <c r="G1948" s="2" t="s">
        <v>21</v>
      </c>
    </row>
    <row r="1949" spans="2:8" ht="24" thickBot="1" x14ac:dyDescent="0.3">
      <c r="B1949" s="98" t="s">
        <v>36</v>
      </c>
      <c r="C1949" s="99"/>
      <c r="D1949" s="70">
        <v>50.01</v>
      </c>
      <c r="E1949" s="56">
        <v>3.8</v>
      </c>
      <c r="F1949" s="18" t="s">
        <v>25</v>
      </c>
      <c r="G1949" s="26">
        <f t="shared" ref="G1949:G1956" si="44">D1949*E1949</f>
        <v>190.03799999999998</v>
      </c>
      <c r="H1949" s="100"/>
    </row>
    <row r="1950" spans="2:8" x14ac:dyDescent="0.25">
      <c r="B1950" s="101" t="s">
        <v>18</v>
      </c>
      <c r="C1950" s="102"/>
      <c r="D1950" s="59">
        <v>97.44</v>
      </c>
      <c r="E1950" s="57">
        <v>1</v>
      </c>
      <c r="F1950" s="19" t="s">
        <v>26</v>
      </c>
      <c r="G1950" s="27">
        <f t="shared" si="44"/>
        <v>97.44</v>
      </c>
      <c r="H1950" s="100"/>
    </row>
    <row r="1951" spans="2:8" ht="24" thickBot="1" x14ac:dyDescent="0.3">
      <c r="B1951" s="103" t="s">
        <v>19</v>
      </c>
      <c r="C1951" s="104"/>
      <c r="D1951" s="62">
        <v>151.63</v>
      </c>
      <c r="E1951" s="58">
        <v>1</v>
      </c>
      <c r="F1951" s="20" t="s">
        <v>26</v>
      </c>
      <c r="G1951" s="28">
        <f t="shared" si="44"/>
        <v>151.63</v>
      </c>
      <c r="H1951" s="100"/>
    </row>
    <row r="1952" spans="2:8" ht="24" thickBot="1" x14ac:dyDescent="0.3">
      <c r="B1952" s="105" t="s">
        <v>28</v>
      </c>
      <c r="C1952" s="106"/>
      <c r="D1952" s="71"/>
      <c r="E1952" s="71"/>
      <c r="F1952" s="24" t="s">
        <v>25</v>
      </c>
      <c r="G1952" s="29">
        <f t="shared" si="44"/>
        <v>0</v>
      </c>
      <c r="H1952" s="100"/>
    </row>
    <row r="1953" spans="2:8" x14ac:dyDescent="0.25">
      <c r="B1953" s="101" t="s">
        <v>33</v>
      </c>
      <c r="C1953" s="102"/>
      <c r="D1953" s="59">
        <v>652.6</v>
      </c>
      <c r="E1953" s="59">
        <v>7.6</v>
      </c>
      <c r="F1953" s="19" t="s">
        <v>25</v>
      </c>
      <c r="G1953" s="27">
        <f t="shared" si="44"/>
        <v>4959.76</v>
      </c>
      <c r="H1953" s="100"/>
    </row>
    <row r="1954" spans="2:8" x14ac:dyDescent="0.25">
      <c r="B1954" s="107" t="s">
        <v>27</v>
      </c>
      <c r="C1954" s="108"/>
      <c r="D1954" s="72"/>
      <c r="E1954" s="60"/>
      <c r="F1954" s="21" t="s">
        <v>25</v>
      </c>
      <c r="G1954" s="30">
        <f t="shared" si="44"/>
        <v>0</v>
      </c>
      <c r="H1954" s="100"/>
    </row>
    <row r="1955" spans="2:8" x14ac:dyDescent="0.25">
      <c r="B1955" s="107" t="s">
        <v>29</v>
      </c>
      <c r="C1955" s="108"/>
      <c r="D1955" s="73">
        <v>5438.99</v>
      </c>
      <c r="E1955" s="60">
        <v>3.8</v>
      </c>
      <c r="F1955" s="21" t="s">
        <v>25</v>
      </c>
      <c r="G1955" s="30">
        <f t="shared" si="44"/>
        <v>20668.161999999997</v>
      </c>
      <c r="H1955" s="100"/>
    </row>
    <row r="1956" spans="2:8" x14ac:dyDescent="0.25">
      <c r="B1956" s="107" t="s">
        <v>30</v>
      </c>
      <c r="C1956" s="108"/>
      <c r="D1956" s="73">
        <v>1672.77</v>
      </c>
      <c r="E1956" s="60">
        <v>3.8</v>
      </c>
      <c r="F1956" s="21" t="s">
        <v>25</v>
      </c>
      <c r="G1956" s="30">
        <f t="shared" si="44"/>
        <v>6356.5259999999998</v>
      </c>
      <c r="H1956" s="100"/>
    </row>
    <row r="1957" spans="2:8" x14ac:dyDescent="0.25">
      <c r="B1957" s="107" t="s">
        <v>32</v>
      </c>
      <c r="C1957" s="108"/>
      <c r="D1957" s="73">
        <v>548.24</v>
      </c>
      <c r="E1957" s="60">
        <v>3.8</v>
      </c>
      <c r="F1957" s="21" t="s">
        <v>25</v>
      </c>
      <c r="G1957" s="30">
        <f>D1957*E1957</f>
        <v>2083.3119999999999</v>
      </c>
      <c r="H1957" s="100"/>
    </row>
    <row r="1958" spans="2:8" ht="24" thickBot="1" x14ac:dyDescent="0.3">
      <c r="B1958" s="103" t="s">
        <v>31</v>
      </c>
      <c r="C1958" s="104"/>
      <c r="D1958" s="74">
        <v>340.74</v>
      </c>
      <c r="E1958" s="62">
        <v>38</v>
      </c>
      <c r="F1958" s="20" t="s">
        <v>25</v>
      </c>
      <c r="G1958" s="31">
        <f>D1958*E1958</f>
        <v>12948.12</v>
      </c>
      <c r="H1958" s="100"/>
    </row>
    <row r="1959" spans="2:8" x14ac:dyDescent="0.25">
      <c r="C1959" s="3"/>
      <c r="D1959" s="3"/>
      <c r="E1959" s="4"/>
      <c r="F1959" s="4"/>
      <c r="H1959" s="45"/>
    </row>
    <row r="1960" spans="2:8" ht="25.5" x14ac:dyDescent="0.25">
      <c r="C1960" s="14" t="s">
        <v>14</v>
      </c>
      <c r="D1960" s="6"/>
    </row>
    <row r="1961" spans="2:8" ht="20.25" x14ac:dyDescent="0.25">
      <c r="C1961" s="77" t="s">
        <v>6</v>
      </c>
      <c r="D1961" s="75" t="s">
        <v>0</v>
      </c>
      <c r="E1961" s="9">
        <f>IF(G1949&gt;0, ROUND((G1949+D1942)/D1942,2), 0)</f>
        <v>1.02</v>
      </c>
      <c r="F1961" s="9"/>
      <c r="G1961" s="10"/>
      <c r="H1961" s="7"/>
    </row>
    <row r="1962" spans="2:8" x14ac:dyDescent="0.25">
      <c r="C1962" s="77"/>
      <c r="D1962" s="75" t="s">
        <v>1</v>
      </c>
      <c r="E1962" s="9">
        <f>IF(SUM(G1950:G1951)&gt;0,ROUND((G1950+G1951+D1942)/D1942,2),0)</f>
        <v>1.02</v>
      </c>
      <c r="F1962" s="9"/>
      <c r="G1962" s="11"/>
      <c r="H1962" s="47"/>
    </row>
    <row r="1963" spans="2:8" x14ac:dyDescent="0.25">
      <c r="C1963" s="77"/>
      <c r="D1963" s="75" t="s">
        <v>2</v>
      </c>
      <c r="E1963" s="9">
        <f>IF(G1952&gt;0,ROUND((G1952+D1942)/D1942,2),0)</f>
        <v>0</v>
      </c>
      <c r="F1963" s="12"/>
      <c r="G1963" s="11"/>
    </row>
    <row r="1964" spans="2:8" x14ac:dyDescent="0.25">
      <c r="C1964" s="77"/>
      <c r="D1964" s="13" t="s">
        <v>3</v>
      </c>
      <c r="E1964" s="32">
        <f>IF(SUM(G1953:G1958)&gt;0,ROUND((SUM(G1953:G1958)+D1942)/D1942,2),0)</f>
        <v>4.8</v>
      </c>
      <c r="F1964" s="10"/>
      <c r="G1964" s="11"/>
    </row>
    <row r="1965" spans="2:8" ht="25.5" x14ac:dyDescent="0.25">
      <c r="D1965" s="33" t="s">
        <v>4</v>
      </c>
      <c r="E1965" s="34">
        <f>SUM(E1961:E1964)-IF(VALUE(COUNTIF(E1961:E1964,"&gt;0"))=4,3,0)-IF(VALUE(COUNTIF(E1961:E1964,"&gt;0"))=3,2,0)-IF(VALUE(COUNTIF(E1961:E1964,"&gt;0"))=2,1,0)</f>
        <v>4.84</v>
      </c>
      <c r="F1965" s="25"/>
    </row>
    <row r="1966" spans="2:8" x14ac:dyDescent="0.25">
      <c r="E1966" s="15"/>
    </row>
    <row r="1967" spans="2:8" ht="25.5" x14ac:dyDescent="0.35">
      <c r="B1967" s="22"/>
      <c r="C1967" s="16" t="s">
        <v>23</v>
      </c>
      <c r="D1967" s="78">
        <f>E1965*D1942</f>
        <v>59843.211999999992</v>
      </c>
      <c r="E1967" s="78"/>
    </row>
    <row r="1968" spans="2:8" ht="20.25" x14ac:dyDescent="0.3">
      <c r="C1968" s="17" t="s">
        <v>8</v>
      </c>
      <c r="D1968" s="79">
        <f>D1967/D1941</f>
        <v>69.910294392523355</v>
      </c>
      <c r="E1968" s="79"/>
      <c r="G1968" s="7"/>
      <c r="H1968" s="48"/>
    </row>
    <row r="1978" spans="2:8" ht="60.75" x14ac:dyDescent="0.8">
      <c r="B1978" s="80" t="s">
        <v>81</v>
      </c>
      <c r="C1978" s="80"/>
      <c r="D1978" s="80"/>
      <c r="E1978" s="80"/>
      <c r="F1978" s="80"/>
      <c r="G1978" s="80"/>
      <c r="H1978" s="80"/>
    </row>
    <row r="1979" spans="2:8" x14ac:dyDescent="0.25">
      <c r="B1979" s="81" t="s">
        <v>37</v>
      </c>
      <c r="C1979" s="81"/>
      <c r="D1979" s="81"/>
      <c r="E1979" s="81"/>
      <c r="F1979" s="81"/>
      <c r="G1979" s="81"/>
    </row>
    <row r="1980" spans="2:8" x14ac:dyDescent="0.25">
      <c r="C1980" s="76"/>
      <c r="G1980" s="7"/>
    </row>
    <row r="1981" spans="2:8" ht="25.5" x14ac:dyDescent="0.25">
      <c r="C1981" s="14" t="s">
        <v>5</v>
      </c>
      <c r="D1981" s="6"/>
    </row>
    <row r="1982" spans="2:8" ht="20.25" x14ac:dyDescent="0.25">
      <c r="B1982" s="10"/>
      <c r="C1982" s="82" t="s">
        <v>15</v>
      </c>
      <c r="D1982" s="109" t="s">
        <v>87</v>
      </c>
      <c r="E1982" s="109"/>
      <c r="F1982" s="109"/>
      <c r="G1982" s="109"/>
      <c r="H1982" s="40"/>
    </row>
    <row r="1983" spans="2:8" ht="20.25" x14ac:dyDescent="0.25">
      <c r="B1983" s="10"/>
      <c r="C1983" s="83"/>
      <c r="D1983" s="109" t="s">
        <v>110</v>
      </c>
      <c r="E1983" s="109"/>
      <c r="F1983" s="109"/>
      <c r="G1983" s="109"/>
      <c r="H1983" s="40"/>
    </row>
    <row r="1984" spans="2:8" ht="20.25" x14ac:dyDescent="0.25">
      <c r="B1984" s="10"/>
      <c r="C1984" s="84"/>
      <c r="D1984" s="109" t="s">
        <v>182</v>
      </c>
      <c r="E1984" s="109"/>
      <c r="F1984" s="109"/>
      <c r="G1984" s="109"/>
      <c r="H1984" s="40"/>
    </row>
    <row r="1985" spans="2:8" x14ac:dyDescent="0.25">
      <c r="C1985" s="35" t="s">
        <v>12</v>
      </c>
      <c r="D1985" s="53">
        <v>4.9000000000000004</v>
      </c>
      <c r="E1985" s="49"/>
      <c r="F1985" s="10"/>
    </row>
    <row r="1986" spans="2:8" x14ac:dyDescent="0.25">
      <c r="C1986" s="1" t="s">
        <v>9</v>
      </c>
      <c r="D1986" s="54">
        <v>810</v>
      </c>
      <c r="E1986" s="88" t="s">
        <v>16</v>
      </c>
      <c r="F1986" s="89"/>
      <c r="G1986" s="92">
        <f>D1987/D1986</f>
        <v>49.011358024691354</v>
      </c>
    </row>
    <row r="1987" spans="2:8" x14ac:dyDescent="0.25">
      <c r="C1987" s="1" t="s">
        <v>10</v>
      </c>
      <c r="D1987" s="54">
        <v>39699.199999999997</v>
      </c>
      <c r="E1987" s="90"/>
      <c r="F1987" s="91"/>
      <c r="G1987" s="93"/>
    </row>
    <row r="1988" spans="2:8" x14ac:dyDescent="0.25">
      <c r="C1988" s="37"/>
      <c r="D1988" s="38"/>
      <c r="E1988" s="50"/>
    </row>
    <row r="1989" spans="2:8" x14ac:dyDescent="0.3">
      <c r="C1989" s="36" t="s">
        <v>7</v>
      </c>
      <c r="D1989" s="55" t="s">
        <v>183</v>
      </c>
    </row>
    <row r="1990" spans="2:8" x14ac:dyDescent="0.3">
      <c r="C1990" s="36" t="s">
        <v>11</v>
      </c>
      <c r="D1990" s="55" t="s">
        <v>113</v>
      </c>
    </row>
    <row r="1991" spans="2:8" x14ac:dyDescent="0.3">
      <c r="C1991" s="36" t="s">
        <v>13</v>
      </c>
      <c r="D1991" s="69" t="s">
        <v>34</v>
      </c>
      <c r="E1991" s="41"/>
    </row>
    <row r="1992" spans="2:8" ht="24" thickBot="1" x14ac:dyDescent="0.3">
      <c r="C1992" s="42"/>
      <c r="D1992" s="42"/>
    </row>
    <row r="1993" spans="2:8" ht="48" thickBot="1" x14ac:dyDescent="0.3">
      <c r="B1993" s="94" t="s">
        <v>17</v>
      </c>
      <c r="C1993" s="95"/>
      <c r="D1993" s="23" t="s">
        <v>20</v>
      </c>
      <c r="E1993" s="96" t="s">
        <v>22</v>
      </c>
      <c r="F1993" s="97"/>
      <c r="G1993" s="2" t="s">
        <v>21</v>
      </c>
    </row>
    <row r="1994" spans="2:8" ht="24" thickBot="1" x14ac:dyDescent="0.3">
      <c r="B1994" s="98" t="s">
        <v>36</v>
      </c>
      <c r="C1994" s="99"/>
      <c r="D1994" s="70">
        <v>50.01</v>
      </c>
      <c r="E1994" s="56">
        <v>4.9000000000000004</v>
      </c>
      <c r="F1994" s="18" t="s">
        <v>25</v>
      </c>
      <c r="G1994" s="26">
        <f t="shared" ref="G1994:G2001" si="45">D1994*E1994</f>
        <v>245.04900000000001</v>
      </c>
      <c r="H1994" s="100"/>
    </row>
    <row r="1995" spans="2:8" x14ac:dyDescent="0.25">
      <c r="B1995" s="101" t="s">
        <v>18</v>
      </c>
      <c r="C1995" s="102"/>
      <c r="D1995" s="59">
        <v>97.44</v>
      </c>
      <c r="E1995" s="57">
        <v>1.2</v>
      </c>
      <c r="F1995" s="19" t="s">
        <v>26</v>
      </c>
      <c r="G1995" s="27">
        <f t="shared" si="45"/>
        <v>116.928</v>
      </c>
      <c r="H1995" s="100"/>
    </row>
    <row r="1996" spans="2:8" ht="24" thickBot="1" x14ac:dyDescent="0.3">
      <c r="B1996" s="103" t="s">
        <v>19</v>
      </c>
      <c r="C1996" s="104"/>
      <c r="D1996" s="62">
        <v>151.63</v>
      </c>
      <c r="E1996" s="58">
        <v>1.2</v>
      </c>
      <c r="F1996" s="20" t="s">
        <v>26</v>
      </c>
      <c r="G1996" s="28">
        <f t="shared" si="45"/>
        <v>181.95599999999999</v>
      </c>
      <c r="H1996" s="100"/>
    </row>
    <row r="1997" spans="2:8" ht="24" thickBot="1" x14ac:dyDescent="0.3">
      <c r="B1997" s="105" t="s">
        <v>28</v>
      </c>
      <c r="C1997" s="106"/>
      <c r="D1997" s="71"/>
      <c r="E1997" s="71"/>
      <c r="F1997" s="24" t="s">
        <v>25</v>
      </c>
      <c r="G1997" s="29">
        <f t="shared" si="45"/>
        <v>0</v>
      </c>
      <c r="H1997" s="100"/>
    </row>
    <row r="1998" spans="2:8" x14ac:dyDescent="0.25">
      <c r="B1998" s="101" t="s">
        <v>33</v>
      </c>
      <c r="C1998" s="102"/>
      <c r="D1998" s="59">
        <v>652.6</v>
      </c>
      <c r="E1998" s="59">
        <v>9.8000000000000007</v>
      </c>
      <c r="F1998" s="19" t="s">
        <v>25</v>
      </c>
      <c r="G1998" s="27">
        <f t="shared" si="45"/>
        <v>6395.4800000000005</v>
      </c>
      <c r="H1998" s="100"/>
    </row>
    <row r="1999" spans="2:8" x14ac:dyDescent="0.25">
      <c r="B1999" s="107" t="s">
        <v>27</v>
      </c>
      <c r="C1999" s="108"/>
      <c r="D1999" s="72"/>
      <c r="E1999" s="60"/>
      <c r="F1999" s="21" t="s">
        <v>25</v>
      </c>
      <c r="G1999" s="30">
        <f t="shared" si="45"/>
        <v>0</v>
      </c>
      <c r="H1999" s="100"/>
    </row>
    <row r="2000" spans="2:8" x14ac:dyDescent="0.25">
      <c r="B2000" s="107" t="s">
        <v>29</v>
      </c>
      <c r="C2000" s="108"/>
      <c r="D2000" s="73">
        <v>5438.99</v>
      </c>
      <c r="E2000" s="60">
        <v>4.9000000000000004</v>
      </c>
      <c r="F2000" s="21" t="s">
        <v>25</v>
      </c>
      <c r="G2000" s="30">
        <f t="shared" si="45"/>
        <v>26651.050999999999</v>
      </c>
      <c r="H2000" s="100"/>
    </row>
    <row r="2001" spans="2:8" x14ac:dyDescent="0.25">
      <c r="B2001" s="107" t="s">
        <v>30</v>
      </c>
      <c r="C2001" s="108"/>
      <c r="D2001" s="73">
        <v>1672.77</v>
      </c>
      <c r="E2001" s="60">
        <v>4.9000000000000004</v>
      </c>
      <c r="F2001" s="21" t="s">
        <v>25</v>
      </c>
      <c r="G2001" s="30">
        <f t="shared" si="45"/>
        <v>8196.5730000000003</v>
      </c>
      <c r="H2001" s="100"/>
    </row>
    <row r="2002" spans="2:8" x14ac:dyDescent="0.25">
      <c r="B2002" s="107" t="s">
        <v>32</v>
      </c>
      <c r="C2002" s="108"/>
      <c r="D2002" s="73">
        <v>548.24</v>
      </c>
      <c r="E2002" s="60">
        <v>4.9000000000000004</v>
      </c>
      <c r="F2002" s="21" t="s">
        <v>25</v>
      </c>
      <c r="G2002" s="30">
        <f>D2002*E2002</f>
        <v>2686.3760000000002</v>
      </c>
      <c r="H2002" s="100"/>
    </row>
    <row r="2003" spans="2:8" ht="24" thickBot="1" x14ac:dyDescent="0.3">
      <c r="B2003" s="103" t="s">
        <v>31</v>
      </c>
      <c r="C2003" s="104"/>
      <c r="D2003" s="74">
        <v>340.74</v>
      </c>
      <c r="E2003" s="62">
        <v>49</v>
      </c>
      <c r="F2003" s="20" t="s">
        <v>25</v>
      </c>
      <c r="G2003" s="31">
        <f>D2003*E2003</f>
        <v>16696.260000000002</v>
      </c>
      <c r="H2003" s="100"/>
    </row>
    <row r="2004" spans="2:8" x14ac:dyDescent="0.25">
      <c r="C2004" s="3"/>
      <c r="D2004" s="3"/>
      <c r="E2004" s="4"/>
      <c r="F2004" s="4"/>
      <c r="H2004" s="45"/>
    </row>
    <row r="2005" spans="2:8" ht="25.5" x14ac:dyDescent="0.25">
      <c r="C2005" s="14" t="s">
        <v>14</v>
      </c>
      <c r="D2005" s="6"/>
    </row>
    <row r="2006" spans="2:8" ht="20.25" x14ac:dyDescent="0.25">
      <c r="C2006" s="77" t="s">
        <v>6</v>
      </c>
      <c r="D2006" s="75" t="s">
        <v>0</v>
      </c>
      <c r="E2006" s="9">
        <f>IF(G1994&gt;0, ROUND((G1994+D1987)/D1987,2), 0)</f>
        <v>1.01</v>
      </c>
      <c r="F2006" s="9"/>
      <c r="G2006" s="10"/>
      <c r="H2006" s="7"/>
    </row>
    <row r="2007" spans="2:8" x14ac:dyDescent="0.25">
      <c r="C2007" s="77"/>
      <c r="D2007" s="75" t="s">
        <v>1</v>
      </c>
      <c r="E2007" s="9">
        <f>IF(SUM(G1995:G1996)&gt;0,ROUND((G1995+G1996+D1987)/D1987,2),0)</f>
        <v>1.01</v>
      </c>
      <c r="F2007" s="9"/>
      <c r="G2007" s="11"/>
      <c r="H2007" s="47"/>
    </row>
    <row r="2008" spans="2:8" x14ac:dyDescent="0.25">
      <c r="C2008" s="77"/>
      <c r="D2008" s="75" t="s">
        <v>2</v>
      </c>
      <c r="E2008" s="9">
        <f>IF(G1997&gt;0,ROUND((G1997+D1987)/D1987,2),0)</f>
        <v>0</v>
      </c>
      <c r="F2008" s="12"/>
      <c r="G2008" s="11"/>
    </row>
    <row r="2009" spans="2:8" x14ac:dyDescent="0.25">
      <c r="C2009" s="77"/>
      <c r="D2009" s="13" t="s">
        <v>3</v>
      </c>
      <c r="E2009" s="32">
        <f>IF(SUM(G1998:G2003)&gt;0,ROUND((SUM(G1998:G2003)+D1987)/D1987,2),0)</f>
        <v>2.5299999999999998</v>
      </c>
      <c r="F2009" s="10"/>
      <c r="G2009" s="11"/>
    </row>
    <row r="2010" spans="2:8" ht="25.5" x14ac:dyDescent="0.25">
      <c r="D2010" s="33" t="s">
        <v>4</v>
      </c>
      <c r="E2010" s="34">
        <f>SUM(E2006:E2009)-IF(VALUE(COUNTIF(E2006:E2009,"&gt;0"))=4,3,0)-IF(VALUE(COUNTIF(E2006:E2009,"&gt;0"))=3,2,0)-IF(VALUE(COUNTIF(E2006:E2009,"&gt;0"))=2,1,0)</f>
        <v>2.5499999999999998</v>
      </c>
      <c r="F2010" s="25"/>
    </row>
    <row r="2011" spans="2:8" x14ac:dyDescent="0.25">
      <c r="E2011" s="15"/>
    </row>
    <row r="2012" spans="2:8" ht="25.5" x14ac:dyDescent="0.35">
      <c r="B2012" s="22"/>
      <c r="C2012" s="16" t="s">
        <v>23</v>
      </c>
      <c r="D2012" s="78">
        <f>E2010*D1987</f>
        <v>101232.95999999999</v>
      </c>
      <c r="E2012" s="78"/>
    </row>
    <row r="2013" spans="2:8" ht="20.25" x14ac:dyDescent="0.3">
      <c r="C2013" s="17" t="s">
        <v>8</v>
      </c>
      <c r="D2013" s="79">
        <f>D2012/D1986</f>
        <v>124.97896296296295</v>
      </c>
      <c r="E2013" s="79"/>
      <c r="G2013" s="7"/>
      <c r="H2013" s="48"/>
    </row>
    <row r="2023" spans="2:8" ht="60.75" x14ac:dyDescent="0.8">
      <c r="B2023" s="80" t="s">
        <v>82</v>
      </c>
      <c r="C2023" s="80"/>
      <c r="D2023" s="80"/>
      <c r="E2023" s="80"/>
      <c r="F2023" s="80"/>
      <c r="G2023" s="80"/>
      <c r="H2023" s="80"/>
    </row>
    <row r="2024" spans="2:8" x14ac:dyDescent="0.25">
      <c r="B2024" s="81" t="s">
        <v>37</v>
      </c>
      <c r="C2024" s="81"/>
      <c r="D2024" s="81"/>
      <c r="E2024" s="81"/>
      <c r="F2024" s="81"/>
      <c r="G2024" s="81"/>
    </row>
    <row r="2025" spans="2:8" x14ac:dyDescent="0.25">
      <c r="C2025" s="76"/>
      <c r="G2025" s="7"/>
    </row>
    <row r="2026" spans="2:8" ht="25.5" x14ac:dyDescent="0.25">
      <c r="C2026" s="14" t="s">
        <v>5</v>
      </c>
      <c r="D2026" s="6"/>
    </row>
    <row r="2027" spans="2:8" ht="20.25" x14ac:dyDescent="0.25">
      <c r="B2027" s="10"/>
      <c r="C2027" s="82" t="s">
        <v>15</v>
      </c>
      <c r="D2027" s="109" t="s">
        <v>87</v>
      </c>
      <c r="E2027" s="109"/>
      <c r="F2027" s="109"/>
      <c r="G2027" s="109"/>
      <c r="H2027" s="40"/>
    </row>
    <row r="2028" spans="2:8" ht="20.25" x14ac:dyDescent="0.25">
      <c r="B2028" s="10"/>
      <c r="C2028" s="83"/>
      <c r="D2028" s="109" t="s">
        <v>110</v>
      </c>
      <c r="E2028" s="109"/>
      <c r="F2028" s="109"/>
      <c r="G2028" s="109"/>
      <c r="H2028" s="40"/>
    </row>
    <row r="2029" spans="2:8" ht="20.25" x14ac:dyDescent="0.25">
      <c r="B2029" s="10"/>
      <c r="C2029" s="84"/>
      <c r="D2029" s="109" t="s">
        <v>184</v>
      </c>
      <c r="E2029" s="109"/>
      <c r="F2029" s="109"/>
      <c r="G2029" s="109"/>
      <c r="H2029" s="40"/>
    </row>
    <row r="2030" spans="2:8" x14ac:dyDescent="0.25">
      <c r="C2030" s="35" t="s">
        <v>12</v>
      </c>
      <c r="D2030" s="53">
        <v>5</v>
      </c>
      <c r="E2030" s="49"/>
      <c r="F2030" s="10"/>
    </row>
    <row r="2031" spans="2:8" x14ac:dyDescent="0.25">
      <c r="C2031" s="1" t="s">
        <v>9</v>
      </c>
      <c r="D2031" s="54">
        <v>821</v>
      </c>
      <c r="E2031" s="88" t="s">
        <v>16</v>
      </c>
      <c r="F2031" s="89"/>
      <c r="G2031" s="92">
        <f>D2032/D2031</f>
        <v>66.739098660170527</v>
      </c>
    </row>
    <row r="2032" spans="2:8" x14ac:dyDescent="0.25">
      <c r="C2032" s="1" t="s">
        <v>10</v>
      </c>
      <c r="D2032" s="54">
        <v>54792.800000000003</v>
      </c>
      <c r="E2032" s="90"/>
      <c r="F2032" s="91"/>
      <c r="G2032" s="93"/>
    </row>
    <row r="2033" spans="2:8" x14ac:dyDescent="0.25">
      <c r="C2033" s="37"/>
      <c r="D2033" s="38"/>
      <c r="E2033" s="50"/>
    </row>
    <row r="2034" spans="2:8" x14ac:dyDescent="0.3">
      <c r="C2034" s="36" t="s">
        <v>7</v>
      </c>
      <c r="D2034" s="55" t="s">
        <v>185</v>
      </c>
    </row>
    <row r="2035" spans="2:8" x14ac:dyDescent="0.3">
      <c r="C2035" s="36" t="s">
        <v>11</v>
      </c>
      <c r="D2035" s="55" t="s">
        <v>120</v>
      </c>
    </row>
    <row r="2036" spans="2:8" x14ac:dyDescent="0.3">
      <c r="C2036" s="36" t="s">
        <v>13</v>
      </c>
      <c r="D2036" s="69" t="s">
        <v>34</v>
      </c>
      <c r="E2036" s="41"/>
    </row>
    <row r="2037" spans="2:8" ht="24" thickBot="1" x14ac:dyDescent="0.3">
      <c r="C2037" s="42"/>
      <c r="D2037" s="42"/>
    </row>
    <row r="2038" spans="2:8" ht="48" thickBot="1" x14ac:dyDescent="0.3">
      <c r="B2038" s="94" t="s">
        <v>17</v>
      </c>
      <c r="C2038" s="95"/>
      <c r="D2038" s="23" t="s">
        <v>20</v>
      </c>
      <c r="E2038" s="96" t="s">
        <v>22</v>
      </c>
      <c r="F2038" s="97"/>
      <c r="G2038" s="2" t="s">
        <v>21</v>
      </c>
    </row>
    <row r="2039" spans="2:8" ht="24" thickBot="1" x14ac:dyDescent="0.3">
      <c r="B2039" s="98" t="s">
        <v>36</v>
      </c>
      <c r="C2039" s="99"/>
      <c r="D2039" s="70">
        <v>50.01</v>
      </c>
      <c r="E2039" s="56">
        <v>5</v>
      </c>
      <c r="F2039" s="18" t="s">
        <v>25</v>
      </c>
      <c r="G2039" s="26">
        <f t="shared" ref="G2039:G2046" si="46">D2039*E2039</f>
        <v>250.04999999999998</v>
      </c>
      <c r="H2039" s="100"/>
    </row>
    <row r="2040" spans="2:8" x14ac:dyDescent="0.25">
      <c r="B2040" s="101" t="s">
        <v>18</v>
      </c>
      <c r="C2040" s="102"/>
      <c r="D2040" s="59">
        <v>97.44</v>
      </c>
      <c r="E2040" s="57">
        <v>1.1000000000000001</v>
      </c>
      <c r="F2040" s="19" t="s">
        <v>26</v>
      </c>
      <c r="G2040" s="27">
        <f t="shared" si="46"/>
        <v>107.18400000000001</v>
      </c>
      <c r="H2040" s="100"/>
    </row>
    <row r="2041" spans="2:8" ht="24" thickBot="1" x14ac:dyDescent="0.3">
      <c r="B2041" s="103" t="s">
        <v>19</v>
      </c>
      <c r="C2041" s="104"/>
      <c r="D2041" s="62">
        <v>151.63</v>
      </c>
      <c r="E2041" s="58">
        <v>1.1000000000000001</v>
      </c>
      <c r="F2041" s="20" t="s">
        <v>26</v>
      </c>
      <c r="G2041" s="28">
        <f t="shared" si="46"/>
        <v>166.79300000000001</v>
      </c>
      <c r="H2041" s="100"/>
    </row>
    <row r="2042" spans="2:8" ht="24" thickBot="1" x14ac:dyDescent="0.3">
      <c r="B2042" s="105" t="s">
        <v>28</v>
      </c>
      <c r="C2042" s="106"/>
      <c r="D2042" s="71"/>
      <c r="E2042" s="71"/>
      <c r="F2042" s="24" t="s">
        <v>25</v>
      </c>
      <c r="G2042" s="29">
        <f t="shared" si="46"/>
        <v>0</v>
      </c>
      <c r="H2042" s="100"/>
    </row>
    <row r="2043" spans="2:8" x14ac:dyDescent="0.25">
      <c r="B2043" s="101" t="s">
        <v>33</v>
      </c>
      <c r="C2043" s="102"/>
      <c r="D2043" s="59">
        <v>652.6</v>
      </c>
      <c r="E2043" s="59">
        <v>10</v>
      </c>
      <c r="F2043" s="19" t="s">
        <v>25</v>
      </c>
      <c r="G2043" s="27">
        <f t="shared" si="46"/>
        <v>6526</v>
      </c>
      <c r="H2043" s="100"/>
    </row>
    <row r="2044" spans="2:8" x14ac:dyDescent="0.25">
      <c r="B2044" s="107" t="s">
        <v>27</v>
      </c>
      <c r="C2044" s="108"/>
      <c r="D2044" s="72"/>
      <c r="E2044" s="60"/>
      <c r="F2044" s="21" t="s">
        <v>25</v>
      </c>
      <c r="G2044" s="30">
        <f t="shared" si="46"/>
        <v>0</v>
      </c>
      <c r="H2044" s="100"/>
    </row>
    <row r="2045" spans="2:8" x14ac:dyDescent="0.25">
      <c r="B2045" s="107" t="s">
        <v>29</v>
      </c>
      <c r="C2045" s="108"/>
      <c r="D2045" s="73">
        <v>5438.99</v>
      </c>
      <c r="E2045" s="61">
        <v>5</v>
      </c>
      <c r="F2045" s="21" t="s">
        <v>25</v>
      </c>
      <c r="G2045" s="30">
        <f t="shared" si="46"/>
        <v>27194.949999999997</v>
      </c>
      <c r="H2045" s="100"/>
    </row>
    <row r="2046" spans="2:8" x14ac:dyDescent="0.25">
      <c r="B2046" s="107" t="s">
        <v>30</v>
      </c>
      <c r="C2046" s="108"/>
      <c r="D2046" s="73">
        <v>1672.77</v>
      </c>
      <c r="E2046" s="61">
        <v>5</v>
      </c>
      <c r="F2046" s="21" t="s">
        <v>25</v>
      </c>
      <c r="G2046" s="30">
        <f t="shared" si="46"/>
        <v>8363.85</v>
      </c>
      <c r="H2046" s="100"/>
    </row>
    <row r="2047" spans="2:8" x14ac:dyDescent="0.25">
      <c r="B2047" s="107" t="s">
        <v>32</v>
      </c>
      <c r="C2047" s="108"/>
      <c r="D2047" s="73">
        <v>548.24</v>
      </c>
      <c r="E2047" s="61">
        <v>5</v>
      </c>
      <c r="F2047" s="21" t="s">
        <v>25</v>
      </c>
      <c r="G2047" s="30">
        <f>D2047*E2047</f>
        <v>2741.2</v>
      </c>
      <c r="H2047" s="100"/>
    </row>
    <row r="2048" spans="2:8" ht="24" thickBot="1" x14ac:dyDescent="0.3">
      <c r="B2048" s="103" t="s">
        <v>31</v>
      </c>
      <c r="C2048" s="104"/>
      <c r="D2048" s="74">
        <v>340.74</v>
      </c>
      <c r="E2048" s="62">
        <v>50</v>
      </c>
      <c r="F2048" s="20" t="s">
        <v>25</v>
      </c>
      <c r="G2048" s="31">
        <f>D2048*E2048</f>
        <v>17037</v>
      </c>
      <c r="H2048" s="100"/>
    </row>
    <row r="2049" spans="2:8" x14ac:dyDescent="0.25">
      <c r="C2049" s="3"/>
      <c r="D2049" s="3"/>
      <c r="E2049" s="4"/>
      <c r="F2049" s="4"/>
      <c r="H2049" s="45"/>
    </row>
    <row r="2050" spans="2:8" ht="25.5" x14ac:dyDescent="0.25">
      <c r="C2050" s="14" t="s">
        <v>14</v>
      </c>
      <c r="D2050" s="6"/>
    </row>
    <row r="2051" spans="2:8" ht="20.25" x14ac:dyDescent="0.25">
      <c r="C2051" s="77" t="s">
        <v>6</v>
      </c>
      <c r="D2051" s="75" t="s">
        <v>0</v>
      </c>
      <c r="E2051" s="9">
        <f>IF(G2039&gt;0, ROUND((G2039+D2032)/D2032,2), 0)</f>
        <v>1</v>
      </c>
      <c r="F2051" s="9"/>
      <c r="G2051" s="10"/>
      <c r="H2051" s="7"/>
    </row>
    <row r="2052" spans="2:8" x14ac:dyDescent="0.25">
      <c r="C2052" s="77"/>
      <c r="D2052" s="75" t="s">
        <v>1</v>
      </c>
      <c r="E2052" s="9">
        <f>IF(SUM(G2040:G2041)&gt;0,ROUND((G2040+G2041+D2032)/D2032,2),0)</f>
        <v>1.01</v>
      </c>
      <c r="F2052" s="9"/>
      <c r="G2052" s="11"/>
      <c r="H2052" s="47"/>
    </row>
    <row r="2053" spans="2:8" x14ac:dyDescent="0.25">
      <c r="C2053" s="77"/>
      <c r="D2053" s="75" t="s">
        <v>2</v>
      </c>
      <c r="E2053" s="9">
        <f>IF(G2042&gt;0,ROUND((G2042+D2032)/D2032,2),0)</f>
        <v>0</v>
      </c>
      <c r="F2053" s="12"/>
      <c r="G2053" s="11"/>
    </row>
    <row r="2054" spans="2:8" x14ac:dyDescent="0.25">
      <c r="C2054" s="77"/>
      <c r="D2054" s="13" t="s">
        <v>3</v>
      </c>
      <c r="E2054" s="32">
        <f>IF(SUM(G2043:G2048)&gt;0,ROUND((SUM(G2043:G2048)+D2032)/D2032,2),0)</f>
        <v>2.13</v>
      </c>
      <c r="F2054" s="10"/>
      <c r="G2054" s="11"/>
    </row>
    <row r="2055" spans="2:8" ht="25.5" x14ac:dyDescent="0.25">
      <c r="D2055" s="33" t="s">
        <v>4</v>
      </c>
      <c r="E2055" s="34">
        <f>SUM(E2051:E2054)-IF(VALUE(COUNTIF(E2051:E2054,"&gt;0"))=4,3,0)-IF(VALUE(COUNTIF(E2051:E2054,"&gt;0"))=3,2,0)-IF(VALUE(COUNTIF(E2051:E2054,"&gt;0"))=2,1,0)</f>
        <v>2.1399999999999997</v>
      </c>
      <c r="F2055" s="25"/>
    </row>
    <row r="2056" spans="2:8" x14ac:dyDescent="0.25">
      <c r="E2056" s="15"/>
    </row>
    <row r="2057" spans="2:8" ht="25.5" x14ac:dyDescent="0.35">
      <c r="B2057" s="22"/>
      <c r="C2057" s="16" t="s">
        <v>23</v>
      </c>
      <c r="D2057" s="78">
        <f>E2055*D2032</f>
        <v>117256.59199999999</v>
      </c>
      <c r="E2057" s="78"/>
    </row>
    <row r="2058" spans="2:8" ht="20.25" x14ac:dyDescent="0.3">
      <c r="C2058" s="17" t="s">
        <v>8</v>
      </c>
      <c r="D2058" s="79">
        <f>D2057/D2031</f>
        <v>142.82167113276492</v>
      </c>
      <c r="E2058" s="79"/>
      <c r="G2058" s="7"/>
      <c r="H2058" s="48"/>
    </row>
    <row r="2068" spans="2:8" ht="60.75" x14ac:dyDescent="0.8">
      <c r="B2068" s="80" t="s">
        <v>83</v>
      </c>
      <c r="C2068" s="80"/>
      <c r="D2068" s="80"/>
      <c r="E2068" s="80"/>
      <c r="F2068" s="80"/>
      <c r="G2068" s="80"/>
      <c r="H2068" s="80"/>
    </row>
    <row r="2069" spans="2:8" x14ac:dyDescent="0.25">
      <c r="B2069" s="81" t="s">
        <v>37</v>
      </c>
      <c r="C2069" s="81"/>
      <c r="D2069" s="81"/>
      <c r="E2069" s="81"/>
      <c r="F2069" s="81"/>
      <c r="G2069" s="81"/>
    </row>
    <row r="2070" spans="2:8" x14ac:dyDescent="0.25">
      <c r="C2070" s="76"/>
      <c r="G2070" s="7"/>
    </row>
    <row r="2071" spans="2:8" ht="25.5" x14ac:dyDescent="0.25">
      <c r="C2071" s="14" t="s">
        <v>5</v>
      </c>
      <c r="D2071" s="6"/>
    </row>
    <row r="2072" spans="2:8" ht="20.25" x14ac:dyDescent="0.25">
      <c r="B2072" s="10"/>
      <c r="C2072" s="82" t="s">
        <v>15</v>
      </c>
      <c r="D2072" s="109" t="s">
        <v>87</v>
      </c>
      <c r="E2072" s="109"/>
      <c r="F2072" s="109"/>
      <c r="G2072" s="109"/>
      <c r="H2072" s="40"/>
    </row>
    <row r="2073" spans="2:8" ht="20.25" x14ac:dyDescent="0.25">
      <c r="B2073" s="10"/>
      <c r="C2073" s="83"/>
      <c r="D2073" s="109" t="s">
        <v>110</v>
      </c>
      <c r="E2073" s="109"/>
      <c r="F2073" s="109"/>
      <c r="G2073" s="109"/>
      <c r="H2073" s="40"/>
    </row>
    <row r="2074" spans="2:8" ht="20.25" x14ac:dyDescent="0.25">
      <c r="B2074" s="10"/>
      <c r="C2074" s="84"/>
      <c r="D2074" s="109" t="s">
        <v>186</v>
      </c>
      <c r="E2074" s="109"/>
      <c r="F2074" s="109"/>
      <c r="G2074" s="109"/>
      <c r="H2074" s="40"/>
    </row>
    <row r="2075" spans="2:8" x14ac:dyDescent="0.25">
      <c r="C2075" s="35" t="s">
        <v>12</v>
      </c>
      <c r="D2075" s="53">
        <v>5.5</v>
      </c>
      <c r="E2075" s="49"/>
      <c r="F2075" s="10"/>
    </row>
    <row r="2076" spans="2:8" x14ac:dyDescent="0.25">
      <c r="C2076" s="1" t="s">
        <v>9</v>
      </c>
      <c r="D2076" s="54">
        <v>1026</v>
      </c>
      <c r="E2076" s="88" t="s">
        <v>16</v>
      </c>
      <c r="F2076" s="89"/>
      <c r="G2076" s="92">
        <f>D2077/D2076</f>
        <v>37.058674463937621</v>
      </c>
    </row>
    <row r="2077" spans="2:8" x14ac:dyDescent="0.25">
      <c r="C2077" s="1" t="s">
        <v>10</v>
      </c>
      <c r="D2077" s="54">
        <v>38022.199999999997</v>
      </c>
      <c r="E2077" s="90"/>
      <c r="F2077" s="91"/>
      <c r="G2077" s="93"/>
    </row>
    <row r="2078" spans="2:8" x14ac:dyDescent="0.25">
      <c r="C2078" s="37"/>
      <c r="D2078" s="38"/>
      <c r="E2078" s="50"/>
    </row>
    <row r="2079" spans="2:8" x14ac:dyDescent="0.3">
      <c r="C2079" s="36" t="s">
        <v>7</v>
      </c>
      <c r="D2079" s="55" t="s">
        <v>187</v>
      </c>
    </row>
    <row r="2080" spans="2:8" x14ac:dyDescent="0.3">
      <c r="C2080" s="36" t="s">
        <v>11</v>
      </c>
      <c r="D2080" s="55" t="s">
        <v>120</v>
      </c>
    </row>
    <row r="2081" spans="2:8" x14ac:dyDescent="0.3">
      <c r="C2081" s="36" t="s">
        <v>13</v>
      </c>
      <c r="D2081" s="69" t="s">
        <v>34</v>
      </c>
      <c r="E2081" s="41"/>
    </row>
    <row r="2082" spans="2:8" ht="24" thickBot="1" x14ac:dyDescent="0.3">
      <c r="C2082" s="42"/>
      <c r="D2082" s="42"/>
    </row>
    <row r="2083" spans="2:8" ht="48" thickBot="1" x14ac:dyDescent="0.3">
      <c r="B2083" s="94" t="s">
        <v>17</v>
      </c>
      <c r="C2083" s="95"/>
      <c r="D2083" s="23" t="s">
        <v>20</v>
      </c>
      <c r="E2083" s="96" t="s">
        <v>22</v>
      </c>
      <c r="F2083" s="97"/>
      <c r="G2083" s="2" t="s">
        <v>21</v>
      </c>
    </row>
    <row r="2084" spans="2:8" ht="24" thickBot="1" x14ac:dyDescent="0.3">
      <c r="B2084" s="98" t="s">
        <v>36</v>
      </c>
      <c r="C2084" s="99"/>
      <c r="D2084" s="70">
        <v>50.01</v>
      </c>
      <c r="E2084" s="56">
        <v>5.5</v>
      </c>
      <c r="F2084" s="18" t="s">
        <v>25</v>
      </c>
      <c r="G2084" s="26">
        <f t="shared" ref="G2084:G2091" si="47">D2084*E2084</f>
        <v>275.05500000000001</v>
      </c>
      <c r="H2084" s="100"/>
    </row>
    <row r="2085" spans="2:8" x14ac:dyDescent="0.25">
      <c r="B2085" s="101" t="s">
        <v>18</v>
      </c>
      <c r="C2085" s="102"/>
      <c r="D2085" s="59">
        <v>97.44</v>
      </c>
      <c r="E2085" s="57">
        <v>1.3</v>
      </c>
      <c r="F2085" s="19" t="s">
        <v>26</v>
      </c>
      <c r="G2085" s="27">
        <f t="shared" si="47"/>
        <v>126.672</v>
      </c>
      <c r="H2085" s="100"/>
    </row>
    <row r="2086" spans="2:8" ht="24" thickBot="1" x14ac:dyDescent="0.3">
      <c r="B2086" s="103" t="s">
        <v>19</v>
      </c>
      <c r="C2086" s="104"/>
      <c r="D2086" s="62">
        <v>151.63</v>
      </c>
      <c r="E2086" s="58">
        <v>1.3</v>
      </c>
      <c r="F2086" s="20" t="s">
        <v>26</v>
      </c>
      <c r="G2086" s="28">
        <f t="shared" si="47"/>
        <v>197.119</v>
      </c>
      <c r="H2086" s="100"/>
    </row>
    <row r="2087" spans="2:8" ht="24" thickBot="1" x14ac:dyDescent="0.3">
      <c r="B2087" s="105" t="s">
        <v>28</v>
      </c>
      <c r="C2087" s="106"/>
      <c r="D2087" s="71"/>
      <c r="E2087" s="71"/>
      <c r="F2087" s="24" t="s">
        <v>25</v>
      </c>
      <c r="G2087" s="29">
        <f t="shared" si="47"/>
        <v>0</v>
      </c>
      <c r="H2087" s="100"/>
    </row>
    <row r="2088" spans="2:8" x14ac:dyDescent="0.25">
      <c r="B2088" s="101" t="s">
        <v>33</v>
      </c>
      <c r="C2088" s="102"/>
      <c r="D2088" s="59">
        <v>652.6</v>
      </c>
      <c r="E2088" s="59">
        <v>11</v>
      </c>
      <c r="F2088" s="19" t="s">
        <v>25</v>
      </c>
      <c r="G2088" s="27">
        <f t="shared" si="47"/>
        <v>7178.6</v>
      </c>
      <c r="H2088" s="100"/>
    </row>
    <row r="2089" spans="2:8" x14ac:dyDescent="0.25">
      <c r="B2089" s="107" t="s">
        <v>27</v>
      </c>
      <c r="C2089" s="108"/>
      <c r="D2089" s="72"/>
      <c r="E2089" s="60"/>
      <c r="F2089" s="21" t="s">
        <v>25</v>
      </c>
      <c r="G2089" s="30">
        <f t="shared" si="47"/>
        <v>0</v>
      </c>
      <c r="H2089" s="100"/>
    </row>
    <row r="2090" spans="2:8" x14ac:dyDescent="0.25">
      <c r="B2090" s="107" t="s">
        <v>29</v>
      </c>
      <c r="C2090" s="108"/>
      <c r="D2090" s="73">
        <v>5438.99</v>
      </c>
      <c r="E2090" s="60">
        <v>5.5</v>
      </c>
      <c r="F2090" s="21" t="s">
        <v>25</v>
      </c>
      <c r="G2090" s="30">
        <f t="shared" si="47"/>
        <v>29914.445</v>
      </c>
      <c r="H2090" s="100"/>
    </row>
    <row r="2091" spans="2:8" x14ac:dyDescent="0.25">
      <c r="B2091" s="107" t="s">
        <v>30</v>
      </c>
      <c r="C2091" s="108"/>
      <c r="D2091" s="73">
        <v>1672.77</v>
      </c>
      <c r="E2091" s="60">
        <v>5.5</v>
      </c>
      <c r="F2091" s="21" t="s">
        <v>25</v>
      </c>
      <c r="G2091" s="30">
        <f t="shared" si="47"/>
        <v>9200.2350000000006</v>
      </c>
      <c r="H2091" s="100"/>
    </row>
    <row r="2092" spans="2:8" x14ac:dyDescent="0.25">
      <c r="B2092" s="107" t="s">
        <v>32</v>
      </c>
      <c r="C2092" s="108"/>
      <c r="D2092" s="73">
        <v>548.24</v>
      </c>
      <c r="E2092" s="60">
        <v>5.5</v>
      </c>
      <c r="F2092" s="21" t="s">
        <v>25</v>
      </c>
      <c r="G2092" s="30">
        <f>D2092*E2092</f>
        <v>3015.32</v>
      </c>
      <c r="H2092" s="100"/>
    </row>
    <row r="2093" spans="2:8" ht="24" thickBot="1" x14ac:dyDescent="0.3">
      <c r="B2093" s="103" t="s">
        <v>31</v>
      </c>
      <c r="C2093" s="104"/>
      <c r="D2093" s="74">
        <v>340.74</v>
      </c>
      <c r="E2093" s="62">
        <v>55</v>
      </c>
      <c r="F2093" s="20" t="s">
        <v>25</v>
      </c>
      <c r="G2093" s="31">
        <f>D2093*E2093</f>
        <v>18740.7</v>
      </c>
      <c r="H2093" s="100"/>
    </row>
    <row r="2094" spans="2:8" x14ac:dyDescent="0.25">
      <c r="C2094" s="3"/>
      <c r="D2094" s="3"/>
      <c r="E2094" s="4"/>
      <c r="F2094" s="4"/>
      <c r="H2094" s="45"/>
    </row>
    <row r="2095" spans="2:8" ht="25.5" x14ac:dyDescent="0.25">
      <c r="C2095" s="14" t="s">
        <v>14</v>
      </c>
      <c r="D2095" s="6"/>
    </row>
    <row r="2096" spans="2:8" ht="20.25" x14ac:dyDescent="0.25">
      <c r="C2096" s="77" t="s">
        <v>6</v>
      </c>
      <c r="D2096" s="75" t="s">
        <v>0</v>
      </c>
      <c r="E2096" s="9">
        <f>IF(G2084&gt;0, ROUND((G2084+D2077)/D2077,2), 0)</f>
        <v>1.01</v>
      </c>
      <c r="F2096" s="9"/>
      <c r="G2096" s="10"/>
      <c r="H2096" s="7"/>
    </row>
    <row r="2097" spans="2:8" x14ac:dyDescent="0.25">
      <c r="C2097" s="77"/>
      <c r="D2097" s="75" t="s">
        <v>1</v>
      </c>
      <c r="E2097" s="9">
        <f>IF(SUM(G2085:G2086)&gt;0,ROUND((G2085+G2086+D2077)/D2077,2),0)</f>
        <v>1.01</v>
      </c>
      <c r="F2097" s="9"/>
      <c r="G2097" s="11"/>
      <c r="H2097" s="47"/>
    </row>
    <row r="2098" spans="2:8" x14ac:dyDescent="0.25">
      <c r="C2098" s="77"/>
      <c r="D2098" s="75" t="s">
        <v>2</v>
      </c>
      <c r="E2098" s="9">
        <f>IF(G2087&gt;0,ROUND((G2087+D2077)/D2077,2),0)</f>
        <v>0</v>
      </c>
      <c r="F2098" s="12"/>
      <c r="G2098" s="11"/>
    </row>
    <row r="2099" spans="2:8" x14ac:dyDescent="0.25">
      <c r="C2099" s="77"/>
      <c r="D2099" s="13" t="s">
        <v>3</v>
      </c>
      <c r="E2099" s="32">
        <f>IF(SUM(G2088:G2093)&gt;0,ROUND((SUM(G2088:G2093)+D2077)/D2077,2),0)</f>
        <v>2.79</v>
      </c>
      <c r="F2099" s="10"/>
      <c r="G2099" s="11"/>
    </row>
    <row r="2100" spans="2:8" ht="25.5" x14ac:dyDescent="0.25">
      <c r="D2100" s="33" t="s">
        <v>4</v>
      </c>
      <c r="E2100" s="34">
        <f>SUM(E2096:E2099)-IF(VALUE(COUNTIF(E2096:E2099,"&gt;0"))=4,3,0)-IF(VALUE(COUNTIF(E2096:E2099,"&gt;0"))=3,2,0)-IF(VALUE(COUNTIF(E2096:E2099,"&gt;0"))=2,1,0)</f>
        <v>2.8100000000000005</v>
      </c>
      <c r="F2100" s="25"/>
    </row>
    <row r="2101" spans="2:8" x14ac:dyDescent="0.25">
      <c r="E2101" s="15"/>
    </row>
    <row r="2102" spans="2:8" ht="25.5" x14ac:dyDescent="0.35">
      <c r="B2102" s="22"/>
      <c r="C2102" s="16" t="s">
        <v>23</v>
      </c>
      <c r="D2102" s="78">
        <f>E2100*D2077</f>
        <v>106842.38200000001</v>
      </c>
      <c r="E2102" s="78"/>
    </row>
    <row r="2103" spans="2:8" ht="20.25" x14ac:dyDescent="0.3">
      <c r="C2103" s="17" t="s">
        <v>8</v>
      </c>
      <c r="D2103" s="79">
        <f>D2102/D2076</f>
        <v>104.13487524366472</v>
      </c>
      <c r="E2103" s="79"/>
      <c r="G2103" s="7"/>
      <c r="H2103" s="48"/>
    </row>
    <row r="2113" spans="2:8" ht="60.75" x14ac:dyDescent="0.8">
      <c r="B2113" s="80" t="s">
        <v>84</v>
      </c>
      <c r="C2113" s="80"/>
      <c r="D2113" s="80"/>
      <c r="E2113" s="80"/>
      <c r="F2113" s="80"/>
      <c r="G2113" s="80"/>
      <c r="H2113" s="80"/>
    </row>
    <row r="2114" spans="2:8" x14ac:dyDescent="0.25">
      <c r="B2114" s="81" t="s">
        <v>37</v>
      </c>
      <c r="C2114" s="81"/>
      <c r="D2114" s="81"/>
      <c r="E2114" s="81"/>
      <c r="F2114" s="81"/>
      <c r="G2114" s="81"/>
    </row>
    <row r="2115" spans="2:8" x14ac:dyDescent="0.25">
      <c r="C2115" s="76"/>
      <c r="G2115" s="7"/>
    </row>
    <row r="2116" spans="2:8" ht="25.5" x14ac:dyDescent="0.25">
      <c r="C2116" s="14" t="s">
        <v>5</v>
      </c>
      <c r="D2116" s="6"/>
    </row>
    <row r="2117" spans="2:8" ht="20.25" x14ac:dyDescent="0.25">
      <c r="B2117" s="10"/>
      <c r="C2117" s="82" t="s">
        <v>15</v>
      </c>
      <c r="D2117" s="109" t="s">
        <v>87</v>
      </c>
      <c r="E2117" s="109"/>
      <c r="F2117" s="109"/>
      <c r="G2117" s="109"/>
      <c r="H2117" s="40"/>
    </row>
    <row r="2118" spans="2:8" ht="20.25" x14ac:dyDescent="0.25">
      <c r="B2118" s="10"/>
      <c r="C2118" s="83"/>
      <c r="D2118" s="109" t="s">
        <v>110</v>
      </c>
      <c r="E2118" s="109"/>
      <c r="F2118" s="109"/>
      <c r="G2118" s="109"/>
      <c r="H2118" s="40"/>
    </row>
    <row r="2119" spans="2:8" ht="20.25" x14ac:dyDescent="0.25">
      <c r="B2119" s="10"/>
      <c r="C2119" s="84"/>
      <c r="D2119" s="109" t="s">
        <v>188</v>
      </c>
      <c r="E2119" s="109"/>
      <c r="F2119" s="109"/>
      <c r="G2119" s="109"/>
      <c r="H2119" s="40"/>
    </row>
    <row r="2120" spans="2:8" x14ac:dyDescent="0.25">
      <c r="C2120" s="35" t="s">
        <v>12</v>
      </c>
      <c r="D2120" s="53">
        <v>7.9</v>
      </c>
      <c r="E2120" s="49"/>
      <c r="F2120" s="10"/>
    </row>
    <row r="2121" spans="2:8" x14ac:dyDescent="0.25">
      <c r="C2121" s="1" t="s">
        <v>9</v>
      </c>
      <c r="D2121" s="54">
        <v>1091</v>
      </c>
      <c r="E2121" s="88" t="s">
        <v>16</v>
      </c>
      <c r="F2121" s="89"/>
      <c r="G2121" s="92">
        <f>D2122/D2121</f>
        <v>36.647571035747021</v>
      </c>
    </row>
    <row r="2122" spans="2:8" x14ac:dyDescent="0.25">
      <c r="C2122" s="1" t="s">
        <v>10</v>
      </c>
      <c r="D2122" s="54">
        <v>39982.5</v>
      </c>
      <c r="E2122" s="90"/>
      <c r="F2122" s="91"/>
      <c r="G2122" s="93"/>
    </row>
    <row r="2123" spans="2:8" x14ac:dyDescent="0.25">
      <c r="C2123" s="37"/>
      <c r="D2123" s="38"/>
      <c r="E2123" s="50"/>
    </row>
    <row r="2124" spans="2:8" x14ac:dyDescent="0.3">
      <c r="C2124" s="36" t="s">
        <v>7</v>
      </c>
      <c r="D2124" s="55" t="s">
        <v>189</v>
      </c>
    </row>
    <row r="2125" spans="2:8" x14ac:dyDescent="0.3">
      <c r="C2125" s="36" t="s">
        <v>11</v>
      </c>
      <c r="D2125" s="55" t="s">
        <v>113</v>
      </c>
    </row>
    <row r="2126" spans="2:8" x14ac:dyDescent="0.3">
      <c r="C2126" s="36" t="s">
        <v>13</v>
      </c>
      <c r="D2126" s="69" t="s">
        <v>34</v>
      </c>
      <c r="E2126" s="41"/>
    </row>
    <row r="2127" spans="2:8" ht="24" thickBot="1" x14ac:dyDescent="0.3">
      <c r="C2127" s="42"/>
      <c r="D2127" s="42"/>
    </row>
    <row r="2128" spans="2:8" ht="48" thickBot="1" x14ac:dyDescent="0.3">
      <c r="B2128" s="94" t="s">
        <v>17</v>
      </c>
      <c r="C2128" s="95"/>
      <c r="D2128" s="23" t="s">
        <v>20</v>
      </c>
      <c r="E2128" s="96" t="s">
        <v>22</v>
      </c>
      <c r="F2128" s="97"/>
      <c r="G2128" s="2" t="s">
        <v>21</v>
      </c>
    </row>
    <row r="2129" spans="2:8" ht="24" thickBot="1" x14ac:dyDescent="0.3">
      <c r="B2129" s="98" t="s">
        <v>36</v>
      </c>
      <c r="C2129" s="99"/>
      <c r="D2129" s="70">
        <v>50.01</v>
      </c>
      <c r="E2129" s="56">
        <v>7.9</v>
      </c>
      <c r="F2129" s="18" t="s">
        <v>25</v>
      </c>
      <c r="G2129" s="26">
        <f t="shared" ref="G2129:G2136" si="48">D2129*E2129</f>
        <v>395.07900000000001</v>
      </c>
      <c r="H2129" s="100"/>
    </row>
    <row r="2130" spans="2:8" x14ac:dyDescent="0.25">
      <c r="B2130" s="101" t="s">
        <v>18</v>
      </c>
      <c r="C2130" s="102"/>
      <c r="D2130" s="59">
        <v>97.44</v>
      </c>
      <c r="E2130" s="57">
        <v>1.8</v>
      </c>
      <c r="F2130" s="19" t="s">
        <v>26</v>
      </c>
      <c r="G2130" s="27">
        <f t="shared" si="48"/>
        <v>175.392</v>
      </c>
      <c r="H2130" s="100"/>
    </row>
    <row r="2131" spans="2:8" ht="24" thickBot="1" x14ac:dyDescent="0.3">
      <c r="B2131" s="103" t="s">
        <v>19</v>
      </c>
      <c r="C2131" s="104"/>
      <c r="D2131" s="62">
        <v>151.63</v>
      </c>
      <c r="E2131" s="58">
        <v>1.8</v>
      </c>
      <c r="F2131" s="20" t="s">
        <v>26</v>
      </c>
      <c r="G2131" s="28">
        <f t="shared" si="48"/>
        <v>272.93400000000003</v>
      </c>
      <c r="H2131" s="100"/>
    </row>
    <row r="2132" spans="2:8" ht="24" thickBot="1" x14ac:dyDescent="0.3">
      <c r="B2132" s="105" t="s">
        <v>28</v>
      </c>
      <c r="C2132" s="106"/>
      <c r="D2132" s="71"/>
      <c r="E2132" s="71"/>
      <c r="F2132" s="24" t="s">
        <v>25</v>
      </c>
      <c r="G2132" s="29">
        <f t="shared" si="48"/>
        <v>0</v>
      </c>
      <c r="H2132" s="100"/>
    </row>
    <row r="2133" spans="2:8" x14ac:dyDescent="0.25">
      <c r="B2133" s="101" t="s">
        <v>33</v>
      </c>
      <c r="C2133" s="102"/>
      <c r="D2133" s="59">
        <v>652.6</v>
      </c>
      <c r="E2133" s="59">
        <v>15.8</v>
      </c>
      <c r="F2133" s="19" t="s">
        <v>25</v>
      </c>
      <c r="G2133" s="27">
        <f t="shared" si="48"/>
        <v>10311.08</v>
      </c>
      <c r="H2133" s="100"/>
    </row>
    <row r="2134" spans="2:8" x14ac:dyDescent="0.25">
      <c r="B2134" s="107" t="s">
        <v>27</v>
      </c>
      <c r="C2134" s="108"/>
      <c r="D2134" s="72"/>
      <c r="E2134" s="60"/>
      <c r="F2134" s="21" t="s">
        <v>25</v>
      </c>
      <c r="G2134" s="30">
        <f t="shared" si="48"/>
        <v>0</v>
      </c>
      <c r="H2134" s="100"/>
    </row>
    <row r="2135" spans="2:8" x14ac:dyDescent="0.25">
      <c r="B2135" s="107" t="s">
        <v>29</v>
      </c>
      <c r="C2135" s="108"/>
      <c r="D2135" s="73">
        <v>5438.99</v>
      </c>
      <c r="E2135" s="61">
        <v>7.9</v>
      </c>
      <c r="F2135" s="21" t="s">
        <v>25</v>
      </c>
      <c r="G2135" s="30">
        <f t="shared" si="48"/>
        <v>42968.021000000001</v>
      </c>
      <c r="H2135" s="100"/>
    </row>
    <row r="2136" spans="2:8" x14ac:dyDescent="0.25">
      <c r="B2136" s="107" t="s">
        <v>30</v>
      </c>
      <c r="C2136" s="108"/>
      <c r="D2136" s="73">
        <v>1672.77</v>
      </c>
      <c r="E2136" s="61">
        <v>7.9</v>
      </c>
      <c r="F2136" s="21" t="s">
        <v>25</v>
      </c>
      <c r="G2136" s="30">
        <f t="shared" si="48"/>
        <v>13214.883</v>
      </c>
      <c r="H2136" s="100"/>
    </row>
    <row r="2137" spans="2:8" x14ac:dyDescent="0.25">
      <c r="B2137" s="107" t="s">
        <v>32</v>
      </c>
      <c r="C2137" s="108"/>
      <c r="D2137" s="73">
        <v>548.24</v>
      </c>
      <c r="E2137" s="61">
        <v>7.9</v>
      </c>
      <c r="F2137" s="21" t="s">
        <v>25</v>
      </c>
      <c r="G2137" s="30">
        <f>D2137*E2137</f>
        <v>4331.0960000000005</v>
      </c>
      <c r="H2137" s="100"/>
    </row>
    <row r="2138" spans="2:8" ht="24" thickBot="1" x14ac:dyDescent="0.3">
      <c r="B2138" s="103" t="s">
        <v>31</v>
      </c>
      <c r="C2138" s="104"/>
      <c r="D2138" s="74">
        <v>340.74</v>
      </c>
      <c r="E2138" s="62">
        <v>79</v>
      </c>
      <c r="F2138" s="20" t="s">
        <v>25</v>
      </c>
      <c r="G2138" s="31">
        <f>D2138*E2138</f>
        <v>26918.46</v>
      </c>
      <c r="H2138" s="100"/>
    </row>
    <row r="2139" spans="2:8" x14ac:dyDescent="0.25">
      <c r="C2139" s="3"/>
      <c r="D2139" s="3"/>
      <c r="E2139" s="4"/>
      <c r="F2139" s="4"/>
      <c r="H2139" s="45"/>
    </row>
    <row r="2140" spans="2:8" ht="25.5" x14ac:dyDescent="0.25">
      <c r="C2140" s="14" t="s">
        <v>14</v>
      </c>
      <c r="D2140" s="6"/>
    </row>
    <row r="2141" spans="2:8" ht="20.25" x14ac:dyDescent="0.25">
      <c r="C2141" s="77" t="s">
        <v>6</v>
      </c>
      <c r="D2141" s="75" t="s">
        <v>0</v>
      </c>
      <c r="E2141" s="9">
        <f>IF(G2129&gt;0, ROUND((G2129+D2122)/D2122,2), 0)</f>
        <v>1.01</v>
      </c>
      <c r="F2141" s="9"/>
      <c r="G2141" s="10"/>
      <c r="H2141" s="7"/>
    </row>
    <row r="2142" spans="2:8" x14ac:dyDescent="0.25">
      <c r="C2142" s="77"/>
      <c r="D2142" s="75" t="s">
        <v>1</v>
      </c>
      <c r="E2142" s="9">
        <f>IF(SUM(G2130:G2131)&gt;0,ROUND((G2130+G2131+D2122)/D2122,2),0)</f>
        <v>1.01</v>
      </c>
      <c r="F2142" s="9"/>
      <c r="G2142" s="11"/>
      <c r="H2142" s="47"/>
    </row>
    <row r="2143" spans="2:8" x14ac:dyDescent="0.25">
      <c r="C2143" s="77"/>
      <c r="D2143" s="75" t="s">
        <v>2</v>
      </c>
      <c r="E2143" s="9">
        <f>IF(G2132&gt;0,ROUND((G2132+D2122)/D2122,2),0)</f>
        <v>0</v>
      </c>
      <c r="F2143" s="12"/>
      <c r="G2143" s="11"/>
    </row>
    <row r="2144" spans="2:8" x14ac:dyDescent="0.25">
      <c r="C2144" s="77"/>
      <c r="D2144" s="13" t="s">
        <v>3</v>
      </c>
      <c r="E2144" s="32">
        <f>IF(SUM(G2133:G2138)&gt;0,ROUND((SUM(G2133:G2138)+D2122)/D2122,2),0)</f>
        <v>3.44</v>
      </c>
      <c r="F2144" s="10"/>
      <c r="G2144" s="11"/>
    </row>
    <row r="2145" spans="2:8" ht="25.5" x14ac:dyDescent="0.25">
      <c r="D2145" s="33" t="s">
        <v>4</v>
      </c>
      <c r="E2145" s="34">
        <f>SUM(E2141:E2144)-IF(VALUE(COUNTIF(E2141:E2144,"&gt;0"))=4,3,0)-IF(VALUE(COUNTIF(E2141:E2144,"&gt;0"))=3,2,0)-IF(VALUE(COUNTIF(E2141:E2144,"&gt;0"))=2,1,0)</f>
        <v>3.46</v>
      </c>
      <c r="F2145" s="25"/>
    </row>
    <row r="2146" spans="2:8" x14ac:dyDescent="0.25">
      <c r="E2146" s="15"/>
    </row>
    <row r="2147" spans="2:8" ht="25.5" x14ac:dyDescent="0.35">
      <c r="B2147" s="22"/>
      <c r="C2147" s="16" t="s">
        <v>23</v>
      </c>
      <c r="D2147" s="78">
        <f>E2145*D2122</f>
        <v>138339.45000000001</v>
      </c>
      <c r="E2147" s="78"/>
    </row>
    <row r="2148" spans="2:8" ht="20.25" x14ac:dyDescent="0.3">
      <c r="C2148" s="17" t="s">
        <v>8</v>
      </c>
      <c r="D2148" s="79">
        <f>D2147/D2121</f>
        <v>126.8005957836847</v>
      </c>
      <c r="E2148" s="79"/>
      <c r="G2148" s="7"/>
      <c r="H2148" s="48"/>
    </row>
    <row r="2158" spans="2:8" ht="60.75" x14ac:dyDescent="0.8">
      <c r="B2158" s="80" t="s">
        <v>85</v>
      </c>
      <c r="C2158" s="80"/>
      <c r="D2158" s="80"/>
      <c r="E2158" s="80"/>
      <c r="F2158" s="80"/>
      <c r="G2158" s="80"/>
      <c r="H2158" s="80"/>
    </row>
    <row r="2159" spans="2:8" x14ac:dyDescent="0.25">
      <c r="B2159" s="81" t="s">
        <v>37</v>
      </c>
      <c r="C2159" s="81"/>
      <c r="D2159" s="81"/>
      <c r="E2159" s="81"/>
      <c r="F2159" s="81"/>
      <c r="G2159" s="81"/>
    </row>
    <row r="2160" spans="2:8" x14ac:dyDescent="0.25">
      <c r="C2160" s="76"/>
      <c r="G2160" s="7"/>
    </row>
    <row r="2161" spans="2:8" ht="25.5" x14ac:dyDescent="0.25">
      <c r="C2161" s="14" t="s">
        <v>5</v>
      </c>
      <c r="D2161" s="6"/>
    </row>
    <row r="2162" spans="2:8" ht="20.25" x14ac:dyDescent="0.25">
      <c r="B2162" s="10"/>
      <c r="C2162" s="82" t="s">
        <v>15</v>
      </c>
      <c r="D2162" s="109" t="s">
        <v>87</v>
      </c>
      <c r="E2162" s="109"/>
      <c r="F2162" s="109"/>
      <c r="G2162" s="109"/>
      <c r="H2162" s="40"/>
    </row>
    <row r="2163" spans="2:8" ht="20.25" x14ac:dyDescent="0.25">
      <c r="B2163" s="10"/>
      <c r="C2163" s="83"/>
      <c r="D2163" s="109" t="s">
        <v>110</v>
      </c>
      <c r="E2163" s="109"/>
      <c r="F2163" s="109"/>
      <c r="G2163" s="109"/>
      <c r="H2163" s="40"/>
    </row>
    <row r="2164" spans="2:8" ht="20.25" x14ac:dyDescent="0.25">
      <c r="B2164" s="10"/>
      <c r="C2164" s="84"/>
      <c r="D2164" s="109" t="s">
        <v>191</v>
      </c>
      <c r="E2164" s="109"/>
      <c r="F2164" s="109"/>
      <c r="G2164" s="109"/>
      <c r="H2164" s="40"/>
    </row>
    <row r="2165" spans="2:8" x14ac:dyDescent="0.25">
      <c r="C2165" s="35" t="s">
        <v>12</v>
      </c>
      <c r="D2165" s="53">
        <v>3.5</v>
      </c>
      <c r="E2165" s="49"/>
      <c r="F2165" s="10"/>
    </row>
    <row r="2166" spans="2:8" x14ac:dyDescent="0.25">
      <c r="C2166" s="1" t="s">
        <v>9</v>
      </c>
      <c r="D2166" s="54">
        <v>508</v>
      </c>
      <c r="E2166" s="88" t="s">
        <v>16</v>
      </c>
      <c r="F2166" s="89"/>
      <c r="G2166" s="92">
        <f>D2167/D2166</f>
        <v>51.393307086614172</v>
      </c>
    </row>
    <row r="2167" spans="2:8" x14ac:dyDescent="0.25">
      <c r="C2167" s="1" t="s">
        <v>10</v>
      </c>
      <c r="D2167" s="54">
        <v>26107.8</v>
      </c>
      <c r="E2167" s="90"/>
      <c r="F2167" s="91"/>
      <c r="G2167" s="93"/>
    </row>
    <row r="2168" spans="2:8" x14ac:dyDescent="0.25">
      <c r="C2168" s="37"/>
      <c r="D2168" s="38"/>
      <c r="E2168" s="50"/>
    </row>
    <row r="2169" spans="2:8" x14ac:dyDescent="0.3">
      <c r="C2169" s="36" t="s">
        <v>7</v>
      </c>
      <c r="D2169" s="55" t="s">
        <v>138</v>
      </c>
    </row>
    <row r="2170" spans="2:8" x14ac:dyDescent="0.3">
      <c r="C2170" s="36" t="s">
        <v>11</v>
      </c>
      <c r="D2170" s="55" t="s">
        <v>113</v>
      </c>
    </row>
    <row r="2171" spans="2:8" x14ac:dyDescent="0.3">
      <c r="C2171" s="36" t="s">
        <v>13</v>
      </c>
      <c r="D2171" s="69" t="s">
        <v>34</v>
      </c>
      <c r="E2171" s="41"/>
    </row>
    <row r="2172" spans="2:8" ht="24" thickBot="1" x14ac:dyDescent="0.3">
      <c r="C2172" s="42"/>
      <c r="D2172" s="42"/>
    </row>
    <row r="2173" spans="2:8" ht="48" thickBot="1" x14ac:dyDescent="0.3">
      <c r="B2173" s="94" t="s">
        <v>17</v>
      </c>
      <c r="C2173" s="95"/>
      <c r="D2173" s="23" t="s">
        <v>20</v>
      </c>
      <c r="E2173" s="96" t="s">
        <v>22</v>
      </c>
      <c r="F2173" s="97"/>
      <c r="G2173" s="2" t="s">
        <v>21</v>
      </c>
    </row>
    <row r="2174" spans="2:8" ht="24" thickBot="1" x14ac:dyDescent="0.3">
      <c r="B2174" s="98" t="s">
        <v>36</v>
      </c>
      <c r="C2174" s="99"/>
      <c r="D2174" s="70">
        <v>50.01</v>
      </c>
      <c r="E2174" s="56">
        <v>3.5</v>
      </c>
      <c r="F2174" s="18" t="s">
        <v>25</v>
      </c>
      <c r="G2174" s="26">
        <f t="shared" ref="G2174:G2181" si="49">D2174*E2174</f>
        <v>175.035</v>
      </c>
      <c r="H2174" s="100"/>
    </row>
    <row r="2175" spans="2:8" x14ac:dyDescent="0.25">
      <c r="B2175" s="101" t="s">
        <v>18</v>
      </c>
      <c r="C2175" s="102"/>
      <c r="D2175" s="59">
        <v>97.44</v>
      </c>
      <c r="E2175" s="57">
        <v>0.9</v>
      </c>
      <c r="F2175" s="19" t="s">
        <v>26</v>
      </c>
      <c r="G2175" s="27">
        <f t="shared" si="49"/>
        <v>87.695999999999998</v>
      </c>
      <c r="H2175" s="100"/>
    </row>
    <row r="2176" spans="2:8" ht="24" thickBot="1" x14ac:dyDescent="0.3">
      <c r="B2176" s="103" t="s">
        <v>19</v>
      </c>
      <c r="C2176" s="104"/>
      <c r="D2176" s="62">
        <v>151.63</v>
      </c>
      <c r="E2176" s="58">
        <v>0.9</v>
      </c>
      <c r="F2176" s="20" t="s">
        <v>26</v>
      </c>
      <c r="G2176" s="28">
        <f t="shared" si="49"/>
        <v>136.46700000000001</v>
      </c>
      <c r="H2176" s="100"/>
    </row>
    <row r="2177" spans="2:8" ht="24" thickBot="1" x14ac:dyDescent="0.3">
      <c r="B2177" s="105" t="s">
        <v>28</v>
      </c>
      <c r="C2177" s="106"/>
      <c r="D2177" s="71"/>
      <c r="E2177" s="71"/>
      <c r="F2177" s="24" t="s">
        <v>25</v>
      </c>
      <c r="G2177" s="29">
        <f t="shared" si="49"/>
        <v>0</v>
      </c>
      <c r="H2177" s="100"/>
    </row>
    <row r="2178" spans="2:8" x14ac:dyDescent="0.25">
      <c r="B2178" s="101" t="s">
        <v>33</v>
      </c>
      <c r="C2178" s="102"/>
      <c r="D2178" s="59">
        <v>652.6</v>
      </c>
      <c r="E2178" s="59">
        <v>7</v>
      </c>
      <c r="F2178" s="19" t="s">
        <v>25</v>
      </c>
      <c r="G2178" s="27">
        <f t="shared" si="49"/>
        <v>4568.2</v>
      </c>
      <c r="H2178" s="100"/>
    </row>
    <row r="2179" spans="2:8" x14ac:dyDescent="0.25">
      <c r="B2179" s="107" t="s">
        <v>27</v>
      </c>
      <c r="C2179" s="108"/>
      <c r="D2179" s="72"/>
      <c r="E2179" s="60"/>
      <c r="F2179" s="21" t="s">
        <v>25</v>
      </c>
      <c r="G2179" s="30">
        <f t="shared" si="49"/>
        <v>0</v>
      </c>
      <c r="H2179" s="100"/>
    </row>
    <row r="2180" spans="2:8" x14ac:dyDescent="0.25">
      <c r="B2180" s="107" t="s">
        <v>29</v>
      </c>
      <c r="C2180" s="108"/>
      <c r="D2180" s="73">
        <v>5438.99</v>
      </c>
      <c r="E2180" s="61">
        <v>3.5</v>
      </c>
      <c r="F2180" s="21" t="s">
        <v>25</v>
      </c>
      <c r="G2180" s="30">
        <f t="shared" si="49"/>
        <v>19036.465</v>
      </c>
      <c r="H2180" s="100"/>
    </row>
    <row r="2181" spans="2:8" x14ac:dyDescent="0.25">
      <c r="B2181" s="107" t="s">
        <v>30</v>
      </c>
      <c r="C2181" s="108"/>
      <c r="D2181" s="73">
        <v>1672.77</v>
      </c>
      <c r="E2181" s="61">
        <v>3.5</v>
      </c>
      <c r="F2181" s="21" t="s">
        <v>25</v>
      </c>
      <c r="G2181" s="30">
        <f t="shared" si="49"/>
        <v>5854.6949999999997</v>
      </c>
      <c r="H2181" s="100"/>
    </row>
    <row r="2182" spans="2:8" x14ac:dyDescent="0.25">
      <c r="B2182" s="107" t="s">
        <v>32</v>
      </c>
      <c r="C2182" s="108"/>
      <c r="D2182" s="73">
        <v>548.24</v>
      </c>
      <c r="E2182" s="61">
        <v>3.5</v>
      </c>
      <c r="F2182" s="21" t="s">
        <v>25</v>
      </c>
      <c r="G2182" s="30">
        <f>D2182*E2182</f>
        <v>1918.8400000000001</v>
      </c>
      <c r="H2182" s="100"/>
    </row>
    <row r="2183" spans="2:8" ht="24" thickBot="1" x14ac:dyDescent="0.3">
      <c r="B2183" s="103" t="s">
        <v>31</v>
      </c>
      <c r="C2183" s="104"/>
      <c r="D2183" s="74">
        <v>340.74</v>
      </c>
      <c r="E2183" s="62">
        <v>35</v>
      </c>
      <c r="F2183" s="20" t="s">
        <v>25</v>
      </c>
      <c r="G2183" s="31">
        <f>D2183*E2183</f>
        <v>11925.9</v>
      </c>
      <c r="H2183" s="100"/>
    </row>
    <row r="2184" spans="2:8" x14ac:dyDescent="0.25">
      <c r="C2184" s="3"/>
      <c r="D2184" s="3"/>
      <c r="E2184" s="4"/>
      <c r="F2184" s="4"/>
      <c r="H2184" s="45"/>
    </row>
    <row r="2185" spans="2:8" ht="25.5" x14ac:dyDescent="0.25">
      <c r="C2185" s="14" t="s">
        <v>14</v>
      </c>
      <c r="D2185" s="6"/>
    </row>
    <row r="2186" spans="2:8" ht="20.25" x14ac:dyDescent="0.25">
      <c r="C2186" s="77" t="s">
        <v>6</v>
      </c>
      <c r="D2186" s="75" t="s">
        <v>0</v>
      </c>
      <c r="E2186" s="9">
        <f>IF(G2174&gt;0, ROUND((G2174+D2167)/D2167,2), 0)</f>
        <v>1.01</v>
      </c>
      <c r="F2186" s="9"/>
      <c r="G2186" s="10"/>
      <c r="H2186" s="7"/>
    </row>
    <row r="2187" spans="2:8" x14ac:dyDescent="0.25">
      <c r="C2187" s="77"/>
      <c r="D2187" s="75" t="s">
        <v>1</v>
      </c>
      <c r="E2187" s="9">
        <f>IF(SUM(G2175:G2176)&gt;0,ROUND((G2175+G2176+D2167)/D2167,2),0)</f>
        <v>1.01</v>
      </c>
      <c r="F2187" s="9"/>
      <c r="G2187" s="11"/>
      <c r="H2187" s="47"/>
    </row>
    <row r="2188" spans="2:8" x14ac:dyDescent="0.25">
      <c r="C2188" s="77"/>
      <c r="D2188" s="75" t="s">
        <v>2</v>
      </c>
      <c r="E2188" s="9">
        <f>IF(G2177&gt;0,ROUND((G2177+D2167)/D2167,2),0)</f>
        <v>0</v>
      </c>
      <c r="F2188" s="12"/>
      <c r="G2188" s="11"/>
    </row>
    <row r="2189" spans="2:8" x14ac:dyDescent="0.25">
      <c r="C2189" s="77"/>
      <c r="D2189" s="13" t="s">
        <v>3</v>
      </c>
      <c r="E2189" s="32">
        <f>IF(SUM(G2178:G2183)&gt;0,ROUND((SUM(G2178:G2183)+D2167)/D2167,2),0)</f>
        <v>2.66</v>
      </c>
      <c r="F2189" s="10"/>
      <c r="G2189" s="11"/>
    </row>
    <row r="2190" spans="2:8" ht="25.5" x14ac:dyDescent="0.25">
      <c r="D2190" s="33" t="s">
        <v>4</v>
      </c>
      <c r="E2190" s="34">
        <f>SUM(E2186:E2189)-IF(VALUE(COUNTIF(E2186:E2189,"&gt;0"))=4,3,0)-IF(VALUE(COUNTIF(E2186:E2189,"&gt;0"))=3,2,0)-IF(VALUE(COUNTIF(E2186:E2189,"&gt;0"))=2,1,0)</f>
        <v>2.6799999999999997</v>
      </c>
      <c r="F2190" s="25"/>
    </row>
    <row r="2191" spans="2:8" x14ac:dyDescent="0.25">
      <c r="E2191" s="15"/>
    </row>
    <row r="2192" spans="2:8" ht="25.5" x14ac:dyDescent="0.35">
      <c r="B2192" s="22"/>
      <c r="C2192" s="16" t="s">
        <v>23</v>
      </c>
      <c r="D2192" s="78">
        <f>E2190*D2167</f>
        <v>69968.903999999995</v>
      </c>
      <c r="E2192" s="78"/>
    </row>
    <row r="2193" spans="2:8" ht="20.25" x14ac:dyDescent="0.3">
      <c r="C2193" s="17" t="s">
        <v>8</v>
      </c>
      <c r="D2193" s="79">
        <f>D2192/D2166</f>
        <v>137.73406299212598</v>
      </c>
      <c r="E2193" s="79"/>
      <c r="G2193" s="7"/>
      <c r="H2193" s="48"/>
    </row>
    <row r="2203" spans="2:8" ht="60.75" x14ac:dyDescent="0.8">
      <c r="B2203" s="80" t="s">
        <v>86</v>
      </c>
      <c r="C2203" s="80"/>
      <c r="D2203" s="80"/>
      <c r="E2203" s="80"/>
      <c r="F2203" s="80"/>
      <c r="G2203" s="80"/>
      <c r="H2203" s="80"/>
    </row>
    <row r="2204" spans="2:8" x14ac:dyDescent="0.25">
      <c r="B2204" s="81" t="s">
        <v>37</v>
      </c>
      <c r="C2204" s="81"/>
      <c r="D2204" s="81"/>
      <c r="E2204" s="81"/>
      <c r="F2204" s="81"/>
      <c r="G2204" s="81"/>
    </row>
    <row r="2205" spans="2:8" x14ac:dyDescent="0.25">
      <c r="C2205" s="76"/>
      <c r="G2205" s="7"/>
    </row>
    <row r="2206" spans="2:8" ht="25.5" x14ac:dyDescent="0.25">
      <c r="C2206" s="14" t="s">
        <v>5</v>
      </c>
      <c r="D2206" s="6"/>
    </row>
    <row r="2207" spans="2:8" ht="20.25" x14ac:dyDescent="0.25">
      <c r="B2207" s="10"/>
      <c r="C2207" s="82" t="s">
        <v>15</v>
      </c>
      <c r="D2207" s="109" t="s">
        <v>87</v>
      </c>
      <c r="E2207" s="109"/>
      <c r="F2207" s="109"/>
      <c r="G2207" s="109"/>
      <c r="H2207" s="40"/>
    </row>
    <row r="2208" spans="2:8" ht="20.25" x14ac:dyDescent="0.25">
      <c r="B2208" s="10"/>
      <c r="C2208" s="83"/>
      <c r="D2208" s="109" t="s">
        <v>110</v>
      </c>
      <c r="E2208" s="109"/>
      <c r="F2208" s="109"/>
      <c r="G2208" s="109"/>
      <c r="H2208" s="40"/>
    </row>
    <row r="2209" spans="2:8" ht="20.25" x14ac:dyDescent="0.25">
      <c r="B2209" s="10"/>
      <c r="C2209" s="84"/>
      <c r="D2209" s="109" t="s">
        <v>193</v>
      </c>
      <c r="E2209" s="109"/>
      <c r="F2209" s="109"/>
      <c r="G2209" s="109"/>
      <c r="H2209" s="40"/>
    </row>
    <row r="2210" spans="2:8" x14ac:dyDescent="0.25">
      <c r="C2210" s="35" t="s">
        <v>12</v>
      </c>
      <c r="D2210" s="53">
        <v>4</v>
      </c>
      <c r="E2210" s="49"/>
      <c r="F2210" s="10"/>
    </row>
    <row r="2211" spans="2:8" x14ac:dyDescent="0.25">
      <c r="C2211" s="1" t="s">
        <v>9</v>
      </c>
      <c r="D2211" s="54">
        <v>561</v>
      </c>
      <c r="E2211" s="88" t="s">
        <v>16</v>
      </c>
      <c r="F2211" s="89"/>
      <c r="G2211" s="92">
        <f>D2212/D2211</f>
        <v>34.355080213903747</v>
      </c>
    </row>
    <row r="2212" spans="2:8" x14ac:dyDescent="0.25">
      <c r="C2212" s="1" t="s">
        <v>10</v>
      </c>
      <c r="D2212" s="54">
        <v>19273.2</v>
      </c>
      <c r="E2212" s="90"/>
      <c r="F2212" s="91"/>
      <c r="G2212" s="93"/>
    </row>
    <row r="2213" spans="2:8" x14ac:dyDescent="0.25">
      <c r="C2213" s="37"/>
      <c r="D2213" s="38"/>
      <c r="E2213" s="50"/>
    </row>
    <row r="2214" spans="2:8" x14ac:dyDescent="0.3">
      <c r="C2214" s="36" t="s">
        <v>7</v>
      </c>
      <c r="D2214" s="55" t="s">
        <v>194</v>
      </c>
    </row>
    <row r="2215" spans="2:8" x14ac:dyDescent="0.3">
      <c r="C2215" s="36" t="s">
        <v>11</v>
      </c>
      <c r="D2215" s="55" t="s">
        <v>113</v>
      </c>
    </row>
    <row r="2216" spans="2:8" x14ac:dyDescent="0.3">
      <c r="C2216" s="36" t="s">
        <v>13</v>
      </c>
      <c r="D2216" s="69" t="s">
        <v>34</v>
      </c>
      <c r="E2216" s="41"/>
    </row>
    <row r="2217" spans="2:8" ht="24" thickBot="1" x14ac:dyDescent="0.3">
      <c r="C2217" s="42"/>
      <c r="D2217" s="42"/>
    </row>
    <row r="2218" spans="2:8" ht="48" thickBot="1" x14ac:dyDescent="0.3">
      <c r="B2218" s="94" t="s">
        <v>17</v>
      </c>
      <c r="C2218" s="95"/>
      <c r="D2218" s="23" t="s">
        <v>20</v>
      </c>
      <c r="E2218" s="96" t="s">
        <v>22</v>
      </c>
      <c r="F2218" s="97"/>
      <c r="G2218" s="2" t="s">
        <v>21</v>
      </c>
    </row>
    <row r="2219" spans="2:8" ht="24" thickBot="1" x14ac:dyDescent="0.3">
      <c r="B2219" s="98" t="s">
        <v>36</v>
      </c>
      <c r="C2219" s="99"/>
      <c r="D2219" s="70">
        <v>50.01</v>
      </c>
      <c r="E2219" s="56">
        <v>4</v>
      </c>
      <c r="F2219" s="18" t="s">
        <v>25</v>
      </c>
      <c r="G2219" s="26">
        <f t="shared" ref="G2219:G2226" si="50">D2219*E2219</f>
        <v>200.04</v>
      </c>
      <c r="H2219" s="100"/>
    </row>
    <row r="2220" spans="2:8" x14ac:dyDescent="0.25">
      <c r="B2220" s="101" t="s">
        <v>18</v>
      </c>
      <c r="C2220" s="102"/>
      <c r="D2220" s="59">
        <v>97.44</v>
      </c>
      <c r="E2220" s="57">
        <v>1</v>
      </c>
      <c r="F2220" s="19" t="s">
        <v>26</v>
      </c>
      <c r="G2220" s="27">
        <f t="shared" si="50"/>
        <v>97.44</v>
      </c>
      <c r="H2220" s="100"/>
    </row>
    <row r="2221" spans="2:8" ht="24" thickBot="1" x14ac:dyDescent="0.3">
      <c r="B2221" s="103" t="s">
        <v>19</v>
      </c>
      <c r="C2221" s="104"/>
      <c r="D2221" s="62">
        <v>151.63</v>
      </c>
      <c r="E2221" s="58">
        <v>1</v>
      </c>
      <c r="F2221" s="20" t="s">
        <v>26</v>
      </c>
      <c r="G2221" s="28">
        <f t="shared" si="50"/>
        <v>151.63</v>
      </c>
      <c r="H2221" s="100"/>
    </row>
    <row r="2222" spans="2:8" ht="24" thickBot="1" x14ac:dyDescent="0.3">
      <c r="B2222" s="105" t="s">
        <v>28</v>
      </c>
      <c r="C2222" s="106"/>
      <c r="D2222" s="71"/>
      <c r="E2222" s="71"/>
      <c r="F2222" s="24" t="s">
        <v>25</v>
      </c>
      <c r="G2222" s="29">
        <f t="shared" si="50"/>
        <v>0</v>
      </c>
      <c r="H2222" s="100"/>
    </row>
    <row r="2223" spans="2:8" x14ac:dyDescent="0.25">
      <c r="B2223" s="101" t="s">
        <v>33</v>
      </c>
      <c r="C2223" s="102"/>
      <c r="D2223" s="59">
        <v>652.6</v>
      </c>
      <c r="E2223" s="59">
        <v>8</v>
      </c>
      <c r="F2223" s="19" t="s">
        <v>25</v>
      </c>
      <c r="G2223" s="27">
        <f t="shared" si="50"/>
        <v>5220.8</v>
      </c>
      <c r="H2223" s="100"/>
    </row>
    <row r="2224" spans="2:8" x14ac:dyDescent="0.25">
      <c r="B2224" s="107" t="s">
        <v>27</v>
      </c>
      <c r="C2224" s="108"/>
      <c r="D2224" s="72"/>
      <c r="E2224" s="60"/>
      <c r="F2224" s="21" t="s">
        <v>25</v>
      </c>
      <c r="G2224" s="30">
        <f t="shared" si="50"/>
        <v>0</v>
      </c>
      <c r="H2224" s="100"/>
    </row>
    <row r="2225" spans="2:8" x14ac:dyDescent="0.25">
      <c r="B2225" s="107" t="s">
        <v>29</v>
      </c>
      <c r="C2225" s="108"/>
      <c r="D2225" s="73">
        <v>5438.99</v>
      </c>
      <c r="E2225" s="61">
        <v>4</v>
      </c>
      <c r="F2225" s="21" t="s">
        <v>25</v>
      </c>
      <c r="G2225" s="30">
        <f t="shared" si="50"/>
        <v>21755.96</v>
      </c>
      <c r="H2225" s="100"/>
    </row>
    <row r="2226" spans="2:8" x14ac:dyDescent="0.25">
      <c r="B2226" s="107" t="s">
        <v>30</v>
      </c>
      <c r="C2226" s="108"/>
      <c r="D2226" s="73">
        <v>1672.77</v>
      </c>
      <c r="E2226" s="61">
        <v>4</v>
      </c>
      <c r="F2226" s="21" t="s">
        <v>25</v>
      </c>
      <c r="G2226" s="30">
        <f t="shared" si="50"/>
        <v>6691.08</v>
      </c>
      <c r="H2226" s="100"/>
    </row>
    <row r="2227" spans="2:8" x14ac:dyDescent="0.25">
      <c r="B2227" s="107" t="s">
        <v>32</v>
      </c>
      <c r="C2227" s="108"/>
      <c r="D2227" s="73">
        <v>548.24</v>
      </c>
      <c r="E2227" s="61">
        <v>4</v>
      </c>
      <c r="F2227" s="21" t="s">
        <v>25</v>
      </c>
      <c r="G2227" s="30">
        <f>D2227*E2227</f>
        <v>2192.96</v>
      </c>
      <c r="H2227" s="100"/>
    </row>
    <row r="2228" spans="2:8" ht="24" thickBot="1" x14ac:dyDescent="0.3">
      <c r="B2228" s="103" t="s">
        <v>31</v>
      </c>
      <c r="C2228" s="104"/>
      <c r="D2228" s="74">
        <v>340.74</v>
      </c>
      <c r="E2228" s="62">
        <v>40</v>
      </c>
      <c r="F2228" s="20" t="s">
        <v>25</v>
      </c>
      <c r="G2228" s="31">
        <f>D2228*E2228</f>
        <v>13629.6</v>
      </c>
      <c r="H2228" s="100"/>
    </row>
    <row r="2229" spans="2:8" x14ac:dyDescent="0.25">
      <c r="C2229" s="3"/>
      <c r="D2229" s="3"/>
      <c r="E2229" s="4"/>
      <c r="F2229" s="4"/>
      <c r="H2229" s="45"/>
    </row>
    <row r="2230" spans="2:8" ht="25.5" x14ac:dyDescent="0.25">
      <c r="C2230" s="14" t="s">
        <v>14</v>
      </c>
      <c r="D2230" s="6"/>
    </row>
    <row r="2231" spans="2:8" ht="20.25" x14ac:dyDescent="0.25">
      <c r="C2231" s="77" t="s">
        <v>6</v>
      </c>
      <c r="D2231" s="75" t="s">
        <v>0</v>
      </c>
      <c r="E2231" s="9">
        <f>IF(G2219&gt;0, ROUND((G2219+D2212)/D2212,2), 0)</f>
        <v>1.01</v>
      </c>
      <c r="F2231" s="9"/>
      <c r="G2231" s="10"/>
      <c r="H2231" s="7"/>
    </row>
    <row r="2232" spans="2:8" x14ac:dyDescent="0.25">
      <c r="C2232" s="77"/>
      <c r="D2232" s="75" t="s">
        <v>1</v>
      </c>
      <c r="E2232" s="9">
        <f>IF(SUM(G2220:G2221)&gt;0,ROUND((G2220+G2221+D2212)/D2212,2),0)</f>
        <v>1.01</v>
      </c>
      <c r="F2232" s="9"/>
      <c r="G2232" s="11"/>
      <c r="H2232" s="47"/>
    </row>
    <row r="2233" spans="2:8" x14ac:dyDescent="0.25">
      <c r="C2233" s="77"/>
      <c r="D2233" s="75" t="s">
        <v>2</v>
      </c>
      <c r="E2233" s="9">
        <f>IF(G2222&gt;0,ROUND((G2222+D2212)/D2212,2),0)</f>
        <v>0</v>
      </c>
      <c r="F2233" s="12"/>
      <c r="G2233" s="11"/>
    </row>
    <row r="2234" spans="2:8" x14ac:dyDescent="0.25">
      <c r="C2234" s="77"/>
      <c r="D2234" s="13" t="s">
        <v>3</v>
      </c>
      <c r="E2234" s="32">
        <f>IF(SUM(G2223:G2228)&gt;0,ROUND((SUM(G2223:G2228)+D2212)/D2212,2),0)</f>
        <v>3.57</v>
      </c>
      <c r="F2234" s="10"/>
      <c r="G2234" s="11"/>
    </row>
    <row r="2235" spans="2:8" ht="25.5" x14ac:dyDescent="0.25">
      <c r="D2235" s="33" t="s">
        <v>4</v>
      </c>
      <c r="E2235" s="34">
        <f>SUM(E2231:E2234)-IF(VALUE(COUNTIF(E2231:E2234,"&gt;0"))=4,3,0)-IF(VALUE(COUNTIF(E2231:E2234,"&gt;0"))=3,2,0)-IF(VALUE(COUNTIF(E2231:E2234,"&gt;0"))=2,1,0)</f>
        <v>3.59</v>
      </c>
      <c r="F2235" s="25"/>
    </row>
    <row r="2236" spans="2:8" x14ac:dyDescent="0.25">
      <c r="E2236" s="15"/>
    </row>
    <row r="2237" spans="2:8" ht="25.5" x14ac:dyDescent="0.35">
      <c r="B2237" s="22"/>
      <c r="C2237" s="16" t="s">
        <v>23</v>
      </c>
      <c r="D2237" s="78">
        <f>E2235*D2212</f>
        <v>69190.788</v>
      </c>
      <c r="E2237" s="78"/>
    </row>
    <row r="2238" spans="2:8" ht="20.25" x14ac:dyDescent="0.3">
      <c r="C2238" s="17" t="s">
        <v>8</v>
      </c>
      <c r="D2238" s="79">
        <f>D2237/D2211</f>
        <v>123.33473796791444</v>
      </c>
      <c r="E2238" s="79"/>
      <c r="G2238" s="7"/>
      <c r="H2238" s="48"/>
    </row>
    <row r="2248" spans="2:8" ht="60.75" x14ac:dyDescent="0.8">
      <c r="B2248" s="80" t="s">
        <v>190</v>
      </c>
      <c r="C2248" s="80"/>
      <c r="D2248" s="80"/>
      <c r="E2248" s="80"/>
      <c r="F2248" s="80"/>
      <c r="G2248" s="80"/>
      <c r="H2248" s="80"/>
    </row>
    <row r="2249" spans="2:8" x14ac:dyDescent="0.25">
      <c r="B2249" s="81" t="s">
        <v>37</v>
      </c>
      <c r="C2249" s="81"/>
      <c r="D2249" s="81"/>
      <c r="E2249" s="81"/>
      <c r="F2249" s="81"/>
      <c r="G2249" s="81"/>
    </row>
    <row r="2250" spans="2:8" x14ac:dyDescent="0.25">
      <c r="C2250" s="76"/>
      <c r="G2250" s="7"/>
    </row>
    <row r="2251" spans="2:8" ht="25.5" x14ac:dyDescent="0.25">
      <c r="C2251" s="14" t="s">
        <v>5</v>
      </c>
      <c r="D2251" s="6"/>
    </row>
    <row r="2252" spans="2:8" ht="20.45" customHeight="1" x14ac:dyDescent="0.25">
      <c r="B2252" s="10"/>
      <c r="C2252" s="82" t="s">
        <v>15</v>
      </c>
      <c r="D2252" s="109" t="s">
        <v>87</v>
      </c>
      <c r="E2252" s="109"/>
      <c r="F2252" s="109"/>
      <c r="G2252" s="109"/>
      <c r="H2252" s="40"/>
    </row>
    <row r="2253" spans="2:8" ht="20.45" customHeight="1" x14ac:dyDescent="0.25">
      <c r="B2253" s="10"/>
      <c r="C2253" s="83"/>
      <c r="D2253" s="109" t="s">
        <v>110</v>
      </c>
      <c r="E2253" s="109"/>
      <c r="F2253" s="109"/>
      <c r="G2253" s="109"/>
      <c r="H2253" s="40"/>
    </row>
    <row r="2254" spans="2:8" ht="20.45" customHeight="1" x14ac:dyDescent="0.25">
      <c r="B2254" s="10"/>
      <c r="C2254" s="84"/>
      <c r="D2254" s="109" t="s">
        <v>196</v>
      </c>
      <c r="E2254" s="109"/>
      <c r="F2254" s="109"/>
      <c r="G2254" s="109"/>
      <c r="H2254" s="40"/>
    </row>
    <row r="2255" spans="2:8" x14ac:dyDescent="0.25">
      <c r="C2255" s="35" t="s">
        <v>12</v>
      </c>
      <c r="D2255" s="53">
        <v>6.6</v>
      </c>
      <c r="E2255" s="49"/>
      <c r="F2255" s="10"/>
    </row>
    <row r="2256" spans="2:8" x14ac:dyDescent="0.25">
      <c r="C2256" s="1" t="s">
        <v>9</v>
      </c>
      <c r="D2256" s="54">
        <v>1040</v>
      </c>
      <c r="E2256" s="88" t="s">
        <v>16</v>
      </c>
      <c r="F2256" s="89"/>
      <c r="G2256" s="92">
        <f>D2257/D2256</f>
        <v>36.504230769230773</v>
      </c>
    </row>
    <row r="2257" spans="2:8" x14ac:dyDescent="0.25">
      <c r="C2257" s="1" t="s">
        <v>10</v>
      </c>
      <c r="D2257" s="54">
        <v>37964.400000000001</v>
      </c>
      <c r="E2257" s="90"/>
      <c r="F2257" s="91"/>
      <c r="G2257" s="93"/>
    </row>
    <row r="2258" spans="2:8" x14ac:dyDescent="0.25">
      <c r="C2258" s="37"/>
      <c r="D2258" s="38"/>
      <c r="E2258" s="50"/>
    </row>
    <row r="2259" spans="2:8" x14ac:dyDescent="0.3">
      <c r="C2259" s="36" t="s">
        <v>7</v>
      </c>
      <c r="D2259" s="55" t="s">
        <v>197</v>
      </c>
    </row>
    <row r="2260" spans="2:8" x14ac:dyDescent="0.3">
      <c r="C2260" s="36" t="s">
        <v>11</v>
      </c>
      <c r="D2260" s="55" t="s">
        <v>113</v>
      </c>
    </row>
    <row r="2261" spans="2:8" x14ac:dyDescent="0.3">
      <c r="C2261" s="36" t="s">
        <v>13</v>
      </c>
      <c r="D2261" s="69" t="s">
        <v>34</v>
      </c>
      <c r="E2261" s="41"/>
    </row>
    <row r="2262" spans="2:8" ht="24" thickBot="1" x14ac:dyDescent="0.3">
      <c r="C2262" s="42"/>
      <c r="D2262" s="42"/>
    </row>
    <row r="2263" spans="2:8" ht="48" thickBot="1" x14ac:dyDescent="0.3">
      <c r="B2263" s="94" t="s">
        <v>17</v>
      </c>
      <c r="C2263" s="95"/>
      <c r="D2263" s="23" t="s">
        <v>20</v>
      </c>
      <c r="E2263" s="96" t="s">
        <v>22</v>
      </c>
      <c r="F2263" s="97"/>
      <c r="G2263" s="2" t="s">
        <v>21</v>
      </c>
    </row>
    <row r="2264" spans="2:8" ht="24" thickBot="1" x14ac:dyDescent="0.3">
      <c r="B2264" s="98" t="s">
        <v>36</v>
      </c>
      <c r="C2264" s="99"/>
      <c r="D2264" s="70">
        <v>50.01</v>
      </c>
      <c r="E2264" s="56">
        <v>6.6</v>
      </c>
      <c r="F2264" s="18" t="s">
        <v>25</v>
      </c>
      <c r="G2264" s="26">
        <f t="shared" ref="G2264:G2271" si="51">D2264*E2264</f>
        <v>330.06599999999997</v>
      </c>
      <c r="H2264" s="100"/>
    </row>
    <row r="2265" spans="2:8" x14ac:dyDescent="0.25">
      <c r="B2265" s="101" t="s">
        <v>18</v>
      </c>
      <c r="C2265" s="102"/>
      <c r="D2265" s="59">
        <v>97.44</v>
      </c>
      <c r="E2265" s="57">
        <v>1.5</v>
      </c>
      <c r="F2265" s="19" t="s">
        <v>26</v>
      </c>
      <c r="G2265" s="27">
        <f t="shared" si="51"/>
        <v>146.16</v>
      </c>
      <c r="H2265" s="100"/>
    </row>
    <row r="2266" spans="2:8" ht="24" thickBot="1" x14ac:dyDescent="0.3">
      <c r="B2266" s="103" t="s">
        <v>19</v>
      </c>
      <c r="C2266" s="104"/>
      <c r="D2266" s="62">
        <v>151.63</v>
      </c>
      <c r="E2266" s="58">
        <v>1.5</v>
      </c>
      <c r="F2266" s="20" t="s">
        <v>26</v>
      </c>
      <c r="G2266" s="28">
        <f t="shared" si="51"/>
        <v>227.44499999999999</v>
      </c>
      <c r="H2266" s="100"/>
    </row>
    <row r="2267" spans="2:8" ht="24" thickBot="1" x14ac:dyDescent="0.3">
      <c r="B2267" s="105" t="s">
        <v>28</v>
      </c>
      <c r="C2267" s="106"/>
      <c r="D2267" s="71"/>
      <c r="E2267" s="71"/>
      <c r="F2267" s="24" t="s">
        <v>25</v>
      </c>
      <c r="G2267" s="29">
        <f t="shared" si="51"/>
        <v>0</v>
      </c>
      <c r="H2267" s="100"/>
    </row>
    <row r="2268" spans="2:8" x14ac:dyDescent="0.25">
      <c r="B2268" s="101" t="s">
        <v>33</v>
      </c>
      <c r="C2268" s="102"/>
      <c r="D2268" s="59">
        <v>652.6</v>
      </c>
      <c r="E2268" s="59">
        <v>13.2</v>
      </c>
      <c r="F2268" s="19" t="s">
        <v>25</v>
      </c>
      <c r="G2268" s="27">
        <f t="shared" si="51"/>
        <v>8614.32</v>
      </c>
      <c r="H2268" s="100"/>
    </row>
    <row r="2269" spans="2:8" x14ac:dyDescent="0.25">
      <c r="B2269" s="107" t="s">
        <v>27</v>
      </c>
      <c r="C2269" s="108"/>
      <c r="D2269" s="72"/>
      <c r="E2269" s="60"/>
      <c r="F2269" s="21" t="s">
        <v>25</v>
      </c>
      <c r="G2269" s="30">
        <f t="shared" si="51"/>
        <v>0</v>
      </c>
      <c r="H2269" s="100"/>
    </row>
    <row r="2270" spans="2:8" x14ac:dyDescent="0.25">
      <c r="B2270" s="107" t="s">
        <v>29</v>
      </c>
      <c r="C2270" s="108"/>
      <c r="D2270" s="73">
        <v>5438.99</v>
      </c>
      <c r="E2270" s="61">
        <v>6.6</v>
      </c>
      <c r="F2270" s="21" t="s">
        <v>25</v>
      </c>
      <c r="G2270" s="30">
        <f t="shared" si="51"/>
        <v>35897.333999999995</v>
      </c>
      <c r="H2270" s="100"/>
    </row>
    <row r="2271" spans="2:8" x14ac:dyDescent="0.25">
      <c r="B2271" s="107" t="s">
        <v>30</v>
      </c>
      <c r="C2271" s="108"/>
      <c r="D2271" s="73">
        <v>1672.77</v>
      </c>
      <c r="E2271" s="61">
        <v>6.6</v>
      </c>
      <c r="F2271" s="21" t="s">
        <v>25</v>
      </c>
      <c r="G2271" s="30">
        <f t="shared" si="51"/>
        <v>11040.281999999999</v>
      </c>
      <c r="H2271" s="100"/>
    </row>
    <row r="2272" spans="2:8" x14ac:dyDescent="0.25">
      <c r="B2272" s="107" t="s">
        <v>32</v>
      </c>
      <c r="C2272" s="108"/>
      <c r="D2272" s="73">
        <v>548.24</v>
      </c>
      <c r="E2272" s="61">
        <v>6.6</v>
      </c>
      <c r="F2272" s="21" t="s">
        <v>25</v>
      </c>
      <c r="G2272" s="30">
        <f>D2272*E2272</f>
        <v>3618.384</v>
      </c>
      <c r="H2272" s="100"/>
    </row>
    <row r="2273" spans="2:8" ht="24" thickBot="1" x14ac:dyDescent="0.3">
      <c r="B2273" s="103" t="s">
        <v>31</v>
      </c>
      <c r="C2273" s="104"/>
      <c r="D2273" s="74">
        <v>340.74</v>
      </c>
      <c r="E2273" s="62">
        <v>66</v>
      </c>
      <c r="F2273" s="20" t="s">
        <v>25</v>
      </c>
      <c r="G2273" s="31">
        <f>D2273*E2273</f>
        <v>22488.84</v>
      </c>
      <c r="H2273" s="100"/>
    </row>
    <row r="2274" spans="2:8" x14ac:dyDescent="0.25">
      <c r="C2274" s="3"/>
      <c r="D2274" s="3"/>
      <c r="E2274" s="4"/>
      <c r="F2274" s="4"/>
      <c r="H2274" s="45"/>
    </row>
    <row r="2275" spans="2:8" ht="25.5" x14ac:dyDescent="0.25">
      <c r="C2275" s="14" t="s">
        <v>14</v>
      </c>
      <c r="D2275" s="6"/>
    </row>
    <row r="2276" spans="2:8" ht="20.25" x14ac:dyDescent="0.25">
      <c r="C2276" s="77" t="s">
        <v>6</v>
      </c>
      <c r="D2276" s="75" t="s">
        <v>0</v>
      </c>
      <c r="E2276" s="9">
        <f>IF(G2264&gt;0, ROUND((G2264+D2257)/D2257,2), 0)</f>
        <v>1.01</v>
      </c>
      <c r="F2276" s="9"/>
      <c r="G2276" s="10"/>
      <c r="H2276" s="7"/>
    </row>
    <row r="2277" spans="2:8" x14ac:dyDescent="0.25">
      <c r="C2277" s="77"/>
      <c r="D2277" s="75" t="s">
        <v>1</v>
      </c>
      <c r="E2277" s="9">
        <f>IF(SUM(G2265:G2266)&gt;0,ROUND((G2265+G2266+D2257)/D2257,2),0)</f>
        <v>1.01</v>
      </c>
      <c r="F2277" s="9"/>
      <c r="G2277" s="11"/>
      <c r="H2277" s="47"/>
    </row>
    <row r="2278" spans="2:8" x14ac:dyDescent="0.25">
      <c r="C2278" s="77"/>
      <c r="D2278" s="75" t="s">
        <v>2</v>
      </c>
      <c r="E2278" s="9">
        <f>IF(G2267&gt;0,ROUND((G2267+D2257)/D2257,2),0)</f>
        <v>0</v>
      </c>
      <c r="F2278" s="12"/>
      <c r="G2278" s="11"/>
    </row>
    <row r="2279" spans="2:8" x14ac:dyDescent="0.25">
      <c r="C2279" s="77"/>
      <c r="D2279" s="13" t="s">
        <v>3</v>
      </c>
      <c r="E2279" s="32">
        <f>IF(SUM(G2268:G2273)&gt;0,ROUND((SUM(G2268:G2273)+D2257)/D2257,2),0)</f>
        <v>3.15</v>
      </c>
      <c r="F2279" s="10"/>
      <c r="G2279" s="11"/>
    </row>
    <row r="2280" spans="2:8" ht="25.5" x14ac:dyDescent="0.25">
      <c r="D2280" s="33" t="s">
        <v>4</v>
      </c>
      <c r="E2280" s="34">
        <f>SUM(E2276:E2279)-IF(VALUE(COUNTIF(E2276:E2279,"&gt;0"))=4,3,0)-IF(VALUE(COUNTIF(E2276:E2279,"&gt;0"))=3,2,0)-IF(VALUE(COUNTIF(E2276:E2279,"&gt;0"))=2,1,0)</f>
        <v>3.17</v>
      </c>
      <c r="F2280" s="25"/>
    </row>
    <row r="2281" spans="2:8" x14ac:dyDescent="0.25">
      <c r="E2281" s="15"/>
    </row>
    <row r="2282" spans="2:8" ht="25.5" x14ac:dyDescent="0.35">
      <c r="B2282" s="22"/>
      <c r="C2282" s="16" t="s">
        <v>23</v>
      </c>
      <c r="D2282" s="78">
        <f>E2280*D2257</f>
        <v>120347.148</v>
      </c>
      <c r="E2282" s="78"/>
    </row>
    <row r="2283" spans="2:8" ht="20.25" x14ac:dyDescent="0.3">
      <c r="C2283" s="17" t="s">
        <v>8</v>
      </c>
      <c r="D2283" s="79">
        <f>D2282/D2256</f>
        <v>115.71841153846154</v>
      </c>
      <c r="E2283" s="79"/>
      <c r="G2283" s="7"/>
      <c r="H2283" s="48"/>
    </row>
    <row r="2293" spans="2:8" ht="60.75" x14ac:dyDescent="0.8">
      <c r="B2293" s="80" t="s">
        <v>192</v>
      </c>
      <c r="C2293" s="80"/>
      <c r="D2293" s="80"/>
      <c r="E2293" s="80"/>
      <c r="F2293" s="80"/>
      <c r="G2293" s="80"/>
      <c r="H2293" s="80"/>
    </row>
    <row r="2294" spans="2:8" x14ac:dyDescent="0.25">
      <c r="B2294" s="81" t="s">
        <v>37</v>
      </c>
      <c r="C2294" s="81"/>
      <c r="D2294" s="81"/>
      <c r="E2294" s="81"/>
      <c r="F2294" s="81"/>
      <c r="G2294" s="81"/>
    </row>
    <row r="2295" spans="2:8" x14ac:dyDescent="0.25">
      <c r="C2295" s="76"/>
      <c r="G2295" s="7"/>
    </row>
    <row r="2296" spans="2:8" ht="25.5" x14ac:dyDescent="0.25">
      <c r="C2296" s="14" t="s">
        <v>5</v>
      </c>
      <c r="D2296" s="6"/>
    </row>
    <row r="2297" spans="2:8" ht="20.25" x14ac:dyDescent="0.25">
      <c r="B2297" s="10"/>
      <c r="C2297" s="82" t="s">
        <v>15</v>
      </c>
      <c r="D2297" s="109" t="s">
        <v>87</v>
      </c>
      <c r="E2297" s="109"/>
      <c r="F2297" s="109"/>
      <c r="G2297" s="109"/>
      <c r="H2297" s="40"/>
    </row>
    <row r="2298" spans="2:8" ht="20.25" x14ac:dyDescent="0.25">
      <c r="B2298" s="10"/>
      <c r="C2298" s="83"/>
      <c r="D2298" s="109" t="s">
        <v>110</v>
      </c>
      <c r="E2298" s="109"/>
      <c r="F2298" s="109"/>
      <c r="G2298" s="109"/>
      <c r="H2298" s="40"/>
    </row>
    <row r="2299" spans="2:8" ht="20.25" x14ac:dyDescent="0.25">
      <c r="B2299" s="10"/>
      <c r="C2299" s="84"/>
      <c r="D2299" s="109" t="s">
        <v>199</v>
      </c>
      <c r="E2299" s="109"/>
      <c r="F2299" s="109"/>
      <c r="G2299" s="109"/>
      <c r="H2299" s="40"/>
    </row>
    <row r="2300" spans="2:8" x14ac:dyDescent="0.25">
      <c r="C2300" s="35" t="s">
        <v>12</v>
      </c>
      <c r="D2300" s="53">
        <v>4.7</v>
      </c>
      <c r="E2300" s="49"/>
      <c r="F2300" s="10"/>
    </row>
    <row r="2301" spans="2:8" x14ac:dyDescent="0.25">
      <c r="C2301" s="1" t="s">
        <v>9</v>
      </c>
      <c r="D2301" s="54">
        <v>769</v>
      </c>
      <c r="E2301" s="88" t="s">
        <v>16</v>
      </c>
      <c r="F2301" s="89"/>
      <c r="G2301" s="92">
        <f>D2302/D2301</f>
        <v>41.105851755526658</v>
      </c>
    </row>
    <row r="2302" spans="2:8" x14ac:dyDescent="0.25">
      <c r="C2302" s="1" t="s">
        <v>10</v>
      </c>
      <c r="D2302" s="54">
        <v>31610.400000000001</v>
      </c>
      <c r="E2302" s="90"/>
      <c r="F2302" s="91"/>
      <c r="G2302" s="93"/>
    </row>
    <row r="2303" spans="2:8" x14ac:dyDescent="0.25">
      <c r="C2303" s="37"/>
      <c r="D2303" s="38"/>
      <c r="E2303" s="50"/>
    </row>
    <row r="2304" spans="2:8" x14ac:dyDescent="0.3">
      <c r="C2304" s="36" t="s">
        <v>7</v>
      </c>
      <c r="D2304" s="55" t="s">
        <v>200</v>
      </c>
    </row>
    <row r="2305" spans="2:8" x14ac:dyDescent="0.3">
      <c r="C2305" s="36" t="s">
        <v>11</v>
      </c>
      <c r="D2305" s="55" t="s">
        <v>113</v>
      </c>
    </row>
    <row r="2306" spans="2:8" x14ac:dyDescent="0.3">
      <c r="C2306" s="36" t="s">
        <v>13</v>
      </c>
      <c r="D2306" s="69" t="s">
        <v>34</v>
      </c>
      <c r="E2306" s="41"/>
    </row>
    <row r="2307" spans="2:8" ht="24" thickBot="1" x14ac:dyDescent="0.3">
      <c r="C2307" s="42"/>
      <c r="D2307" s="42"/>
    </row>
    <row r="2308" spans="2:8" ht="48" thickBot="1" x14ac:dyDescent="0.3">
      <c r="B2308" s="94" t="s">
        <v>17</v>
      </c>
      <c r="C2308" s="95"/>
      <c r="D2308" s="23" t="s">
        <v>20</v>
      </c>
      <c r="E2308" s="96" t="s">
        <v>22</v>
      </c>
      <c r="F2308" s="97"/>
      <c r="G2308" s="2" t="s">
        <v>21</v>
      </c>
    </row>
    <row r="2309" spans="2:8" ht="24" thickBot="1" x14ac:dyDescent="0.3">
      <c r="B2309" s="98" t="s">
        <v>36</v>
      </c>
      <c r="C2309" s="99"/>
      <c r="D2309" s="70">
        <v>50.01</v>
      </c>
      <c r="E2309" s="56">
        <v>4.7</v>
      </c>
      <c r="F2309" s="18" t="s">
        <v>25</v>
      </c>
      <c r="G2309" s="26">
        <f t="shared" ref="G2309:G2316" si="52">D2309*E2309</f>
        <v>235.047</v>
      </c>
      <c r="H2309" s="100"/>
    </row>
    <row r="2310" spans="2:8" x14ac:dyDescent="0.25">
      <c r="B2310" s="101" t="s">
        <v>18</v>
      </c>
      <c r="C2310" s="102"/>
      <c r="D2310" s="59">
        <v>97.44</v>
      </c>
      <c r="E2310" s="57">
        <v>1.1000000000000001</v>
      </c>
      <c r="F2310" s="19" t="s">
        <v>26</v>
      </c>
      <c r="G2310" s="27">
        <f t="shared" si="52"/>
        <v>107.18400000000001</v>
      </c>
      <c r="H2310" s="100"/>
    </row>
    <row r="2311" spans="2:8" ht="24" thickBot="1" x14ac:dyDescent="0.3">
      <c r="B2311" s="103" t="s">
        <v>19</v>
      </c>
      <c r="C2311" s="104"/>
      <c r="D2311" s="62">
        <v>151.63</v>
      </c>
      <c r="E2311" s="58">
        <v>1.1000000000000001</v>
      </c>
      <c r="F2311" s="20" t="s">
        <v>26</v>
      </c>
      <c r="G2311" s="28">
        <f t="shared" si="52"/>
        <v>166.79300000000001</v>
      </c>
      <c r="H2311" s="100"/>
    </row>
    <row r="2312" spans="2:8" ht="24" thickBot="1" x14ac:dyDescent="0.3">
      <c r="B2312" s="105" t="s">
        <v>28</v>
      </c>
      <c r="C2312" s="106"/>
      <c r="D2312" s="71"/>
      <c r="E2312" s="71"/>
      <c r="F2312" s="24" t="s">
        <v>25</v>
      </c>
      <c r="G2312" s="29">
        <f t="shared" si="52"/>
        <v>0</v>
      </c>
      <c r="H2312" s="100"/>
    </row>
    <row r="2313" spans="2:8" x14ac:dyDescent="0.25">
      <c r="B2313" s="101" t="s">
        <v>33</v>
      </c>
      <c r="C2313" s="102"/>
      <c r="D2313" s="59">
        <v>652.6</v>
      </c>
      <c r="E2313" s="59">
        <v>9.4</v>
      </c>
      <c r="F2313" s="19" t="s">
        <v>25</v>
      </c>
      <c r="G2313" s="27">
        <f t="shared" si="52"/>
        <v>6134.4400000000005</v>
      </c>
      <c r="H2313" s="100"/>
    </row>
    <row r="2314" spans="2:8" x14ac:dyDescent="0.25">
      <c r="B2314" s="107" t="s">
        <v>27</v>
      </c>
      <c r="C2314" s="108"/>
      <c r="D2314" s="72"/>
      <c r="E2314" s="60"/>
      <c r="F2314" s="21" t="s">
        <v>25</v>
      </c>
      <c r="G2314" s="30">
        <f t="shared" si="52"/>
        <v>0</v>
      </c>
      <c r="H2314" s="100"/>
    </row>
    <row r="2315" spans="2:8" x14ac:dyDescent="0.25">
      <c r="B2315" s="107" t="s">
        <v>29</v>
      </c>
      <c r="C2315" s="108"/>
      <c r="D2315" s="73">
        <v>5438.99</v>
      </c>
      <c r="E2315" s="61">
        <v>4.7</v>
      </c>
      <c r="F2315" s="21" t="s">
        <v>25</v>
      </c>
      <c r="G2315" s="30">
        <f t="shared" si="52"/>
        <v>25563.253000000001</v>
      </c>
      <c r="H2315" s="100"/>
    </row>
    <row r="2316" spans="2:8" x14ac:dyDescent="0.25">
      <c r="B2316" s="107" t="s">
        <v>30</v>
      </c>
      <c r="C2316" s="108"/>
      <c r="D2316" s="73">
        <v>1672.77</v>
      </c>
      <c r="E2316" s="61">
        <v>4.7</v>
      </c>
      <c r="F2316" s="21" t="s">
        <v>25</v>
      </c>
      <c r="G2316" s="30">
        <f t="shared" si="52"/>
        <v>7862.0190000000002</v>
      </c>
      <c r="H2316" s="100"/>
    </row>
    <row r="2317" spans="2:8" x14ac:dyDescent="0.25">
      <c r="B2317" s="107" t="s">
        <v>32</v>
      </c>
      <c r="C2317" s="108"/>
      <c r="D2317" s="73">
        <v>548.24</v>
      </c>
      <c r="E2317" s="61">
        <v>4.7</v>
      </c>
      <c r="F2317" s="21" t="s">
        <v>25</v>
      </c>
      <c r="G2317" s="30">
        <f>D2317*E2317</f>
        <v>2576.7280000000001</v>
      </c>
      <c r="H2317" s="100"/>
    </row>
    <row r="2318" spans="2:8" ht="24" thickBot="1" x14ac:dyDescent="0.3">
      <c r="B2318" s="103" t="s">
        <v>31</v>
      </c>
      <c r="C2318" s="104"/>
      <c r="D2318" s="74">
        <v>340.74</v>
      </c>
      <c r="E2318" s="62">
        <v>47</v>
      </c>
      <c r="F2318" s="20" t="s">
        <v>25</v>
      </c>
      <c r="G2318" s="31">
        <f>D2318*E2318</f>
        <v>16014.78</v>
      </c>
      <c r="H2318" s="100"/>
    </row>
    <row r="2319" spans="2:8" x14ac:dyDescent="0.25">
      <c r="C2319" s="3"/>
      <c r="D2319" s="3"/>
      <c r="E2319" s="4"/>
      <c r="F2319" s="4"/>
      <c r="H2319" s="45"/>
    </row>
    <row r="2320" spans="2:8" ht="25.5" x14ac:dyDescent="0.25">
      <c r="C2320" s="14" t="s">
        <v>14</v>
      </c>
      <c r="D2320" s="6"/>
    </row>
    <row r="2321" spans="2:8" ht="20.25" x14ac:dyDescent="0.25">
      <c r="C2321" s="77" t="s">
        <v>6</v>
      </c>
      <c r="D2321" s="75" t="s">
        <v>0</v>
      </c>
      <c r="E2321" s="9">
        <f>IF(G2309&gt;0, ROUND((G2309+D2302)/D2302,2), 0)</f>
        <v>1.01</v>
      </c>
      <c r="F2321" s="9"/>
      <c r="G2321" s="10"/>
      <c r="H2321" s="7"/>
    </row>
    <row r="2322" spans="2:8" x14ac:dyDescent="0.25">
      <c r="C2322" s="77"/>
      <c r="D2322" s="75" t="s">
        <v>1</v>
      </c>
      <c r="E2322" s="9">
        <f>IF(SUM(G2310:G2311)&gt;0,ROUND((G2310+G2311+D2302)/D2302,2),0)</f>
        <v>1.01</v>
      </c>
      <c r="F2322" s="9"/>
      <c r="G2322" s="11"/>
      <c r="H2322" s="47"/>
    </row>
    <row r="2323" spans="2:8" x14ac:dyDescent="0.25">
      <c r="C2323" s="77"/>
      <c r="D2323" s="75" t="s">
        <v>2</v>
      </c>
      <c r="E2323" s="9">
        <f>IF(G2312&gt;0,ROUND((G2312+D2302)/D2302,2),0)</f>
        <v>0</v>
      </c>
      <c r="F2323" s="12"/>
      <c r="G2323" s="11"/>
    </row>
    <row r="2324" spans="2:8" x14ac:dyDescent="0.25">
      <c r="C2324" s="77"/>
      <c r="D2324" s="13" t="s">
        <v>3</v>
      </c>
      <c r="E2324" s="32">
        <f>IF(SUM(G2313:G2318)&gt;0,ROUND((SUM(G2313:G2318)+D2302)/D2302,2),0)</f>
        <v>2.84</v>
      </c>
      <c r="F2324" s="10"/>
      <c r="G2324" s="11"/>
    </row>
    <row r="2325" spans="2:8" ht="25.5" x14ac:dyDescent="0.25">
      <c r="D2325" s="33" t="s">
        <v>4</v>
      </c>
      <c r="E2325" s="34">
        <f>SUM(E2321:E2324)-IF(VALUE(COUNTIF(E2321:E2324,"&gt;0"))=4,3,0)-IF(VALUE(COUNTIF(E2321:E2324,"&gt;0"))=3,2,0)-IF(VALUE(COUNTIF(E2321:E2324,"&gt;0"))=2,1,0)</f>
        <v>2.8599999999999994</v>
      </c>
      <c r="F2325" s="25"/>
    </row>
    <row r="2326" spans="2:8" x14ac:dyDescent="0.25">
      <c r="E2326" s="15"/>
    </row>
    <row r="2327" spans="2:8" ht="25.5" x14ac:dyDescent="0.35">
      <c r="B2327" s="22"/>
      <c r="C2327" s="16" t="s">
        <v>23</v>
      </c>
      <c r="D2327" s="78">
        <f>E2325*D2302</f>
        <v>90405.743999999992</v>
      </c>
      <c r="E2327" s="78"/>
    </row>
    <row r="2328" spans="2:8" ht="20.25" x14ac:dyDescent="0.3">
      <c r="C2328" s="17" t="s">
        <v>8</v>
      </c>
      <c r="D2328" s="79">
        <f>D2327/D2301</f>
        <v>117.56273602080623</v>
      </c>
      <c r="E2328" s="79"/>
      <c r="G2328" s="7"/>
      <c r="H2328" s="48"/>
    </row>
    <row r="2338" spans="2:8" ht="60.75" x14ac:dyDescent="0.8">
      <c r="B2338" s="80" t="s">
        <v>195</v>
      </c>
      <c r="C2338" s="80"/>
      <c r="D2338" s="80"/>
      <c r="E2338" s="80"/>
      <c r="F2338" s="80"/>
      <c r="G2338" s="80"/>
      <c r="H2338" s="80"/>
    </row>
    <row r="2339" spans="2:8" x14ac:dyDescent="0.25">
      <c r="B2339" s="81" t="s">
        <v>37</v>
      </c>
      <c r="C2339" s="81"/>
      <c r="D2339" s="81"/>
      <c r="E2339" s="81"/>
      <c r="F2339" s="81"/>
      <c r="G2339" s="81"/>
    </row>
    <row r="2340" spans="2:8" x14ac:dyDescent="0.25">
      <c r="C2340" s="76"/>
      <c r="G2340" s="7"/>
    </row>
    <row r="2341" spans="2:8" ht="25.5" x14ac:dyDescent="0.25">
      <c r="C2341" s="14" t="s">
        <v>5</v>
      </c>
      <c r="D2341" s="6"/>
    </row>
    <row r="2342" spans="2:8" ht="20.45" customHeight="1" x14ac:dyDescent="0.25">
      <c r="B2342" s="10"/>
      <c r="C2342" s="82" t="s">
        <v>15</v>
      </c>
      <c r="D2342" s="109" t="s">
        <v>87</v>
      </c>
      <c r="E2342" s="109"/>
      <c r="F2342" s="109"/>
      <c r="G2342" s="109"/>
      <c r="H2342" s="40"/>
    </row>
    <row r="2343" spans="2:8" ht="20.45" customHeight="1" x14ac:dyDescent="0.25">
      <c r="B2343" s="10"/>
      <c r="C2343" s="83"/>
      <c r="D2343" s="109" t="s">
        <v>151</v>
      </c>
      <c r="E2343" s="109"/>
      <c r="F2343" s="109"/>
      <c r="G2343" s="109"/>
      <c r="H2343" s="40"/>
    </row>
    <row r="2344" spans="2:8" ht="20.45" customHeight="1" x14ac:dyDescent="0.25">
      <c r="B2344" s="10"/>
      <c r="C2344" s="84"/>
      <c r="D2344" s="109" t="s">
        <v>202</v>
      </c>
      <c r="E2344" s="109"/>
      <c r="F2344" s="109"/>
      <c r="G2344" s="109"/>
      <c r="H2344" s="40"/>
    </row>
    <row r="2345" spans="2:8" x14ac:dyDescent="0.25">
      <c r="C2345" s="35" t="s">
        <v>12</v>
      </c>
      <c r="D2345" s="53">
        <v>5.3</v>
      </c>
      <c r="E2345" s="49"/>
      <c r="F2345" s="10"/>
    </row>
    <row r="2346" spans="2:8" x14ac:dyDescent="0.25">
      <c r="C2346" s="1" t="s">
        <v>9</v>
      </c>
      <c r="D2346" s="54">
        <v>842</v>
      </c>
      <c r="E2346" s="88" t="s">
        <v>16</v>
      </c>
      <c r="F2346" s="89"/>
      <c r="G2346" s="92">
        <f>D2347/D2346</f>
        <v>188.44204275534443</v>
      </c>
    </row>
    <row r="2347" spans="2:8" x14ac:dyDescent="0.25">
      <c r="C2347" s="1" t="s">
        <v>10</v>
      </c>
      <c r="D2347" s="54">
        <v>158668.20000000001</v>
      </c>
      <c r="E2347" s="90"/>
      <c r="F2347" s="91"/>
      <c r="G2347" s="93"/>
    </row>
    <row r="2348" spans="2:8" x14ac:dyDescent="0.25">
      <c r="C2348" s="37"/>
      <c r="D2348" s="38"/>
      <c r="E2348" s="50"/>
    </row>
    <row r="2349" spans="2:8" x14ac:dyDescent="0.3">
      <c r="C2349" s="36" t="s">
        <v>7</v>
      </c>
      <c r="D2349" s="55" t="s">
        <v>203</v>
      </c>
    </row>
    <row r="2350" spans="2:8" x14ac:dyDescent="0.3">
      <c r="C2350" s="36" t="s">
        <v>11</v>
      </c>
      <c r="D2350" s="55" t="s">
        <v>120</v>
      </c>
    </row>
    <row r="2351" spans="2:8" x14ac:dyDescent="0.3">
      <c r="C2351" s="36" t="s">
        <v>13</v>
      </c>
      <c r="D2351" s="69" t="s">
        <v>34</v>
      </c>
      <c r="E2351" s="41"/>
    </row>
    <row r="2352" spans="2:8" ht="24" thickBot="1" x14ac:dyDescent="0.3">
      <c r="C2352" s="42"/>
      <c r="D2352" s="42"/>
    </row>
    <row r="2353" spans="2:8" ht="48" thickBot="1" x14ac:dyDescent="0.3">
      <c r="B2353" s="94" t="s">
        <v>17</v>
      </c>
      <c r="C2353" s="95"/>
      <c r="D2353" s="23" t="s">
        <v>20</v>
      </c>
      <c r="E2353" s="96" t="s">
        <v>22</v>
      </c>
      <c r="F2353" s="97"/>
      <c r="G2353" s="2" t="s">
        <v>21</v>
      </c>
    </row>
    <row r="2354" spans="2:8" ht="24" thickBot="1" x14ac:dyDescent="0.3">
      <c r="B2354" s="98" t="s">
        <v>36</v>
      </c>
      <c r="C2354" s="99"/>
      <c r="D2354" s="70">
        <v>50.01</v>
      </c>
      <c r="E2354" s="56">
        <v>5.3</v>
      </c>
      <c r="F2354" s="18" t="s">
        <v>25</v>
      </c>
      <c r="G2354" s="26">
        <f t="shared" ref="G2354:G2361" si="53">D2354*E2354</f>
        <v>265.053</v>
      </c>
      <c r="H2354" s="100"/>
    </row>
    <row r="2355" spans="2:8" x14ac:dyDescent="0.25">
      <c r="B2355" s="101" t="s">
        <v>18</v>
      </c>
      <c r="C2355" s="102"/>
      <c r="D2355" s="59">
        <v>97.44</v>
      </c>
      <c r="E2355" s="57">
        <v>1.3</v>
      </c>
      <c r="F2355" s="19" t="s">
        <v>26</v>
      </c>
      <c r="G2355" s="27">
        <f t="shared" si="53"/>
        <v>126.672</v>
      </c>
      <c r="H2355" s="100"/>
    </row>
    <row r="2356" spans="2:8" ht="24" thickBot="1" x14ac:dyDescent="0.3">
      <c r="B2356" s="103" t="s">
        <v>19</v>
      </c>
      <c r="C2356" s="104"/>
      <c r="D2356" s="62">
        <v>151.63</v>
      </c>
      <c r="E2356" s="58">
        <v>1.3</v>
      </c>
      <c r="F2356" s="20" t="s">
        <v>26</v>
      </c>
      <c r="G2356" s="28">
        <f t="shared" si="53"/>
        <v>197.119</v>
      </c>
      <c r="H2356" s="100"/>
    </row>
    <row r="2357" spans="2:8" ht="24" thickBot="1" x14ac:dyDescent="0.3">
      <c r="B2357" s="105" t="s">
        <v>28</v>
      </c>
      <c r="C2357" s="106"/>
      <c r="D2357" s="71"/>
      <c r="E2357" s="71"/>
      <c r="F2357" s="24" t="s">
        <v>25</v>
      </c>
      <c r="G2357" s="29">
        <f t="shared" si="53"/>
        <v>0</v>
      </c>
      <c r="H2357" s="100"/>
    </row>
    <row r="2358" spans="2:8" x14ac:dyDescent="0.25">
      <c r="B2358" s="101" t="s">
        <v>33</v>
      </c>
      <c r="C2358" s="102"/>
      <c r="D2358" s="59">
        <v>652.6</v>
      </c>
      <c r="E2358" s="59">
        <v>10.6</v>
      </c>
      <c r="F2358" s="19" t="s">
        <v>25</v>
      </c>
      <c r="G2358" s="27">
        <f t="shared" si="53"/>
        <v>6917.56</v>
      </c>
      <c r="H2358" s="100"/>
    </row>
    <row r="2359" spans="2:8" x14ac:dyDescent="0.25">
      <c r="B2359" s="107" t="s">
        <v>27</v>
      </c>
      <c r="C2359" s="108"/>
      <c r="D2359" s="72"/>
      <c r="E2359" s="60"/>
      <c r="F2359" s="21" t="s">
        <v>25</v>
      </c>
      <c r="G2359" s="30">
        <f t="shared" si="53"/>
        <v>0</v>
      </c>
      <c r="H2359" s="100"/>
    </row>
    <row r="2360" spans="2:8" x14ac:dyDescent="0.25">
      <c r="B2360" s="107" t="s">
        <v>29</v>
      </c>
      <c r="C2360" s="108"/>
      <c r="D2360" s="73">
        <v>5438.99</v>
      </c>
      <c r="E2360" s="61">
        <v>5.3</v>
      </c>
      <c r="F2360" s="21" t="s">
        <v>25</v>
      </c>
      <c r="G2360" s="30">
        <f t="shared" si="53"/>
        <v>28826.646999999997</v>
      </c>
      <c r="H2360" s="100"/>
    </row>
    <row r="2361" spans="2:8" x14ac:dyDescent="0.25">
      <c r="B2361" s="107" t="s">
        <v>30</v>
      </c>
      <c r="C2361" s="108"/>
      <c r="D2361" s="73">
        <v>1672.77</v>
      </c>
      <c r="E2361" s="61">
        <v>5.3</v>
      </c>
      <c r="F2361" s="21" t="s">
        <v>25</v>
      </c>
      <c r="G2361" s="30">
        <f t="shared" si="53"/>
        <v>8865.6810000000005</v>
      </c>
      <c r="H2361" s="100"/>
    </row>
    <row r="2362" spans="2:8" x14ac:dyDescent="0.25">
      <c r="B2362" s="107" t="s">
        <v>32</v>
      </c>
      <c r="C2362" s="108"/>
      <c r="D2362" s="73">
        <v>548.24</v>
      </c>
      <c r="E2362" s="61">
        <v>5.3</v>
      </c>
      <c r="F2362" s="21" t="s">
        <v>25</v>
      </c>
      <c r="G2362" s="30">
        <f>D2362*E2362</f>
        <v>2905.672</v>
      </c>
      <c r="H2362" s="100"/>
    </row>
    <row r="2363" spans="2:8" ht="24" thickBot="1" x14ac:dyDescent="0.3">
      <c r="B2363" s="103" t="s">
        <v>31</v>
      </c>
      <c r="C2363" s="104"/>
      <c r="D2363" s="74">
        <v>340.74</v>
      </c>
      <c r="E2363" s="62">
        <v>53</v>
      </c>
      <c r="F2363" s="20" t="s">
        <v>25</v>
      </c>
      <c r="G2363" s="31">
        <f>D2363*E2363</f>
        <v>18059.22</v>
      </c>
      <c r="H2363" s="100"/>
    </row>
    <row r="2364" spans="2:8" x14ac:dyDescent="0.25">
      <c r="C2364" s="3"/>
      <c r="D2364" s="3"/>
      <c r="E2364" s="4"/>
      <c r="F2364" s="4"/>
      <c r="H2364" s="45"/>
    </row>
    <row r="2365" spans="2:8" ht="25.5" x14ac:dyDescent="0.25">
      <c r="C2365" s="14" t="s">
        <v>14</v>
      </c>
      <c r="D2365" s="6"/>
    </row>
    <row r="2366" spans="2:8" ht="20.25" x14ac:dyDescent="0.25">
      <c r="C2366" s="77" t="s">
        <v>6</v>
      </c>
      <c r="D2366" s="75" t="s">
        <v>0</v>
      </c>
      <c r="E2366" s="9">
        <f>IF(G2354&gt;0, ROUND((G2354+D2347)/D2347,2), 0)</f>
        <v>1</v>
      </c>
      <c r="F2366" s="9"/>
      <c r="G2366" s="10"/>
      <c r="H2366" s="7"/>
    </row>
    <row r="2367" spans="2:8" x14ac:dyDescent="0.25">
      <c r="C2367" s="77"/>
      <c r="D2367" s="75" t="s">
        <v>1</v>
      </c>
      <c r="E2367" s="9">
        <f>IF(SUM(G2355:G2356)&gt;0,ROUND((G2355+G2356+D2347)/D2347,2),0)</f>
        <v>1</v>
      </c>
      <c r="F2367" s="9"/>
      <c r="G2367" s="11"/>
      <c r="H2367" s="47"/>
    </row>
    <row r="2368" spans="2:8" x14ac:dyDescent="0.25">
      <c r="C2368" s="77"/>
      <c r="D2368" s="75" t="s">
        <v>2</v>
      </c>
      <c r="E2368" s="9">
        <f>IF(G2357&gt;0,ROUND((G2357+D2347)/D2347,2),0)</f>
        <v>0</v>
      </c>
      <c r="F2368" s="12"/>
      <c r="G2368" s="11"/>
    </row>
    <row r="2369" spans="2:8" x14ac:dyDescent="0.25">
      <c r="C2369" s="77"/>
      <c r="D2369" s="13" t="s">
        <v>3</v>
      </c>
      <c r="E2369" s="32">
        <f>IF(SUM(G2358:G2363)&gt;0,ROUND((SUM(G2358:G2363)+D2347)/D2347,2),0)</f>
        <v>1.41</v>
      </c>
      <c r="F2369" s="10"/>
      <c r="G2369" s="11"/>
    </row>
    <row r="2370" spans="2:8" ht="25.5" x14ac:dyDescent="0.25">
      <c r="D2370" s="33" t="s">
        <v>4</v>
      </c>
      <c r="E2370" s="34">
        <f>SUM(E2366:E2369)-IF(VALUE(COUNTIF(E2366:E2369,"&gt;0"))=4,3,0)-IF(VALUE(COUNTIF(E2366:E2369,"&gt;0"))=3,2,0)-IF(VALUE(COUNTIF(E2366:E2369,"&gt;0"))=2,1,0)</f>
        <v>1.4100000000000001</v>
      </c>
      <c r="F2370" s="25"/>
    </row>
    <row r="2371" spans="2:8" x14ac:dyDescent="0.25">
      <c r="E2371" s="15"/>
    </row>
    <row r="2372" spans="2:8" ht="25.5" x14ac:dyDescent="0.35">
      <c r="B2372" s="22"/>
      <c r="C2372" s="16" t="s">
        <v>23</v>
      </c>
      <c r="D2372" s="78">
        <f>E2370*D2347</f>
        <v>223722.16200000004</v>
      </c>
      <c r="E2372" s="78"/>
    </row>
    <row r="2373" spans="2:8" ht="20.25" x14ac:dyDescent="0.3">
      <c r="C2373" s="17" t="s">
        <v>8</v>
      </c>
      <c r="D2373" s="79">
        <f>D2372/D2346</f>
        <v>265.7032802850357</v>
      </c>
      <c r="E2373" s="79"/>
      <c r="G2373" s="7"/>
      <c r="H2373" s="48"/>
    </row>
    <row r="2383" spans="2:8" ht="60.75" x14ac:dyDescent="0.8">
      <c r="B2383" s="80" t="s">
        <v>198</v>
      </c>
      <c r="C2383" s="80"/>
      <c r="D2383" s="80"/>
      <c r="E2383" s="80"/>
      <c r="F2383" s="80"/>
      <c r="G2383" s="80"/>
      <c r="H2383" s="80"/>
    </row>
    <row r="2384" spans="2:8" x14ac:dyDescent="0.25">
      <c r="B2384" s="81" t="s">
        <v>37</v>
      </c>
      <c r="C2384" s="81"/>
      <c r="D2384" s="81"/>
      <c r="E2384" s="81"/>
      <c r="F2384" s="81"/>
      <c r="G2384" s="81"/>
    </row>
    <row r="2385" spans="2:8" x14ac:dyDescent="0.25">
      <c r="C2385" s="76"/>
      <c r="G2385" s="7"/>
    </row>
    <row r="2386" spans="2:8" ht="25.5" x14ac:dyDescent="0.25">
      <c r="C2386" s="14" t="s">
        <v>5</v>
      </c>
      <c r="D2386" s="6"/>
    </row>
    <row r="2387" spans="2:8" ht="20.25" x14ac:dyDescent="0.25">
      <c r="B2387" s="10"/>
      <c r="C2387" s="82" t="s">
        <v>15</v>
      </c>
      <c r="D2387" s="109" t="s">
        <v>87</v>
      </c>
      <c r="E2387" s="109"/>
      <c r="F2387" s="109"/>
      <c r="G2387" s="109"/>
      <c r="H2387" s="40"/>
    </row>
    <row r="2388" spans="2:8" ht="20.25" x14ac:dyDescent="0.25">
      <c r="B2388" s="10"/>
      <c r="C2388" s="83"/>
      <c r="D2388" s="109" t="s">
        <v>151</v>
      </c>
      <c r="E2388" s="109"/>
      <c r="F2388" s="109"/>
      <c r="G2388" s="109"/>
      <c r="H2388" s="40"/>
    </row>
    <row r="2389" spans="2:8" ht="20.25" x14ac:dyDescent="0.25">
      <c r="B2389" s="10"/>
      <c r="C2389" s="84"/>
      <c r="D2389" s="109" t="s">
        <v>205</v>
      </c>
      <c r="E2389" s="109"/>
      <c r="F2389" s="109"/>
      <c r="G2389" s="109"/>
      <c r="H2389" s="40"/>
    </row>
    <row r="2390" spans="2:8" x14ac:dyDescent="0.25">
      <c r="C2390" s="35" t="s">
        <v>12</v>
      </c>
      <c r="D2390" s="53">
        <v>4</v>
      </c>
      <c r="E2390" s="49"/>
      <c r="F2390" s="10"/>
    </row>
    <row r="2391" spans="2:8" x14ac:dyDescent="0.25">
      <c r="C2391" s="1" t="s">
        <v>9</v>
      </c>
      <c r="D2391" s="54">
        <v>595</v>
      </c>
      <c r="E2391" s="88" t="s">
        <v>16</v>
      </c>
      <c r="F2391" s="89"/>
      <c r="G2391" s="92">
        <f>D2392/D2391</f>
        <v>204.01327731092437</v>
      </c>
    </row>
    <row r="2392" spans="2:8" x14ac:dyDescent="0.25">
      <c r="C2392" s="1" t="s">
        <v>10</v>
      </c>
      <c r="D2392" s="54">
        <v>121387.9</v>
      </c>
      <c r="E2392" s="90"/>
      <c r="F2392" s="91"/>
      <c r="G2392" s="93"/>
    </row>
    <row r="2393" spans="2:8" x14ac:dyDescent="0.25">
      <c r="C2393" s="37"/>
      <c r="D2393" s="38"/>
      <c r="E2393" s="50"/>
    </row>
    <row r="2394" spans="2:8" x14ac:dyDescent="0.3">
      <c r="C2394" s="36" t="s">
        <v>7</v>
      </c>
      <c r="D2394" s="55" t="s">
        <v>206</v>
      </c>
    </row>
    <row r="2395" spans="2:8" x14ac:dyDescent="0.3">
      <c r="C2395" s="36" t="s">
        <v>11</v>
      </c>
      <c r="D2395" s="55" t="s">
        <v>102</v>
      </c>
    </row>
    <row r="2396" spans="2:8" x14ac:dyDescent="0.3">
      <c r="C2396" s="36" t="s">
        <v>13</v>
      </c>
      <c r="D2396" s="69" t="s">
        <v>34</v>
      </c>
      <c r="E2396" s="41"/>
    </row>
    <row r="2397" spans="2:8" ht="24" thickBot="1" x14ac:dyDescent="0.3">
      <c r="C2397" s="42"/>
      <c r="D2397" s="42"/>
    </row>
    <row r="2398" spans="2:8" ht="48" thickBot="1" x14ac:dyDescent="0.3">
      <c r="B2398" s="94" t="s">
        <v>17</v>
      </c>
      <c r="C2398" s="95"/>
      <c r="D2398" s="23" t="s">
        <v>20</v>
      </c>
      <c r="E2398" s="96" t="s">
        <v>22</v>
      </c>
      <c r="F2398" s="97"/>
      <c r="G2398" s="2" t="s">
        <v>21</v>
      </c>
    </row>
    <row r="2399" spans="2:8" ht="24" thickBot="1" x14ac:dyDescent="0.3">
      <c r="B2399" s="98" t="s">
        <v>36</v>
      </c>
      <c r="C2399" s="99"/>
      <c r="D2399" s="70">
        <v>50.01</v>
      </c>
      <c r="E2399" s="56">
        <v>4</v>
      </c>
      <c r="F2399" s="18" t="s">
        <v>25</v>
      </c>
      <c r="G2399" s="26">
        <f t="shared" ref="G2399:G2406" si="54">D2399*E2399</f>
        <v>200.04</v>
      </c>
      <c r="H2399" s="100"/>
    </row>
    <row r="2400" spans="2:8" x14ac:dyDescent="0.25">
      <c r="B2400" s="101" t="s">
        <v>18</v>
      </c>
      <c r="C2400" s="102"/>
      <c r="D2400" s="59">
        <v>97.44</v>
      </c>
      <c r="E2400" s="57">
        <v>0.9</v>
      </c>
      <c r="F2400" s="19" t="s">
        <v>26</v>
      </c>
      <c r="G2400" s="27">
        <f t="shared" si="54"/>
        <v>87.695999999999998</v>
      </c>
      <c r="H2400" s="100"/>
    </row>
    <row r="2401" spans="2:8" ht="24" thickBot="1" x14ac:dyDescent="0.3">
      <c r="B2401" s="103" t="s">
        <v>19</v>
      </c>
      <c r="C2401" s="104"/>
      <c r="D2401" s="62">
        <v>151.63</v>
      </c>
      <c r="E2401" s="58">
        <v>0.9</v>
      </c>
      <c r="F2401" s="20" t="s">
        <v>26</v>
      </c>
      <c r="G2401" s="28">
        <f t="shared" si="54"/>
        <v>136.46700000000001</v>
      </c>
      <c r="H2401" s="100"/>
    </row>
    <row r="2402" spans="2:8" ht="24" thickBot="1" x14ac:dyDescent="0.3">
      <c r="B2402" s="105" t="s">
        <v>28</v>
      </c>
      <c r="C2402" s="106"/>
      <c r="D2402" s="71"/>
      <c r="E2402" s="71"/>
      <c r="F2402" s="24" t="s">
        <v>25</v>
      </c>
      <c r="G2402" s="29">
        <f t="shared" si="54"/>
        <v>0</v>
      </c>
      <c r="H2402" s="100"/>
    </row>
    <row r="2403" spans="2:8" x14ac:dyDescent="0.25">
      <c r="B2403" s="101" t="s">
        <v>33</v>
      </c>
      <c r="C2403" s="102"/>
      <c r="D2403" s="59">
        <v>652.6</v>
      </c>
      <c r="E2403" s="59">
        <v>8</v>
      </c>
      <c r="F2403" s="19" t="s">
        <v>25</v>
      </c>
      <c r="G2403" s="27">
        <f t="shared" si="54"/>
        <v>5220.8</v>
      </c>
      <c r="H2403" s="100"/>
    </row>
    <row r="2404" spans="2:8" x14ac:dyDescent="0.25">
      <c r="B2404" s="107" t="s">
        <v>27</v>
      </c>
      <c r="C2404" s="108"/>
      <c r="D2404" s="72"/>
      <c r="E2404" s="60"/>
      <c r="F2404" s="21" t="s">
        <v>25</v>
      </c>
      <c r="G2404" s="30">
        <f t="shared" si="54"/>
        <v>0</v>
      </c>
      <c r="H2404" s="100"/>
    </row>
    <row r="2405" spans="2:8" x14ac:dyDescent="0.25">
      <c r="B2405" s="107" t="s">
        <v>29</v>
      </c>
      <c r="C2405" s="108"/>
      <c r="D2405" s="73">
        <v>5438.99</v>
      </c>
      <c r="E2405" s="61">
        <v>4</v>
      </c>
      <c r="F2405" s="21" t="s">
        <v>25</v>
      </c>
      <c r="G2405" s="30">
        <f t="shared" si="54"/>
        <v>21755.96</v>
      </c>
      <c r="H2405" s="100"/>
    </row>
    <row r="2406" spans="2:8" x14ac:dyDescent="0.25">
      <c r="B2406" s="107" t="s">
        <v>30</v>
      </c>
      <c r="C2406" s="108"/>
      <c r="D2406" s="73">
        <v>1672.77</v>
      </c>
      <c r="E2406" s="61">
        <v>4</v>
      </c>
      <c r="F2406" s="21" t="s">
        <v>25</v>
      </c>
      <c r="G2406" s="30">
        <f t="shared" si="54"/>
        <v>6691.08</v>
      </c>
      <c r="H2406" s="100"/>
    </row>
    <row r="2407" spans="2:8" x14ac:dyDescent="0.25">
      <c r="B2407" s="107" t="s">
        <v>32</v>
      </c>
      <c r="C2407" s="108"/>
      <c r="D2407" s="73">
        <v>548.24</v>
      </c>
      <c r="E2407" s="61">
        <v>4</v>
      </c>
      <c r="F2407" s="21" t="s">
        <v>25</v>
      </c>
      <c r="G2407" s="30">
        <f>D2407*E2407</f>
        <v>2192.96</v>
      </c>
      <c r="H2407" s="100"/>
    </row>
    <row r="2408" spans="2:8" ht="24" thickBot="1" x14ac:dyDescent="0.3">
      <c r="B2408" s="103" t="s">
        <v>31</v>
      </c>
      <c r="C2408" s="104"/>
      <c r="D2408" s="74">
        <v>340.74</v>
      </c>
      <c r="E2408" s="62">
        <v>40</v>
      </c>
      <c r="F2408" s="20" t="s">
        <v>25</v>
      </c>
      <c r="G2408" s="31">
        <f>D2408*E2408</f>
        <v>13629.6</v>
      </c>
      <c r="H2408" s="100"/>
    </row>
    <row r="2409" spans="2:8" x14ac:dyDescent="0.25">
      <c r="C2409" s="3"/>
      <c r="D2409" s="3"/>
      <c r="E2409" s="4"/>
      <c r="F2409" s="4"/>
      <c r="H2409" s="45"/>
    </row>
    <row r="2410" spans="2:8" ht="25.5" x14ac:dyDescent="0.25">
      <c r="C2410" s="14" t="s">
        <v>14</v>
      </c>
      <c r="D2410" s="6"/>
    </row>
    <row r="2411" spans="2:8" ht="20.25" x14ac:dyDescent="0.25">
      <c r="C2411" s="77" t="s">
        <v>6</v>
      </c>
      <c r="D2411" s="75" t="s">
        <v>0</v>
      </c>
      <c r="E2411" s="9">
        <f>IF(G2399&gt;0, ROUND((G2399+D2392)/D2392,2), 0)</f>
        <v>1</v>
      </c>
      <c r="F2411" s="9"/>
      <c r="G2411" s="10"/>
      <c r="H2411" s="7"/>
    </row>
    <row r="2412" spans="2:8" x14ac:dyDescent="0.25">
      <c r="C2412" s="77"/>
      <c r="D2412" s="75" t="s">
        <v>1</v>
      </c>
      <c r="E2412" s="9">
        <f>IF(SUM(G2400:G2401)&gt;0,ROUND((G2400+G2401+D2392)/D2392,2),0)</f>
        <v>1</v>
      </c>
      <c r="F2412" s="9"/>
      <c r="G2412" s="11"/>
      <c r="H2412" s="47"/>
    </row>
    <row r="2413" spans="2:8" x14ac:dyDescent="0.25">
      <c r="C2413" s="77"/>
      <c r="D2413" s="75" t="s">
        <v>2</v>
      </c>
      <c r="E2413" s="9">
        <f>IF(G2402&gt;0,ROUND((G2402+D2392)/D2392,2),0)</f>
        <v>0</v>
      </c>
      <c r="F2413" s="12"/>
      <c r="G2413" s="11"/>
    </row>
    <row r="2414" spans="2:8" x14ac:dyDescent="0.25">
      <c r="C2414" s="77"/>
      <c r="D2414" s="13" t="s">
        <v>3</v>
      </c>
      <c r="E2414" s="32">
        <f>IF(SUM(G2403:G2408)&gt;0,ROUND((SUM(G2403:G2408)+D2392)/D2392,2),0)</f>
        <v>1.41</v>
      </c>
      <c r="F2414" s="10"/>
      <c r="G2414" s="11"/>
    </row>
    <row r="2415" spans="2:8" ht="25.5" x14ac:dyDescent="0.25">
      <c r="D2415" s="33" t="s">
        <v>4</v>
      </c>
      <c r="E2415" s="34">
        <f>SUM(E2411:E2414)-IF(VALUE(COUNTIF(E2411:E2414,"&gt;0"))=4,3,0)-IF(VALUE(COUNTIF(E2411:E2414,"&gt;0"))=3,2,0)-IF(VALUE(COUNTIF(E2411:E2414,"&gt;0"))=2,1,0)</f>
        <v>1.4100000000000001</v>
      </c>
      <c r="F2415" s="25"/>
    </row>
    <row r="2416" spans="2:8" x14ac:dyDescent="0.25">
      <c r="E2416" s="15"/>
    </row>
    <row r="2417" spans="2:8" ht="25.5" x14ac:dyDescent="0.35">
      <c r="B2417" s="22"/>
      <c r="C2417" s="16" t="s">
        <v>23</v>
      </c>
      <c r="D2417" s="78">
        <f>E2415*D2392</f>
        <v>171156.93900000001</v>
      </c>
      <c r="E2417" s="78"/>
    </row>
    <row r="2418" spans="2:8" ht="20.25" x14ac:dyDescent="0.3">
      <c r="C2418" s="17" t="s">
        <v>8</v>
      </c>
      <c r="D2418" s="79">
        <f>D2417/D2391</f>
        <v>287.6587210084034</v>
      </c>
      <c r="E2418" s="79"/>
      <c r="G2418" s="7"/>
      <c r="H2418" s="48"/>
    </row>
    <row r="2428" spans="2:8" ht="60.75" x14ac:dyDescent="0.8">
      <c r="B2428" s="80" t="s">
        <v>201</v>
      </c>
      <c r="C2428" s="80"/>
      <c r="D2428" s="80"/>
      <c r="E2428" s="80"/>
      <c r="F2428" s="80"/>
      <c r="G2428" s="80"/>
      <c r="H2428" s="80"/>
    </row>
    <row r="2429" spans="2:8" x14ac:dyDescent="0.25">
      <c r="B2429" s="81" t="s">
        <v>37</v>
      </c>
      <c r="C2429" s="81"/>
      <c r="D2429" s="81"/>
      <c r="E2429" s="81"/>
      <c r="F2429" s="81"/>
      <c r="G2429" s="81"/>
    </row>
    <row r="2430" spans="2:8" x14ac:dyDescent="0.25">
      <c r="C2430" s="76"/>
      <c r="G2430" s="7"/>
    </row>
    <row r="2431" spans="2:8" ht="25.5" x14ac:dyDescent="0.25">
      <c r="C2431" s="14" t="s">
        <v>5</v>
      </c>
      <c r="D2431" s="6"/>
    </row>
    <row r="2432" spans="2:8" ht="20.25" x14ac:dyDescent="0.25">
      <c r="B2432" s="10"/>
      <c r="C2432" s="82" t="s">
        <v>15</v>
      </c>
      <c r="D2432" s="109" t="s">
        <v>87</v>
      </c>
      <c r="E2432" s="109"/>
      <c r="F2432" s="109"/>
      <c r="G2432" s="109"/>
      <c r="H2432" s="40"/>
    </row>
    <row r="2433" spans="2:8" ht="20.25" x14ac:dyDescent="0.25">
      <c r="B2433" s="10"/>
      <c r="C2433" s="83"/>
      <c r="D2433" s="109" t="s">
        <v>151</v>
      </c>
      <c r="E2433" s="109"/>
      <c r="F2433" s="109"/>
      <c r="G2433" s="109"/>
      <c r="H2433" s="40"/>
    </row>
    <row r="2434" spans="2:8" ht="20.25" x14ac:dyDescent="0.25">
      <c r="B2434" s="10"/>
      <c r="C2434" s="84"/>
      <c r="D2434" s="109" t="s">
        <v>208</v>
      </c>
      <c r="E2434" s="109"/>
      <c r="F2434" s="109"/>
      <c r="G2434" s="109"/>
      <c r="H2434" s="40"/>
    </row>
    <row r="2435" spans="2:8" x14ac:dyDescent="0.25">
      <c r="C2435" s="35" t="s">
        <v>12</v>
      </c>
      <c r="D2435" s="53">
        <v>1.5</v>
      </c>
      <c r="E2435" s="49"/>
      <c r="F2435" s="10"/>
    </row>
    <row r="2436" spans="2:8" x14ac:dyDescent="0.25">
      <c r="C2436" s="1" t="s">
        <v>9</v>
      </c>
      <c r="D2436" s="54">
        <v>254</v>
      </c>
      <c r="E2436" s="88" t="s">
        <v>16</v>
      </c>
      <c r="F2436" s="89"/>
      <c r="G2436" s="92">
        <f>D2437/D2436</f>
        <v>161.99094488188976</v>
      </c>
    </row>
    <row r="2437" spans="2:8" x14ac:dyDescent="0.25">
      <c r="C2437" s="1" t="s">
        <v>10</v>
      </c>
      <c r="D2437" s="54">
        <v>41145.699999999997</v>
      </c>
      <c r="E2437" s="90"/>
      <c r="F2437" s="91"/>
      <c r="G2437" s="93"/>
    </row>
    <row r="2438" spans="2:8" x14ac:dyDescent="0.25">
      <c r="C2438" s="37"/>
      <c r="D2438" s="38"/>
      <c r="E2438" s="50"/>
    </row>
    <row r="2439" spans="2:8" x14ac:dyDescent="0.3">
      <c r="C2439" s="36" t="s">
        <v>7</v>
      </c>
      <c r="D2439" s="55" t="s">
        <v>206</v>
      </c>
    </row>
    <row r="2440" spans="2:8" x14ac:dyDescent="0.3">
      <c r="C2440" s="36" t="s">
        <v>11</v>
      </c>
      <c r="D2440" s="55" t="s">
        <v>102</v>
      </c>
    </row>
    <row r="2441" spans="2:8" x14ac:dyDescent="0.3">
      <c r="C2441" s="36" t="s">
        <v>13</v>
      </c>
      <c r="D2441" s="69" t="s">
        <v>34</v>
      </c>
      <c r="E2441" s="41"/>
    </row>
    <row r="2442" spans="2:8" ht="24" thickBot="1" x14ac:dyDescent="0.3">
      <c r="C2442" s="42"/>
      <c r="D2442" s="42"/>
    </row>
    <row r="2443" spans="2:8" ht="48" thickBot="1" x14ac:dyDescent="0.3">
      <c r="B2443" s="94" t="s">
        <v>17</v>
      </c>
      <c r="C2443" s="95"/>
      <c r="D2443" s="23" t="s">
        <v>20</v>
      </c>
      <c r="E2443" s="96" t="s">
        <v>22</v>
      </c>
      <c r="F2443" s="97"/>
      <c r="G2443" s="2" t="s">
        <v>21</v>
      </c>
    </row>
    <row r="2444" spans="2:8" ht="24" thickBot="1" x14ac:dyDescent="0.3">
      <c r="B2444" s="98" t="s">
        <v>36</v>
      </c>
      <c r="C2444" s="99"/>
      <c r="D2444" s="70">
        <v>50.01</v>
      </c>
      <c r="E2444" s="56">
        <v>1.5</v>
      </c>
      <c r="F2444" s="18" t="s">
        <v>25</v>
      </c>
      <c r="G2444" s="26">
        <f t="shared" ref="G2444:G2451" si="55">D2444*E2444</f>
        <v>75.015000000000001</v>
      </c>
      <c r="H2444" s="100"/>
    </row>
    <row r="2445" spans="2:8" x14ac:dyDescent="0.25">
      <c r="B2445" s="101" t="s">
        <v>18</v>
      </c>
      <c r="C2445" s="102"/>
      <c r="D2445" s="59">
        <v>97.44</v>
      </c>
      <c r="E2445" s="57">
        <v>0.7</v>
      </c>
      <c r="F2445" s="19" t="s">
        <v>26</v>
      </c>
      <c r="G2445" s="27">
        <f t="shared" si="55"/>
        <v>68.207999999999998</v>
      </c>
      <c r="H2445" s="100"/>
    </row>
    <row r="2446" spans="2:8" ht="24" thickBot="1" x14ac:dyDescent="0.3">
      <c r="B2446" s="103" t="s">
        <v>19</v>
      </c>
      <c r="C2446" s="104"/>
      <c r="D2446" s="62">
        <v>151.63</v>
      </c>
      <c r="E2446" s="58">
        <v>0.7</v>
      </c>
      <c r="F2446" s="20" t="s">
        <v>26</v>
      </c>
      <c r="G2446" s="28">
        <f t="shared" si="55"/>
        <v>106.14099999999999</v>
      </c>
      <c r="H2446" s="100"/>
    </row>
    <row r="2447" spans="2:8" ht="24" thickBot="1" x14ac:dyDescent="0.3">
      <c r="B2447" s="105" t="s">
        <v>28</v>
      </c>
      <c r="C2447" s="106"/>
      <c r="D2447" s="71"/>
      <c r="E2447" s="71"/>
      <c r="F2447" s="24" t="s">
        <v>25</v>
      </c>
      <c r="G2447" s="29">
        <f t="shared" si="55"/>
        <v>0</v>
      </c>
      <c r="H2447" s="100"/>
    </row>
    <row r="2448" spans="2:8" x14ac:dyDescent="0.25">
      <c r="B2448" s="101" t="s">
        <v>33</v>
      </c>
      <c r="C2448" s="102"/>
      <c r="D2448" s="59">
        <v>652.6</v>
      </c>
      <c r="E2448" s="59">
        <v>3</v>
      </c>
      <c r="F2448" s="19" t="s">
        <v>25</v>
      </c>
      <c r="G2448" s="27">
        <f t="shared" si="55"/>
        <v>1957.8000000000002</v>
      </c>
      <c r="H2448" s="100"/>
    </row>
    <row r="2449" spans="2:8" x14ac:dyDescent="0.25">
      <c r="B2449" s="107" t="s">
        <v>27</v>
      </c>
      <c r="C2449" s="108"/>
      <c r="D2449" s="72"/>
      <c r="E2449" s="60"/>
      <c r="F2449" s="21" t="s">
        <v>25</v>
      </c>
      <c r="G2449" s="30">
        <f t="shared" si="55"/>
        <v>0</v>
      </c>
      <c r="H2449" s="100"/>
    </row>
    <row r="2450" spans="2:8" x14ac:dyDescent="0.25">
      <c r="B2450" s="107" t="s">
        <v>29</v>
      </c>
      <c r="C2450" s="108"/>
      <c r="D2450" s="73">
        <v>5438.99</v>
      </c>
      <c r="E2450" s="61">
        <v>1.5</v>
      </c>
      <c r="F2450" s="21" t="s">
        <v>25</v>
      </c>
      <c r="G2450" s="30">
        <f t="shared" si="55"/>
        <v>8158.4849999999997</v>
      </c>
      <c r="H2450" s="100"/>
    </row>
    <row r="2451" spans="2:8" x14ac:dyDescent="0.25">
      <c r="B2451" s="107" t="s">
        <v>30</v>
      </c>
      <c r="C2451" s="108"/>
      <c r="D2451" s="73">
        <v>1672.77</v>
      </c>
      <c r="E2451" s="61">
        <v>1.5</v>
      </c>
      <c r="F2451" s="21" t="s">
        <v>25</v>
      </c>
      <c r="G2451" s="30">
        <f t="shared" si="55"/>
        <v>2509.1549999999997</v>
      </c>
      <c r="H2451" s="100"/>
    </row>
    <row r="2452" spans="2:8" x14ac:dyDescent="0.25">
      <c r="B2452" s="107" t="s">
        <v>32</v>
      </c>
      <c r="C2452" s="108"/>
      <c r="D2452" s="73">
        <v>548.24</v>
      </c>
      <c r="E2452" s="61">
        <v>1.5</v>
      </c>
      <c r="F2452" s="21" t="s">
        <v>25</v>
      </c>
      <c r="G2452" s="30">
        <f>D2452*E2452</f>
        <v>822.36</v>
      </c>
      <c r="H2452" s="100"/>
    </row>
    <row r="2453" spans="2:8" ht="24" thickBot="1" x14ac:dyDescent="0.3">
      <c r="B2453" s="103" t="s">
        <v>31</v>
      </c>
      <c r="C2453" s="104"/>
      <c r="D2453" s="74">
        <v>340.74</v>
      </c>
      <c r="E2453" s="62">
        <v>15</v>
      </c>
      <c r="F2453" s="20" t="s">
        <v>25</v>
      </c>
      <c r="G2453" s="31">
        <f>D2453*E2453</f>
        <v>5111.1000000000004</v>
      </c>
      <c r="H2453" s="100"/>
    </row>
    <row r="2454" spans="2:8" x14ac:dyDescent="0.25">
      <c r="C2454" s="3"/>
      <c r="D2454" s="3"/>
      <c r="E2454" s="4"/>
      <c r="F2454" s="4"/>
      <c r="H2454" s="45"/>
    </row>
    <row r="2455" spans="2:8" ht="25.5" x14ac:dyDescent="0.25">
      <c r="C2455" s="14" t="s">
        <v>14</v>
      </c>
      <c r="D2455" s="6"/>
    </row>
    <row r="2456" spans="2:8" ht="20.25" x14ac:dyDescent="0.25">
      <c r="C2456" s="77" t="s">
        <v>6</v>
      </c>
      <c r="D2456" s="75" t="s">
        <v>0</v>
      </c>
      <c r="E2456" s="9">
        <f>IF(G2444&gt;0, ROUND((G2444+D2437)/D2437,2), 0)</f>
        <v>1</v>
      </c>
      <c r="F2456" s="9"/>
      <c r="G2456" s="10"/>
      <c r="H2456" s="7"/>
    </row>
    <row r="2457" spans="2:8" x14ac:dyDescent="0.25">
      <c r="C2457" s="77"/>
      <c r="D2457" s="75" t="s">
        <v>1</v>
      </c>
      <c r="E2457" s="9">
        <f>IF(SUM(G2445:G2446)&gt;0,ROUND((G2445+G2446+D2437)/D2437,2),0)</f>
        <v>1</v>
      </c>
      <c r="F2457" s="9"/>
      <c r="G2457" s="11"/>
      <c r="H2457" s="47"/>
    </row>
    <row r="2458" spans="2:8" x14ac:dyDescent="0.25">
      <c r="C2458" s="77"/>
      <c r="D2458" s="75" t="s">
        <v>2</v>
      </c>
      <c r="E2458" s="9">
        <f>IF(G2447&gt;0,ROUND((G2447+D2437)/D2437,2),0)</f>
        <v>0</v>
      </c>
      <c r="F2458" s="12"/>
      <c r="G2458" s="11"/>
    </row>
    <row r="2459" spans="2:8" x14ac:dyDescent="0.25">
      <c r="C2459" s="77"/>
      <c r="D2459" s="13" t="s">
        <v>3</v>
      </c>
      <c r="E2459" s="32">
        <f>IF(SUM(G2448:G2453)&gt;0,ROUND((SUM(G2448:G2453)+D2437)/D2437,2),0)</f>
        <v>1.45</v>
      </c>
      <c r="F2459" s="10"/>
      <c r="G2459" s="11"/>
    </row>
    <row r="2460" spans="2:8" ht="25.5" x14ac:dyDescent="0.25">
      <c r="D2460" s="33" t="s">
        <v>4</v>
      </c>
      <c r="E2460" s="34">
        <f>SUM(E2456:E2459)-IF(VALUE(COUNTIF(E2456:E2459,"&gt;0"))=4,3,0)-IF(VALUE(COUNTIF(E2456:E2459,"&gt;0"))=3,2,0)-IF(VALUE(COUNTIF(E2456:E2459,"&gt;0"))=2,1,0)</f>
        <v>1.4500000000000002</v>
      </c>
      <c r="F2460" s="25"/>
    </row>
    <row r="2461" spans="2:8" x14ac:dyDescent="0.25">
      <c r="E2461" s="15"/>
    </row>
    <row r="2462" spans="2:8" ht="25.5" x14ac:dyDescent="0.35">
      <c r="B2462" s="22"/>
      <c r="C2462" s="16" t="s">
        <v>23</v>
      </c>
      <c r="D2462" s="78">
        <f>E2460*D2437</f>
        <v>59661.265000000007</v>
      </c>
      <c r="E2462" s="78"/>
    </row>
    <row r="2463" spans="2:8" ht="20.25" x14ac:dyDescent="0.3">
      <c r="C2463" s="17" t="s">
        <v>8</v>
      </c>
      <c r="D2463" s="79">
        <f>D2462/D2436</f>
        <v>234.88687007874017</v>
      </c>
      <c r="E2463" s="79"/>
      <c r="G2463" s="7"/>
      <c r="H2463" s="48"/>
    </row>
    <row r="2473" spans="2:8" ht="60.75" x14ac:dyDescent="0.8">
      <c r="B2473" s="80" t="s">
        <v>204</v>
      </c>
      <c r="C2473" s="80"/>
      <c r="D2473" s="80"/>
      <c r="E2473" s="80"/>
      <c r="F2473" s="80"/>
      <c r="G2473" s="80"/>
      <c r="H2473" s="80"/>
    </row>
    <row r="2474" spans="2:8" x14ac:dyDescent="0.25">
      <c r="B2474" s="81" t="s">
        <v>37</v>
      </c>
      <c r="C2474" s="81"/>
      <c r="D2474" s="81"/>
      <c r="E2474" s="81"/>
      <c r="F2474" s="81"/>
      <c r="G2474" s="81"/>
    </row>
    <row r="2475" spans="2:8" x14ac:dyDescent="0.25">
      <c r="C2475" s="76"/>
      <c r="G2475" s="7"/>
    </row>
    <row r="2476" spans="2:8" ht="25.5" x14ac:dyDescent="0.25">
      <c r="C2476" s="14" t="s">
        <v>5</v>
      </c>
      <c r="D2476" s="6"/>
    </row>
    <row r="2477" spans="2:8" ht="20.25" x14ac:dyDescent="0.25">
      <c r="B2477" s="10"/>
      <c r="C2477" s="82" t="s">
        <v>15</v>
      </c>
      <c r="D2477" s="109" t="s">
        <v>87</v>
      </c>
      <c r="E2477" s="109"/>
      <c r="F2477" s="109"/>
      <c r="G2477" s="109"/>
      <c r="H2477" s="40"/>
    </row>
    <row r="2478" spans="2:8" ht="20.25" x14ac:dyDescent="0.25">
      <c r="B2478" s="10"/>
      <c r="C2478" s="83"/>
      <c r="D2478" s="109" t="s">
        <v>151</v>
      </c>
      <c r="E2478" s="109"/>
      <c r="F2478" s="109"/>
      <c r="G2478" s="109"/>
      <c r="H2478" s="40"/>
    </row>
    <row r="2479" spans="2:8" ht="20.25" x14ac:dyDescent="0.25">
      <c r="B2479" s="10"/>
      <c r="C2479" s="84"/>
      <c r="D2479" s="109" t="s">
        <v>210</v>
      </c>
      <c r="E2479" s="109"/>
      <c r="F2479" s="109"/>
      <c r="G2479" s="109"/>
      <c r="H2479" s="40"/>
    </row>
    <row r="2480" spans="2:8" x14ac:dyDescent="0.25">
      <c r="C2480" s="35" t="s">
        <v>12</v>
      </c>
      <c r="D2480" s="53">
        <v>1.4</v>
      </c>
      <c r="E2480" s="49"/>
      <c r="F2480" s="10"/>
    </row>
    <row r="2481" spans="2:8" x14ac:dyDescent="0.25">
      <c r="C2481" s="1" t="s">
        <v>9</v>
      </c>
      <c r="D2481" s="54">
        <v>196</v>
      </c>
      <c r="E2481" s="88" t="s">
        <v>16</v>
      </c>
      <c r="F2481" s="89"/>
      <c r="G2481" s="92">
        <f>D2482/D2481</f>
        <v>425.88826530612249</v>
      </c>
    </row>
    <row r="2482" spans="2:8" x14ac:dyDescent="0.25">
      <c r="C2482" s="1" t="s">
        <v>10</v>
      </c>
      <c r="D2482" s="54">
        <v>83474.100000000006</v>
      </c>
      <c r="E2482" s="90"/>
      <c r="F2482" s="91"/>
      <c r="G2482" s="93"/>
    </row>
    <row r="2483" spans="2:8" x14ac:dyDescent="0.25">
      <c r="C2483" s="37"/>
      <c r="D2483" s="38"/>
      <c r="E2483" s="50"/>
    </row>
    <row r="2484" spans="2:8" x14ac:dyDescent="0.3">
      <c r="C2484" s="36" t="s">
        <v>7</v>
      </c>
      <c r="D2484" s="55" t="s">
        <v>206</v>
      </c>
    </row>
    <row r="2485" spans="2:8" x14ac:dyDescent="0.3">
      <c r="C2485" s="36" t="s">
        <v>11</v>
      </c>
      <c r="D2485" s="55" t="s">
        <v>120</v>
      </c>
    </row>
    <row r="2486" spans="2:8" x14ac:dyDescent="0.3">
      <c r="C2486" s="36" t="s">
        <v>13</v>
      </c>
      <c r="D2486" s="69" t="s">
        <v>34</v>
      </c>
      <c r="E2486" s="41"/>
    </row>
    <row r="2487" spans="2:8" ht="24" thickBot="1" x14ac:dyDescent="0.3">
      <c r="C2487" s="42"/>
      <c r="D2487" s="42"/>
    </row>
    <row r="2488" spans="2:8" ht="48" thickBot="1" x14ac:dyDescent="0.3">
      <c r="B2488" s="94" t="s">
        <v>17</v>
      </c>
      <c r="C2488" s="95"/>
      <c r="D2488" s="23" t="s">
        <v>20</v>
      </c>
      <c r="E2488" s="96" t="s">
        <v>22</v>
      </c>
      <c r="F2488" s="97"/>
      <c r="G2488" s="2" t="s">
        <v>21</v>
      </c>
    </row>
    <row r="2489" spans="2:8" ht="24" thickBot="1" x14ac:dyDescent="0.3">
      <c r="B2489" s="98" t="s">
        <v>36</v>
      </c>
      <c r="C2489" s="99"/>
      <c r="D2489" s="70">
        <v>50.01</v>
      </c>
      <c r="E2489" s="56">
        <v>1.4</v>
      </c>
      <c r="F2489" s="18" t="s">
        <v>25</v>
      </c>
      <c r="G2489" s="26">
        <f t="shared" ref="G2489:G2496" si="56">D2489*E2489</f>
        <v>70.013999999999996</v>
      </c>
      <c r="H2489" s="100"/>
    </row>
    <row r="2490" spans="2:8" x14ac:dyDescent="0.25">
      <c r="B2490" s="101" t="s">
        <v>18</v>
      </c>
      <c r="C2490" s="102"/>
      <c r="D2490" s="59">
        <v>97.44</v>
      </c>
      <c r="E2490" s="57">
        <v>0.4</v>
      </c>
      <c r="F2490" s="19" t="s">
        <v>26</v>
      </c>
      <c r="G2490" s="27">
        <f t="shared" si="56"/>
        <v>38.975999999999999</v>
      </c>
      <c r="H2490" s="100"/>
    </row>
    <row r="2491" spans="2:8" ht="24" thickBot="1" x14ac:dyDescent="0.3">
      <c r="B2491" s="103" t="s">
        <v>19</v>
      </c>
      <c r="C2491" s="104"/>
      <c r="D2491" s="62">
        <v>151.63</v>
      </c>
      <c r="E2491" s="58">
        <v>0.4</v>
      </c>
      <c r="F2491" s="20" t="s">
        <v>26</v>
      </c>
      <c r="G2491" s="28">
        <f t="shared" si="56"/>
        <v>60.652000000000001</v>
      </c>
      <c r="H2491" s="100"/>
    </row>
    <row r="2492" spans="2:8" ht="24" thickBot="1" x14ac:dyDescent="0.3">
      <c r="B2492" s="105" t="s">
        <v>28</v>
      </c>
      <c r="C2492" s="106"/>
      <c r="D2492" s="71"/>
      <c r="E2492" s="71"/>
      <c r="F2492" s="24" t="s">
        <v>25</v>
      </c>
      <c r="G2492" s="29">
        <f t="shared" si="56"/>
        <v>0</v>
      </c>
      <c r="H2492" s="100"/>
    </row>
    <row r="2493" spans="2:8" x14ac:dyDescent="0.25">
      <c r="B2493" s="101" t="s">
        <v>33</v>
      </c>
      <c r="C2493" s="102"/>
      <c r="D2493" s="59">
        <v>652.6</v>
      </c>
      <c r="E2493" s="59">
        <v>2.8</v>
      </c>
      <c r="F2493" s="19" t="s">
        <v>25</v>
      </c>
      <c r="G2493" s="27">
        <f t="shared" si="56"/>
        <v>1827.28</v>
      </c>
      <c r="H2493" s="100"/>
    </row>
    <row r="2494" spans="2:8" x14ac:dyDescent="0.25">
      <c r="B2494" s="107" t="s">
        <v>27</v>
      </c>
      <c r="C2494" s="108"/>
      <c r="D2494" s="72"/>
      <c r="E2494" s="60"/>
      <c r="F2494" s="21" t="s">
        <v>25</v>
      </c>
      <c r="G2494" s="30">
        <f t="shared" si="56"/>
        <v>0</v>
      </c>
      <c r="H2494" s="100"/>
    </row>
    <row r="2495" spans="2:8" x14ac:dyDescent="0.25">
      <c r="B2495" s="107" t="s">
        <v>29</v>
      </c>
      <c r="C2495" s="108"/>
      <c r="D2495" s="73">
        <v>5438.99</v>
      </c>
      <c r="E2495" s="61">
        <v>1.4</v>
      </c>
      <c r="F2495" s="21" t="s">
        <v>25</v>
      </c>
      <c r="G2495" s="30">
        <f t="shared" si="56"/>
        <v>7614.5859999999993</v>
      </c>
      <c r="H2495" s="100"/>
    </row>
    <row r="2496" spans="2:8" x14ac:dyDescent="0.25">
      <c r="B2496" s="107" t="s">
        <v>30</v>
      </c>
      <c r="C2496" s="108"/>
      <c r="D2496" s="73">
        <v>1672.77</v>
      </c>
      <c r="E2496" s="61">
        <v>1.4</v>
      </c>
      <c r="F2496" s="21" t="s">
        <v>25</v>
      </c>
      <c r="G2496" s="30">
        <f t="shared" si="56"/>
        <v>2341.8779999999997</v>
      </c>
      <c r="H2496" s="100"/>
    </row>
    <row r="2497" spans="2:8" x14ac:dyDescent="0.25">
      <c r="B2497" s="107" t="s">
        <v>32</v>
      </c>
      <c r="C2497" s="108"/>
      <c r="D2497" s="73">
        <v>548.24</v>
      </c>
      <c r="E2497" s="61">
        <v>1.4</v>
      </c>
      <c r="F2497" s="21" t="s">
        <v>25</v>
      </c>
      <c r="G2497" s="30">
        <f>D2497*E2497</f>
        <v>767.53599999999994</v>
      </c>
      <c r="H2497" s="100"/>
    </row>
    <row r="2498" spans="2:8" ht="24" thickBot="1" x14ac:dyDescent="0.3">
      <c r="B2498" s="103" t="s">
        <v>31</v>
      </c>
      <c r="C2498" s="104"/>
      <c r="D2498" s="74">
        <v>340.74</v>
      </c>
      <c r="E2498" s="62">
        <v>14</v>
      </c>
      <c r="F2498" s="20" t="s">
        <v>25</v>
      </c>
      <c r="G2498" s="31">
        <f>D2498*E2498</f>
        <v>4770.3600000000006</v>
      </c>
      <c r="H2498" s="100"/>
    </row>
    <row r="2499" spans="2:8" x14ac:dyDescent="0.25">
      <c r="C2499" s="3"/>
      <c r="D2499" s="3"/>
      <c r="E2499" s="4"/>
      <c r="F2499" s="4"/>
      <c r="H2499" s="45"/>
    </row>
    <row r="2500" spans="2:8" ht="25.5" x14ac:dyDescent="0.25">
      <c r="C2500" s="14" t="s">
        <v>14</v>
      </c>
      <c r="D2500" s="6"/>
    </row>
    <row r="2501" spans="2:8" ht="20.25" x14ac:dyDescent="0.25">
      <c r="C2501" s="77" t="s">
        <v>6</v>
      </c>
      <c r="D2501" s="75" t="s">
        <v>0</v>
      </c>
      <c r="E2501" s="9">
        <f>IF(G2489&gt;0, ROUND((G2489+D2482)/D2482,2), 0)</f>
        <v>1</v>
      </c>
      <c r="F2501" s="9"/>
      <c r="G2501" s="10"/>
      <c r="H2501" s="7"/>
    </row>
    <row r="2502" spans="2:8" x14ac:dyDescent="0.25">
      <c r="C2502" s="77"/>
      <c r="D2502" s="75" t="s">
        <v>1</v>
      </c>
      <c r="E2502" s="9">
        <f>IF(SUM(G2490:G2491)&gt;0,ROUND((G2490+G2491+D2482)/D2482,2),0)</f>
        <v>1</v>
      </c>
      <c r="F2502" s="9"/>
      <c r="G2502" s="11"/>
      <c r="H2502" s="47"/>
    </row>
    <row r="2503" spans="2:8" x14ac:dyDescent="0.25">
      <c r="C2503" s="77"/>
      <c r="D2503" s="75" t="s">
        <v>2</v>
      </c>
      <c r="E2503" s="9">
        <f>IF(G2492&gt;0,ROUND((G2492+D2482)/D2482,2),0)</f>
        <v>0</v>
      </c>
      <c r="F2503" s="12"/>
      <c r="G2503" s="11"/>
    </row>
    <row r="2504" spans="2:8" x14ac:dyDescent="0.25">
      <c r="C2504" s="77"/>
      <c r="D2504" s="13" t="s">
        <v>3</v>
      </c>
      <c r="E2504" s="32">
        <f>IF(SUM(G2493:G2498)&gt;0,ROUND((SUM(G2493:G2498)+D2482)/D2482,2),0)</f>
        <v>1.21</v>
      </c>
      <c r="F2504" s="10"/>
      <c r="G2504" s="11"/>
    </row>
    <row r="2505" spans="2:8" ht="25.5" x14ac:dyDescent="0.25">
      <c r="D2505" s="33" t="s">
        <v>4</v>
      </c>
      <c r="E2505" s="34">
        <f>SUM(E2501:E2504)-IF(VALUE(COUNTIF(E2501:E2504,"&gt;0"))=4,3,0)-IF(VALUE(COUNTIF(E2501:E2504,"&gt;0"))=3,2,0)-IF(VALUE(COUNTIF(E2501:E2504,"&gt;0"))=2,1,0)</f>
        <v>1.21</v>
      </c>
      <c r="F2505" s="25"/>
    </row>
    <row r="2506" spans="2:8" x14ac:dyDescent="0.25">
      <c r="E2506" s="15"/>
    </row>
    <row r="2507" spans="2:8" ht="25.5" x14ac:dyDescent="0.35">
      <c r="B2507" s="22"/>
      <c r="C2507" s="16" t="s">
        <v>23</v>
      </c>
      <c r="D2507" s="78">
        <f>E2505*D2482</f>
        <v>101003.66100000001</v>
      </c>
      <c r="E2507" s="78"/>
    </row>
    <row r="2508" spans="2:8" ht="20.25" x14ac:dyDescent="0.3">
      <c r="C2508" s="17" t="s">
        <v>8</v>
      </c>
      <c r="D2508" s="79">
        <f>D2507/D2481</f>
        <v>515.32480102040824</v>
      </c>
      <c r="E2508" s="79"/>
      <c r="G2508" s="7"/>
      <c r="H2508" s="48"/>
    </row>
    <row r="2518" spans="2:8" ht="60.75" x14ac:dyDescent="0.8">
      <c r="B2518" s="80" t="s">
        <v>207</v>
      </c>
      <c r="C2518" s="80"/>
      <c r="D2518" s="80"/>
      <c r="E2518" s="80"/>
      <c r="F2518" s="80"/>
      <c r="G2518" s="80"/>
      <c r="H2518" s="80"/>
    </row>
    <row r="2519" spans="2:8" x14ac:dyDescent="0.25">
      <c r="B2519" s="81" t="s">
        <v>37</v>
      </c>
      <c r="C2519" s="81"/>
      <c r="D2519" s="81"/>
      <c r="E2519" s="81"/>
      <c r="F2519" s="81"/>
      <c r="G2519" s="81"/>
    </row>
    <row r="2520" spans="2:8" x14ac:dyDescent="0.25">
      <c r="C2520" s="76"/>
      <c r="G2520" s="7"/>
    </row>
    <row r="2521" spans="2:8" ht="25.5" x14ac:dyDescent="0.25">
      <c r="C2521" s="14" t="s">
        <v>5</v>
      </c>
      <c r="D2521" s="6"/>
    </row>
    <row r="2522" spans="2:8" ht="20.25" x14ac:dyDescent="0.25">
      <c r="B2522" s="10"/>
      <c r="C2522" s="82" t="s">
        <v>15</v>
      </c>
      <c r="D2522" s="109" t="s">
        <v>87</v>
      </c>
      <c r="E2522" s="109"/>
      <c r="F2522" s="109"/>
      <c r="G2522" s="109"/>
      <c r="H2522" s="40"/>
    </row>
    <row r="2523" spans="2:8" ht="20.25" x14ac:dyDescent="0.25">
      <c r="B2523" s="10"/>
      <c r="C2523" s="83"/>
      <c r="D2523" s="109" t="s">
        <v>151</v>
      </c>
      <c r="E2523" s="109"/>
      <c r="F2523" s="109"/>
      <c r="G2523" s="109"/>
      <c r="H2523" s="40"/>
    </row>
    <row r="2524" spans="2:8" ht="20.25" x14ac:dyDescent="0.25">
      <c r="B2524" s="10"/>
      <c r="C2524" s="84"/>
      <c r="D2524" s="109" t="s">
        <v>212</v>
      </c>
      <c r="E2524" s="109"/>
      <c r="F2524" s="109"/>
      <c r="G2524" s="109"/>
      <c r="H2524" s="40"/>
    </row>
    <row r="2525" spans="2:8" x14ac:dyDescent="0.25">
      <c r="C2525" s="35" t="s">
        <v>12</v>
      </c>
      <c r="D2525" s="53">
        <v>4</v>
      </c>
      <c r="E2525" s="49"/>
      <c r="F2525" s="10"/>
    </row>
    <row r="2526" spans="2:8" x14ac:dyDescent="0.25">
      <c r="C2526" s="1" t="s">
        <v>9</v>
      </c>
      <c r="D2526" s="54">
        <v>870</v>
      </c>
      <c r="E2526" s="88" t="s">
        <v>16</v>
      </c>
      <c r="F2526" s="89"/>
      <c r="G2526" s="92">
        <f>D2527/D2526</f>
        <v>76.011494252873561</v>
      </c>
    </row>
    <row r="2527" spans="2:8" x14ac:dyDescent="0.25">
      <c r="C2527" s="1" t="s">
        <v>10</v>
      </c>
      <c r="D2527" s="54">
        <v>66130</v>
      </c>
      <c r="E2527" s="90"/>
      <c r="F2527" s="91"/>
      <c r="G2527" s="93"/>
    </row>
    <row r="2528" spans="2:8" x14ac:dyDescent="0.25">
      <c r="C2528" s="37"/>
      <c r="D2528" s="38"/>
      <c r="E2528" s="50"/>
    </row>
    <row r="2529" spans="2:8" x14ac:dyDescent="0.3">
      <c r="C2529" s="36" t="s">
        <v>7</v>
      </c>
      <c r="D2529" s="55" t="s">
        <v>170</v>
      </c>
    </row>
    <row r="2530" spans="2:8" x14ac:dyDescent="0.3">
      <c r="C2530" s="36" t="s">
        <v>11</v>
      </c>
      <c r="D2530" s="55" t="s">
        <v>91</v>
      </c>
    </row>
    <row r="2531" spans="2:8" x14ac:dyDescent="0.3">
      <c r="C2531" s="36" t="s">
        <v>13</v>
      </c>
      <c r="D2531" s="69" t="s">
        <v>34</v>
      </c>
      <c r="E2531" s="41"/>
    </row>
    <row r="2532" spans="2:8" ht="24" thickBot="1" x14ac:dyDescent="0.3">
      <c r="C2532" s="42"/>
      <c r="D2532" s="42"/>
    </row>
    <row r="2533" spans="2:8" ht="48" thickBot="1" x14ac:dyDescent="0.3">
      <c r="B2533" s="94" t="s">
        <v>17</v>
      </c>
      <c r="C2533" s="95"/>
      <c r="D2533" s="23" t="s">
        <v>20</v>
      </c>
      <c r="E2533" s="96" t="s">
        <v>22</v>
      </c>
      <c r="F2533" s="97"/>
      <c r="G2533" s="2" t="s">
        <v>21</v>
      </c>
    </row>
    <row r="2534" spans="2:8" ht="24" thickBot="1" x14ac:dyDescent="0.3">
      <c r="B2534" s="98" t="s">
        <v>36</v>
      </c>
      <c r="C2534" s="99"/>
      <c r="D2534" s="70">
        <v>50.01</v>
      </c>
      <c r="E2534" s="56">
        <v>4</v>
      </c>
      <c r="F2534" s="18" t="s">
        <v>25</v>
      </c>
      <c r="G2534" s="26">
        <f t="shared" ref="G2534:G2541" si="57">D2534*E2534</f>
        <v>200.04</v>
      </c>
      <c r="H2534" s="100"/>
    </row>
    <row r="2535" spans="2:8" x14ac:dyDescent="0.25">
      <c r="B2535" s="101" t="s">
        <v>18</v>
      </c>
      <c r="C2535" s="102"/>
      <c r="D2535" s="59">
        <v>97.44</v>
      </c>
      <c r="E2535" s="57">
        <v>0.9</v>
      </c>
      <c r="F2535" s="19" t="s">
        <v>26</v>
      </c>
      <c r="G2535" s="27">
        <f t="shared" si="57"/>
        <v>87.695999999999998</v>
      </c>
      <c r="H2535" s="100"/>
    </row>
    <row r="2536" spans="2:8" ht="24" thickBot="1" x14ac:dyDescent="0.3">
      <c r="B2536" s="103" t="s">
        <v>19</v>
      </c>
      <c r="C2536" s="104"/>
      <c r="D2536" s="62">
        <v>151.63</v>
      </c>
      <c r="E2536" s="58">
        <v>0.9</v>
      </c>
      <c r="F2536" s="20" t="s">
        <v>26</v>
      </c>
      <c r="G2536" s="28">
        <f t="shared" si="57"/>
        <v>136.46700000000001</v>
      </c>
      <c r="H2536" s="100"/>
    </row>
    <row r="2537" spans="2:8" ht="24" thickBot="1" x14ac:dyDescent="0.3">
      <c r="B2537" s="105" t="s">
        <v>28</v>
      </c>
      <c r="C2537" s="106"/>
      <c r="D2537" s="71"/>
      <c r="E2537" s="71"/>
      <c r="F2537" s="24" t="s">
        <v>25</v>
      </c>
      <c r="G2537" s="29">
        <f t="shared" si="57"/>
        <v>0</v>
      </c>
      <c r="H2537" s="100"/>
    </row>
    <row r="2538" spans="2:8" x14ac:dyDescent="0.25">
      <c r="B2538" s="101" t="s">
        <v>33</v>
      </c>
      <c r="C2538" s="102"/>
      <c r="D2538" s="59">
        <v>652.6</v>
      </c>
      <c r="E2538" s="59">
        <v>8</v>
      </c>
      <c r="F2538" s="19" t="s">
        <v>25</v>
      </c>
      <c r="G2538" s="27">
        <f t="shared" si="57"/>
        <v>5220.8</v>
      </c>
      <c r="H2538" s="100"/>
    </row>
    <row r="2539" spans="2:8" x14ac:dyDescent="0.25">
      <c r="B2539" s="107" t="s">
        <v>27</v>
      </c>
      <c r="C2539" s="108"/>
      <c r="D2539" s="72"/>
      <c r="E2539" s="60"/>
      <c r="F2539" s="21" t="s">
        <v>25</v>
      </c>
      <c r="G2539" s="30">
        <f t="shared" si="57"/>
        <v>0</v>
      </c>
      <c r="H2539" s="100"/>
    </row>
    <row r="2540" spans="2:8" x14ac:dyDescent="0.25">
      <c r="B2540" s="107" t="s">
        <v>29</v>
      </c>
      <c r="C2540" s="108"/>
      <c r="D2540" s="73">
        <v>5438.99</v>
      </c>
      <c r="E2540" s="61">
        <v>4</v>
      </c>
      <c r="F2540" s="21" t="s">
        <v>25</v>
      </c>
      <c r="G2540" s="30">
        <f t="shared" si="57"/>
        <v>21755.96</v>
      </c>
      <c r="H2540" s="100"/>
    </row>
    <row r="2541" spans="2:8" x14ac:dyDescent="0.25">
      <c r="B2541" s="107" t="s">
        <v>30</v>
      </c>
      <c r="C2541" s="108"/>
      <c r="D2541" s="73">
        <v>1672.77</v>
      </c>
      <c r="E2541" s="61">
        <v>4</v>
      </c>
      <c r="F2541" s="21" t="s">
        <v>25</v>
      </c>
      <c r="G2541" s="30">
        <f t="shared" si="57"/>
        <v>6691.08</v>
      </c>
      <c r="H2541" s="100"/>
    </row>
    <row r="2542" spans="2:8" x14ac:dyDescent="0.25">
      <c r="B2542" s="107" t="s">
        <v>32</v>
      </c>
      <c r="C2542" s="108"/>
      <c r="D2542" s="73">
        <v>548.24</v>
      </c>
      <c r="E2542" s="61">
        <v>4</v>
      </c>
      <c r="F2542" s="21" t="s">
        <v>25</v>
      </c>
      <c r="G2542" s="30">
        <f>D2542*E2542</f>
        <v>2192.96</v>
      </c>
      <c r="H2542" s="100"/>
    </row>
    <row r="2543" spans="2:8" ht="24" thickBot="1" x14ac:dyDescent="0.3">
      <c r="B2543" s="103" t="s">
        <v>31</v>
      </c>
      <c r="C2543" s="104"/>
      <c r="D2543" s="74">
        <v>340.74</v>
      </c>
      <c r="E2543" s="62">
        <v>40</v>
      </c>
      <c r="F2543" s="20" t="s">
        <v>25</v>
      </c>
      <c r="G2543" s="31">
        <f>D2543*E2543</f>
        <v>13629.6</v>
      </c>
      <c r="H2543" s="100"/>
    </row>
    <row r="2544" spans="2:8" x14ac:dyDescent="0.25">
      <c r="C2544" s="3"/>
      <c r="D2544" s="3"/>
      <c r="E2544" s="4"/>
      <c r="F2544" s="4"/>
      <c r="H2544" s="45"/>
    </row>
    <row r="2545" spans="2:8" ht="25.5" x14ac:dyDescent="0.25">
      <c r="C2545" s="14" t="s">
        <v>14</v>
      </c>
      <c r="D2545" s="6"/>
    </row>
    <row r="2546" spans="2:8" ht="20.25" x14ac:dyDescent="0.25">
      <c r="C2546" s="77" t="s">
        <v>6</v>
      </c>
      <c r="D2546" s="75" t="s">
        <v>0</v>
      </c>
      <c r="E2546" s="9">
        <f>IF(G2534&gt;0, ROUND((G2534+D2527)/D2527,2), 0)</f>
        <v>1</v>
      </c>
      <c r="F2546" s="9"/>
      <c r="G2546" s="10"/>
      <c r="H2546" s="7"/>
    </row>
    <row r="2547" spans="2:8" x14ac:dyDescent="0.25">
      <c r="C2547" s="77"/>
      <c r="D2547" s="75" t="s">
        <v>1</v>
      </c>
      <c r="E2547" s="9">
        <f>IF(SUM(G2535:G2536)&gt;0,ROUND((G2535+G2536+D2527)/D2527,2),0)</f>
        <v>1</v>
      </c>
      <c r="F2547" s="9"/>
      <c r="G2547" s="11"/>
      <c r="H2547" s="47"/>
    </row>
    <row r="2548" spans="2:8" x14ac:dyDescent="0.25">
      <c r="C2548" s="77"/>
      <c r="D2548" s="75" t="s">
        <v>2</v>
      </c>
      <c r="E2548" s="9">
        <f>IF(G2537&gt;0,ROUND((G2537+D2527)/D2527,2),0)</f>
        <v>0</v>
      </c>
      <c r="F2548" s="12"/>
      <c r="G2548" s="11"/>
    </row>
    <row r="2549" spans="2:8" x14ac:dyDescent="0.25">
      <c r="C2549" s="77"/>
      <c r="D2549" s="13" t="s">
        <v>3</v>
      </c>
      <c r="E2549" s="32">
        <f>IF(SUM(G2538:G2543)&gt;0,ROUND((SUM(G2538:G2543)+D2527)/D2527,2),0)</f>
        <v>1.75</v>
      </c>
      <c r="F2549" s="10"/>
      <c r="G2549" s="11"/>
    </row>
    <row r="2550" spans="2:8" ht="25.5" x14ac:dyDescent="0.25">
      <c r="D2550" s="33" t="s">
        <v>4</v>
      </c>
      <c r="E2550" s="34">
        <f>SUM(E2546:E2549)-IF(VALUE(COUNTIF(E2546:E2549,"&gt;0"))=4,3,0)-IF(VALUE(COUNTIF(E2546:E2549,"&gt;0"))=3,2,0)-IF(VALUE(COUNTIF(E2546:E2549,"&gt;0"))=2,1,0)</f>
        <v>1.75</v>
      </c>
      <c r="F2550" s="25"/>
    </row>
    <row r="2551" spans="2:8" x14ac:dyDescent="0.25">
      <c r="E2551" s="15"/>
    </row>
    <row r="2552" spans="2:8" ht="25.5" x14ac:dyDescent="0.35">
      <c r="B2552" s="22"/>
      <c r="C2552" s="16" t="s">
        <v>23</v>
      </c>
      <c r="D2552" s="78">
        <f>E2550*D2527</f>
        <v>115727.5</v>
      </c>
      <c r="E2552" s="78"/>
    </row>
    <row r="2553" spans="2:8" ht="20.25" x14ac:dyDescent="0.3">
      <c r="C2553" s="17" t="s">
        <v>8</v>
      </c>
      <c r="D2553" s="79">
        <f>D2552/D2526</f>
        <v>133.02011494252875</v>
      </c>
      <c r="E2553" s="79"/>
      <c r="G2553" s="7"/>
      <c r="H2553" s="48"/>
    </row>
    <row r="2563" spans="2:8" ht="60.75" x14ac:dyDescent="0.8">
      <c r="B2563" s="80" t="s">
        <v>209</v>
      </c>
      <c r="C2563" s="80"/>
      <c r="D2563" s="80"/>
      <c r="E2563" s="80"/>
      <c r="F2563" s="80"/>
      <c r="G2563" s="80"/>
      <c r="H2563" s="80"/>
    </row>
    <row r="2564" spans="2:8" x14ac:dyDescent="0.25">
      <c r="B2564" s="81" t="s">
        <v>37</v>
      </c>
      <c r="C2564" s="81"/>
      <c r="D2564" s="81"/>
      <c r="E2564" s="81"/>
      <c r="F2564" s="81"/>
      <c r="G2564" s="81"/>
    </row>
    <row r="2565" spans="2:8" x14ac:dyDescent="0.25">
      <c r="C2565" s="76"/>
      <c r="G2565" s="7"/>
    </row>
    <row r="2566" spans="2:8" ht="25.5" x14ac:dyDescent="0.25">
      <c r="C2566" s="14" t="s">
        <v>5</v>
      </c>
      <c r="D2566" s="6"/>
    </row>
    <row r="2567" spans="2:8" ht="20.25" x14ac:dyDescent="0.25">
      <c r="B2567" s="10"/>
      <c r="C2567" s="82" t="s">
        <v>15</v>
      </c>
      <c r="D2567" s="109" t="s">
        <v>87</v>
      </c>
      <c r="E2567" s="109"/>
      <c r="F2567" s="109"/>
      <c r="G2567" s="109"/>
      <c r="H2567" s="40"/>
    </row>
    <row r="2568" spans="2:8" ht="20.25" x14ac:dyDescent="0.25">
      <c r="B2568" s="10"/>
      <c r="C2568" s="83"/>
      <c r="D2568" s="109" t="s">
        <v>151</v>
      </c>
      <c r="E2568" s="109"/>
      <c r="F2568" s="109"/>
      <c r="G2568" s="109"/>
      <c r="H2568" s="40"/>
    </row>
    <row r="2569" spans="2:8" ht="20.25" x14ac:dyDescent="0.25">
      <c r="B2569" s="10"/>
      <c r="C2569" s="84"/>
      <c r="D2569" s="109" t="s">
        <v>214</v>
      </c>
      <c r="E2569" s="109"/>
      <c r="F2569" s="109"/>
      <c r="G2569" s="109"/>
      <c r="H2569" s="40"/>
    </row>
    <row r="2570" spans="2:8" x14ac:dyDescent="0.25">
      <c r="C2570" s="35" t="s">
        <v>12</v>
      </c>
      <c r="D2570" s="53">
        <v>2.4</v>
      </c>
      <c r="E2570" s="49"/>
      <c r="F2570" s="10"/>
    </row>
    <row r="2571" spans="2:8" x14ac:dyDescent="0.25">
      <c r="C2571" s="1" t="s">
        <v>9</v>
      </c>
      <c r="D2571" s="54">
        <v>503</v>
      </c>
      <c r="E2571" s="88" t="s">
        <v>16</v>
      </c>
      <c r="F2571" s="89"/>
      <c r="G2571" s="92">
        <f>D2572/D2571</f>
        <v>70.524055666003974</v>
      </c>
    </row>
    <row r="2572" spans="2:8" x14ac:dyDescent="0.25">
      <c r="C2572" s="1" t="s">
        <v>10</v>
      </c>
      <c r="D2572" s="54">
        <v>35473.599999999999</v>
      </c>
      <c r="E2572" s="90"/>
      <c r="F2572" s="91"/>
      <c r="G2572" s="93"/>
    </row>
    <row r="2573" spans="2:8" x14ac:dyDescent="0.25">
      <c r="C2573" s="37"/>
      <c r="D2573" s="38"/>
      <c r="E2573" s="50"/>
    </row>
    <row r="2574" spans="2:8" x14ac:dyDescent="0.3">
      <c r="C2574" s="36" t="s">
        <v>7</v>
      </c>
      <c r="D2574" s="55" t="s">
        <v>215</v>
      </c>
    </row>
    <row r="2575" spans="2:8" x14ac:dyDescent="0.3">
      <c r="C2575" s="36" t="s">
        <v>11</v>
      </c>
      <c r="D2575" s="55" t="s">
        <v>117</v>
      </c>
    </row>
    <row r="2576" spans="2:8" x14ac:dyDescent="0.3">
      <c r="C2576" s="36" t="s">
        <v>13</v>
      </c>
      <c r="D2576" s="69" t="s">
        <v>34</v>
      </c>
      <c r="E2576" s="41"/>
    </row>
    <row r="2577" spans="2:8" ht="24" thickBot="1" x14ac:dyDescent="0.3">
      <c r="C2577" s="42"/>
      <c r="D2577" s="42"/>
    </row>
    <row r="2578" spans="2:8" ht="48" thickBot="1" x14ac:dyDescent="0.3">
      <c r="B2578" s="94" t="s">
        <v>17</v>
      </c>
      <c r="C2578" s="95"/>
      <c r="D2578" s="23" t="s">
        <v>20</v>
      </c>
      <c r="E2578" s="96" t="s">
        <v>22</v>
      </c>
      <c r="F2578" s="97"/>
      <c r="G2578" s="2" t="s">
        <v>21</v>
      </c>
    </row>
    <row r="2579" spans="2:8" ht="24" thickBot="1" x14ac:dyDescent="0.3">
      <c r="B2579" s="98" t="s">
        <v>36</v>
      </c>
      <c r="C2579" s="99"/>
      <c r="D2579" s="70">
        <v>50.01</v>
      </c>
      <c r="E2579" s="56">
        <v>2.4</v>
      </c>
      <c r="F2579" s="18" t="s">
        <v>25</v>
      </c>
      <c r="G2579" s="26">
        <f t="shared" ref="G2579:G2586" si="58">D2579*E2579</f>
        <v>120.02399999999999</v>
      </c>
      <c r="H2579" s="100"/>
    </row>
    <row r="2580" spans="2:8" x14ac:dyDescent="0.25">
      <c r="B2580" s="101" t="s">
        <v>18</v>
      </c>
      <c r="C2580" s="102"/>
      <c r="D2580" s="59">
        <v>97.44</v>
      </c>
      <c r="E2580" s="57">
        <v>0.7</v>
      </c>
      <c r="F2580" s="19" t="s">
        <v>26</v>
      </c>
      <c r="G2580" s="27">
        <f t="shared" si="58"/>
        <v>68.207999999999998</v>
      </c>
      <c r="H2580" s="100"/>
    </row>
    <row r="2581" spans="2:8" ht="24" thickBot="1" x14ac:dyDescent="0.3">
      <c r="B2581" s="103" t="s">
        <v>19</v>
      </c>
      <c r="C2581" s="104"/>
      <c r="D2581" s="62">
        <v>151.63</v>
      </c>
      <c r="E2581" s="58">
        <v>0.7</v>
      </c>
      <c r="F2581" s="20" t="s">
        <v>26</v>
      </c>
      <c r="G2581" s="28">
        <f t="shared" si="58"/>
        <v>106.14099999999999</v>
      </c>
      <c r="H2581" s="100"/>
    </row>
    <row r="2582" spans="2:8" ht="24" thickBot="1" x14ac:dyDescent="0.3">
      <c r="B2582" s="105" t="s">
        <v>28</v>
      </c>
      <c r="C2582" s="106"/>
      <c r="D2582" s="71"/>
      <c r="E2582" s="71"/>
      <c r="F2582" s="24" t="s">
        <v>25</v>
      </c>
      <c r="G2582" s="29">
        <f t="shared" si="58"/>
        <v>0</v>
      </c>
      <c r="H2582" s="100"/>
    </row>
    <row r="2583" spans="2:8" x14ac:dyDescent="0.25">
      <c r="B2583" s="101" t="s">
        <v>33</v>
      </c>
      <c r="C2583" s="102"/>
      <c r="D2583" s="59">
        <v>652.6</v>
      </c>
      <c r="E2583" s="59">
        <v>4.8</v>
      </c>
      <c r="F2583" s="19" t="s">
        <v>25</v>
      </c>
      <c r="G2583" s="27">
        <f t="shared" si="58"/>
        <v>3132.48</v>
      </c>
      <c r="H2583" s="100"/>
    </row>
    <row r="2584" spans="2:8" x14ac:dyDescent="0.25">
      <c r="B2584" s="107" t="s">
        <v>27</v>
      </c>
      <c r="C2584" s="108"/>
      <c r="D2584" s="72"/>
      <c r="E2584" s="60"/>
      <c r="F2584" s="21" t="s">
        <v>25</v>
      </c>
      <c r="G2584" s="30">
        <f t="shared" si="58"/>
        <v>0</v>
      </c>
      <c r="H2584" s="100"/>
    </row>
    <row r="2585" spans="2:8" x14ac:dyDescent="0.25">
      <c r="B2585" s="107" t="s">
        <v>29</v>
      </c>
      <c r="C2585" s="108"/>
      <c r="D2585" s="73">
        <v>5438.99</v>
      </c>
      <c r="E2585" s="61">
        <v>2.4</v>
      </c>
      <c r="F2585" s="21" t="s">
        <v>25</v>
      </c>
      <c r="G2585" s="30">
        <f t="shared" si="58"/>
        <v>13053.575999999999</v>
      </c>
      <c r="H2585" s="100"/>
    </row>
    <row r="2586" spans="2:8" x14ac:dyDescent="0.25">
      <c r="B2586" s="107" t="s">
        <v>30</v>
      </c>
      <c r="C2586" s="108"/>
      <c r="D2586" s="73">
        <v>1672.77</v>
      </c>
      <c r="E2586" s="61">
        <v>2.4</v>
      </c>
      <c r="F2586" s="21" t="s">
        <v>25</v>
      </c>
      <c r="G2586" s="30">
        <f t="shared" si="58"/>
        <v>4014.6479999999997</v>
      </c>
      <c r="H2586" s="100"/>
    </row>
    <row r="2587" spans="2:8" x14ac:dyDescent="0.25">
      <c r="B2587" s="107" t="s">
        <v>32</v>
      </c>
      <c r="C2587" s="108"/>
      <c r="D2587" s="73">
        <v>548.24</v>
      </c>
      <c r="E2587" s="61">
        <v>2.4</v>
      </c>
      <c r="F2587" s="21" t="s">
        <v>25</v>
      </c>
      <c r="G2587" s="30">
        <f>D2587*E2587</f>
        <v>1315.7760000000001</v>
      </c>
      <c r="H2587" s="100"/>
    </row>
    <row r="2588" spans="2:8" ht="24" thickBot="1" x14ac:dyDescent="0.3">
      <c r="B2588" s="103" t="s">
        <v>31</v>
      </c>
      <c r="C2588" s="104"/>
      <c r="D2588" s="74">
        <v>340.74</v>
      </c>
      <c r="E2588" s="62">
        <v>24</v>
      </c>
      <c r="F2588" s="20" t="s">
        <v>25</v>
      </c>
      <c r="G2588" s="31">
        <f>D2588*E2588</f>
        <v>8177.76</v>
      </c>
      <c r="H2588" s="100"/>
    </row>
    <row r="2589" spans="2:8" x14ac:dyDescent="0.25">
      <c r="C2589" s="3"/>
      <c r="D2589" s="3"/>
      <c r="E2589" s="4"/>
      <c r="F2589" s="4"/>
      <c r="H2589" s="45"/>
    </row>
    <row r="2590" spans="2:8" ht="25.5" x14ac:dyDescent="0.25">
      <c r="C2590" s="14" t="s">
        <v>14</v>
      </c>
      <c r="D2590" s="6"/>
    </row>
    <row r="2591" spans="2:8" ht="20.25" x14ac:dyDescent="0.25">
      <c r="C2591" s="77" t="s">
        <v>6</v>
      </c>
      <c r="D2591" s="75" t="s">
        <v>0</v>
      </c>
      <c r="E2591" s="9">
        <f>IF(G2579&gt;0, ROUND((G2579+D2572)/D2572,2), 0)</f>
        <v>1</v>
      </c>
      <c r="F2591" s="9"/>
      <c r="G2591" s="10"/>
      <c r="H2591" s="7"/>
    </row>
    <row r="2592" spans="2:8" x14ac:dyDescent="0.25">
      <c r="C2592" s="77"/>
      <c r="D2592" s="75" t="s">
        <v>1</v>
      </c>
      <c r="E2592" s="9">
        <f>IF(SUM(G2580:G2581)&gt;0,ROUND((G2580+G2581+D2572)/D2572,2),0)</f>
        <v>1</v>
      </c>
      <c r="F2592" s="9"/>
      <c r="G2592" s="11"/>
      <c r="H2592" s="47"/>
    </row>
    <row r="2593" spans="2:8" x14ac:dyDescent="0.25">
      <c r="C2593" s="77"/>
      <c r="D2593" s="75" t="s">
        <v>2</v>
      </c>
      <c r="E2593" s="9">
        <f>IF(G2582&gt;0,ROUND((G2582+D2572)/D2572,2),0)</f>
        <v>0</v>
      </c>
      <c r="F2593" s="12"/>
      <c r="G2593" s="11"/>
    </row>
    <row r="2594" spans="2:8" x14ac:dyDescent="0.25">
      <c r="C2594" s="77"/>
      <c r="D2594" s="13" t="s">
        <v>3</v>
      </c>
      <c r="E2594" s="32">
        <f>IF(SUM(G2583:G2588)&gt;0,ROUND((SUM(G2583:G2588)+D2572)/D2572,2),0)</f>
        <v>1.84</v>
      </c>
      <c r="F2594" s="10"/>
      <c r="G2594" s="11"/>
    </row>
    <row r="2595" spans="2:8" ht="25.5" x14ac:dyDescent="0.25">
      <c r="D2595" s="33" t="s">
        <v>4</v>
      </c>
      <c r="E2595" s="34">
        <f>SUM(E2591:E2594)-IF(VALUE(COUNTIF(E2591:E2594,"&gt;0"))=4,3,0)-IF(VALUE(COUNTIF(E2591:E2594,"&gt;0"))=3,2,0)-IF(VALUE(COUNTIF(E2591:E2594,"&gt;0"))=2,1,0)</f>
        <v>1.8399999999999999</v>
      </c>
      <c r="F2595" s="25"/>
    </row>
    <row r="2596" spans="2:8" x14ac:dyDescent="0.25">
      <c r="E2596" s="15"/>
    </row>
    <row r="2597" spans="2:8" ht="25.5" x14ac:dyDescent="0.35">
      <c r="B2597" s="22"/>
      <c r="C2597" s="16" t="s">
        <v>23</v>
      </c>
      <c r="D2597" s="78">
        <f>E2595*D2572</f>
        <v>65271.423999999992</v>
      </c>
      <c r="E2597" s="78"/>
    </row>
    <row r="2598" spans="2:8" ht="20.25" x14ac:dyDescent="0.3">
      <c r="C2598" s="17" t="s">
        <v>8</v>
      </c>
      <c r="D2598" s="79">
        <f>D2597/D2571</f>
        <v>129.7642624254473</v>
      </c>
      <c r="E2598" s="79"/>
      <c r="G2598" s="7"/>
      <c r="H2598" s="48"/>
    </row>
    <row r="2608" spans="2:8" ht="60.75" x14ac:dyDescent="0.8">
      <c r="B2608" s="80" t="s">
        <v>211</v>
      </c>
      <c r="C2608" s="80"/>
      <c r="D2608" s="80"/>
      <c r="E2608" s="80"/>
      <c r="F2608" s="80"/>
      <c r="G2608" s="80"/>
      <c r="H2608" s="80"/>
    </row>
    <row r="2609" spans="2:8" x14ac:dyDescent="0.25">
      <c r="B2609" s="81" t="s">
        <v>37</v>
      </c>
      <c r="C2609" s="81"/>
      <c r="D2609" s="81"/>
      <c r="E2609" s="81"/>
      <c r="F2609" s="81"/>
      <c r="G2609" s="81"/>
    </row>
    <row r="2610" spans="2:8" x14ac:dyDescent="0.25">
      <c r="C2610" s="76"/>
      <c r="G2610" s="7"/>
    </row>
    <row r="2611" spans="2:8" ht="25.5" x14ac:dyDescent="0.25">
      <c r="C2611" s="14" t="s">
        <v>5</v>
      </c>
      <c r="D2611" s="6"/>
    </row>
    <row r="2612" spans="2:8" ht="20.25" x14ac:dyDescent="0.25">
      <c r="B2612" s="10"/>
      <c r="C2612" s="82" t="s">
        <v>15</v>
      </c>
      <c r="D2612" s="109" t="s">
        <v>87</v>
      </c>
      <c r="E2612" s="109"/>
      <c r="F2612" s="109"/>
      <c r="G2612" s="109"/>
      <c r="H2612" s="40"/>
    </row>
    <row r="2613" spans="2:8" ht="20.25" x14ac:dyDescent="0.25">
      <c r="B2613" s="10"/>
      <c r="C2613" s="83"/>
      <c r="D2613" s="109" t="s">
        <v>151</v>
      </c>
      <c r="E2613" s="109"/>
      <c r="F2613" s="109"/>
      <c r="G2613" s="109"/>
      <c r="H2613" s="40"/>
    </row>
    <row r="2614" spans="2:8" ht="20.25" x14ac:dyDescent="0.25">
      <c r="B2614" s="10"/>
      <c r="C2614" s="84"/>
      <c r="D2614" s="109" t="s">
        <v>217</v>
      </c>
      <c r="E2614" s="109"/>
      <c r="F2614" s="109"/>
      <c r="G2614" s="109"/>
      <c r="H2614" s="40"/>
    </row>
    <row r="2615" spans="2:8" x14ac:dyDescent="0.25">
      <c r="C2615" s="35" t="s">
        <v>12</v>
      </c>
      <c r="D2615" s="53">
        <v>1.5</v>
      </c>
      <c r="E2615" s="49"/>
      <c r="F2615" s="10"/>
    </row>
    <row r="2616" spans="2:8" x14ac:dyDescent="0.25">
      <c r="C2616" s="1" t="s">
        <v>9</v>
      </c>
      <c r="D2616" s="54">
        <v>200</v>
      </c>
      <c r="E2616" s="88" t="s">
        <v>16</v>
      </c>
      <c r="F2616" s="89"/>
      <c r="G2616" s="92">
        <f>D2617/D2616</f>
        <v>63.021499999999996</v>
      </c>
    </row>
    <row r="2617" spans="2:8" x14ac:dyDescent="0.25">
      <c r="C2617" s="1" t="s">
        <v>10</v>
      </c>
      <c r="D2617" s="54">
        <v>12604.3</v>
      </c>
      <c r="E2617" s="90"/>
      <c r="F2617" s="91"/>
      <c r="G2617" s="93"/>
    </row>
    <row r="2618" spans="2:8" x14ac:dyDescent="0.25">
      <c r="C2618" s="37"/>
      <c r="D2618" s="38"/>
      <c r="E2618" s="50"/>
    </row>
    <row r="2619" spans="2:8" x14ac:dyDescent="0.3">
      <c r="C2619" s="36" t="s">
        <v>7</v>
      </c>
      <c r="D2619" s="55" t="s">
        <v>218</v>
      </c>
    </row>
    <row r="2620" spans="2:8" x14ac:dyDescent="0.3">
      <c r="C2620" s="36" t="s">
        <v>11</v>
      </c>
      <c r="D2620" s="55" t="s">
        <v>91</v>
      </c>
    </row>
    <row r="2621" spans="2:8" x14ac:dyDescent="0.3">
      <c r="C2621" s="36" t="s">
        <v>13</v>
      </c>
      <c r="D2621" s="69" t="s">
        <v>34</v>
      </c>
      <c r="E2621" s="41"/>
    </row>
    <row r="2622" spans="2:8" ht="24" thickBot="1" x14ac:dyDescent="0.3">
      <c r="C2622" s="42"/>
      <c r="D2622" s="42"/>
    </row>
    <row r="2623" spans="2:8" ht="48" thickBot="1" x14ac:dyDescent="0.3">
      <c r="B2623" s="94" t="s">
        <v>17</v>
      </c>
      <c r="C2623" s="95"/>
      <c r="D2623" s="23" t="s">
        <v>20</v>
      </c>
      <c r="E2623" s="96" t="s">
        <v>22</v>
      </c>
      <c r="F2623" s="97"/>
      <c r="G2623" s="2" t="s">
        <v>21</v>
      </c>
    </row>
    <row r="2624" spans="2:8" ht="24" thickBot="1" x14ac:dyDescent="0.3">
      <c r="B2624" s="98" t="s">
        <v>36</v>
      </c>
      <c r="C2624" s="99"/>
      <c r="D2624" s="70">
        <v>50.01</v>
      </c>
      <c r="E2624" s="56">
        <v>1.5</v>
      </c>
      <c r="F2624" s="18" t="s">
        <v>25</v>
      </c>
      <c r="G2624" s="26">
        <f t="shared" ref="G2624:G2631" si="59">D2624*E2624</f>
        <v>75.015000000000001</v>
      </c>
      <c r="H2624" s="100"/>
    </row>
    <row r="2625" spans="2:8" x14ac:dyDescent="0.25">
      <c r="B2625" s="101" t="s">
        <v>18</v>
      </c>
      <c r="C2625" s="102"/>
      <c r="D2625" s="59">
        <v>97.44</v>
      </c>
      <c r="E2625" s="57">
        <v>0.5</v>
      </c>
      <c r="F2625" s="19" t="s">
        <v>26</v>
      </c>
      <c r="G2625" s="27">
        <f t="shared" si="59"/>
        <v>48.72</v>
      </c>
      <c r="H2625" s="100"/>
    </row>
    <row r="2626" spans="2:8" ht="24" thickBot="1" x14ac:dyDescent="0.3">
      <c r="B2626" s="103" t="s">
        <v>19</v>
      </c>
      <c r="C2626" s="104"/>
      <c r="D2626" s="62">
        <v>151.63</v>
      </c>
      <c r="E2626" s="58">
        <v>0.5</v>
      </c>
      <c r="F2626" s="20" t="s">
        <v>26</v>
      </c>
      <c r="G2626" s="28">
        <f t="shared" si="59"/>
        <v>75.814999999999998</v>
      </c>
      <c r="H2626" s="100"/>
    </row>
    <row r="2627" spans="2:8" ht="24" thickBot="1" x14ac:dyDescent="0.3">
      <c r="B2627" s="105" t="s">
        <v>28</v>
      </c>
      <c r="C2627" s="106"/>
      <c r="D2627" s="71"/>
      <c r="E2627" s="71"/>
      <c r="F2627" s="24" t="s">
        <v>25</v>
      </c>
      <c r="G2627" s="29">
        <f t="shared" si="59"/>
        <v>0</v>
      </c>
      <c r="H2627" s="100"/>
    </row>
    <row r="2628" spans="2:8" x14ac:dyDescent="0.25">
      <c r="B2628" s="101" t="s">
        <v>33</v>
      </c>
      <c r="C2628" s="102"/>
      <c r="D2628" s="59">
        <v>652.6</v>
      </c>
      <c r="E2628" s="59">
        <v>3</v>
      </c>
      <c r="F2628" s="19" t="s">
        <v>25</v>
      </c>
      <c r="G2628" s="27">
        <f t="shared" si="59"/>
        <v>1957.8000000000002</v>
      </c>
      <c r="H2628" s="100"/>
    </row>
    <row r="2629" spans="2:8" x14ac:dyDescent="0.25">
      <c r="B2629" s="107" t="s">
        <v>27</v>
      </c>
      <c r="C2629" s="108"/>
      <c r="D2629" s="72"/>
      <c r="E2629" s="60"/>
      <c r="F2629" s="21" t="s">
        <v>25</v>
      </c>
      <c r="G2629" s="30">
        <f t="shared" si="59"/>
        <v>0</v>
      </c>
      <c r="H2629" s="100"/>
    </row>
    <row r="2630" spans="2:8" x14ac:dyDescent="0.25">
      <c r="B2630" s="107" t="s">
        <v>29</v>
      </c>
      <c r="C2630" s="108"/>
      <c r="D2630" s="73">
        <v>5438.99</v>
      </c>
      <c r="E2630" s="61">
        <v>1.5</v>
      </c>
      <c r="F2630" s="21" t="s">
        <v>25</v>
      </c>
      <c r="G2630" s="30">
        <f t="shared" si="59"/>
        <v>8158.4849999999997</v>
      </c>
      <c r="H2630" s="100"/>
    </row>
    <row r="2631" spans="2:8" x14ac:dyDescent="0.25">
      <c r="B2631" s="107" t="s">
        <v>30</v>
      </c>
      <c r="C2631" s="108"/>
      <c r="D2631" s="73">
        <v>1672.77</v>
      </c>
      <c r="E2631" s="61">
        <v>1.5</v>
      </c>
      <c r="F2631" s="21" t="s">
        <v>25</v>
      </c>
      <c r="G2631" s="30">
        <f t="shared" si="59"/>
        <v>2509.1549999999997</v>
      </c>
      <c r="H2631" s="100"/>
    </row>
    <row r="2632" spans="2:8" x14ac:dyDescent="0.25">
      <c r="B2632" s="107" t="s">
        <v>32</v>
      </c>
      <c r="C2632" s="108"/>
      <c r="D2632" s="73">
        <v>548.24</v>
      </c>
      <c r="E2632" s="61">
        <v>1.5</v>
      </c>
      <c r="F2632" s="21" t="s">
        <v>25</v>
      </c>
      <c r="G2632" s="30">
        <f>D2632*E2632</f>
        <v>822.36</v>
      </c>
      <c r="H2632" s="100"/>
    </row>
    <row r="2633" spans="2:8" ht="24" thickBot="1" x14ac:dyDescent="0.3">
      <c r="B2633" s="103" t="s">
        <v>31</v>
      </c>
      <c r="C2633" s="104"/>
      <c r="D2633" s="74">
        <v>340.74</v>
      </c>
      <c r="E2633" s="62">
        <v>15</v>
      </c>
      <c r="F2633" s="20" t="s">
        <v>25</v>
      </c>
      <c r="G2633" s="31">
        <f>D2633*E2633</f>
        <v>5111.1000000000004</v>
      </c>
      <c r="H2633" s="100"/>
    </row>
    <row r="2634" spans="2:8" x14ac:dyDescent="0.25">
      <c r="C2634" s="3"/>
      <c r="D2634" s="3"/>
      <c r="E2634" s="4"/>
      <c r="F2634" s="4"/>
      <c r="H2634" s="45"/>
    </row>
    <row r="2635" spans="2:8" ht="25.5" x14ac:dyDescent="0.25">
      <c r="C2635" s="14" t="s">
        <v>14</v>
      </c>
      <c r="D2635" s="6"/>
    </row>
    <row r="2636" spans="2:8" ht="20.25" x14ac:dyDescent="0.25">
      <c r="C2636" s="77" t="s">
        <v>6</v>
      </c>
      <c r="D2636" s="75" t="s">
        <v>0</v>
      </c>
      <c r="E2636" s="9">
        <f>IF(G2624&gt;0, ROUND((G2624+D2617)/D2617,2), 0)</f>
        <v>1.01</v>
      </c>
      <c r="F2636" s="9"/>
      <c r="G2636" s="10"/>
      <c r="H2636" s="7"/>
    </row>
    <row r="2637" spans="2:8" x14ac:dyDescent="0.25">
      <c r="C2637" s="77"/>
      <c r="D2637" s="75" t="s">
        <v>1</v>
      </c>
      <c r="E2637" s="9">
        <f>IF(SUM(G2625:G2626)&gt;0,ROUND((G2625+G2626+D2617)/D2617,2),0)</f>
        <v>1.01</v>
      </c>
      <c r="F2637" s="9"/>
      <c r="G2637" s="11"/>
      <c r="H2637" s="47"/>
    </row>
    <row r="2638" spans="2:8" x14ac:dyDescent="0.25">
      <c r="C2638" s="77"/>
      <c r="D2638" s="75" t="s">
        <v>2</v>
      </c>
      <c r="E2638" s="9">
        <f>IF(G2627&gt;0,ROUND((G2627+D2617)/D2617,2),0)</f>
        <v>0</v>
      </c>
      <c r="F2638" s="12"/>
      <c r="G2638" s="11"/>
    </row>
    <row r="2639" spans="2:8" x14ac:dyDescent="0.25">
      <c r="C2639" s="77"/>
      <c r="D2639" s="13" t="s">
        <v>3</v>
      </c>
      <c r="E2639" s="32">
        <f>IF(SUM(G2628:G2633)&gt;0,ROUND((SUM(G2628:G2633)+D2617)/D2617,2),0)</f>
        <v>2.4700000000000002</v>
      </c>
      <c r="F2639" s="10"/>
      <c r="G2639" s="11"/>
    </row>
    <row r="2640" spans="2:8" ht="25.5" x14ac:dyDescent="0.25">
      <c r="D2640" s="33" t="s">
        <v>4</v>
      </c>
      <c r="E2640" s="34">
        <f>SUM(E2636:E2639)-IF(VALUE(COUNTIF(E2636:E2639,"&gt;0"))=4,3,0)-IF(VALUE(COUNTIF(E2636:E2639,"&gt;0"))=3,2,0)-IF(VALUE(COUNTIF(E2636:E2639,"&gt;0"))=2,1,0)</f>
        <v>2.4900000000000002</v>
      </c>
      <c r="F2640" s="25"/>
    </row>
    <row r="2641" spans="2:8" x14ac:dyDescent="0.25">
      <c r="E2641" s="15"/>
    </row>
    <row r="2642" spans="2:8" ht="25.5" x14ac:dyDescent="0.35">
      <c r="B2642" s="22"/>
      <c r="C2642" s="16" t="s">
        <v>23</v>
      </c>
      <c r="D2642" s="78">
        <f>E2640*D2617</f>
        <v>31384.707000000002</v>
      </c>
      <c r="E2642" s="78"/>
    </row>
    <row r="2643" spans="2:8" ht="20.25" x14ac:dyDescent="0.3">
      <c r="C2643" s="17" t="s">
        <v>8</v>
      </c>
      <c r="D2643" s="79">
        <f>D2642/D2616</f>
        <v>156.92353500000002</v>
      </c>
      <c r="E2643" s="79"/>
      <c r="G2643" s="7"/>
      <c r="H2643" s="48"/>
    </row>
    <row r="2653" spans="2:8" ht="60.75" x14ac:dyDescent="0.8">
      <c r="B2653" s="80" t="s">
        <v>213</v>
      </c>
      <c r="C2653" s="80"/>
      <c r="D2653" s="80"/>
      <c r="E2653" s="80"/>
      <c r="F2653" s="80"/>
      <c r="G2653" s="80"/>
      <c r="H2653" s="80"/>
    </row>
    <row r="2654" spans="2:8" x14ac:dyDescent="0.25">
      <c r="B2654" s="81" t="s">
        <v>37</v>
      </c>
      <c r="C2654" s="81"/>
      <c r="D2654" s="81"/>
      <c r="E2654" s="81"/>
      <c r="F2654" s="81"/>
      <c r="G2654" s="81"/>
    </row>
    <row r="2655" spans="2:8" x14ac:dyDescent="0.25">
      <c r="C2655" s="76"/>
      <c r="G2655" s="7"/>
    </row>
    <row r="2656" spans="2:8" ht="25.5" x14ac:dyDescent="0.25">
      <c r="C2656" s="14" t="s">
        <v>5</v>
      </c>
      <c r="D2656" s="6"/>
    </row>
    <row r="2657" spans="2:8" ht="20.45" customHeight="1" x14ac:dyDescent="0.25">
      <c r="B2657" s="10"/>
      <c r="C2657" s="82" t="s">
        <v>15</v>
      </c>
      <c r="D2657" s="109" t="s">
        <v>87</v>
      </c>
      <c r="E2657" s="109"/>
      <c r="F2657" s="109"/>
      <c r="G2657" s="109"/>
      <c r="H2657" s="40"/>
    </row>
    <row r="2658" spans="2:8" ht="20.45" customHeight="1" x14ac:dyDescent="0.25">
      <c r="B2658" s="10"/>
      <c r="C2658" s="83"/>
      <c r="D2658" s="109" t="s">
        <v>151</v>
      </c>
      <c r="E2658" s="109"/>
      <c r="F2658" s="109"/>
      <c r="G2658" s="109"/>
      <c r="H2658" s="40"/>
    </row>
    <row r="2659" spans="2:8" ht="20.45" customHeight="1" x14ac:dyDescent="0.25">
      <c r="B2659" s="10"/>
      <c r="C2659" s="84"/>
      <c r="D2659" s="109" t="s">
        <v>220</v>
      </c>
      <c r="E2659" s="109"/>
      <c r="F2659" s="109"/>
      <c r="G2659" s="109"/>
      <c r="H2659" s="40"/>
    </row>
    <row r="2660" spans="2:8" x14ac:dyDescent="0.25">
      <c r="C2660" s="35" t="s">
        <v>12</v>
      </c>
      <c r="D2660" s="53">
        <v>1.6</v>
      </c>
      <c r="E2660" s="49"/>
      <c r="F2660" s="10"/>
    </row>
    <row r="2661" spans="2:8" x14ac:dyDescent="0.25">
      <c r="C2661" s="1" t="s">
        <v>9</v>
      </c>
      <c r="D2661" s="54">
        <v>394</v>
      </c>
      <c r="E2661" s="88" t="s">
        <v>16</v>
      </c>
      <c r="F2661" s="89"/>
      <c r="G2661" s="92">
        <f>D2662/D2661</f>
        <v>7.8883248730964466</v>
      </c>
    </row>
    <row r="2662" spans="2:8" x14ac:dyDescent="0.25">
      <c r="C2662" s="1" t="s">
        <v>10</v>
      </c>
      <c r="D2662" s="54">
        <v>3108</v>
      </c>
      <c r="E2662" s="90"/>
      <c r="F2662" s="91"/>
      <c r="G2662" s="93"/>
    </row>
    <row r="2663" spans="2:8" x14ac:dyDescent="0.25">
      <c r="C2663" s="37"/>
      <c r="D2663" s="38"/>
      <c r="E2663" s="50"/>
    </row>
    <row r="2664" spans="2:8" x14ac:dyDescent="0.3">
      <c r="C2664" s="36" t="s">
        <v>7</v>
      </c>
      <c r="D2664" s="55" t="s">
        <v>221</v>
      </c>
    </row>
    <row r="2665" spans="2:8" x14ac:dyDescent="0.3">
      <c r="C2665" s="36" t="s">
        <v>11</v>
      </c>
      <c r="D2665" s="55" t="s">
        <v>113</v>
      </c>
    </row>
    <row r="2666" spans="2:8" x14ac:dyDescent="0.3">
      <c r="C2666" s="36" t="s">
        <v>13</v>
      </c>
      <c r="D2666" s="69" t="s">
        <v>34</v>
      </c>
      <c r="E2666" s="41"/>
    </row>
    <row r="2667" spans="2:8" ht="24" thickBot="1" x14ac:dyDescent="0.3">
      <c r="C2667" s="42"/>
      <c r="D2667" s="42"/>
    </row>
    <row r="2668" spans="2:8" ht="48" thickBot="1" x14ac:dyDescent="0.3">
      <c r="B2668" s="94" t="s">
        <v>17</v>
      </c>
      <c r="C2668" s="95"/>
      <c r="D2668" s="23" t="s">
        <v>20</v>
      </c>
      <c r="E2668" s="96" t="s">
        <v>22</v>
      </c>
      <c r="F2668" s="97"/>
      <c r="G2668" s="2" t="s">
        <v>21</v>
      </c>
    </row>
    <row r="2669" spans="2:8" ht="24" thickBot="1" x14ac:dyDescent="0.3">
      <c r="B2669" s="98" t="s">
        <v>36</v>
      </c>
      <c r="C2669" s="99"/>
      <c r="D2669" s="70">
        <v>50.01</v>
      </c>
      <c r="E2669" s="56">
        <v>1.6</v>
      </c>
      <c r="F2669" s="18" t="s">
        <v>25</v>
      </c>
      <c r="G2669" s="26">
        <f t="shared" ref="G2669:G2676" si="60">D2669*E2669</f>
        <v>80.016000000000005</v>
      </c>
      <c r="H2669" s="100"/>
    </row>
    <row r="2670" spans="2:8" x14ac:dyDescent="0.25">
      <c r="B2670" s="101" t="s">
        <v>18</v>
      </c>
      <c r="C2670" s="102"/>
      <c r="D2670" s="59">
        <v>97.44</v>
      </c>
      <c r="E2670" s="57">
        <v>0.5</v>
      </c>
      <c r="F2670" s="19" t="s">
        <v>26</v>
      </c>
      <c r="G2670" s="27">
        <f t="shared" si="60"/>
        <v>48.72</v>
      </c>
      <c r="H2670" s="100"/>
    </row>
    <row r="2671" spans="2:8" ht="24" thickBot="1" x14ac:dyDescent="0.3">
      <c r="B2671" s="103" t="s">
        <v>19</v>
      </c>
      <c r="C2671" s="104"/>
      <c r="D2671" s="62">
        <v>151.63</v>
      </c>
      <c r="E2671" s="58">
        <v>0.5</v>
      </c>
      <c r="F2671" s="20" t="s">
        <v>26</v>
      </c>
      <c r="G2671" s="28">
        <f t="shared" si="60"/>
        <v>75.814999999999998</v>
      </c>
      <c r="H2671" s="100"/>
    </row>
    <row r="2672" spans="2:8" ht="24" thickBot="1" x14ac:dyDescent="0.3">
      <c r="B2672" s="105" t="s">
        <v>28</v>
      </c>
      <c r="C2672" s="106"/>
      <c r="D2672" s="71"/>
      <c r="E2672" s="71"/>
      <c r="F2672" s="24" t="s">
        <v>25</v>
      </c>
      <c r="G2672" s="29">
        <f t="shared" si="60"/>
        <v>0</v>
      </c>
      <c r="H2672" s="100"/>
    </row>
    <row r="2673" spans="2:8" x14ac:dyDescent="0.25">
      <c r="B2673" s="101" t="s">
        <v>33</v>
      </c>
      <c r="C2673" s="102"/>
      <c r="D2673" s="59">
        <v>652.6</v>
      </c>
      <c r="E2673" s="59">
        <v>3.2</v>
      </c>
      <c r="F2673" s="19" t="s">
        <v>25</v>
      </c>
      <c r="G2673" s="27">
        <f t="shared" si="60"/>
        <v>2088.3200000000002</v>
      </c>
      <c r="H2673" s="100"/>
    </row>
    <row r="2674" spans="2:8" x14ac:dyDescent="0.25">
      <c r="B2674" s="107" t="s">
        <v>27</v>
      </c>
      <c r="C2674" s="108"/>
      <c r="D2674" s="72"/>
      <c r="E2674" s="60"/>
      <c r="F2674" s="21" t="s">
        <v>25</v>
      </c>
      <c r="G2674" s="30">
        <f t="shared" si="60"/>
        <v>0</v>
      </c>
      <c r="H2674" s="100"/>
    </row>
    <row r="2675" spans="2:8" x14ac:dyDescent="0.25">
      <c r="B2675" s="107" t="s">
        <v>29</v>
      </c>
      <c r="C2675" s="108"/>
      <c r="D2675" s="73">
        <v>5438.99</v>
      </c>
      <c r="E2675" s="60">
        <v>1.6</v>
      </c>
      <c r="F2675" s="21" t="s">
        <v>25</v>
      </c>
      <c r="G2675" s="30">
        <f t="shared" si="60"/>
        <v>8702.384</v>
      </c>
      <c r="H2675" s="100"/>
    </row>
    <row r="2676" spans="2:8" x14ac:dyDescent="0.25">
      <c r="B2676" s="107" t="s">
        <v>30</v>
      </c>
      <c r="C2676" s="108"/>
      <c r="D2676" s="73">
        <v>1672.77</v>
      </c>
      <c r="E2676" s="60">
        <v>1.6</v>
      </c>
      <c r="F2676" s="21" t="s">
        <v>25</v>
      </c>
      <c r="G2676" s="30">
        <f t="shared" si="60"/>
        <v>2676.4320000000002</v>
      </c>
      <c r="H2676" s="100"/>
    </row>
    <row r="2677" spans="2:8" x14ac:dyDescent="0.25">
      <c r="B2677" s="107" t="s">
        <v>32</v>
      </c>
      <c r="C2677" s="108"/>
      <c r="D2677" s="73">
        <v>548.24</v>
      </c>
      <c r="E2677" s="60">
        <v>1.6</v>
      </c>
      <c r="F2677" s="21" t="s">
        <v>25</v>
      </c>
      <c r="G2677" s="30">
        <f>D2677*E2677</f>
        <v>877.18400000000008</v>
      </c>
      <c r="H2677" s="100"/>
    </row>
    <row r="2678" spans="2:8" ht="24" thickBot="1" x14ac:dyDescent="0.3">
      <c r="B2678" s="103" t="s">
        <v>31</v>
      </c>
      <c r="C2678" s="104"/>
      <c r="D2678" s="74">
        <v>340.74</v>
      </c>
      <c r="E2678" s="62">
        <v>16</v>
      </c>
      <c r="F2678" s="20" t="s">
        <v>25</v>
      </c>
      <c r="G2678" s="31">
        <f>D2678*E2678</f>
        <v>5451.84</v>
      </c>
      <c r="H2678" s="100"/>
    </row>
    <row r="2679" spans="2:8" x14ac:dyDescent="0.25">
      <c r="C2679" s="3"/>
      <c r="D2679" s="3"/>
      <c r="E2679" s="4"/>
      <c r="F2679" s="4"/>
      <c r="H2679" s="45"/>
    </row>
    <row r="2680" spans="2:8" ht="25.5" x14ac:dyDescent="0.25">
      <c r="C2680" s="14" t="s">
        <v>14</v>
      </c>
      <c r="D2680" s="6"/>
    </row>
    <row r="2681" spans="2:8" ht="20.25" x14ac:dyDescent="0.25">
      <c r="C2681" s="77" t="s">
        <v>6</v>
      </c>
      <c r="D2681" s="75" t="s">
        <v>0</v>
      </c>
      <c r="E2681" s="9">
        <f>IF(G2669&gt;0, ROUND((G2669+D2662)/D2662,2), 0)</f>
        <v>1.03</v>
      </c>
      <c r="F2681" s="9"/>
      <c r="G2681" s="10"/>
      <c r="H2681" s="7"/>
    </row>
    <row r="2682" spans="2:8" x14ac:dyDescent="0.25">
      <c r="C2682" s="77"/>
      <c r="D2682" s="75" t="s">
        <v>1</v>
      </c>
      <c r="E2682" s="9">
        <f>IF(SUM(G2670:G2671)&gt;0,ROUND((G2670+G2671+D2662)/D2662,2),0)</f>
        <v>1.04</v>
      </c>
      <c r="F2682" s="9"/>
      <c r="G2682" s="11"/>
      <c r="H2682" s="47"/>
    </row>
    <row r="2683" spans="2:8" x14ac:dyDescent="0.25">
      <c r="C2683" s="77"/>
      <c r="D2683" s="75" t="s">
        <v>2</v>
      </c>
      <c r="E2683" s="9">
        <f>IF(G2672&gt;0,ROUND((G2672+D2662)/D2662,2),0)</f>
        <v>0</v>
      </c>
      <c r="F2683" s="12"/>
      <c r="G2683" s="11"/>
    </row>
    <row r="2684" spans="2:8" x14ac:dyDescent="0.25">
      <c r="C2684" s="77"/>
      <c r="D2684" s="13" t="s">
        <v>3</v>
      </c>
      <c r="E2684" s="32">
        <f>IF(SUM(G2673:G2678)&gt;0,ROUND((SUM(G2673:G2678)+D2662)/D2662,2),0)</f>
        <v>7.37</v>
      </c>
      <c r="F2684" s="10"/>
      <c r="G2684" s="11"/>
    </row>
    <row r="2685" spans="2:8" ht="25.5" x14ac:dyDescent="0.25">
      <c r="D2685" s="33" t="s">
        <v>4</v>
      </c>
      <c r="E2685" s="34">
        <f>SUM(E2681:E2684)-IF(VALUE(COUNTIF(E2681:E2684,"&gt;0"))=4,3,0)-IF(VALUE(COUNTIF(E2681:E2684,"&gt;0"))=3,2,0)-IF(VALUE(COUNTIF(E2681:E2684,"&gt;0"))=2,1,0)</f>
        <v>7.4400000000000013</v>
      </c>
      <c r="F2685" s="25"/>
    </row>
    <row r="2686" spans="2:8" x14ac:dyDescent="0.25">
      <c r="E2686" s="15"/>
    </row>
    <row r="2687" spans="2:8" ht="25.5" x14ac:dyDescent="0.35">
      <c r="B2687" s="22"/>
      <c r="C2687" s="16" t="s">
        <v>23</v>
      </c>
      <c r="D2687" s="78">
        <f>E2685*D2662</f>
        <v>23123.520000000004</v>
      </c>
      <c r="E2687" s="78"/>
    </row>
    <row r="2688" spans="2:8" ht="20.25" x14ac:dyDescent="0.3">
      <c r="C2688" s="17" t="s">
        <v>8</v>
      </c>
      <c r="D2688" s="79">
        <f>D2687/D2661</f>
        <v>58.689137055837577</v>
      </c>
      <c r="E2688" s="79"/>
      <c r="G2688" s="7"/>
      <c r="H2688" s="48"/>
    </row>
    <row r="2698" spans="2:8" ht="60.75" x14ac:dyDescent="0.8">
      <c r="B2698" s="80" t="s">
        <v>216</v>
      </c>
      <c r="C2698" s="80"/>
      <c r="D2698" s="80"/>
      <c r="E2698" s="80"/>
      <c r="F2698" s="80"/>
      <c r="G2698" s="80"/>
      <c r="H2698" s="80"/>
    </row>
    <row r="2699" spans="2:8" x14ac:dyDescent="0.25">
      <c r="B2699" s="81" t="s">
        <v>37</v>
      </c>
      <c r="C2699" s="81"/>
      <c r="D2699" s="81"/>
      <c r="E2699" s="81"/>
      <c r="F2699" s="81"/>
      <c r="G2699" s="81"/>
    </row>
    <row r="2700" spans="2:8" x14ac:dyDescent="0.25">
      <c r="C2700" s="76"/>
      <c r="G2700" s="7"/>
    </row>
    <row r="2701" spans="2:8" ht="25.5" x14ac:dyDescent="0.25">
      <c r="C2701" s="14" t="s">
        <v>5</v>
      </c>
      <c r="D2701" s="6"/>
    </row>
    <row r="2702" spans="2:8" ht="20.25" x14ac:dyDescent="0.25">
      <c r="B2702" s="10"/>
      <c r="C2702" s="82" t="s">
        <v>15</v>
      </c>
      <c r="D2702" s="109" t="s">
        <v>87</v>
      </c>
      <c r="E2702" s="109"/>
      <c r="F2702" s="109"/>
      <c r="G2702" s="109"/>
      <c r="H2702" s="40"/>
    </row>
    <row r="2703" spans="2:8" ht="20.25" x14ac:dyDescent="0.25">
      <c r="B2703" s="10"/>
      <c r="C2703" s="83"/>
      <c r="D2703" s="109" t="s">
        <v>151</v>
      </c>
      <c r="E2703" s="109"/>
      <c r="F2703" s="109"/>
      <c r="G2703" s="109"/>
      <c r="H2703" s="40"/>
    </row>
    <row r="2704" spans="2:8" ht="20.25" x14ac:dyDescent="0.25">
      <c r="B2704" s="10"/>
      <c r="C2704" s="84"/>
      <c r="D2704" s="109" t="s">
        <v>223</v>
      </c>
      <c r="E2704" s="109"/>
      <c r="F2704" s="109"/>
      <c r="G2704" s="109"/>
      <c r="H2704" s="40"/>
    </row>
    <row r="2705" spans="2:8" x14ac:dyDescent="0.25">
      <c r="C2705" s="35" t="s">
        <v>12</v>
      </c>
      <c r="D2705" s="53">
        <v>1.7</v>
      </c>
      <c r="E2705" s="49"/>
      <c r="F2705" s="10"/>
    </row>
    <row r="2706" spans="2:8" x14ac:dyDescent="0.25">
      <c r="C2706" s="1" t="s">
        <v>9</v>
      </c>
      <c r="D2706" s="54">
        <v>271</v>
      </c>
      <c r="E2706" s="88" t="s">
        <v>16</v>
      </c>
      <c r="F2706" s="89"/>
      <c r="G2706" s="92">
        <f>D2707/D2706</f>
        <v>8.7985239852398536</v>
      </c>
    </row>
    <row r="2707" spans="2:8" x14ac:dyDescent="0.25">
      <c r="C2707" s="1" t="s">
        <v>10</v>
      </c>
      <c r="D2707" s="54">
        <v>2384.4</v>
      </c>
      <c r="E2707" s="90"/>
      <c r="F2707" s="91"/>
      <c r="G2707" s="93"/>
    </row>
    <row r="2708" spans="2:8" x14ac:dyDescent="0.25">
      <c r="C2708" s="37"/>
      <c r="D2708" s="38"/>
      <c r="E2708" s="50"/>
    </row>
    <row r="2709" spans="2:8" x14ac:dyDescent="0.3">
      <c r="C2709" s="36" t="s">
        <v>7</v>
      </c>
      <c r="D2709" s="55" t="s">
        <v>224</v>
      </c>
    </row>
    <row r="2710" spans="2:8" x14ac:dyDescent="0.3">
      <c r="C2710" s="36" t="s">
        <v>11</v>
      </c>
      <c r="D2710" s="55" t="s">
        <v>93</v>
      </c>
    </row>
    <row r="2711" spans="2:8" x14ac:dyDescent="0.3">
      <c r="C2711" s="36" t="s">
        <v>13</v>
      </c>
      <c r="D2711" s="69" t="s">
        <v>34</v>
      </c>
      <c r="E2711" s="41"/>
    </row>
    <row r="2712" spans="2:8" ht="24" thickBot="1" x14ac:dyDescent="0.3">
      <c r="C2712" s="42"/>
      <c r="D2712" s="42"/>
    </row>
    <row r="2713" spans="2:8" ht="48" thickBot="1" x14ac:dyDescent="0.3">
      <c r="B2713" s="94" t="s">
        <v>17</v>
      </c>
      <c r="C2713" s="95"/>
      <c r="D2713" s="23" t="s">
        <v>20</v>
      </c>
      <c r="E2713" s="96" t="s">
        <v>22</v>
      </c>
      <c r="F2713" s="97"/>
      <c r="G2713" s="2" t="s">
        <v>21</v>
      </c>
    </row>
    <row r="2714" spans="2:8" ht="24" thickBot="1" x14ac:dyDescent="0.3">
      <c r="B2714" s="98" t="s">
        <v>36</v>
      </c>
      <c r="C2714" s="99"/>
      <c r="D2714" s="70">
        <v>50.01</v>
      </c>
      <c r="E2714" s="56">
        <v>1.7</v>
      </c>
      <c r="F2714" s="18" t="s">
        <v>25</v>
      </c>
      <c r="G2714" s="26">
        <f t="shared" ref="G2714:G2721" si="61">D2714*E2714</f>
        <v>85.016999999999996</v>
      </c>
      <c r="H2714" s="100"/>
    </row>
    <row r="2715" spans="2:8" x14ac:dyDescent="0.25">
      <c r="B2715" s="101" t="s">
        <v>18</v>
      </c>
      <c r="C2715" s="102"/>
      <c r="D2715" s="59">
        <v>97.44</v>
      </c>
      <c r="E2715" s="57">
        <v>0.5</v>
      </c>
      <c r="F2715" s="19" t="s">
        <v>26</v>
      </c>
      <c r="G2715" s="27">
        <f t="shared" si="61"/>
        <v>48.72</v>
      </c>
      <c r="H2715" s="100"/>
    </row>
    <row r="2716" spans="2:8" ht="24" thickBot="1" x14ac:dyDescent="0.3">
      <c r="B2716" s="103" t="s">
        <v>19</v>
      </c>
      <c r="C2716" s="104"/>
      <c r="D2716" s="62">
        <v>151.63</v>
      </c>
      <c r="E2716" s="58">
        <v>0.5</v>
      </c>
      <c r="F2716" s="20" t="s">
        <v>26</v>
      </c>
      <c r="G2716" s="28">
        <f t="shared" si="61"/>
        <v>75.814999999999998</v>
      </c>
      <c r="H2716" s="100"/>
    </row>
    <row r="2717" spans="2:8" ht="24" thickBot="1" x14ac:dyDescent="0.3">
      <c r="B2717" s="105" t="s">
        <v>28</v>
      </c>
      <c r="C2717" s="106"/>
      <c r="D2717" s="71"/>
      <c r="E2717" s="71"/>
      <c r="F2717" s="24" t="s">
        <v>25</v>
      </c>
      <c r="G2717" s="29">
        <f t="shared" si="61"/>
        <v>0</v>
      </c>
      <c r="H2717" s="100"/>
    </row>
    <row r="2718" spans="2:8" x14ac:dyDescent="0.25">
      <c r="B2718" s="101" t="s">
        <v>33</v>
      </c>
      <c r="C2718" s="102"/>
      <c r="D2718" s="59">
        <v>652.6</v>
      </c>
      <c r="E2718" s="59">
        <v>3.4</v>
      </c>
      <c r="F2718" s="19" t="s">
        <v>25</v>
      </c>
      <c r="G2718" s="27">
        <f t="shared" si="61"/>
        <v>2218.84</v>
      </c>
      <c r="H2718" s="100"/>
    </row>
    <row r="2719" spans="2:8" x14ac:dyDescent="0.25">
      <c r="B2719" s="107" t="s">
        <v>27</v>
      </c>
      <c r="C2719" s="108"/>
      <c r="D2719" s="72"/>
      <c r="E2719" s="60"/>
      <c r="F2719" s="21" t="s">
        <v>25</v>
      </c>
      <c r="G2719" s="30">
        <f t="shared" si="61"/>
        <v>0</v>
      </c>
      <c r="H2719" s="100"/>
    </row>
    <row r="2720" spans="2:8" x14ac:dyDescent="0.25">
      <c r="B2720" s="107" t="s">
        <v>29</v>
      </c>
      <c r="C2720" s="108"/>
      <c r="D2720" s="73">
        <v>5438.99</v>
      </c>
      <c r="E2720" s="60">
        <v>1.7</v>
      </c>
      <c r="F2720" s="21" t="s">
        <v>25</v>
      </c>
      <c r="G2720" s="30">
        <f t="shared" si="61"/>
        <v>9246.2829999999994</v>
      </c>
      <c r="H2720" s="100"/>
    </row>
    <row r="2721" spans="2:8" x14ac:dyDescent="0.25">
      <c r="B2721" s="107" t="s">
        <v>30</v>
      </c>
      <c r="C2721" s="108"/>
      <c r="D2721" s="73">
        <v>1672.77</v>
      </c>
      <c r="E2721" s="60">
        <v>1.7</v>
      </c>
      <c r="F2721" s="21" t="s">
        <v>25</v>
      </c>
      <c r="G2721" s="30">
        <f t="shared" si="61"/>
        <v>2843.7089999999998</v>
      </c>
      <c r="H2721" s="100"/>
    </row>
    <row r="2722" spans="2:8" x14ac:dyDescent="0.25">
      <c r="B2722" s="107" t="s">
        <v>32</v>
      </c>
      <c r="C2722" s="108"/>
      <c r="D2722" s="73">
        <v>548.24</v>
      </c>
      <c r="E2722" s="60">
        <v>1.7</v>
      </c>
      <c r="F2722" s="21" t="s">
        <v>25</v>
      </c>
      <c r="G2722" s="30">
        <f>D2722*E2722</f>
        <v>932.00800000000004</v>
      </c>
      <c r="H2722" s="100"/>
    </row>
    <row r="2723" spans="2:8" ht="24" thickBot="1" x14ac:dyDescent="0.3">
      <c r="B2723" s="103" t="s">
        <v>31</v>
      </c>
      <c r="C2723" s="104"/>
      <c r="D2723" s="74">
        <v>340.74</v>
      </c>
      <c r="E2723" s="62">
        <v>17</v>
      </c>
      <c r="F2723" s="20" t="s">
        <v>25</v>
      </c>
      <c r="G2723" s="31">
        <f>D2723*E2723</f>
        <v>5792.58</v>
      </c>
      <c r="H2723" s="100"/>
    </row>
    <row r="2724" spans="2:8" x14ac:dyDescent="0.25">
      <c r="C2724" s="3"/>
      <c r="D2724" s="3"/>
      <c r="E2724" s="4"/>
      <c r="F2724" s="4"/>
      <c r="H2724" s="45"/>
    </row>
    <row r="2725" spans="2:8" ht="25.5" x14ac:dyDescent="0.25">
      <c r="C2725" s="14" t="s">
        <v>14</v>
      </c>
      <c r="D2725" s="6"/>
    </row>
    <row r="2726" spans="2:8" ht="20.25" x14ac:dyDescent="0.25">
      <c r="C2726" s="77" t="s">
        <v>6</v>
      </c>
      <c r="D2726" s="75" t="s">
        <v>0</v>
      </c>
      <c r="E2726" s="9">
        <f>IF(G2714&gt;0, ROUND((G2714+D2707)/D2707,2), 0)</f>
        <v>1.04</v>
      </c>
      <c r="F2726" s="9"/>
      <c r="G2726" s="10"/>
      <c r="H2726" s="7"/>
    </row>
    <row r="2727" spans="2:8" x14ac:dyDescent="0.25">
      <c r="C2727" s="77"/>
      <c r="D2727" s="75" t="s">
        <v>1</v>
      </c>
      <c r="E2727" s="9">
        <f>IF(SUM(G2715:G2716)&gt;0,ROUND((G2715+G2716+D2707)/D2707,2),0)</f>
        <v>1.05</v>
      </c>
      <c r="F2727" s="9"/>
      <c r="G2727" s="11"/>
      <c r="H2727" s="47"/>
    </row>
    <row r="2728" spans="2:8" x14ac:dyDescent="0.25">
      <c r="C2728" s="77"/>
      <c r="D2728" s="75" t="s">
        <v>2</v>
      </c>
      <c r="E2728" s="9">
        <f>IF(G2717&gt;0,ROUND((G2717+D2707)/D2707,2),0)</f>
        <v>0</v>
      </c>
      <c r="F2728" s="12"/>
      <c r="G2728" s="11"/>
    </row>
    <row r="2729" spans="2:8" x14ac:dyDescent="0.25">
      <c r="C2729" s="77"/>
      <c r="D2729" s="13" t="s">
        <v>3</v>
      </c>
      <c r="E2729" s="32">
        <f>IF(SUM(G2718:G2723)&gt;0,ROUND((SUM(G2718:G2723)+D2707)/D2707,2),0)</f>
        <v>9.82</v>
      </c>
      <c r="F2729" s="10"/>
      <c r="G2729" s="11"/>
    </row>
    <row r="2730" spans="2:8" ht="25.5" x14ac:dyDescent="0.25">
      <c r="D2730" s="33" t="s">
        <v>4</v>
      </c>
      <c r="E2730" s="34">
        <f>SUM(E2726:E2729)-IF(VALUE(COUNTIF(E2726:E2729,"&gt;0"))=4,3,0)-IF(VALUE(COUNTIF(E2726:E2729,"&gt;0"))=3,2,0)-IF(VALUE(COUNTIF(E2726:E2729,"&gt;0"))=2,1,0)</f>
        <v>9.91</v>
      </c>
      <c r="F2730" s="25"/>
    </row>
    <row r="2731" spans="2:8" x14ac:dyDescent="0.25">
      <c r="E2731" s="15"/>
    </row>
    <row r="2732" spans="2:8" ht="25.5" x14ac:dyDescent="0.35">
      <c r="B2732" s="22"/>
      <c r="C2732" s="16" t="s">
        <v>23</v>
      </c>
      <c r="D2732" s="78">
        <f>E2730*D2707</f>
        <v>23629.404000000002</v>
      </c>
      <c r="E2732" s="78"/>
    </row>
    <row r="2733" spans="2:8" ht="20.25" x14ac:dyDescent="0.3">
      <c r="C2733" s="17" t="s">
        <v>8</v>
      </c>
      <c r="D2733" s="79">
        <f>D2732/D2706</f>
        <v>87.193372693726943</v>
      </c>
      <c r="E2733" s="79"/>
      <c r="G2733" s="7"/>
      <c r="H2733" s="48"/>
    </row>
    <row r="2743" spans="2:8" ht="60.75" x14ac:dyDescent="0.8">
      <c r="B2743" s="80" t="s">
        <v>219</v>
      </c>
      <c r="C2743" s="80"/>
      <c r="D2743" s="80"/>
      <c r="E2743" s="80"/>
      <c r="F2743" s="80"/>
      <c r="G2743" s="80"/>
      <c r="H2743" s="80"/>
    </row>
    <row r="2744" spans="2:8" x14ac:dyDescent="0.25">
      <c r="B2744" s="81" t="s">
        <v>37</v>
      </c>
      <c r="C2744" s="81"/>
      <c r="D2744" s="81"/>
      <c r="E2744" s="81"/>
      <c r="F2744" s="81"/>
      <c r="G2744" s="81"/>
    </row>
    <row r="2745" spans="2:8" x14ac:dyDescent="0.25">
      <c r="C2745" s="76"/>
      <c r="G2745" s="7"/>
    </row>
    <row r="2746" spans="2:8" ht="25.5" x14ac:dyDescent="0.25">
      <c r="C2746" s="14" t="s">
        <v>5</v>
      </c>
      <c r="D2746" s="6"/>
    </row>
    <row r="2747" spans="2:8" ht="20.25" x14ac:dyDescent="0.25">
      <c r="B2747" s="10"/>
      <c r="C2747" s="82" t="s">
        <v>15</v>
      </c>
      <c r="D2747" s="109" t="s">
        <v>87</v>
      </c>
      <c r="E2747" s="109"/>
      <c r="F2747" s="109"/>
      <c r="G2747" s="109"/>
      <c r="H2747" s="40"/>
    </row>
    <row r="2748" spans="2:8" ht="20.25" x14ac:dyDescent="0.25">
      <c r="B2748" s="10"/>
      <c r="C2748" s="83"/>
      <c r="D2748" s="109" t="s">
        <v>114</v>
      </c>
      <c r="E2748" s="109"/>
      <c r="F2748" s="109"/>
      <c r="G2748" s="109"/>
      <c r="H2748" s="40"/>
    </row>
    <row r="2749" spans="2:8" ht="20.25" x14ac:dyDescent="0.25">
      <c r="B2749" s="10"/>
      <c r="C2749" s="84"/>
      <c r="D2749" s="109" t="s">
        <v>226</v>
      </c>
      <c r="E2749" s="109"/>
      <c r="F2749" s="109"/>
      <c r="G2749" s="109"/>
      <c r="H2749" s="40"/>
    </row>
    <row r="2750" spans="2:8" x14ac:dyDescent="0.25">
      <c r="C2750" s="35" t="s">
        <v>12</v>
      </c>
      <c r="D2750" s="53">
        <v>3.7</v>
      </c>
      <c r="E2750" s="49"/>
      <c r="F2750" s="10"/>
    </row>
    <row r="2751" spans="2:8" x14ac:dyDescent="0.25">
      <c r="C2751" s="1" t="s">
        <v>9</v>
      </c>
      <c r="D2751" s="54">
        <v>1172</v>
      </c>
      <c r="E2751" s="88" t="s">
        <v>16</v>
      </c>
      <c r="F2751" s="89"/>
      <c r="G2751" s="92">
        <f>D2752/D2751</f>
        <v>27.86117747440273</v>
      </c>
    </row>
    <row r="2752" spans="2:8" x14ac:dyDescent="0.25">
      <c r="C2752" s="1" t="s">
        <v>10</v>
      </c>
      <c r="D2752" s="54">
        <v>32653.3</v>
      </c>
      <c r="E2752" s="90"/>
      <c r="F2752" s="91"/>
      <c r="G2752" s="93"/>
    </row>
    <row r="2753" spans="2:8" x14ac:dyDescent="0.25">
      <c r="C2753" s="37"/>
      <c r="D2753" s="38"/>
      <c r="E2753" s="50"/>
    </row>
    <row r="2754" spans="2:8" x14ac:dyDescent="0.3">
      <c r="C2754" s="36" t="s">
        <v>7</v>
      </c>
      <c r="D2754" s="55" t="s">
        <v>227</v>
      </c>
    </row>
    <row r="2755" spans="2:8" x14ac:dyDescent="0.3">
      <c r="C2755" s="36" t="s">
        <v>11</v>
      </c>
      <c r="D2755" s="55" t="s">
        <v>96</v>
      </c>
    </row>
    <row r="2756" spans="2:8" x14ac:dyDescent="0.3">
      <c r="C2756" s="36" t="s">
        <v>13</v>
      </c>
      <c r="D2756" s="69" t="s">
        <v>34</v>
      </c>
      <c r="E2756" s="41"/>
    </row>
    <row r="2757" spans="2:8" ht="24" thickBot="1" x14ac:dyDescent="0.3">
      <c r="C2757" s="42"/>
      <c r="D2757" s="42"/>
    </row>
    <row r="2758" spans="2:8" ht="48" thickBot="1" x14ac:dyDescent="0.3">
      <c r="B2758" s="94" t="s">
        <v>17</v>
      </c>
      <c r="C2758" s="95"/>
      <c r="D2758" s="23" t="s">
        <v>20</v>
      </c>
      <c r="E2758" s="96" t="s">
        <v>22</v>
      </c>
      <c r="F2758" s="97"/>
      <c r="G2758" s="2" t="s">
        <v>21</v>
      </c>
    </row>
    <row r="2759" spans="2:8" ht="24" thickBot="1" x14ac:dyDescent="0.3">
      <c r="B2759" s="98" t="s">
        <v>36</v>
      </c>
      <c r="C2759" s="99"/>
      <c r="D2759" s="70">
        <v>58.37</v>
      </c>
      <c r="E2759" s="56">
        <v>3.7</v>
      </c>
      <c r="F2759" s="18" t="s">
        <v>25</v>
      </c>
      <c r="G2759" s="26">
        <f t="shared" ref="G2759:G2766" si="62">D2759*E2759</f>
        <v>215.96899999999999</v>
      </c>
      <c r="H2759" s="100"/>
    </row>
    <row r="2760" spans="2:8" x14ac:dyDescent="0.25">
      <c r="B2760" s="101" t="s">
        <v>18</v>
      </c>
      <c r="C2760" s="102"/>
      <c r="D2760" s="59">
        <v>97.44</v>
      </c>
      <c r="E2760" s="57">
        <v>1</v>
      </c>
      <c r="F2760" s="19" t="s">
        <v>26</v>
      </c>
      <c r="G2760" s="27">
        <f t="shared" si="62"/>
        <v>97.44</v>
      </c>
      <c r="H2760" s="100"/>
    </row>
    <row r="2761" spans="2:8" ht="24" thickBot="1" x14ac:dyDescent="0.3">
      <c r="B2761" s="103" t="s">
        <v>19</v>
      </c>
      <c r="C2761" s="104"/>
      <c r="D2761" s="62">
        <v>151.63</v>
      </c>
      <c r="E2761" s="58">
        <v>1</v>
      </c>
      <c r="F2761" s="20" t="s">
        <v>26</v>
      </c>
      <c r="G2761" s="28">
        <f t="shared" si="62"/>
        <v>151.63</v>
      </c>
      <c r="H2761" s="100"/>
    </row>
    <row r="2762" spans="2:8" ht="24" thickBot="1" x14ac:dyDescent="0.3">
      <c r="B2762" s="105" t="s">
        <v>28</v>
      </c>
      <c r="C2762" s="106"/>
      <c r="D2762" s="71"/>
      <c r="E2762" s="71"/>
      <c r="F2762" s="24" t="s">
        <v>25</v>
      </c>
      <c r="G2762" s="29">
        <f t="shared" si="62"/>
        <v>0</v>
      </c>
      <c r="H2762" s="100"/>
    </row>
    <row r="2763" spans="2:8" x14ac:dyDescent="0.25">
      <c r="B2763" s="101" t="s">
        <v>33</v>
      </c>
      <c r="C2763" s="102"/>
      <c r="D2763" s="59">
        <v>652.6</v>
      </c>
      <c r="E2763" s="59">
        <v>7.4</v>
      </c>
      <c r="F2763" s="19" t="s">
        <v>25</v>
      </c>
      <c r="G2763" s="27">
        <f t="shared" si="62"/>
        <v>4829.2400000000007</v>
      </c>
      <c r="H2763" s="100"/>
    </row>
    <row r="2764" spans="2:8" x14ac:dyDescent="0.25">
      <c r="B2764" s="107" t="s">
        <v>27</v>
      </c>
      <c r="C2764" s="108"/>
      <c r="D2764" s="72"/>
      <c r="E2764" s="60"/>
      <c r="F2764" s="21" t="s">
        <v>25</v>
      </c>
      <c r="G2764" s="30">
        <f t="shared" si="62"/>
        <v>0</v>
      </c>
      <c r="H2764" s="100"/>
    </row>
    <row r="2765" spans="2:8" x14ac:dyDescent="0.25">
      <c r="B2765" s="107" t="s">
        <v>29</v>
      </c>
      <c r="C2765" s="108"/>
      <c r="D2765" s="73">
        <v>5438.99</v>
      </c>
      <c r="E2765" s="60">
        <v>3.7</v>
      </c>
      <c r="F2765" s="21" t="s">
        <v>25</v>
      </c>
      <c r="G2765" s="30">
        <f t="shared" si="62"/>
        <v>20124.262999999999</v>
      </c>
      <c r="H2765" s="100"/>
    </row>
    <row r="2766" spans="2:8" x14ac:dyDescent="0.25">
      <c r="B2766" s="107" t="s">
        <v>30</v>
      </c>
      <c r="C2766" s="108"/>
      <c r="D2766" s="73">
        <v>1672.77</v>
      </c>
      <c r="E2766" s="60">
        <v>3.7</v>
      </c>
      <c r="F2766" s="21" t="s">
        <v>25</v>
      </c>
      <c r="G2766" s="30">
        <f t="shared" si="62"/>
        <v>6189.2489999999998</v>
      </c>
      <c r="H2766" s="100"/>
    </row>
    <row r="2767" spans="2:8" x14ac:dyDescent="0.25">
      <c r="B2767" s="107" t="s">
        <v>32</v>
      </c>
      <c r="C2767" s="108"/>
      <c r="D2767" s="73">
        <v>548.24</v>
      </c>
      <c r="E2767" s="60">
        <v>3.7</v>
      </c>
      <c r="F2767" s="21" t="s">
        <v>25</v>
      </c>
      <c r="G2767" s="30">
        <f>D2767*E2767</f>
        <v>2028.4880000000001</v>
      </c>
      <c r="H2767" s="100"/>
    </row>
    <row r="2768" spans="2:8" ht="24" thickBot="1" x14ac:dyDescent="0.3">
      <c r="B2768" s="103" t="s">
        <v>31</v>
      </c>
      <c r="C2768" s="104"/>
      <c r="D2768" s="74">
        <v>340.74</v>
      </c>
      <c r="E2768" s="62">
        <v>37</v>
      </c>
      <c r="F2768" s="20" t="s">
        <v>25</v>
      </c>
      <c r="G2768" s="31">
        <f>D2768*E2768</f>
        <v>12607.380000000001</v>
      </c>
      <c r="H2768" s="100"/>
    </row>
    <row r="2769" spans="2:8" x14ac:dyDescent="0.25">
      <c r="C2769" s="3"/>
      <c r="D2769" s="3"/>
      <c r="E2769" s="4"/>
      <c r="F2769" s="4"/>
      <c r="H2769" s="45"/>
    </row>
    <row r="2770" spans="2:8" ht="25.5" x14ac:dyDescent="0.25">
      <c r="C2770" s="14" t="s">
        <v>14</v>
      </c>
      <c r="D2770" s="6"/>
    </row>
    <row r="2771" spans="2:8" ht="20.25" x14ac:dyDescent="0.25">
      <c r="C2771" s="77" t="s">
        <v>6</v>
      </c>
      <c r="D2771" s="75" t="s">
        <v>0</v>
      </c>
      <c r="E2771" s="9">
        <f>IF(G2759&gt;0, ROUND((G2759+D2752)/D2752,2), 0)</f>
        <v>1.01</v>
      </c>
      <c r="F2771" s="9"/>
      <c r="G2771" s="10"/>
      <c r="H2771" s="7"/>
    </row>
    <row r="2772" spans="2:8" x14ac:dyDescent="0.25">
      <c r="C2772" s="77"/>
      <c r="D2772" s="75" t="s">
        <v>1</v>
      </c>
      <c r="E2772" s="9">
        <f>IF(SUM(G2760:G2761)&gt;0,ROUND((G2760+G2761+D2752)/D2752,2),0)</f>
        <v>1.01</v>
      </c>
      <c r="F2772" s="9"/>
      <c r="G2772" s="11"/>
      <c r="H2772" s="47"/>
    </row>
    <row r="2773" spans="2:8" x14ac:dyDescent="0.25">
      <c r="C2773" s="77"/>
      <c r="D2773" s="75" t="s">
        <v>2</v>
      </c>
      <c r="E2773" s="9">
        <f>IF(G2762&gt;0,ROUND((G2762+D2752)/D2752,2),0)</f>
        <v>0</v>
      </c>
      <c r="F2773" s="12"/>
      <c r="G2773" s="11"/>
    </row>
    <row r="2774" spans="2:8" x14ac:dyDescent="0.25">
      <c r="C2774" s="77"/>
      <c r="D2774" s="13" t="s">
        <v>3</v>
      </c>
      <c r="E2774" s="32">
        <f>IF(SUM(G2763:G2768)&gt;0,ROUND((SUM(G2763:G2768)+D2752)/D2752,2),0)</f>
        <v>2.4</v>
      </c>
      <c r="F2774" s="10"/>
      <c r="G2774" s="11"/>
    </row>
    <row r="2775" spans="2:8" ht="25.5" x14ac:dyDescent="0.25">
      <c r="D2775" s="33" t="s">
        <v>4</v>
      </c>
      <c r="E2775" s="34">
        <f>SUM(E2771:E2774)-IF(VALUE(COUNTIF(E2771:E2774,"&gt;0"))=4,3,0)-IF(VALUE(COUNTIF(E2771:E2774,"&gt;0"))=3,2,0)-IF(VALUE(COUNTIF(E2771:E2774,"&gt;0"))=2,1,0)</f>
        <v>2.42</v>
      </c>
      <c r="F2775" s="25"/>
    </row>
    <row r="2776" spans="2:8" x14ac:dyDescent="0.25">
      <c r="E2776" s="15"/>
    </row>
    <row r="2777" spans="2:8" ht="25.5" x14ac:dyDescent="0.35">
      <c r="B2777" s="22"/>
      <c r="C2777" s="16" t="s">
        <v>23</v>
      </c>
      <c r="D2777" s="78">
        <f>E2775*D2752</f>
        <v>79020.98599999999</v>
      </c>
      <c r="E2777" s="78"/>
    </row>
    <row r="2778" spans="2:8" ht="20.25" x14ac:dyDescent="0.3">
      <c r="C2778" s="17" t="s">
        <v>8</v>
      </c>
      <c r="D2778" s="79">
        <f>D2777/D2751</f>
        <v>67.424049488054592</v>
      </c>
      <c r="E2778" s="79"/>
      <c r="G2778" s="7"/>
      <c r="H2778" s="48"/>
    </row>
    <row r="2788" spans="2:8" ht="60.75" x14ac:dyDescent="0.8">
      <c r="B2788" s="80" t="s">
        <v>222</v>
      </c>
      <c r="C2788" s="80"/>
      <c r="D2788" s="80"/>
      <c r="E2788" s="80"/>
      <c r="F2788" s="80"/>
      <c r="G2788" s="80"/>
      <c r="H2788" s="80"/>
    </row>
    <row r="2789" spans="2:8" x14ac:dyDescent="0.25">
      <c r="B2789" s="81" t="s">
        <v>37</v>
      </c>
      <c r="C2789" s="81"/>
      <c r="D2789" s="81"/>
      <c r="E2789" s="81"/>
      <c r="F2789" s="81"/>
      <c r="G2789" s="81"/>
    </row>
    <row r="2790" spans="2:8" x14ac:dyDescent="0.25">
      <c r="C2790" s="76"/>
      <c r="G2790" s="7"/>
    </row>
    <row r="2791" spans="2:8" ht="25.5" x14ac:dyDescent="0.25">
      <c r="C2791" s="14" t="s">
        <v>5</v>
      </c>
      <c r="D2791" s="6"/>
    </row>
    <row r="2792" spans="2:8" ht="20.25" x14ac:dyDescent="0.25">
      <c r="B2792" s="10"/>
      <c r="C2792" s="82" t="s">
        <v>15</v>
      </c>
      <c r="D2792" s="109" t="s">
        <v>87</v>
      </c>
      <c r="E2792" s="109"/>
      <c r="F2792" s="109"/>
      <c r="G2792" s="109"/>
      <c r="H2792" s="40"/>
    </row>
    <row r="2793" spans="2:8" ht="20.25" x14ac:dyDescent="0.25">
      <c r="B2793" s="10"/>
      <c r="C2793" s="83"/>
      <c r="D2793" s="109" t="s">
        <v>114</v>
      </c>
      <c r="E2793" s="109"/>
      <c r="F2793" s="109"/>
      <c r="G2793" s="109"/>
      <c r="H2793" s="40"/>
    </row>
    <row r="2794" spans="2:8" ht="20.25" x14ac:dyDescent="0.25">
      <c r="B2794" s="10"/>
      <c r="C2794" s="84"/>
      <c r="D2794" s="109" t="s">
        <v>229</v>
      </c>
      <c r="E2794" s="109"/>
      <c r="F2794" s="109"/>
      <c r="G2794" s="109"/>
      <c r="H2794" s="40"/>
    </row>
    <row r="2795" spans="2:8" x14ac:dyDescent="0.25">
      <c r="C2795" s="35" t="s">
        <v>12</v>
      </c>
      <c r="D2795" s="53">
        <v>2.8</v>
      </c>
      <c r="E2795" s="49"/>
      <c r="F2795" s="10"/>
    </row>
    <row r="2796" spans="2:8" x14ac:dyDescent="0.25">
      <c r="C2796" s="1" t="s">
        <v>9</v>
      </c>
      <c r="D2796" s="54">
        <v>583</v>
      </c>
      <c r="E2796" s="88" t="s">
        <v>16</v>
      </c>
      <c r="F2796" s="89"/>
      <c r="G2796" s="92">
        <f>D2797/D2796</f>
        <v>40.467409948542027</v>
      </c>
    </row>
    <row r="2797" spans="2:8" x14ac:dyDescent="0.25">
      <c r="C2797" s="1" t="s">
        <v>10</v>
      </c>
      <c r="D2797" s="54">
        <v>23592.5</v>
      </c>
      <c r="E2797" s="90"/>
      <c r="F2797" s="91"/>
      <c r="G2797" s="93"/>
    </row>
    <row r="2798" spans="2:8" x14ac:dyDescent="0.25">
      <c r="C2798" s="37"/>
      <c r="D2798" s="38"/>
      <c r="E2798" s="50"/>
    </row>
    <row r="2799" spans="2:8" x14ac:dyDescent="0.3">
      <c r="C2799" s="36" t="s">
        <v>7</v>
      </c>
      <c r="D2799" s="55" t="s">
        <v>227</v>
      </c>
    </row>
    <row r="2800" spans="2:8" x14ac:dyDescent="0.3">
      <c r="C2800" s="36" t="s">
        <v>11</v>
      </c>
      <c r="D2800" s="55" t="s">
        <v>96</v>
      </c>
    </row>
    <row r="2801" spans="2:8" x14ac:dyDescent="0.3">
      <c r="C2801" s="36" t="s">
        <v>13</v>
      </c>
      <c r="D2801" s="69" t="s">
        <v>34</v>
      </c>
      <c r="E2801" s="41"/>
    </row>
    <row r="2802" spans="2:8" ht="24" thickBot="1" x14ac:dyDescent="0.3">
      <c r="C2802" s="42"/>
      <c r="D2802" s="42"/>
    </row>
    <row r="2803" spans="2:8" ht="48" thickBot="1" x14ac:dyDescent="0.3">
      <c r="B2803" s="94" t="s">
        <v>17</v>
      </c>
      <c r="C2803" s="95"/>
      <c r="D2803" s="23" t="s">
        <v>20</v>
      </c>
      <c r="E2803" s="96" t="s">
        <v>22</v>
      </c>
      <c r="F2803" s="97"/>
      <c r="G2803" s="2" t="s">
        <v>21</v>
      </c>
    </row>
    <row r="2804" spans="2:8" ht="24" thickBot="1" x14ac:dyDescent="0.3">
      <c r="B2804" s="98" t="s">
        <v>36</v>
      </c>
      <c r="C2804" s="99"/>
      <c r="D2804" s="70">
        <v>58.37</v>
      </c>
      <c r="E2804" s="56">
        <v>2.8</v>
      </c>
      <c r="F2804" s="18" t="s">
        <v>25</v>
      </c>
      <c r="G2804" s="26">
        <f t="shared" ref="G2804:G2811" si="63">D2804*E2804</f>
        <v>163.43599999999998</v>
      </c>
      <c r="H2804" s="100"/>
    </row>
    <row r="2805" spans="2:8" x14ac:dyDescent="0.25">
      <c r="B2805" s="101" t="s">
        <v>18</v>
      </c>
      <c r="C2805" s="102"/>
      <c r="D2805" s="59">
        <v>97.44</v>
      </c>
      <c r="E2805" s="57">
        <v>0.8</v>
      </c>
      <c r="F2805" s="19" t="s">
        <v>26</v>
      </c>
      <c r="G2805" s="27">
        <f t="shared" si="63"/>
        <v>77.951999999999998</v>
      </c>
      <c r="H2805" s="100"/>
    </row>
    <row r="2806" spans="2:8" ht="24" thickBot="1" x14ac:dyDescent="0.3">
      <c r="B2806" s="103" t="s">
        <v>19</v>
      </c>
      <c r="C2806" s="104"/>
      <c r="D2806" s="62">
        <v>151.63</v>
      </c>
      <c r="E2806" s="58">
        <v>0.8</v>
      </c>
      <c r="F2806" s="20" t="s">
        <v>26</v>
      </c>
      <c r="G2806" s="28">
        <f t="shared" si="63"/>
        <v>121.304</v>
      </c>
      <c r="H2806" s="100"/>
    </row>
    <row r="2807" spans="2:8" ht="24" thickBot="1" x14ac:dyDescent="0.3">
      <c r="B2807" s="105" t="s">
        <v>28</v>
      </c>
      <c r="C2807" s="106"/>
      <c r="D2807" s="71"/>
      <c r="E2807" s="71"/>
      <c r="F2807" s="24" t="s">
        <v>25</v>
      </c>
      <c r="G2807" s="29">
        <f t="shared" si="63"/>
        <v>0</v>
      </c>
      <c r="H2807" s="100"/>
    </row>
    <row r="2808" spans="2:8" x14ac:dyDescent="0.25">
      <c r="B2808" s="101" t="s">
        <v>33</v>
      </c>
      <c r="C2808" s="102"/>
      <c r="D2808" s="59">
        <v>652.6</v>
      </c>
      <c r="E2808" s="59">
        <v>5.6</v>
      </c>
      <c r="F2808" s="19" t="s">
        <v>25</v>
      </c>
      <c r="G2808" s="27">
        <f t="shared" si="63"/>
        <v>3654.56</v>
      </c>
      <c r="H2808" s="100"/>
    </row>
    <row r="2809" spans="2:8" x14ac:dyDescent="0.25">
      <c r="B2809" s="107" t="s">
        <v>27</v>
      </c>
      <c r="C2809" s="108"/>
      <c r="D2809" s="72"/>
      <c r="E2809" s="60"/>
      <c r="F2809" s="21" t="s">
        <v>25</v>
      </c>
      <c r="G2809" s="30">
        <f t="shared" si="63"/>
        <v>0</v>
      </c>
      <c r="H2809" s="100"/>
    </row>
    <row r="2810" spans="2:8" x14ac:dyDescent="0.25">
      <c r="B2810" s="107" t="s">
        <v>29</v>
      </c>
      <c r="C2810" s="108"/>
      <c r="D2810" s="73">
        <v>5438.99</v>
      </c>
      <c r="E2810" s="60">
        <v>2.8</v>
      </c>
      <c r="F2810" s="21" t="s">
        <v>25</v>
      </c>
      <c r="G2810" s="30">
        <f t="shared" si="63"/>
        <v>15229.171999999999</v>
      </c>
      <c r="H2810" s="100"/>
    </row>
    <row r="2811" spans="2:8" x14ac:dyDescent="0.25">
      <c r="B2811" s="107" t="s">
        <v>30</v>
      </c>
      <c r="C2811" s="108"/>
      <c r="D2811" s="73">
        <v>1672.77</v>
      </c>
      <c r="E2811" s="60">
        <v>2.8</v>
      </c>
      <c r="F2811" s="21" t="s">
        <v>25</v>
      </c>
      <c r="G2811" s="30">
        <f t="shared" si="63"/>
        <v>4683.7559999999994</v>
      </c>
      <c r="H2811" s="100"/>
    </row>
    <row r="2812" spans="2:8" x14ac:dyDescent="0.25">
      <c r="B2812" s="107" t="s">
        <v>32</v>
      </c>
      <c r="C2812" s="108"/>
      <c r="D2812" s="73">
        <v>548.24</v>
      </c>
      <c r="E2812" s="60">
        <v>2.8</v>
      </c>
      <c r="F2812" s="21" t="s">
        <v>25</v>
      </c>
      <c r="G2812" s="30">
        <f>D2812*E2812</f>
        <v>1535.0719999999999</v>
      </c>
      <c r="H2812" s="100"/>
    </row>
    <row r="2813" spans="2:8" ht="24" thickBot="1" x14ac:dyDescent="0.3">
      <c r="B2813" s="103" t="s">
        <v>31</v>
      </c>
      <c r="C2813" s="104"/>
      <c r="D2813" s="74">
        <v>340.74</v>
      </c>
      <c r="E2813" s="62">
        <v>28</v>
      </c>
      <c r="F2813" s="20" t="s">
        <v>25</v>
      </c>
      <c r="G2813" s="31">
        <f>D2813*E2813</f>
        <v>9540.7200000000012</v>
      </c>
      <c r="H2813" s="100"/>
    </row>
    <row r="2814" spans="2:8" x14ac:dyDescent="0.25">
      <c r="C2814" s="3"/>
      <c r="D2814" s="3"/>
      <c r="E2814" s="4"/>
      <c r="F2814" s="4"/>
      <c r="H2814" s="45"/>
    </row>
    <row r="2815" spans="2:8" ht="25.5" x14ac:dyDescent="0.25">
      <c r="C2815" s="14" t="s">
        <v>14</v>
      </c>
      <c r="D2815" s="6"/>
    </row>
    <row r="2816" spans="2:8" ht="20.25" x14ac:dyDescent="0.25">
      <c r="C2816" s="77" t="s">
        <v>6</v>
      </c>
      <c r="D2816" s="75" t="s">
        <v>0</v>
      </c>
      <c r="E2816" s="9">
        <f>IF(G2804&gt;0, ROUND((G2804+D2797)/D2797,2), 0)</f>
        <v>1.01</v>
      </c>
      <c r="F2816" s="9"/>
      <c r="G2816" s="10"/>
      <c r="H2816" s="7"/>
    </row>
    <row r="2817" spans="2:8" x14ac:dyDescent="0.25">
      <c r="C2817" s="77"/>
      <c r="D2817" s="75" t="s">
        <v>1</v>
      </c>
      <c r="E2817" s="9">
        <f>IF(SUM(G2805:G2806)&gt;0,ROUND((G2805+G2806+D2797)/D2797,2),0)</f>
        <v>1.01</v>
      </c>
      <c r="F2817" s="9"/>
      <c r="G2817" s="11"/>
      <c r="H2817" s="47"/>
    </row>
    <row r="2818" spans="2:8" x14ac:dyDescent="0.25">
      <c r="C2818" s="77"/>
      <c r="D2818" s="75" t="s">
        <v>2</v>
      </c>
      <c r="E2818" s="9">
        <f>IF(G2807&gt;0,ROUND((G2807+D2797)/D2797,2),0)</f>
        <v>0</v>
      </c>
      <c r="F2818" s="12"/>
      <c r="G2818" s="11"/>
    </row>
    <row r="2819" spans="2:8" x14ac:dyDescent="0.25">
      <c r="C2819" s="77"/>
      <c r="D2819" s="13" t="s">
        <v>3</v>
      </c>
      <c r="E2819" s="32">
        <f>IF(SUM(G2808:G2813)&gt;0,ROUND((SUM(G2808:G2813)+D2797)/D2797,2),0)</f>
        <v>2.4700000000000002</v>
      </c>
      <c r="F2819" s="10"/>
      <c r="G2819" s="11"/>
    </row>
    <row r="2820" spans="2:8" ht="25.5" x14ac:dyDescent="0.25">
      <c r="D2820" s="33" t="s">
        <v>4</v>
      </c>
      <c r="E2820" s="34">
        <f>SUM(E2816:E2819)-IF(VALUE(COUNTIF(E2816:E2819,"&gt;0"))=4,3,0)-IF(VALUE(COUNTIF(E2816:E2819,"&gt;0"))=3,2,0)-IF(VALUE(COUNTIF(E2816:E2819,"&gt;0"))=2,1,0)</f>
        <v>2.4900000000000002</v>
      </c>
      <c r="F2820" s="25"/>
    </row>
    <row r="2821" spans="2:8" x14ac:dyDescent="0.25">
      <c r="E2821" s="15"/>
    </row>
    <row r="2822" spans="2:8" ht="25.5" x14ac:dyDescent="0.35">
      <c r="B2822" s="22"/>
      <c r="C2822" s="16" t="s">
        <v>23</v>
      </c>
      <c r="D2822" s="78">
        <f>E2820*D2797</f>
        <v>58745.325000000004</v>
      </c>
      <c r="E2822" s="78"/>
    </row>
    <row r="2823" spans="2:8" ht="20.25" x14ac:dyDescent="0.3">
      <c r="C2823" s="17" t="s">
        <v>8</v>
      </c>
      <c r="D2823" s="79">
        <f>D2822/D2796</f>
        <v>100.76385077186964</v>
      </c>
      <c r="E2823" s="79"/>
      <c r="G2823" s="7"/>
      <c r="H2823" s="48"/>
    </row>
    <row r="2833" spans="2:8" ht="60.75" x14ac:dyDescent="0.8">
      <c r="B2833" s="80" t="s">
        <v>225</v>
      </c>
      <c r="C2833" s="80"/>
      <c r="D2833" s="80"/>
      <c r="E2833" s="80"/>
      <c r="F2833" s="80"/>
      <c r="G2833" s="80"/>
      <c r="H2833" s="80"/>
    </row>
    <row r="2834" spans="2:8" x14ac:dyDescent="0.25">
      <c r="B2834" s="81" t="s">
        <v>37</v>
      </c>
      <c r="C2834" s="81"/>
      <c r="D2834" s="81"/>
      <c r="E2834" s="81"/>
      <c r="F2834" s="81"/>
      <c r="G2834" s="81"/>
    </row>
    <row r="2835" spans="2:8" x14ac:dyDescent="0.25">
      <c r="C2835" s="76"/>
      <c r="G2835" s="7"/>
    </row>
    <row r="2836" spans="2:8" ht="25.5" x14ac:dyDescent="0.25">
      <c r="C2836" s="14" t="s">
        <v>5</v>
      </c>
      <c r="D2836" s="6"/>
    </row>
    <row r="2837" spans="2:8" ht="20.25" x14ac:dyDescent="0.25">
      <c r="B2837" s="10"/>
      <c r="C2837" s="82" t="s">
        <v>15</v>
      </c>
      <c r="D2837" s="109" t="s">
        <v>87</v>
      </c>
      <c r="E2837" s="109"/>
      <c r="F2837" s="109"/>
      <c r="G2837" s="109"/>
      <c r="H2837" s="40"/>
    </row>
    <row r="2838" spans="2:8" ht="20.25" x14ac:dyDescent="0.25">
      <c r="B2838" s="10"/>
      <c r="C2838" s="83"/>
      <c r="D2838" s="109" t="s">
        <v>114</v>
      </c>
      <c r="E2838" s="109"/>
      <c r="F2838" s="109"/>
      <c r="G2838" s="109"/>
      <c r="H2838" s="40"/>
    </row>
    <row r="2839" spans="2:8" ht="20.25" x14ac:dyDescent="0.25">
      <c r="B2839" s="10"/>
      <c r="C2839" s="84"/>
      <c r="D2839" s="109" t="s">
        <v>231</v>
      </c>
      <c r="E2839" s="109"/>
      <c r="F2839" s="109"/>
      <c r="G2839" s="109"/>
      <c r="H2839" s="40"/>
    </row>
    <row r="2840" spans="2:8" x14ac:dyDescent="0.25">
      <c r="C2840" s="35" t="s">
        <v>12</v>
      </c>
      <c r="D2840" s="53">
        <v>2.4</v>
      </c>
      <c r="E2840" s="49"/>
      <c r="F2840" s="10"/>
    </row>
    <row r="2841" spans="2:8" x14ac:dyDescent="0.25">
      <c r="C2841" s="1" t="s">
        <v>9</v>
      </c>
      <c r="D2841" s="54">
        <v>655</v>
      </c>
      <c r="E2841" s="88" t="s">
        <v>16</v>
      </c>
      <c r="F2841" s="89"/>
      <c r="G2841" s="92">
        <f>D2842/D2841</f>
        <v>27.984580152671757</v>
      </c>
    </row>
    <row r="2842" spans="2:8" x14ac:dyDescent="0.25">
      <c r="C2842" s="1" t="s">
        <v>10</v>
      </c>
      <c r="D2842" s="54">
        <v>18329.900000000001</v>
      </c>
      <c r="E2842" s="90"/>
      <c r="F2842" s="91"/>
      <c r="G2842" s="93"/>
    </row>
    <row r="2843" spans="2:8" x14ac:dyDescent="0.25">
      <c r="C2843" s="37"/>
      <c r="D2843" s="38"/>
      <c r="E2843" s="50"/>
    </row>
    <row r="2844" spans="2:8" x14ac:dyDescent="0.3">
      <c r="C2844" s="36" t="s">
        <v>7</v>
      </c>
      <c r="D2844" s="55" t="s">
        <v>106</v>
      </c>
    </row>
    <row r="2845" spans="2:8" x14ac:dyDescent="0.3">
      <c r="C2845" s="36" t="s">
        <v>11</v>
      </c>
      <c r="D2845" s="55" t="s">
        <v>120</v>
      </c>
    </row>
    <row r="2846" spans="2:8" x14ac:dyDescent="0.3">
      <c r="C2846" s="36" t="s">
        <v>13</v>
      </c>
      <c r="D2846" s="69" t="s">
        <v>34</v>
      </c>
      <c r="E2846" s="41"/>
    </row>
    <row r="2847" spans="2:8" ht="24" thickBot="1" x14ac:dyDescent="0.3">
      <c r="C2847" s="42"/>
      <c r="D2847" s="42"/>
    </row>
    <row r="2848" spans="2:8" ht="48" thickBot="1" x14ac:dyDescent="0.3">
      <c r="B2848" s="94" t="s">
        <v>17</v>
      </c>
      <c r="C2848" s="95"/>
      <c r="D2848" s="23" t="s">
        <v>20</v>
      </c>
      <c r="E2848" s="96" t="s">
        <v>22</v>
      </c>
      <c r="F2848" s="97"/>
      <c r="G2848" s="2" t="s">
        <v>21</v>
      </c>
    </row>
    <row r="2849" spans="2:8" ht="24" thickBot="1" x14ac:dyDescent="0.3">
      <c r="B2849" s="98" t="s">
        <v>36</v>
      </c>
      <c r="C2849" s="99"/>
      <c r="D2849" s="70">
        <v>58.37</v>
      </c>
      <c r="E2849" s="56">
        <v>2.4</v>
      </c>
      <c r="F2849" s="18" t="s">
        <v>25</v>
      </c>
      <c r="G2849" s="26">
        <f t="shared" ref="G2849:G2856" si="64">D2849*E2849</f>
        <v>140.08799999999999</v>
      </c>
      <c r="H2849" s="100"/>
    </row>
    <row r="2850" spans="2:8" x14ac:dyDescent="0.25">
      <c r="B2850" s="101" t="s">
        <v>18</v>
      </c>
      <c r="C2850" s="102"/>
      <c r="D2850" s="59">
        <v>97.44</v>
      </c>
      <c r="E2850" s="57">
        <v>0.7</v>
      </c>
      <c r="F2850" s="19" t="s">
        <v>26</v>
      </c>
      <c r="G2850" s="27">
        <f t="shared" si="64"/>
        <v>68.207999999999998</v>
      </c>
      <c r="H2850" s="100"/>
    </row>
    <row r="2851" spans="2:8" ht="24" thickBot="1" x14ac:dyDescent="0.3">
      <c r="B2851" s="103" t="s">
        <v>19</v>
      </c>
      <c r="C2851" s="104"/>
      <c r="D2851" s="62">
        <v>151.63</v>
      </c>
      <c r="E2851" s="58">
        <v>0.7</v>
      </c>
      <c r="F2851" s="20" t="s">
        <v>26</v>
      </c>
      <c r="G2851" s="28">
        <f t="shared" si="64"/>
        <v>106.14099999999999</v>
      </c>
      <c r="H2851" s="100"/>
    </row>
    <row r="2852" spans="2:8" ht="24" thickBot="1" x14ac:dyDescent="0.3">
      <c r="B2852" s="105" t="s">
        <v>28</v>
      </c>
      <c r="C2852" s="106"/>
      <c r="D2852" s="71"/>
      <c r="E2852" s="71"/>
      <c r="F2852" s="24" t="s">
        <v>25</v>
      </c>
      <c r="G2852" s="29">
        <f t="shared" si="64"/>
        <v>0</v>
      </c>
      <c r="H2852" s="100"/>
    </row>
    <row r="2853" spans="2:8" x14ac:dyDescent="0.25">
      <c r="B2853" s="101" t="s">
        <v>33</v>
      </c>
      <c r="C2853" s="102"/>
      <c r="D2853" s="59">
        <v>652.6</v>
      </c>
      <c r="E2853" s="59">
        <v>4.8</v>
      </c>
      <c r="F2853" s="19" t="s">
        <v>25</v>
      </c>
      <c r="G2853" s="27">
        <f t="shared" si="64"/>
        <v>3132.48</v>
      </c>
      <c r="H2853" s="100"/>
    </row>
    <row r="2854" spans="2:8" x14ac:dyDescent="0.25">
      <c r="B2854" s="107" t="s">
        <v>27</v>
      </c>
      <c r="C2854" s="108"/>
      <c r="D2854" s="72"/>
      <c r="E2854" s="60"/>
      <c r="F2854" s="21" t="s">
        <v>25</v>
      </c>
      <c r="G2854" s="30">
        <f t="shared" si="64"/>
        <v>0</v>
      </c>
      <c r="H2854" s="100"/>
    </row>
    <row r="2855" spans="2:8" x14ac:dyDescent="0.25">
      <c r="B2855" s="107" t="s">
        <v>29</v>
      </c>
      <c r="C2855" s="108"/>
      <c r="D2855" s="73">
        <v>5438.99</v>
      </c>
      <c r="E2855" s="60">
        <v>2.4</v>
      </c>
      <c r="F2855" s="21" t="s">
        <v>25</v>
      </c>
      <c r="G2855" s="30">
        <f t="shared" si="64"/>
        <v>13053.575999999999</v>
      </c>
      <c r="H2855" s="100"/>
    </row>
    <row r="2856" spans="2:8" x14ac:dyDescent="0.25">
      <c r="B2856" s="107" t="s">
        <v>30</v>
      </c>
      <c r="C2856" s="108"/>
      <c r="D2856" s="73">
        <v>1672.77</v>
      </c>
      <c r="E2856" s="60">
        <v>2.4</v>
      </c>
      <c r="F2856" s="21" t="s">
        <v>25</v>
      </c>
      <c r="G2856" s="30">
        <f t="shared" si="64"/>
        <v>4014.6479999999997</v>
      </c>
      <c r="H2856" s="100"/>
    </row>
    <row r="2857" spans="2:8" x14ac:dyDescent="0.25">
      <c r="B2857" s="107" t="s">
        <v>32</v>
      </c>
      <c r="C2857" s="108"/>
      <c r="D2857" s="73">
        <v>548.24</v>
      </c>
      <c r="E2857" s="60">
        <v>2.4</v>
      </c>
      <c r="F2857" s="21" t="s">
        <v>25</v>
      </c>
      <c r="G2857" s="30">
        <f>D2857*E2857</f>
        <v>1315.7760000000001</v>
      </c>
      <c r="H2857" s="100"/>
    </row>
    <row r="2858" spans="2:8" ht="24" thickBot="1" x14ac:dyDescent="0.3">
      <c r="B2858" s="103" t="s">
        <v>31</v>
      </c>
      <c r="C2858" s="104"/>
      <c r="D2858" s="74">
        <v>340.74</v>
      </c>
      <c r="E2858" s="62">
        <v>24</v>
      </c>
      <c r="F2858" s="20" t="s">
        <v>25</v>
      </c>
      <c r="G2858" s="31">
        <f>D2858*E2858</f>
        <v>8177.76</v>
      </c>
      <c r="H2858" s="100"/>
    </row>
    <row r="2859" spans="2:8" x14ac:dyDescent="0.25">
      <c r="C2859" s="3"/>
      <c r="D2859" s="3"/>
      <c r="E2859" s="4"/>
      <c r="F2859" s="4"/>
      <c r="H2859" s="45"/>
    </row>
    <row r="2860" spans="2:8" ht="25.5" x14ac:dyDescent="0.25">
      <c r="C2860" s="14" t="s">
        <v>14</v>
      </c>
      <c r="D2860" s="6"/>
    </row>
    <row r="2861" spans="2:8" ht="20.25" x14ac:dyDescent="0.25">
      <c r="C2861" s="77" t="s">
        <v>6</v>
      </c>
      <c r="D2861" s="75" t="s">
        <v>0</v>
      </c>
      <c r="E2861" s="9">
        <f>IF(G2849&gt;0, ROUND((G2849+D2842)/D2842,2), 0)</f>
        <v>1.01</v>
      </c>
      <c r="F2861" s="9"/>
      <c r="G2861" s="10"/>
      <c r="H2861" s="7"/>
    </row>
    <row r="2862" spans="2:8" x14ac:dyDescent="0.25">
      <c r="C2862" s="77"/>
      <c r="D2862" s="75" t="s">
        <v>1</v>
      </c>
      <c r="E2862" s="9">
        <f>IF(SUM(G2850:G2851)&gt;0,ROUND((G2850+G2851+D2842)/D2842,2),0)</f>
        <v>1.01</v>
      </c>
      <c r="F2862" s="9"/>
      <c r="G2862" s="11"/>
      <c r="H2862" s="47"/>
    </row>
    <row r="2863" spans="2:8" x14ac:dyDescent="0.25">
      <c r="C2863" s="77"/>
      <c r="D2863" s="75" t="s">
        <v>2</v>
      </c>
      <c r="E2863" s="9">
        <f>IF(G2852&gt;0,ROUND((G2852+D2842)/D2842,2),0)</f>
        <v>0</v>
      </c>
      <c r="F2863" s="12"/>
      <c r="G2863" s="11"/>
    </row>
    <row r="2864" spans="2:8" x14ac:dyDescent="0.25">
      <c r="C2864" s="77"/>
      <c r="D2864" s="13" t="s">
        <v>3</v>
      </c>
      <c r="E2864" s="32">
        <f>IF(SUM(G2853:G2858)&gt;0,ROUND((SUM(G2853:G2858)+D2842)/D2842,2),0)</f>
        <v>2.62</v>
      </c>
      <c r="F2864" s="10"/>
      <c r="G2864" s="11"/>
    </row>
    <row r="2865" spans="2:8" ht="25.5" x14ac:dyDescent="0.25">
      <c r="D2865" s="33" t="s">
        <v>4</v>
      </c>
      <c r="E2865" s="34">
        <f>SUM(E2861:E2864)-IF(VALUE(COUNTIF(E2861:E2864,"&gt;0"))=4,3,0)-IF(VALUE(COUNTIF(E2861:E2864,"&gt;0"))=3,2,0)-IF(VALUE(COUNTIF(E2861:E2864,"&gt;0"))=2,1,0)</f>
        <v>2.6400000000000006</v>
      </c>
      <c r="F2865" s="25"/>
    </row>
    <row r="2866" spans="2:8" x14ac:dyDescent="0.25">
      <c r="E2866" s="15"/>
    </row>
    <row r="2867" spans="2:8" ht="25.5" x14ac:dyDescent="0.35">
      <c r="B2867" s="22"/>
      <c r="C2867" s="16" t="s">
        <v>23</v>
      </c>
      <c r="D2867" s="78">
        <f>E2865*D2842</f>
        <v>48390.936000000016</v>
      </c>
      <c r="E2867" s="78"/>
    </row>
    <row r="2868" spans="2:8" ht="20.25" x14ac:dyDescent="0.3">
      <c r="C2868" s="17" t="s">
        <v>8</v>
      </c>
      <c r="D2868" s="79">
        <f>D2867/D2841</f>
        <v>73.87929160305346</v>
      </c>
      <c r="E2868" s="79"/>
      <c r="G2868" s="7"/>
      <c r="H2868" s="48"/>
    </row>
    <row r="2878" spans="2:8" ht="60.75" x14ac:dyDescent="0.8">
      <c r="B2878" s="80" t="s">
        <v>228</v>
      </c>
      <c r="C2878" s="80"/>
      <c r="D2878" s="80"/>
      <c r="E2878" s="80"/>
      <c r="F2878" s="80"/>
      <c r="G2878" s="80"/>
      <c r="H2878" s="80"/>
    </row>
    <row r="2879" spans="2:8" x14ac:dyDescent="0.25">
      <c r="B2879" s="81" t="s">
        <v>37</v>
      </c>
      <c r="C2879" s="81"/>
      <c r="D2879" s="81"/>
      <c r="E2879" s="81"/>
      <c r="F2879" s="81"/>
      <c r="G2879" s="81"/>
    </row>
    <row r="2880" spans="2:8" x14ac:dyDescent="0.25">
      <c r="C2880" s="76"/>
      <c r="G2880" s="7"/>
    </row>
    <row r="2881" spans="2:8" ht="25.5" x14ac:dyDescent="0.25">
      <c r="C2881" s="14" t="s">
        <v>5</v>
      </c>
      <c r="D2881" s="6"/>
    </row>
    <row r="2882" spans="2:8" ht="20.25" x14ac:dyDescent="0.25">
      <c r="B2882" s="10"/>
      <c r="C2882" s="82" t="s">
        <v>15</v>
      </c>
      <c r="D2882" s="109" t="s">
        <v>87</v>
      </c>
      <c r="E2882" s="109"/>
      <c r="F2882" s="109"/>
      <c r="G2882" s="109"/>
      <c r="H2882" s="40"/>
    </row>
    <row r="2883" spans="2:8" ht="20.25" x14ac:dyDescent="0.25">
      <c r="B2883" s="10"/>
      <c r="C2883" s="83"/>
      <c r="D2883" s="109" t="s">
        <v>136</v>
      </c>
      <c r="E2883" s="109"/>
      <c r="F2883" s="109"/>
      <c r="G2883" s="109"/>
      <c r="H2883" s="40"/>
    </row>
    <row r="2884" spans="2:8" ht="20.25" x14ac:dyDescent="0.25">
      <c r="B2884" s="10"/>
      <c r="C2884" s="84"/>
      <c r="D2884" s="109" t="s">
        <v>233</v>
      </c>
      <c r="E2884" s="109"/>
      <c r="F2884" s="109"/>
      <c r="G2884" s="109"/>
      <c r="H2884" s="40"/>
    </row>
    <row r="2885" spans="2:8" x14ac:dyDescent="0.25">
      <c r="C2885" s="35" t="s">
        <v>12</v>
      </c>
      <c r="D2885" s="53">
        <v>22.4</v>
      </c>
      <c r="E2885" s="49"/>
      <c r="F2885" s="10"/>
    </row>
    <row r="2886" spans="2:8" x14ac:dyDescent="0.25">
      <c r="C2886" s="1" t="s">
        <v>9</v>
      </c>
      <c r="D2886" s="54">
        <v>1040</v>
      </c>
      <c r="E2886" s="88" t="s">
        <v>16</v>
      </c>
      <c r="F2886" s="89"/>
      <c r="G2886" s="92">
        <f>D2887/D2886</f>
        <v>11.164471153846153</v>
      </c>
    </row>
    <row r="2887" spans="2:8" x14ac:dyDescent="0.25">
      <c r="C2887" s="1" t="s">
        <v>10</v>
      </c>
      <c r="D2887" s="54">
        <v>11611.05</v>
      </c>
      <c r="E2887" s="90"/>
      <c r="F2887" s="91"/>
      <c r="G2887" s="93"/>
    </row>
    <row r="2888" spans="2:8" x14ac:dyDescent="0.25">
      <c r="C2888" s="37"/>
      <c r="D2888" s="38"/>
      <c r="E2888" s="50"/>
    </row>
    <row r="2889" spans="2:8" x14ac:dyDescent="0.3">
      <c r="C2889" s="36" t="s">
        <v>7</v>
      </c>
      <c r="D2889" s="55" t="s">
        <v>234</v>
      </c>
    </row>
    <row r="2890" spans="2:8" x14ac:dyDescent="0.3">
      <c r="C2890" s="36" t="s">
        <v>11</v>
      </c>
      <c r="D2890" s="55" t="s">
        <v>125</v>
      </c>
    </row>
    <row r="2891" spans="2:8" x14ac:dyDescent="0.3">
      <c r="C2891" s="36" t="s">
        <v>13</v>
      </c>
      <c r="D2891" s="69" t="s">
        <v>35</v>
      </c>
      <c r="E2891" s="41"/>
    </row>
    <row r="2892" spans="2:8" ht="24" thickBot="1" x14ac:dyDescent="0.3">
      <c r="C2892" s="42"/>
      <c r="D2892" s="42"/>
    </row>
    <row r="2893" spans="2:8" ht="48" thickBot="1" x14ac:dyDescent="0.3">
      <c r="B2893" s="94" t="s">
        <v>17</v>
      </c>
      <c r="C2893" s="95"/>
      <c r="D2893" s="23" t="s">
        <v>20</v>
      </c>
      <c r="E2893" s="96" t="s">
        <v>22</v>
      </c>
      <c r="F2893" s="97"/>
      <c r="G2893" s="2" t="s">
        <v>21</v>
      </c>
    </row>
    <row r="2894" spans="2:8" ht="24" thickBot="1" x14ac:dyDescent="0.3">
      <c r="B2894" s="98" t="s">
        <v>36</v>
      </c>
      <c r="C2894" s="99"/>
      <c r="D2894" s="70">
        <v>50.01</v>
      </c>
      <c r="E2894" s="56">
        <v>22.4</v>
      </c>
      <c r="F2894" s="18" t="s">
        <v>25</v>
      </c>
      <c r="G2894" s="26">
        <f t="shared" ref="G2894:G2901" si="65">D2894*E2894</f>
        <v>1120.2239999999999</v>
      </c>
      <c r="H2894" s="100"/>
    </row>
    <row r="2895" spans="2:8" x14ac:dyDescent="0.25">
      <c r="B2895" s="101" t="s">
        <v>18</v>
      </c>
      <c r="C2895" s="102"/>
      <c r="D2895" s="59"/>
      <c r="E2895" s="57"/>
      <c r="F2895" s="19" t="s">
        <v>26</v>
      </c>
      <c r="G2895" s="27">
        <f t="shared" si="65"/>
        <v>0</v>
      </c>
      <c r="H2895" s="100"/>
    </row>
    <row r="2896" spans="2:8" ht="24" thickBot="1" x14ac:dyDescent="0.3">
      <c r="B2896" s="103" t="s">
        <v>19</v>
      </c>
      <c r="C2896" s="104"/>
      <c r="D2896" s="62"/>
      <c r="E2896" s="58"/>
      <c r="F2896" s="20" t="s">
        <v>26</v>
      </c>
      <c r="G2896" s="28">
        <f t="shared" si="65"/>
        <v>0</v>
      </c>
      <c r="H2896" s="100"/>
    </row>
    <row r="2897" spans="2:8" ht="24" thickBot="1" x14ac:dyDescent="0.3">
      <c r="B2897" s="105" t="s">
        <v>28</v>
      </c>
      <c r="C2897" s="106"/>
      <c r="D2897" s="71">
        <v>731.97</v>
      </c>
      <c r="E2897" s="71">
        <v>22.4</v>
      </c>
      <c r="F2897" s="24" t="s">
        <v>25</v>
      </c>
      <c r="G2897" s="29">
        <f t="shared" si="65"/>
        <v>16396.128000000001</v>
      </c>
      <c r="H2897" s="100"/>
    </row>
    <row r="2898" spans="2:8" x14ac:dyDescent="0.25">
      <c r="B2898" s="101" t="s">
        <v>33</v>
      </c>
      <c r="C2898" s="102"/>
      <c r="D2898" s="59"/>
      <c r="E2898" s="59"/>
      <c r="F2898" s="19" t="s">
        <v>25</v>
      </c>
      <c r="G2898" s="27">
        <f t="shared" si="65"/>
        <v>0</v>
      </c>
      <c r="H2898" s="100"/>
    </row>
    <row r="2899" spans="2:8" x14ac:dyDescent="0.25">
      <c r="B2899" s="107" t="s">
        <v>27</v>
      </c>
      <c r="C2899" s="108"/>
      <c r="D2899" s="72"/>
      <c r="E2899" s="60"/>
      <c r="F2899" s="21" t="s">
        <v>25</v>
      </c>
      <c r="G2899" s="30">
        <f t="shared" si="65"/>
        <v>0</v>
      </c>
      <c r="H2899" s="100"/>
    </row>
    <row r="2900" spans="2:8" x14ac:dyDescent="0.25">
      <c r="B2900" s="107" t="s">
        <v>29</v>
      </c>
      <c r="C2900" s="108"/>
      <c r="D2900" s="73"/>
      <c r="E2900" s="61"/>
      <c r="F2900" s="21" t="s">
        <v>25</v>
      </c>
      <c r="G2900" s="30">
        <f t="shared" si="65"/>
        <v>0</v>
      </c>
      <c r="H2900" s="100"/>
    </row>
    <row r="2901" spans="2:8" x14ac:dyDescent="0.25">
      <c r="B2901" s="107" t="s">
        <v>30</v>
      </c>
      <c r="C2901" s="108"/>
      <c r="D2901" s="73"/>
      <c r="E2901" s="61"/>
      <c r="F2901" s="21" t="s">
        <v>25</v>
      </c>
      <c r="G2901" s="30">
        <f t="shared" si="65"/>
        <v>0</v>
      </c>
      <c r="H2901" s="100"/>
    </row>
    <row r="2902" spans="2:8" x14ac:dyDescent="0.25">
      <c r="B2902" s="107" t="s">
        <v>32</v>
      </c>
      <c r="C2902" s="108"/>
      <c r="D2902" s="73"/>
      <c r="E2902" s="61"/>
      <c r="F2902" s="21" t="s">
        <v>25</v>
      </c>
      <c r="G2902" s="30">
        <f>D2902*E2902</f>
        <v>0</v>
      </c>
      <c r="H2902" s="100"/>
    </row>
    <row r="2903" spans="2:8" ht="24" thickBot="1" x14ac:dyDescent="0.3">
      <c r="B2903" s="103" t="s">
        <v>31</v>
      </c>
      <c r="C2903" s="104"/>
      <c r="D2903" s="74"/>
      <c r="E2903" s="62"/>
      <c r="F2903" s="20" t="s">
        <v>25</v>
      </c>
      <c r="G2903" s="31">
        <f>D2903*E2903</f>
        <v>0</v>
      </c>
      <c r="H2903" s="100"/>
    </row>
    <row r="2904" spans="2:8" x14ac:dyDescent="0.25">
      <c r="C2904" s="3"/>
      <c r="D2904" s="3"/>
      <c r="E2904" s="4"/>
      <c r="F2904" s="4"/>
      <c r="H2904" s="45"/>
    </row>
    <row r="2905" spans="2:8" ht="25.5" x14ac:dyDescent="0.25">
      <c r="C2905" s="14" t="s">
        <v>14</v>
      </c>
      <c r="D2905" s="6"/>
    </row>
    <row r="2906" spans="2:8" ht="20.25" x14ac:dyDescent="0.25">
      <c r="C2906" s="77" t="s">
        <v>6</v>
      </c>
      <c r="D2906" s="75" t="s">
        <v>0</v>
      </c>
      <c r="E2906" s="9">
        <f>IF(G2894&gt;0, ROUND((G2894+D2887)/D2887,2), 0)</f>
        <v>1.1000000000000001</v>
      </c>
      <c r="F2906" s="9"/>
      <c r="G2906" s="10"/>
      <c r="H2906" s="7"/>
    </row>
    <row r="2907" spans="2:8" x14ac:dyDescent="0.25">
      <c r="C2907" s="77"/>
      <c r="D2907" s="75" t="s">
        <v>1</v>
      </c>
      <c r="E2907" s="9">
        <f>IF(SUM(G2895:G2896)&gt;0,ROUND((G2895+G2896+D2887)/D2887,2),0)</f>
        <v>0</v>
      </c>
      <c r="F2907" s="9"/>
      <c r="G2907" s="11"/>
      <c r="H2907" s="47"/>
    </row>
    <row r="2908" spans="2:8" x14ac:dyDescent="0.25">
      <c r="C2908" s="77"/>
      <c r="D2908" s="75" t="s">
        <v>2</v>
      </c>
      <c r="E2908" s="9">
        <f>IF(G2897&gt;0,ROUND((G2897+D2887)/D2887,2),0)</f>
        <v>2.41</v>
      </c>
      <c r="F2908" s="12"/>
      <c r="G2908" s="11"/>
    </row>
    <row r="2909" spans="2:8" x14ac:dyDescent="0.25">
      <c r="C2909" s="77"/>
      <c r="D2909" s="13" t="s">
        <v>3</v>
      </c>
      <c r="E2909" s="32">
        <f>IF(SUM(G2898:G2903)&gt;0,ROUND((SUM(G2898:G2903)+D2887)/D2887,2),0)</f>
        <v>0</v>
      </c>
      <c r="F2909" s="10"/>
      <c r="G2909" s="11"/>
    </row>
    <row r="2910" spans="2:8" ht="25.5" x14ac:dyDescent="0.25">
      <c r="D2910" s="33" t="s">
        <v>4</v>
      </c>
      <c r="E2910" s="34">
        <f>SUM(E2906:E2909)-IF(VALUE(COUNTIF(E2906:E2909,"&gt;0"))=4,3,0)-IF(VALUE(COUNTIF(E2906:E2909,"&gt;0"))=3,2,0)-IF(VALUE(COUNTIF(E2906:E2909,"&gt;0"))=2,1,0)</f>
        <v>2.5100000000000002</v>
      </c>
      <c r="F2910" s="25"/>
    </row>
    <row r="2911" spans="2:8" x14ac:dyDescent="0.25">
      <c r="E2911" s="15"/>
    </row>
    <row r="2912" spans="2:8" ht="25.5" x14ac:dyDescent="0.35">
      <c r="B2912" s="22"/>
      <c r="C2912" s="16" t="s">
        <v>23</v>
      </c>
      <c r="D2912" s="78">
        <f>E2910*D2887</f>
        <v>29143.735500000003</v>
      </c>
      <c r="E2912" s="78"/>
    </row>
    <row r="2913" spans="2:8" ht="20.25" x14ac:dyDescent="0.3">
      <c r="C2913" s="17" t="s">
        <v>8</v>
      </c>
      <c r="D2913" s="79">
        <f>D2912/D2886</f>
        <v>28.022822596153848</v>
      </c>
      <c r="E2913" s="79"/>
      <c r="G2913" s="7"/>
      <c r="H2913" s="48"/>
    </row>
    <row r="2923" spans="2:8" ht="60.75" x14ac:dyDescent="0.8">
      <c r="B2923" s="80" t="s">
        <v>230</v>
      </c>
      <c r="C2923" s="80"/>
      <c r="D2923" s="80"/>
      <c r="E2923" s="80"/>
      <c r="F2923" s="80"/>
      <c r="G2923" s="80"/>
      <c r="H2923" s="80"/>
    </row>
    <row r="2924" spans="2:8" x14ac:dyDescent="0.25">
      <c r="B2924" s="81" t="s">
        <v>37</v>
      </c>
      <c r="C2924" s="81"/>
      <c r="D2924" s="81"/>
      <c r="E2924" s="81"/>
      <c r="F2924" s="81"/>
      <c r="G2924" s="81"/>
    </row>
    <row r="2925" spans="2:8" x14ac:dyDescent="0.25">
      <c r="C2925" s="76"/>
      <c r="G2925" s="7"/>
    </row>
    <row r="2926" spans="2:8" ht="25.5" x14ac:dyDescent="0.25">
      <c r="C2926" s="14" t="s">
        <v>5</v>
      </c>
      <c r="D2926" s="6"/>
    </row>
    <row r="2927" spans="2:8" ht="20.25" x14ac:dyDescent="0.25">
      <c r="B2927" s="10"/>
      <c r="C2927" s="82" t="s">
        <v>15</v>
      </c>
      <c r="D2927" s="109" t="s">
        <v>87</v>
      </c>
      <c r="E2927" s="109"/>
      <c r="F2927" s="109"/>
      <c r="G2927" s="109"/>
      <c r="H2927" s="40"/>
    </row>
    <row r="2928" spans="2:8" ht="20.25" x14ac:dyDescent="0.25">
      <c r="B2928" s="10"/>
      <c r="C2928" s="83"/>
      <c r="D2928" s="109" t="s">
        <v>136</v>
      </c>
      <c r="E2928" s="109"/>
      <c r="F2928" s="109"/>
      <c r="G2928" s="109"/>
      <c r="H2928" s="40"/>
    </row>
    <row r="2929" spans="2:8" ht="20.25" x14ac:dyDescent="0.25">
      <c r="B2929" s="10"/>
      <c r="C2929" s="84"/>
      <c r="D2929" s="109" t="s">
        <v>236</v>
      </c>
      <c r="E2929" s="109"/>
      <c r="F2929" s="109"/>
      <c r="G2929" s="109"/>
      <c r="H2929" s="40"/>
    </row>
    <row r="2930" spans="2:8" x14ac:dyDescent="0.25">
      <c r="C2930" s="35" t="s">
        <v>12</v>
      </c>
      <c r="D2930" s="53">
        <v>23</v>
      </c>
      <c r="E2930" s="49"/>
      <c r="F2930" s="10"/>
    </row>
    <row r="2931" spans="2:8" x14ac:dyDescent="0.25">
      <c r="C2931" s="1" t="s">
        <v>9</v>
      </c>
      <c r="D2931" s="54">
        <v>1507</v>
      </c>
      <c r="E2931" s="88" t="s">
        <v>16</v>
      </c>
      <c r="F2931" s="89"/>
      <c r="G2931" s="92">
        <f>D2932/D2931</f>
        <v>9.5550763105507635</v>
      </c>
    </row>
    <row r="2932" spans="2:8" x14ac:dyDescent="0.25">
      <c r="C2932" s="1" t="s">
        <v>10</v>
      </c>
      <c r="D2932" s="54">
        <v>14399.5</v>
      </c>
      <c r="E2932" s="90"/>
      <c r="F2932" s="91"/>
      <c r="G2932" s="93"/>
    </row>
    <row r="2933" spans="2:8" x14ac:dyDescent="0.25">
      <c r="C2933" s="37"/>
      <c r="D2933" s="38"/>
      <c r="E2933" s="50"/>
    </row>
    <row r="2934" spans="2:8" x14ac:dyDescent="0.3">
      <c r="C2934" s="36" t="s">
        <v>7</v>
      </c>
      <c r="D2934" s="55" t="s">
        <v>237</v>
      </c>
    </row>
    <row r="2935" spans="2:8" x14ac:dyDescent="0.3">
      <c r="C2935" s="36" t="s">
        <v>11</v>
      </c>
      <c r="D2935" s="55" t="s">
        <v>102</v>
      </c>
    </row>
    <row r="2936" spans="2:8" x14ac:dyDescent="0.3">
      <c r="C2936" s="36" t="s">
        <v>13</v>
      </c>
      <c r="D2936" s="69" t="s">
        <v>35</v>
      </c>
      <c r="E2936" s="41"/>
    </row>
    <row r="2937" spans="2:8" ht="24" thickBot="1" x14ac:dyDescent="0.3">
      <c r="C2937" s="42"/>
      <c r="D2937" s="42"/>
    </row>
    <row r="2938" spans="2:8" ht="48" thickBot="1" x14ac:dyDescent="0.3">
      <c r="B2938" s="94" t="s">
        <v>17</v>
      </c>
      <c r="C2938" s="95"/>
      <c r="D2938" s="23" t="s">
        <v>20</v>
      </c>
      <c r="E2938" s="96" t="s">
        <v>22</v>
      </c>
      <c r="F2938" s="97"/>
      <c r="G2938" s="2" t="s">
        <v>21</v>
      </c>
    </row>
    <row r="2939" spans="2:8" ht="24" thickBot="1" x14ac:dyDescent="0.3">
      <c r="B2939" s="98" t="s">
        <v>36</v>
      </c>
      <c r="C2939" s="99"/>
      <c r="D2939" s="70">
        <v>50.01</v>
      </c>
      <c r="E2939" s="56">
        <v>23</v>
      </c>
      <c r="F2939" s="18" t="s">
        <v>25</v>
      </c>
      <c r="G2939" s="26">
        <f t="shared" ref="G2939:G2946" si="66">D2939*E2939</f>
        <v>1150.23</v>
      </c>
      <c r="H2939" s="100"/>
    </row>
    <row r="2940" spans="2:8" x14ac:dyDescent="0.25">
      <c r="B2940" s="101" t="s">
        <v>18</v>
      </c>
      <c r="C2940" s="102"/>
      <c r="D2940" s="59"/>
      <c r="E2940" s="57"/>
      <c r="F2940" s="19" t="s">
        <v>26</v>
      </c>
      <c r="G2940" s="27">
        <f t="shared" si="66"/>
        <v>0</v>
      </c>
      <c r="H2940" s="100"/>
    </row>
    <row r="2941" spans="2:8" ht="24" thickBot="1" x14ac:dyDescent="0.3">
      <c r="B2941" s="103" t="s">
        <v>19</v>
      </c>
      <c r="C2941" s="104"/>
      <c r="D2941" s="62"/>
      <c r="E2941" s="58"/>
      <c r="F2941" s="20" t="s">
        <v>26</v>
      </c>
      <c r="G2941" s="28">
        <f t="shared" si="66"/>
        <v>0</v>
      </c>
      <c r="H2941" s="100"/>
    </row>
    <row r="2942" spans="2:8" ht="24" thickBot="1" x14ac:dyDescent="0.3">
      <c r="B2942" s="105" t="s">
        <v>28</v>
      </c>
      <c r="C2942" s="106"/>
      <c r="D2942" s="71">
        <v>731.97</v>
      </c>
      <c r="E2942" s="71">
        <v>23</v>
      </c>
      <c r="F2942" s="24" t="s">
        <v>25</v>
      </c>
      <c r="G2942" s="29">
        <f t="shared" si="66"/>
        <v>16835.310000000001</v>
      </c>
      <c r="H2942" s="100"/>
    </row>
    <row r="2943" spans="2:8" x14ac:dyDescent="0.25">
      <c r="B2943" s="101" t="s">
        <v>33</v>
      </c>
      <c r="C2943" s="102"/>
      <c r="D2943" s="59"/>
      <c r="E2943" s="59"/>
      <c r="F2943" s="19" t="s">
        <v>25</v>
      </c>
      <c r="G2943" s="27">
        <f t="shared" si="66"/>
        <v>0</v>
      </c>
      <c r="H2943" s="100"/>
    </row>
    <row r="2944" spans="2:8" x14ac:dyDescent="0.25">
      <c r="B2944" s="107" t="s">
        <v>27</v>
      </c>
      <c r="C2944" s="108"/>
      <c r="D2944" s="72"/>
      <c r="E2944" s="60"/>
      <c r="F2944" s="21" t="s">
        <v>25</v>
      </c>
      <c r="G2944" s="30">
        <f t="shared" si="66"/>
        <v>0</v>
      </c>
      <c r="H2944" s="100"/>
    </row>
    <row r="2945" spans="2:8" x14ac:dyDescent="0.25">
      <c r="B2945" s="107" t="s">
        <v>29</v>
      </c>
      <c r="C2945" s="108"/>
      <c r="D2945" s="73"/>
      <c r="E2945" s="61"/>
      <c r="F2945" s="21" t="s">
        <v>25</v>
      </c>
      <c r="G2945" s="30">
        <f t="shared" si="66"/>
        <v>0</v>
      </c>
      <c r="H2945" s="100"/>
    </row>
    <row r="2946" spans="2:8" x14ac:dyDescent="0.25">
      <c r="B2946" s="107" t="s">
        <v>30</v>
      </c>
      <c r="C2946" s="108"/>
      <c r="D2946" s="73"/>
      <c r="E2946" s="61"/>
      <c r="F2946" s="21" t="s">
        <v>25</v>
      </c>
      <c r="G2946" s="30">
        <f t="shared" si="66"/>
        <v>0</v>
      </c>
      <c r="H2946" s="100"/>
    </row>
    <row r="2947" spans="2:8" x14ac:dyDescent="0.25">
      <c r="B2947" s="107" t="s">
        <v>32</v>
      </c>
      <c r="C2947" s="108"/>
      <c r="D2947" s="73"/>
      <c r="E2947" s="61"/>
      <c r="F2947" s="21" t="s">
        <v>25</v>
      </c>
      <c r="G2947" s="30">
        <f>D2947*E2947</f>
        <v>0</v>
      </c>
      <c r="H2947" s="100"/>
    </row>
    <row r="2948" spans="2:8" ht="24" thickBot="1" x14ac:dyDescent="0.3">
      <c r="B2948" s="103" t="s">
        <v>31</v>
      </c>
      <c r="C2948" s="104"/>
      <c r="D2948" s="74"/>
      <c r="E2948" s="62"/>
      <c r="F2948" s="20" t="s">
        <v>25</v>
      </c>
      <c r="G2948" s="31">
        <f>D2948*E2948</f>
        <v>0</v>
      </c>
      <c r="H2948" s="100"/>
    </row>
    <row r="2949" spans="2:8" x14ac:dyDescent="0.25">
      <c r="C2949" s="3"/>
      <c r="D2949" s="3"/>
      <c r="E2949" s="4"/>
      <c r="F2949" s="4"/>
      <c r="H2949" s="45"/>
    </row>
    <row r="2950" spans="2:8" ht="25.5" x14ac:dyDescent="0.25">
      <c r="C2950" s="14" t="s">
        <v>14</v>
      </c>
      <c r="D2950" s="6"/>
    </row>
    <row r="2951" spans="2:8" ht="20.25" x14ac:dyDescent="0.25">
      <c r="C2951" s="77" t="s">
        <v>6</v>
      </c>
      <c r="D2951" s="75" t="s">
        <v>0</v>
      </c>
      <c r="E2951" s="9">
        <f>IF(G2939&gt;0, ROUND((G2939+D2932)/D2932,2), 0)</f>
        <v>1.08</v>
      </c>
      <c r="F2951" s="9"/>
      <c r="G2951" s="10"/>
      <c r="H2951" s="7"/>
    </row>
    <row r="2952" spans="2:8" x14ac:dyDescent="0.25">
      <c r="C2952" s="77"/>
      <c r="D2952" s="75" t="s">
        <v>1</v>
      </c>
      <c r="E2952" s="9">
        <f>IF(SUM(G2940:G2941)&gt;0,ROUND((G2940+G2941+D2932)/D2932,2),0)</f>
        <v>0</v>
      </c>
      <c r="F2952" s="9"/>
      <c r="G2952" s="11"/>
      <c r="H2952" s="47"/>
    </row>
    <row r="2953" spans="2:8" x14ac:dyDescent="0.25">
      <c r="C2953" s="77"/>
      <c r="D2953" s="75" t="s">
        <v>2</v>
      </c>
      <c r="E2953" s="9">
        <f>IF(G2942&gt;0,ROUND((G2942+D2932)/D2932,2),0)</f>
        <v>2.17</v>
      </c>
      <c r="F2953" s="12"/>
      <c r="G2953" s="11"/>
    </row>
    <row r="2954" spans="2:8" x14ac:dyDescent="0.25">
      <c r="C2954" s="77"/>
      <c r="D2954" s="13" t="s">
        <v>3</v>
      </c>
      <c r="E2954" s="32">
        <f>IF(SUM(G2943:G2948)&gt;0,ROUND((SUM(G2943:G2948)+D2932)/D2932,2),0)</f>
        <v>0</v>
      </c>
      <c r="F2954" s="10"/>
      <c r="G2954" s="11"/>
    </row>
    <row r="2955" spans="2:8" ht="25.5" x14ac:dyDescent="0.25">
      <c r="D2955" s="33" t="s">
        <v>4</v>
      </c>
      <c r="E2955" s="34">
        <f>SUM(E2951:E2954)-IF(VALUE(COUNTIF(E2951:E2954,"&gt;0"))=4,3,0)-IF(VALUE(COUNTIF(E2951:E2954,"&gt;0"))=3,2,0)-IF(VALUE(COUNTIF(E2951:E2954,"&gt;0"))=2,1,0)</f>
        <v>2.25</v>
      </c>
      <c r="F2955" s="25"/>
    </row>
    <row r="2956" spans="2:8" x14ac:dyDescent="0.25">
      <c r="E2956" s="15"/>
    </row>
    <row r="2957" spans="2:8" ht="25.5" x14ac:dyDescent="0.35">
      <c r="B2957" s="22"/>
      <c r="C2957" s="16" t="s">
        <v>23</v>
      </c>
      <c r="D2957" s="78">
        <f>E2955*D2932</f>
        <v>32398.875</v>
      </c>
      <c r="E2957" s="78"/>
    </row>
    <row r="2958" spans="2:8" ht="20.25" x14ac:dyDescent="0.3">
      <c r="C2958" s="17" t="s">
        <v>8</v>
      </c>
      <c r="D2958" s="79">
        <f>D2957/D2931</f>
        <v>21.498921698739217</v>
      </c>
      <c r="E2958" s="79"/>
      <c r="G2958" s="7"/>
      <c r="H2958" s="48"/>
    </row>
    <row r="2968" spans="2:8" ht="60.75" x14ac:dyDescent="0.8">
      <c r="B2968" s="80" t="s">
        <v>232</v>
      </c>
      <c r="C2968" s="80"/>
      <c r="D2968" s="80"/>
      <c r="E2968" s="80"/>
      <c r="F2968" s="80"/>
      <c r="G2968" s="80"/>
      <c r="H2968" s="80"/>
    </row>
    <row r="2969" spans="2:8" x14ac:dyDescent="0.25">
      <c r="B2969" s="81" t="s">
        <v>37</v>
      </c>
      <c r="C2969" s="81"/>
      <c r="D2969" s="81"/>
      <c r="E2969" s="81"/>
      <c r="F2969" s="81"/>
      <c r="G2969" s="81"/>
    </row>
    <row r="2970" spans="2:8" x14ac:dyDescent="0.25">
      <c r="C2970" s="76"/>
      <c r="G2970" s="7"/>
    </row>
    <row r="2971" spans="2:8" ht="25.5" x14ac:dyDescent="0.25">
      <c r="C2971" s="14" t="s">
        <v>5</v>
      </c>
      <c r="D2971" s="6"/>
    </row>
    <row r="2972" spans="2:8" ht="20.25" x14ac:dyDescent="0.25">
      <c r="B2972" s="10"/>
      <c r="C2972" s="82" t="s">
        <v>15</v>
      </c>
      <c r="D2972" s="109" t="s">
        <v>87</v>
      </c>
      <c r="E2972" s="109"/>
      <c r="F2972" s="109"/>
      <c r="G2972" s="109"/>
      <c r="H2972" s="40"/>
    </row>
    <row r="2973" spans="2:8" ht="20.25" x14ac:dyDescent="0.25">
      <c r="B2973" s="10"/>
      <c r="C2973" s="83"/>
      <c r="D2973" s="109" t="s">
        <v>136</v>
      </c>
      <c r="E2973" s="109"/>
      <c r="F2973" s="109"/>
      <c r="G2973" s="109"/>
      <c r="H2973" s="40"/>
    </row>
    <row r="2974" spans="2:8" ht="20.25" x14ac:dyDescent="0.25">
      <c r="B2974" s="10"/>
      <c r="C2974" s="84"/>
      <c r="D2974" s="109" t="s">
        <v>239</v>
      </c>
      <c r="E2974" s="109"/>
      <c r="F2974" s="109"/>
      <c r="G2974" s="109"/>
      <c r="H2974" s="40"/>
    </row>
    <row r="2975" spans="2:8" x14ac:dyDescent="0.25">
      <c r="C2975" s="35" t="s">
        <v>12</v>
      </c>
      <c r="D2975" s="53">
        <v>19</v>
      </c>
      <c r="E2975" s="49"/>
      <c r="F2975" s="10"/>
    </row>
    <row r="2976" spans="2:8" x14ac:dyDescent="0.25">
      <c r="C2976" s="1" t="s">
        <v>9</v>
      </c>
      <c r="D2976" s="54">
        <v>601</v>
      </c>
      <c r="E2976" s="88" t="s">
        <v>16</v>
      </c>
      <c r="F2976" s="89"/>
      <c r="G2976" s="92">
        <f>D2977/D2976</f>
        <v>146.63419301164726</v>
      </c>
    </row>
    <row r="2977" spans="2:8" x14ac:dyDescent="0.25">
      <c r="C2977" s="1" t="s">
        <v>10</v>
      </c>
      <c r="D2977" s="54">
        <v>88127.15</v>
      </c>
      <c r="E2977" s="90"/>
      <c r="F2977" s="91"/>
      <c r="G2977" s="93"/>
    </row>
    <row r="2978" spans="2:8" x14ac:dyDescent="0.25">
      <c r="C2978" s="37"/>
      <c r="D2978" s="38"/>
      <c r="E2978" s="50"/>
    </row>
    <row r="2979" spans="2:8" x14ac:dyDescent="0.3">
      <c r="C2979" s="36" t="s">
        <v>7</v>
      </c>
      <c r="D2979" s="55" t="s">
        <v>240</v>
      </c>
    </row>
    <row r="2980" spans="2:8" x14ac:dyDescent="0.3">
      <c r="C2980" s="36" t="s">
        <v>11</v>
      </c>
      <c r="D2980" s="55" t="s">
        <v>117</v>
      </c>
    </row>
    <row r="2981" spans="2:8" x14ac:dyDescent="0.3">
      <c r="C2981" s="36" t="s">
        <v>13</v>
      </c>
      <c r="D2981" s="69" t="s">
        <v>34</v>
      </c>
      <c r="E2981" s="41"/>
    </row>
    <row r="2982" spans="2:8" ht="24" thickBot="1" x14ac:dyDescent="0.3">
      <c r="C2982" s="42"/>
      <c r="D2982" s="42"/>
    </row>
    <row r="2983" spans="2:8" ht="48" thickBot="1" x14ac:dyDescent="0.3">
      <c r="B2983" s="94" t="s">
        <v>17</v>
      </c>
      <c r="C2983" s="95"/>
      <c r="D2983" s="23" t="s">
        <v>20</v>
      </c>
      <c r="E2983" s="96" t="s">
        <v>22</v>
      </c>
      <c r="F2983" s="97"/>
      <c r="G2983" s="2" t="s">
        <v>21</v>
      </c>
    </row>
    <row r="2984" spans="2:8" ht="24" thickBot="1" x14ac:dyDescent="0.3">
      <c r="B2984" s="98" t="s">
        <v>36</v>
      </c>
      <c r="C2984" s="99"/>
      <c r="D2984" s="70">
        <v>50.01</v>
      </c>
      <c r="E2984" s="56">
        <v>19</v>
      </c>
      <c r="F2984" s="18" t="s">
        <v>25</v>
      </c>
      <c r="G2984" s="26">
        <f t="shared" ref="G2984:G2991" si="67">D2984*E2984</f>
        <v>950.18999999999994</v>
      </c>
      <c r="H2984" s="100"/>
    </row>
    <row r="2985" spans="2:8" x14ac:dyDescent="0.25">
      <c r="B2985" s="101" t="s">
        <v>18</v>
      </c>
      <c r="C2985" s="102"/>
      <c r="D2985" s="59"/>
      <c r="E2985" s="57"/>
      <c r="F2985" s="19" t="s">
        <v>26</v>
      </c>
      <c r="G2985" s="27">
        <f t="shared" si="67"/>
        <v>0</v>
      </c>
      <c r="H2985" s="100"/>
    </row>
    <row r="2986" spans="2:8" ht="24" thickBot="1" x14ac:dyDescent="0.3">
      <c r="B2986" s="103" t="s">
        <v>19</v>
      </c>
      <c r="C2986" s="104"/>
      <c r="D2986" s="62"/>
      <c r="E2986" s="58"/>
      <c r="F2986" s="20" t="s">
        <v>26</v>
      </c>
      <c r="G2986" s="28">
        <f t="shared" si="67"/>
        <v>0</v>
      </c>
      <c r="H2986" s="100"/>
    </row>
    <row r="2987" spans="2:8" ht="24" thickBot="1" x14ac:dyDescent="0.3">
      <c r="B2987" s="105" t="s">
        <v>28</v>
      </c>
      <c r="C2987" s="106"/>
      <c r="D2987" s="71">
        <v>731.97</v>
      </c>
      <c r="E2987" s="71">
        <v>19</v>
      </c>
      <c r="F2987" s="24" t="s">
        <v>25</v>
      </c>
      <c r="G2987" s="29">
        <f t="shared" si="67"/>
        <v>13907.43</v>
      </c>
      <c r="H2987" s="100"/>
    </row>
    <row r="2988" spans="2:8" x14ac:dyDescent="0.25">
      <c r="B2988" s="101" t="s">
        <v>33</v>
      </c>
      <c r="C2988" s="102"/>
      <c r="D2988" s="59"/>
      <c r="E2988" s="59"/>
      <c r="F2988" s="19" t="s">
        <v>25</v>
      </c>
      <c r="G2988" s="27">
        <f t="shared" si="67"/>
        <v>0</v>
      </c>
      <c r="H2988" s="100"/>
    </row>
    <row r="2989" spans="2:8" x14ac:dyDescent="0.25">
      <c r="B2989" s="107" t="s">
        <v>27</v>
      </c>
      <c r="C2989" s="108"/>
      <c r="D2989" s="72"/>
      <c r="E2989" s="60"/>
      <c r="F2989" s="21" t="s">
        <v>25</v>
      </c>
      <c r="G2989" s="30">
        <f t="shared" si="67"/>
        <v>0</v>
      </c>
      <c r="H2989" s="100"/>
    </row>
    <row r="2990" spans="2:8" x14ac:dyDescent="0.25">
      <c r="B2990" s="107" t="s">
        <v>29</v>
      </c>
      <c r="C2990" s="108"/>
      <c r="D2990" s="73"/>
      <c r="E2990" s="61"/>
      <c r="F2990" s="21" t="s">
        <v>25</v>
      </c>
      <c r="G2990" s="30">
        <f t="shared" si="67"/>
        <v>0</v>
      </c>
      <c r="H2990" s="100"/>
    </row>
    <row r="2991" spans="2:8" x14ac:dyDescent="0.25">
      <c r="B2991" s="107" t="s">
        <v>30</v>
      </c>
      <c r="C2991" s="108"/>
      <c r="D2991" s="73"/>
      <c r="E2991" s="61"/>
      <c r="F2991" s="21" t="s">
        <v>25</v>
      </c>
      <c r="G2991" s="30">
        <f t="shared" si="67"/>
        <v>0</v>
      </c>
      <c r="H2991" s="100"/>
    </row>
    <row r="2992" spans="2:8" x14ac:dyDescent="0.25">
      <c r="B2992" s="107" t="s">
        <v>32</v>
      </c>
      <c r="C2992" s="108"/>
      <c r="D2992" s="73"/>
      <c r="E2992" s="61"/>
      <c r="F2992" s="21" t="s">
        <v>25</v>
      </c>
      <c r="G2992" s="30">
        <f>D2992*E2992</f>
        <v>0</v>
      </c>
      <c r="H2992" s="100"/>
    </row>
    <row r="2993" spans="2:8" ht="24" thickBot="1" x14ac:dyDescent="0.3">
      <c r="B2993" s="103" t="s">
        <v>31</v>
      </c>
      <c r="C2993" s="104"/>
      <c r="D2993" s="74"/>
      <c r="E2993" s="62"/>
      <c r="F2993" s="20" t="s">
        <v>25</v>
      </c>
      <c r="G2993" s="31">
        <f>D2993*E2993</f>
        <v>0</v>
      </c>
      <c r="H2993" s="100"/>
    </row>
    <row r="2994" spans="2:8" x14ac:dyDescent="0.25">
      <c r="C2994" s="3"/>
      <c r="D2994" s="3"/>
      <c r="E2994" s="4"/>
      <c r="F2994" s="4"/>
      <c r="H2994" s="45"/>
    </row>
    <row r="2995" spans="2:8" ht="25.5" x14ac:dyDescent="0.25">
      <c r="C2995" s="14" t="s">
        <v>14</v>
      </c>
      <c r="D2995" s="6"/>
    </row>
    <row r="2996" spans="2:8" ht="20.25" x14ac:dyDescent="0.25">
      <c r="C2996" s="77" t="s">
        <v>6</v>
      </c>
      <c r="D2996" s="75" t="s">
        <v>0</v>
      </c>
      <c r="E2996" s="9">
        <f>IF(G2984&gt;0, ROUND((G2984+D2977)/D2977,2), 0)</f>
        <v>1.01</v>
      </c>
      <c r="F2996" s="9"/>
      <c r="G2996" s="10"/>
      <c r="H2996" s="7"/>
    </row>
    <row r="2997" spans="2:8" x14ac:dyDescent="0.25">
      <c r="C2997" s="77"/>
      <c r="D2997" s="75" t="s">
        <v>1</v>
      </c>
      <c r="E2997" s="9">
        <f>IF(SUM(G2985:G2986)&gt;0,ROUND((G2985+G2986+D2977)/D2977,2),0)</f>
        <v>0</v>
      </c>
      <c r="F2997" s="9"/>
      <c r="G2997" s="11"/>
      <c r="H2997" s="47"/>
    </row>
    <row r="2998" spans="2:8" x14ac:dyDescent="0.25">
      <c r="C2998" s="77"/>
      <c r="D2998" s="75" t="s">
        <v>2</v>
      </c>
      <c r="E2998" s="9">
        <f>IF(G2987&gt;0,ROUND((G2987+D2977)/D2977,2),0)</f>
        <v>1.1599999999999999</v>
      </c>
      <c r="F2998" s="12"/>
      <c r="G2998" s="11"/>
    </row>
    <row r="2999" spans="2:8" x14ac:dyDescent="0.25">
      <c r="C2999" s="77"/>
      <c r="D2999" s="13" t="s">
        <v>3</v>
      </c>
      <c r="E2999" s="32">
        <f>IF(SUM(G2988:G2993)&gt;0,ROUND((SUM(G2988:G2993)+D2977)/D2977,2),0)</f>
        <v>0</v>
      </c>
      <c r="F2999" s="10"/>
      <c r="G2999" s="11"/>
    </row>
    <row r="3000" spans="2:8" ht="25.5" x14ac:dyDescent="0.25">
      <c r="D3000" s="33" t="s">
        <v>4</v>
      </c>
      <c r="E3000" s="34">
        <f>SUM(E2996:E2999)-IF(VALUE(COUNTIF(E2996:E2999,"&gt;0"))=4,3,0)-IF(VALUE(COUNTIF(E2996:E2999,"&gt;0"))=3,2,0)-IF(VALUE(COUNTIF(E2996:E2999,"&gt;0"))=2,1,0)</f>
        <v>1.17</v>
      </c>
      <c r="F3000" s="25"/>
    </row>
    <row r="3001" spans="2:8" x14ac:dyDescent="0.25">
      <c r="E3001" s="15"/>
    </row>
    <row r="3002" spans="2:8" ht="25.5" x14ac:dyDescent="0.35">
      <c r="B3002" s="22"/>
      <c r="C3002" s="16" t="s">
        <v>23</v>
      </c>
      <c r="D3002" s="78">
        <f>E3000*D2977</f>
        <v>103108.76549999999</v>
      </c>
      <c r="E3002" s="78"/>
    </row>
    <row r="3003" spans="2:8" ht="20.25" x14ac:dyDescent="0.3">
      <c r="C3003" s="17" t="s">
        <v>8</v>
      </c>
      <c r="D3003" s="79">
        <f>D3002/D2976</f>
        <v>171.56200582362729</v>
      </c>
      <c r="E3003" s="79"/>
      <c r="G3003" s="7"/>
      <c r="H3003" s="48"/>
    </row>
    <row r="3013" spans="2:8" ht="60.75" x14ac:dyDescent="0.8">
      <c r="B3013" s="80" t="s">
        <v>235</v>
      </c>
      <c r="C3013" s="80"/>
      <c r="D3013" s="80"/>
      <c r="E3013" s="80"/>
      <c r="F3013" s="80"/>
      <c r="G3013" s="80"/>
      <c r="H3013" s="80"/>
    </row>
    <row r="3014" spans="2:8" x14ac:dyDescent="0.25">
      <c r="B3014" s="81" t="s">
        <v>37</v>
      </c>
      <c r="C3014" s="81"/>
      <c r="D3014" s="81"/>
      <c r="E3014" s="81"/>
      <c r="F3014" s="81"/>
      <c r="G3014" s="81"/>
    </row>
    <row r="3015" spans="2:8" x14ac:dyDescent="0.25">
      <c r="C3015" s="76"/>
      <c r="G3015" s="7"/>
    </row>
    <row r="3016" spans="2:8" ht="25.5" x14ac:dyDescent="0.25">
      <c r="C3016" s="14" t="s">
        <v>5</v>
      </c>
      <c r="D3016" s="6"/>
    </row>
    <row r="3017" spans="2:8" ht="20.25" x14ac:dyDescent="0.25">
      <c r="B3017" s="10"/>
      <c r="C3017" s="82" t="s">
        <v>15</v>
      </c>
      <c r="D3017" s="109" t="s">
        <v>87</v>
      </c>
      <c r="E3017" s="109"/>
      <c r="F3017" s="109"/>
      <c r="G3017" s="109"/>
      <c r="H3017" s="40"/>
    </row>
    <row r="3018" spans="2:8" ht="20.25" x14ac:dyDescent="0.25">
      <c r="B3018" s="10"/>
      <c r="C3018" s="83"/>
      <c r="D3018" s="109" t="s">
        <v>114</v>
      </c>
      <c r="E3018" s="109"/>
      <c r="F3018" s="109"/>
      <c r="G3018" s="109"/>
      <c r="H3018" s="40"/>
    </row>
    <row r="3019" spans="2:8" ht="20.25" x14ac:dyDescent="0.25">
      <c r="B3019" s="10"/>
      <c r="C3019" s="84"/>
      <c r="D3019" s="109" t="s">
        <v>242</v>
      </c>
      <c r="E3019" s="109"/>
      <c r="F3019" s="109"/>
      <c r="G3019" s="109"/>
      <c r="H3019" s="40"/>
    </row>
    <row r="3020" spans="2:8" x14ac:dyDescent="0.25">
      <c r="C3020" s="35" t="s">
        <v>12</v>
      </c>
      <c r="D3020" s="53">
        <v>5.4</v>
      </c>
      <c r="E3020" s="49"/>
      <c r="F3020" s="10"/>
    </row>
    <row r="3021" spans="2:8" x14ac:dyDescent="0.25">
      <c r="C3021" s="1" t="s">
        <v>9</v>
      </c>
      <c r="D3021" s="54">
        <v>1099</v>
      </c>
      <c r="E3021" s="88" t="s">
        <v>16</v>
      </c>
      <c r="F3021" s="89"/>
      <c r="G3021" s="92">
        <f>D3022/D3021</f>
        <v>47.147315741583256</v>
      </c>
    </row>
    <row r="3022" spans="2:8" x14ac:dyDescent="0.25">
      <c r="C3022" s="1" t="s">
        <v>10</v>
      </c>
      <c r="D3022" s="54">
        <v>51814.9</v>
      </c>
      <c r="E3022" s="90"/>
      <c r="F3022" s="91"/>
      <c r="G3022" s="93"/>
    </row>
    <row r="3023" spans="2:8" x14ac:dyDescent="0.25">
      <c r="C3023" s="37"/>
      <c r="D3023" s="38"/>
      <c r="E3023" s="50"/>
    </row>
    <row r="3024" spans="2:8" x14ac:dyDescent="0.3">
      <c r="C3024" s="36" t="s">
        <v>7</v>
      </c>
      <c r="D3024" s="55" t="s">
        <v>243</v>
      </c>
    </row>
    <row r="3025" spans="2:8" x14ac:dyDescent="0.3">
      <c r="C3025" s="36" t="s">
        <v>11</v>
      </c>
      <c r="D3025" s="55" t="s">
        <v>298</v>
      </c>
    </row>
    <row r="3026" spans="2:8" x14ac:dyDescent="0.3">
      <c r="C3026" s="36" t="s">
        <v>13</v>
      </c>
      <c r="D3026" s="69" t="s">
        <v>34</v>
      </c>
      <c r="E3026" s="41"/>
    </row>
    <row r="3027" spans="2:8" ht="24" thickBot="1" x14ac:dyDescent="0.3">
      <c r="C3027" s="42"/>
      <c r="D3027" s="42"/>
    </row>
    <row r="3028" spans="2:8" ht="48" thickBot="1" x14ac:dyDescent="0.3">
      <c r="B3028" s="94" t="s">
        <v>17</v>
      </c>
      <c r="C3028" s="95"/>
      <c r="D3028" s="23" t="s">
        <v>20</v>
      </c>
      <c r="E3028" s="96" t="s">
        <v>22</v>
      </c>
      <c r="F3028" s="97"/>
      <c r="G3028" s="2" t="s">
        <v>21</v>
      </c>
    </row>
    <row r="3029" spans="2:8" ht="24" thickBot="1" x14ac:dyDescent="0.3">
      <c r="B3029" s="98" t="s">
        <v>36</v>
      </c>
      <c r="C3029" s="99"/>
      <c r="D3029" s="70">
        <v>58.37</v>
      </c>
      <c r="E3029" s="56">
        <v>5.4</v>
      </c>
      <c r="F3029" s="18" t="s">
        <v>25</v>
      </c>
      <c r="G3029" s="26">
        <f t="shared" ref="G3029:G3036" si="68">D3029*E3029</f>
        <v>315.19799999999998</v>
      </c>
      <c r="H3029" s="100"/>
    </row>
    <row r="3030" spans="2:8" x14ac:dyDescent="0.25">
      <c r="B3030" s="101" t="s">
        <v>18</v>
      </c>
      <c r="C3030" s="102"/>
      <c r="D3030" s="59">
        <v>97.44</v>
      </c>
      <c r="E3030" s="57">
        <v>1.4</v>
      </c>
      <c r="F3030" s="19" t="s">
        <v>26</v>
      </c>
      <c r="G3030" s="27">
        <f t="shared" si="68"/>
        <v>136.416</v>
      </c>
      <c r="H3030" s="100"/>
    </row>
    <row r="3031" spans="2:8" ht="24" thickBot="1" x14ac:dyDescent="0.3">
      <c r="B3031" s="103" t="s">
        <v>19</v>
      </c>
      <c r="C3031" s="104"/>
      <c r="D3031" s="62">
        <v>151.63</v>
      </c>
      <c r="E3031" s="58">
        <v>1.4</v>
      </c>
      <c r="F3031" s="20" t="s">
        <v>26</v>
      </c>
      <c r="G3031" s="28">
        <f t="shared" si="68"/>
        <v>212.28199999999998</v>
      </c>
      <c r="H3031" s="100"/>
    </row>
    <row r="3032" spans="2:8" ht="24" thickBot="1" x14ac:dyDescent="0.3">
      <c r="B3032" s="105" t="s">
        <v>28</v>
      </c>
      <c r="C3032" s="106"/>
      <c r="D3032" s="71"/>
      <c r="E3032" s="71"/>
      <c r="F3032" s="24" t="s">
        <v>25</v>
      </c>
      <c r="G3032" s="29">
        <f t="shared" si="68"/>
        <v>0</v>
      </c>
      <c r="H3032" s="100"/>
    </row>
    <row r="3033" spans="2:8" x14ac:dyDescent="0.25">
      <c r="B3033" s="101" t="s">
        <v>33</v>
      </c>
      <c r="C3033" s="102"/>
      <c r="D3033" s="59">
        <v>652.6</v>
      </c>
      <c r="E3033" s="59">
        <v>10.8</v>
      </c>
      <c r="F3033" s="19" t="s">
        <v>25</v>
      </c>
      <c r="G3033" s="27">
        <f t="shared" si="68"/>
        <v>7048.0800000000008</v>
      </c>
      <c r="H3033" s="100"/>
    </row>
    <row r="3034" spans="2:8" x14ac:dyDescent="0.25">
      <c r="B3034" s="107" t="s">
        <v>27</v>
      </c>
      <c r="C3034" s="108"/>
      <c r="D3034" s="72"/>
      <c r="E3034" s="60"/>
      <c r="F3034" s="21" t="s">
        <v>25</v>
      </c>
      <c r="G3034" s="30">
        <f t="shared" si="68"/>
        <v>0</v>
      </c>
      <c r="H3034" s="100"/>
    </row>
    <row r="3035" spans="2:8" x14ac:dyDescent="0.25">
      <c r="B3035" s="107" t="s">
        <v>29</v>
      </c>
      <c r="C3035" s="108"/>
      <c r="D3035" s="73">
        <v>5438.99</v>
      </c>
      <c r="E3035" s="61">
        <v>5.4</v>
      </c>
      <c r="F3035" s="21" t="s">
        <v>25</v>
      </c>
      <c r="G3035" s="30">
        <f t="shared" si="68"/>
        <v>29370.546000000002</v>
      </c>
      <c r="H3035" s="100"/>
    </row>
    <row r="3036" spans="2:8" x14ac:dyDescent="0.25">
      <c r="B3036" s="107" t="s">
        <v>30</v>
      </c>
      <c r="C3036" s="108"/>
      <c r="D3036" s="73">
        <v>1672.77</v>
      </c>
      <c r="E3036" s="61">
        <v>5.4</v>
      </c>
      <c r="F3036" s="21" t="s">
        <v>25</v>
      </c>
      <c r="G3036" s="30">
        <f t="shared" si="68"/>
        <v>9032.9580000000005</v>
      </c>
      <c r="H3036" s="100"/>
    </row>
    <row r="3037" spans="2:8" x14ac:dyDescent="0.25">
      <c r="B3037" s="107" t="s">
        <v>32</v>
      </c>
      <c r="C3037" s="108"/>
      <c r="D3037" s="73">
        <v>548.24</v>
      </c>
      <c r="E3037" s="61">
        <v>5.4</v>
      </c>
      <c r="F3037" s="21" t="s">
        <v>25</v>
      </c>
      <c r="G3037" s="30">
        <f>D3037*E3037</f>
        <v>2960.4960000000001</v>
      </c>
      <c r="H3037" s="100"/>
    </row>
    <row r="3038" spans="2:8" ht="24" thickBot="1" x14ac:dyDescent="0.3">
      <c r="B3038" s="103" t="s">
        <v>31</v>
      </c>
      <c r="C3038" s="104"/>
      <c r="D3038" s="74">
        <v>340.74</v>
      </c>
      <c r="E3038" s="62">
        <v>54</v>
      </c>
      <c r="F3038" s="20" t="s">
        <v>25</v>
      </c>
      <c r="G3038" s="31">
        <f>D3038*E3038</f>
        <v>18399.96</v>
      </c>
      <c r="H3038" s="100"/>
    </row>
    <row r="3039" spans="2:8" x14ac:dyDescent="0.25">
      <c r="C3039" s="3"/>
      <c r="D3039" s="3"/>
      <c r="E3039" s="4"/>
      <c r="F3039" s="4"/>
      <c r="H3039" s="45"/>
    </row>
    <row r="3040" spans="2:8" ht="25.5" x14ac:dyDescent="0.25">
      <c r="C3040" s="14" t="s">
        <v>14</v>
      </c>
      <c r="D3040" s="6"/>
    </row>
    <row r="3041" spans="2:8" ht="20.25" x14ac:dyDescent="0.25">
      <c r="C3041" s="77" t="s">
        <v>6</v>
      </c>
      <c r="D3041" s="75" t="s">
        <v>0</v>
      </c>
      <c r="E3041" s="9">
        <f>IF(G3029&gt;0, ROUND((G3029+D3022)/D3022,2), 0)</f>
        <v>1.01</v>
      </c>
      <c r="F3041" s="9"/>
      <c r="G3041" s="10"/>
      <c r="H3041" s="7"/>
    </row>
    <row r="3042" spans="2:8" x14ac:dyDescent="0.25">
      <c r="C3042" s="77"/>
      <c r="D3042" s="75" t="s">
        <v>1</v>
      </c>
      <c r="E3042" s="9">
        <f>IF(SUM(G3030:G3031)&gt;0,ROUND((G3030+G3031+D3022)/D3022,2),0)</f>
        <v>1.01</v>
      </c>
      <c r="F3042" s="9"/>
      <c r="G3042" s="11"/>
      <c r="H3042" s="47"/>
    </row>
    <row r="3043" spans="2:8" x14ac:dyDescent="0.25">
      <c r="C3043" s="77"/>
      <c r="D3043" s="75" t="s">
        <v>2</v>
      </c>
      <c r="E3043" s="9">
        <f>IF(G3032&gt;0,ROUND((G3032+D3022)/D3022,2),0)</f>
        <v>0</v>
      </c>
      <c r="F3043" s="12"/>
      <c r="G3043" s="11"/>
    </row>
    <row r="3044" spans="2:8" x14ac:dyDescent="0.25">
      <c r="C3044" s="77"/>
      <c r="D3044" s="13" t="s">
        <v>3</v>
      </c>
      <c r="E3044" s="32">
        <f>IF(SUM(G3033:G3038)&gt;0,ROUND((SUM(G3033:G3038)+D3022)/D3022,2),0)</f>
        <v>2.29</v>
      </c>
      <c r="F3044" s="10"/>
      <c r="G3044" s="11"/>
    </row>
    <row r="3045" spans="2:8" ht="25.5" x14ac:dyDescent="0.25">
      <c r="D3045" s="33" t="s">
        <v>4</v>
      </c>
      <c r="E3045" s="34">
        <f>SUM(E3041:E3044)-IF(VALUE(COUNTIF(E3041:E3044,"&gt;0"))=4,3,0)-IF(VALUE(COUNTIF(E3041:E3044,"&gt;0"))=3,2,0)-IF(VALUE(COUNTIF(E3041:E3044,"&gt;0"))=2,1,0)</f>
        <v>2.3100000000000005</v>
      </c>
      <c r="F3045" s="25"/>
    </row>
    <row r="3046" spans="2:8" x14ac:dyDescent="0.25">
      <c r="E3046" s="15"/>
    </row>
    <row r="3047" spans="2:8" ht="25.5" x14ac:dyDescent="0.35">
      <c r="B3047" s="22"/>
      <c r="C3047" s="16" t="s">
        <v>23</v>
      </c>
      <c r="D3047" s="78">
        <f>E3045*D3022</f>
        <v>119692.41900000002</v>
      </c>
      <c r="E3047" s="78"/>
    </row>
    <row r="3048" spans="2:8" ht="20.25" x14ac:dyDescent="0.3">
      <c r="C3048" s="17" t="s">
        <v>8</v>
      </c>
      <c r="D3048" s="79">
        <f>D3047/D3021</f>
        <v>108.91029936305735</v>
      </c>
      <c r="E3048" s="79"/>
      <c r="G3048" s="7"/>
      <c r="H3048" s="48"/>
    </row>
    <row r="3058" spans="2:8" ht="60.75" x14ac:dyDescent="0.8">
      <c r="B3058" s="80" t="s">
        <v>238</v>
      </c>
      <c r="C3058" s="80"/>
      <c r="D3058" s="80"/>
      <c r="E3058" s="80"/>
      <c r="F3058" s="80"/>
      <c r="G3058" s="80"/>
      <c r="H3058" s="80"/>
    </row>
    <row r="3059" spans="2:8" x14ac:dyDescent="0.25">
      <c r="B3059" s="81" t="s">
        <v>37</v>
      </c>
      <c r="C3059" s="81"/>
      <c r="D3059" s="81"/>
      <c r="E3059" s="81"/>
      <c r="F3059" s="81"/>
      <c r="G3059" s="81"/>
    </row>
    <row r="3060" spans="2:8" x14ac:dyDescent="0.25">
      <c r="C3060" s="76"/>
      <c r="G3060" s="7"/>
    </row>
    <row r="3061" spans="2:8" ht="25.5" x14ac:dyDescent="0.25">
      <c r="C3061" s="14" t="s">
        <v>5</v>
      </c>
      <c r="D3061" s="6"/>
    </row>
    <row r="3062" spans="2:8" ht="20.25" x14ac:dyDescent="0.25">
      <c r="B3062" s="10"/>
      <c r="C3062" s="82" t="s">
        <v>15</v>
      </c>
      <c r="D3062" s="109" t="s">
        <v>87</v>
      </c>
      <c r="E3062" s="109"/>
      <c r="F3062" s="109"/>
      <c r="G3062" s="109"/>
      <c r="H3062" s="40"/>
    </row>
    <row r="3063" spans="2:8" ht="20.25" x14ac:dyDescent="0.25">
      <c r="B3063" s="10"/>
      <c r="C3063" s="83"/>
      <c r="D3063" s="109" t="s">
        <v>114</v>
      </c>
      <c r="E3063" s="109"/>
      <c r="F3063" s="109"/>
      <c r="G3063" s="109"/>
      <c r="H3063" s="40"/>
    </row>
    <row r="3064" spans="2:8" ht="20.25" x14ac:dyDescent="0.25">
      <c r="B3064" s="10"/>
      <c r="C3064" s="84"/>
      <c r="D3064" s="109" t="s">
        <v>246</v>
      </c>
      <c r="E3064" s="109"/>
      <c r="F3064" s="109"/>
      <c r="G3064" s="109"/>
      <c r="H3064" s="40"/>
    </row>
    <row r="3065" spans="2:8" x14ac:dyDescent="0.25">
      <c r="C3065" s="35" t="s">
        <v>12</v>
      </c>
      <c r="D3065" s="53">
        <v>8.4</v>
      </c>
      <c r="E3065" s="49"/>
      <c r="F3065" s="10"/>
    </row>
    <row r="3066" spans="2:8" x14ac:dyDescent="0.25">
      <c r="C3066" s="1" t="s">
        <v>9</v>
      </c>
      <c r="D3066" s="54">
        <v>2354</v>
      </c>
      <c r="E3066" s="88" t="s">
        <v>16</v>
      </c>
      <c r="F3066" s="89"/>
      <c r="G3066" s="92">
        <f>D3067/D3066</f>
        <v>21.833729821580288</v>
      </c>
    </row>
    <row r="3067" spans="2:8" x14ac:dyDescent="0.25">
      <c r="C3067" s="1" t="s">
        <v>10</v>
      </c>
      <c r="D3067" s="54">
        <v>51396.6</v>
      </c>
      <c r="E3067" s="90"/>
      <c r="F3067" s="91"/>
      <c r="G3067" s="93"/>
    </row>
    <row r="3068" spans="2:8" x14ac:dyDescent="0.25">
      <c r="C3068" s="37"/>
      <c r="D3068" s="38"/>
      <c r="E3068" s="50"/>
    </row>
    <row r="3069" spans="2:8" x14ac:dyDescent="0.3">
      <c r="C3069" s="36" t="s">
        <v>7</v>
      </c>
      <c r="D3069" s="55" t="s">
        <v>247</v>
      </c>
    </row>
    <row r="3070" spans="2:8" x14ac:dyDescent="0.3">
      <c r="C3070" s="36" t="s">
        <v>11</v>
      </c>
      <c r="D3070" s="55" t="s">
        <v>244</v>
      </c>
    </row>
    <row r="3071" spans="2:8" x14ac:dyDescent="0.3">
      <c r="C3071" s="36" t="s">
        <v>13</v>
      </c>
      <c r="D3071" s="69" t="s">
        <v>34</v>
      </c>
      <c r="E3071" s="41"/>
    </row>
    <row r="3072" spans="2:8" ht="24" thickBot="1" x14ac:dyDescent="0.3">
      <c r="C3072" s="42"/>
      <c r="D3072" s="42"/>
    </row>
    <row r="3073" spans="2:8" ht="48" thickBot="1" x14ac:dyDescent="0.3">
      <c r="B3073" s="94" t="s">
        <v>17</v>
      </c>
      <c r="C3073" s="95"/>
      <c r="D3073" s="23" t="s">
        <v>20</v>
      </c>
      <c r="E3073" s="96" t="s">
        <v>22</v>
      </c>
      <c r="F3073" s="97"/>
      <c r="G3073" s="2" t="s">
        <v>21</v>
      </c>
    </row>
    <row r="3074" spans="2:8" ht="24" thickBot="1" x14ac:dyDescent="0.3">
      <c r="B3074" s="98" t="s">
        <v>36</v>
      </c>
      <c r="C3074" s="99"/>
      <c r="D3074" s="70">
        <v>58.37</v>
      </c>
      <c r="E3074" s="56">
        <v>8.4</v>
      </c>
      <c r="F3074" s="18" t="s">
        <v>25</v>
      </c>
      <c r="G3074" s="26">
        <f t="shared" ref="G3074:G3081" si="69">D3074*E3074</f>
        <v>490.30799999999999</v>
      </c>
      <c r="H3074" s="100"/>
    </row>
    <row r="3075" spans="2:8" x14ac:dyDescent="0.25">
      <c r="B3075" s="101" t="s">
        <v>18</v>
      </c>
      <c r="C3075" s="102"/>
      <c r="D3075" s="59">
        <v>97.44</v>
      </c>
      <c r="E3075" s="57">
        <v>2.2000000000000002</v>
      </c>
      <c r="F3075" s="19" t="s">
        <v>26</v>
      </c>
      <c r="G3075" s="27">
        <f t="shared" si="69"/>
        <v>214.36800000000002</v>
      </c>
      <c r="H3075" s="100"/>
    </row>
    <row r="3076" spans="2:8" ht="24" thickBot="1" x14ac:dyDescent="0.3">
      <c r="B3076" s="103" t="s">
        <v>19</v>
      </c>
      <c r="C3076" s="104"/>
      <c r="D3076" s="62">
        <v>151.63</v>
      </c>
      <c r="E3076" s="58">
        <v>2.2000000000000002</v>
      </c>
      <c r="F3076" s="20" t="s">
        <v>26</v>
      </c>
      <c r="G3076" s="28">
        <f t="shared" si="69"/>
        <v>333.58600000000001</v>
      </c>
      <c r="H3076" s="100"/>
    </row>
    <row r="3077" spans="2:8" ht="24" thickBot="1" x14ac:dyDescent="0.3">
      <c r="B3077" s="105" t="s">
        <v>28</v>
      </c>
      <c r="C3077" s="106"/>
      <c r="D3077" s="71"/>
      <c r="E3077" s="71"/>
      <c r="F3077" s="24" t="s">
        <v>25</v>
      </c>
      <c r="G3077" s="29">
        <f t="shared" si="69"/>
        <v>0</v>
      </c>
      <c r="H3077" s="100"/>
    </row>
    <row r="3078" spans="2:8" x14ac:dyDescent="0.25">
      <c r="B3078" s="101" t="s">
        <v>33</v>
      </c>
      <c r="C3078" s="102"/>
      <c r="D3078" s="59">
        <v>652.6</v>
      </c>
      <c r="E3078" s="59">
        <v>16.8</v>
      </c>
      <c r="F3078" s="19" t="s">
        <v>25</v>
      </c>
      <c r="G3078" s="27">
        <f t="shared" si="69"/>
        <v>10963.68</v>
      </c>
      <c r="H3078" s="100"/>
    </row>
    <row r="3079" spans="2:8" x14ac:dyDescent="0.25">
      <c r="B3079" s="107" t="s">
        <v>27</v>
      </c>
      <c r="C3079" s="108"/>
      <c r="D3079" s="72"/>
      <c r="E3079" s="60"/>
      <c r="F3079" s="21" t="s">
        <v>25</v>
      </c>
      <c r="G3079" s="30">
        <f t="shared" si="69"/>
        <v>0</v>
      </c>
      <c r="H3079" s="100"/>
    </row>
    <row r="3080" spans="2:8" x14ac:dyDescent="0.25">
      <c r="B3080" s="107" t="s">
        <v>29</v>
      </c>
      <c r="C3080" s="108"/>
      <c r="D3080" s="73">
        <v>5438.99</v>
      </c>
      <c r="E3080" s="60">
        <v>8.4</v>
      </c>
      <c r="F3080" s="21" t="s">
        <v>25</v>
      </c>
      <c r="G3080" s="30">
        <f t="shared" si="69"/>
        <v>45687.516000000003</v>
      </c>
      <c r="H3080" s="100"/>
    </row>
    <row r="3081" spans="2:8" x14ac:dyDescent="0.25">
      <c r="B3081" s="107" t="s">
        <v>30</v>
      </c>
      <c r="C3081" s="108"/>
      <c r="D3081" s="73">
        <v>1672.77</v>
      </c>
      <c r="E3081" s="60">
        <v>8.4</v>
      </c>
      <c r="F3081" s="21" t="s">
        <v>25</v>
      </c>
      <c r="G3081" s="30">
        <f t="shared" si="69"/>
        <v>14051.268</v>
      </c>
      <c r="H3081" s="100"/>
    </row>
    <row r="3082" spans="2:8" x14ac:dyDescent="0.25">
      <c r="B3082" s="107" t="s">
        <v>32</v>
      </c>
      <c r="C3082" s="108"/>
      <c r="D3082" s="73">
        <v>548.24</v>
      </c>
      <c r="E3082" s="60">
        <v>8.4</v>
      </c>
      <c r="F3082" s="21" t="s">
        <v>25</v>
      </c>
      <c r="G3082" s="30">
        <f>D3082*E3082</f>
        <v>4605.2160000000003</v>
      </c>
      <c r="H3082" s="100"/>
    </row>
    <row r="3083" spans="2:8" ht="24" thickBot="1" x14ac:dyDescent="0.3">
      <c r="B3083" s="103" t="s">
        <v>31</v>
      </c>
      <c r="C3083" s="104"/>
      <c r="D3083" s="74">
        <v>340.74</v>
      </c>
      <c r="E3083" s="60">
        <v>84</v>
      </c>
      <c r="F3083" s="20" t="s">
        <v>25</v>
      </c>
      <c r="G3083" s="31">
        <f>D3083*E3083</f>
        <v>28622.16</v>
      </c>
      <c r="H3083" s="100"/>
    </row>
    <row r="3084" spans="2:8" x14ac:dyDescent="0.25">
      <c r="C3084" s="3"/>
      <c r="D3084" s="3"/>
      <c r="E3084" s="4"/>
      <c r="F3084" s="4"/>
      <c r="H3084" s="45"/>
    </row>
    <row r="3085" spans="2:8" ht="25.5" x14ac:dyDescent="0.25">
      <c r="C3085" s="14" t="s">
        <v>14</v>
      </c>
      <c r="D3085" s="6"/>
    </row>
    <row r="3086" spans="2:8" ht="20.25" x14ac:dyDescent="0.25">
      <c r="C3086" s="77" t="s">
        <v>6</v>
      </c>
      <c r="D3086" s="75" t="s">
        <v>0</v>
      </c>
      <c r="E3086" s="9">
        <f>IF(G3074&gt;0, ROUND((G3074+D3067)/D3067,2), 0)</f>
        <v>1.01</v>
      </c>
      <c r="F3086" s="9"/>
      <c r="G3086" s="10"/>
      <c r="H3086" s="7"/>
    </row>
    <row r="3087" spans="2:8" x14ac:dyDescent="0.25">
      <c r="C3087" s="77"/>
      <c r="D3087" s="75" t="s">
        <v>1</v>
      </c>
      <c r="E3087" s="9">
        <f>IF(SUM(G3075:G3076)&gt;0,ROUND((G3075+G3076+D3067)/D3067,2),0)</f>
        <v>1.01</v>
      </c>
      <c r="F3087" s="9"/>
      <c r="G3087" s="11"/>
      <c r="H3087" s="47"/>
    </row>
    <row r="3088" spans="2:8" x14ac:dyDescent="0.25">
      <c r="C3088" s="77"/>
      <c r="D3088" s="75" t="s">
        <v>2</v>
      </c>
      <c r="E3088" s="9">
        <f>IF(G3077&gt;0,ROUND((G3077+D3067)/D3067,2),0)</f>
        <v>0</v>
      </c>
      <c r="F3088" s="12"/>
      <c r="G3088" s="11"/>
    </row>
    <row r="3089" spans="2:8" x14ac:dyDescent="0.25">
      <c r="C3089" s="77"/>
      <c r="D3089" s="13" t="s">
        <v>3</v>
      </c>
      <c r="E3089" s="32">
        <f>IF(SUM(G3078:G3083)&gt;0,ROUND((SUM(G3078:G3083)+D3067)/D3067,2),0)</f>
        <v>3.02</v>
      </c>
      <c r="F3089" s="10"/>
      <c r="G3089" s="11"/>
    </row>
    <row r="3090" spans="2:8" ht="25.5" x14ac:dyDescent="0.25">
      <c r="D3090" s="33" t="s">
        <v>4</v>
      </c>
      <c r="E3090" s="34">
        <f>SUM(E3086:E3089)-IF(VALUE(COUNTIF(E3086:E3089,"&gt;0"))=4,3,0)-IF(VALUE(COUNTIF(E3086:E3089,"&gt;0"))=3,2,0)-IF(VALUE(COUNTIF(E3086:E3089,"&gt;0"))=2,1,0)</f>
        <v>3.04</v>
      </c>
      <c r="F3090" s="25"/>
    </row>
    <row r="3091" spans="2:8" x14ac:dyDescent="0.25">
      <c r="E3091" s="15"/>
    </row>
    <row r="3092" spans="2:8" ht="25.5" x14ac:dyDescent="0.35">
      <c r="B3092" s="22"/>
      <c r="C3092" s="16" t="s">
        <v>23</v>
      </c>
      <c r="D3092" s="78">
        <f>E3090*D3067</f>
        <v>156245.66399999999</v>
      </c>
      <c r="E3092" s="78"/>
    </row>
    <row r="3093" spans="2:8" ht="20.25" x14ac:dyDescent="0.3">
      <c r="C3093" s="17" t="s">
        <v>8</v>
      </c>
      <c r="D3093" s="79">
        <f>D3092/D3066</f>
        <v>66.374538657604077</v>
      </c>
      <c r="E3093" s="79"/>
      <c r="G3093" s="7"/>
      <c r="H3093" s="48"/>
    </row>
    <row r="3103" spans="2:8" ht="60.75" x14ac:dyDescent="0.8">
      <c r="B3103" s="80" t="s">
        <v>241</v>
      </c>
      <c r="C3103" s="80"/>
      <c r="D3103" s="80"/>
      <c r="E3103" s="80"/>
      <c r="F3103" s="80"/>
      <c r="G3103" s="80"/>
      <c r="H3103" s="80"/>
    </row>
    <row r="3104" spans="2:8" x14ac:dyDescent="0.25">
      <c r="B3104" s="81" t="s">
        <v>37</v>
      </c>
      <c r="C3104" s="81"/>
      <c r="D3104" s="81"/>
      <c r="E3104" s="81"/>
      <c r="F3104" s="81"/>
      <c r="G3104" s="81"/>
    </row>
    <row r="3105" spans="2:8" x14ac:dyDescent="0.25">
      <c r="C3105" s="76"/>
      <c r="G3105" s="7"/>
    </row>
    <row r="3106" spans="2:8" ht="25.5" x14ac:dyDescent="0.25">
      <c r="C3106" s="14" t="s">
        <v>5</v>
      </c>
      <c r="D3106" s="6"/>
    </row>
    <row r="3107" spans="2:8" ht="20.25" x14ac:dyDescent="0.25">
      <c r="B3107" s="10"/>
      <c r="C3107" s="82" t="s">
        <v>15</v>
      </c>
      <c r="D3107" s="109" t="s">
        <v>87</v>
      </c>
      <c r="E3107" s="109"/>
      <c r="F3107" s="109"/>
      <c r="G3107" s="109"/>
      <c r="H3107" s="40"/>
    </row>
    <row r="3108" spans="2:8" ht="20.25" x14ac:dyDescent="0.25">
      <c r="B3108" s="10"/>
      <c r="C3108" s="83"/>
      <c r="D3108" s="109" t="s">
        <v>114</v>
      </c>
      <c r="E3108" s="109"/>
      <c r="F3108" s="109"/>
      <c r="G3108" s="109"/>
      <c r="H3108" s="40"/>
    </row>
    <row r="3109" spans="2:8" ht="20.25" x14ac:dyDescent="0.25">
      <c r="B3109" s="10"/>
      <c r="C3109" s="84"/>
      <c r="D3109" s="109" t="s">
        <v>249</v>
      </c>
      <c r="E3109" s="109"/>
      <c r="F3109" s="109"/>
      <c r="G3109" s="109"/>
      <c r="H3109" s="40"/>
    </row>
    <row r="3110" spans="2:8" x14ac:dyDescent="0.25">
      <c r="C3110" s="35" t="s">
        <v>12</v>
      </c>
      <c r="D3110" s="53">
        <v>9.5</v>
      </c>
      <c r="E3110" s="49"/>
      <c r="F3110" s="10"/>
    </row>
    <row r="3111" spans="2:8" x14ac:dyDescent="0.25">
      <c r="C3111" s="1" t="s">
        <v>9</v>
      </c>
      <c r="D3111" s="54">
        <v>2562</v>
      </c>
      <c r="E3111" s="88" t="s">
        <v>16</v>
      </c>
      <c r="F3111" s="89"/>
      <c r="G3111" s="92">
        <f>D3112/D3111</f>
        <v>21.491686182669788</v>
      </c>
    </row>
    <row r="3112" spans="2:8" x14ac:dyDescent="0.25">
      <c r="C3112" s="1" t="s">
        <v>10</v>
      </c>
      <c r="D3112" s="54">
        <v>55061.7</v>
      </c>
      <c r="E3112" s="90"/>
      <c r="F3112" s="91"/>
      <c r="G3112" s="93"/>
    </row>
    <row r="3113" spans="2:8" x14ac:dyDescent="0.25">
      <c r="C3113" s="37"/>
      <c r="D3113" s="38"/>
      <c r="E3113" s="50"/>
    </row>
    <row r="3114" spans="2:8" x14ac:dyDescent="0.3">
      <c r="C3114" s="36" t="s">
        <v>7</v>
      </c>
      <c r="D3114" s="55" t="s">
        <v>250</v>
      </c>
    </row>
    <row r="3115" spans="2:8" x14ac:dyDescent="0.3">
      <c r="C3115" s="36" t="s">
        <v>11</v>
      </c>
      <c r="D3115" s="55" t="s">
        <v>93</v>
      </c>
    </row>
    <row r="3116" spans="2:8" x14ac:dyDescent="0.3">
      <c r="C3116" s="36" t="s">
        <v>13</v>
      </c>
      <c r="D3116" s="69" t="s">
        <v>34</v>
      </c>
      <c r="E3116" s="41"/>
    </row>
    <row r="3117" spans="2:8" ht="24" thickBot="1" x14ac:dyDescent="0.3">
      <c r="C3117" s="42"/>
      <c r="D3117" s="42"/>
    </row>
    <row r="3118" spans="2:8" ht="48" thickBot="1" x14ac:dyDescent="0.3">
      <c r="B3118" s="94" t="s">
        <v>17</v>
      </c>
      <c r="C3118" s="95"/>
      <c r="D3118" s="23" t="s">
        <v>20</v>
      </c>
      <c r="E3118" s="96" t="s">
        <v>22</v>
      </c>
      <c r="F3118" s="97"/>
      <c r="G3118" s="2" t="s">
        <v>21</v>
      </c>
    </row>
    <row r="3119" spans="2:8" ht="24" thickBot="1" x14ac:dyDescent="0.3">
      <c r="B3119" s="98" t="s">
        <v>36</v>
      </c>
      <c r="C3119" s="99"/>
      <c r="D3119" s="70">
        <v>58.37</v>
      </c>
      <c r="E3119" s="56">
        <v>9.5</v>
      </c>
      <c r="F3119" s="18" t="s">
        <v>25</v>
      </c>
      <c r="G3119" s="26">
        <f t="shared" ref="G3119:G3126" si="70">D3119*E3119</f>
        <v>554.51499999999999</v>
      </c>
      <c r="H3119" s="100"/>
    </row>
    <row r="3120" spans="2:8" x14ac:dyDescent="0.25">
      <c r="B3120" s="101" t="s">
        <v>18</v>
      </c>
      <c r="C3120" s="102"/>
      <c r="D3120" s="59">
        <v>97.44</v>
      </c>
      <c r="E3120" s="57">
        <v>2.2999999999999998</v>
      </c>
      <c r="F3120" s="19" t="s">
        <v>26</v>
      </c>
      <c r="G3120" s="27">
        <f t="shared" si="70"/>
        <v>224.11199999999997</v>
      </c>
      <c r="H3120" s="100"/>
    </row>
    <row r="3121" spans="2:8" ht="24" thickBot="1" x14ac:dyDescent="0.3">
      <c r="B3121" s="103" t="s">
        <v>19</v>
      </c>
      <c r="C3121" s="104"/>
      <c r="D3121" s="62">
        <v>151.63</v>
      </c>
      <c r="E3121" s="58">
        <v>2.2999999999999998</v>
      </c>
      <c r="F3121" s="20" t="s">
        <v>26</v>
      </c>
      <c r="G3121" s="28">
        <f t="shared" si="70"/>
        <v>348.74899999999997</v>
      </c>
      <c r="H3121" s="100"/>
    </row>
    <row r="3122" spans="2:8" ht="24" thickBot="1" x14ac:dyDescent="0.3">
      <c r="B3122" s="105" t="s">
        <v>28</v>
      </c>
      <c r="C3122" s="106"/>
      <c r="D3122" s="71"/>
      <c r="E3122" s="71"/>
      <c r="F3122" s="24" t="s">
        <v>25</v>
      </c>
      <c r="G3122" s="29">
        <f t="shared" si="70"/>
        <v>0</v>
      </c>
      <c r="H3122" s="100"/>
    </row>
    <row r="3123" spans="2:8" x14ac:dyDescent="0.25">
      <c r="B3123" s="101" t="s">
        <v>33</v>
      </c>
      <c r="C3123" s="102"/>
      <c r="D3123" s="59">
        <v>652.6</v>
      </c>
      <c r="E3123" s="59">
        <v>19</v>
      </c>
      <c r="F3123" s="19" t="s">
        <v>25</v>
      </c>
      <c r="G3123" s="27">
        <f t="shared" si="70"/>
        <v>12399.4</v>
      </c>
      <c r="H3123" s="100"/>
    </row>
    <row r="3124" spans="2:8" x14ac:dyDescent="0.25">
      <c r="B3124" s="107" t="s">
        <v>27</v>
      </c>
      <c r="C3124" s="108"/>
      <c r="D3124" s="72"/>
      <c r="E3124" s="60"/>
      <c r="F3124" s="21" t="s">
        <v>25</v>
      </c>
      <c r="G3124" s="30">
        <f t="shared" si="70"/>
        <v>0</v>
      </c>
      <c r="H3124" s="100"/>
    </row>
    <row r="3125" spans="2:8" x14ac:dyDescent="0.25">
      <c r="B3125" s="107" t="s">
        <v>29</v>
      </c>
      <c r="C3125" s="108"/>
      <c r="D3125" s="73">
        <v>5438.99</v>
      </c>
      <c r="E3125" s="60">
        <v>9.5</v>
      </c>
      <c r="F3125" s="21" t="s">
        <v>25</v>
      </c>
      <c r="G3125" s="30">
        <f t="shared" si="70"/>
        <v>51670.404999999999</v>
      </c>
      <c r="H3125" s="100"/>
    </row>
    <row r="3126" spans="2:8" x14ac:dyDescent="0.25">
      <c r="B3126" s="107" t="s">
        <v>30</v>
      </c>
      <c r="C3126" s="108"/>
      <c r="D3126" s="73">
        <v>1672.77</v>
      </c>
      <c r="E3126" s="60">
        <v>9.5</v>
      </c>
      <c r="F3126" s="21" t="s">
        <v>25</v>
      </c>
      <c r="G3126" s="30">
        <f t="shared" si="70"/>
        <v>15891.315000000001</v>
      </c>
      <c r="H3126" s="100"/>
    </row>
    <row r="3127" spans="2:8" x14ac:dyDescent="0.25">
      <c r="B3127" s="107" t="s">
        <v>32</v>
      </c>
      <c r="C3127" s="108"/>
      <c r="D3127" s="73">
        <v>548.24</v>
      </c>
      <c r="E3127" s="60">
        <v>9.5</v>
      </c>
      <c r="F3127" s="21" t="s">
        <v>25</v>
      </c>
      <c r="G3127" s="30">
        <f>D3127*E3127</f>
        <v>5208.28</v>
      </c>
      <c r="H3127" s="100"/>
    </row>
    <row r="3128" spans="2:8" ht="24" thickBot="1" x14ac:dyDescent="0.3">
      <c r="B3128" s="103" t="s">
        <v>31</v>
      </c>
      <c r="C3128" s="104"/>
      <c r="D3128" s="74">
        <v>340.74</v>
      </c>
      <c r="E3128" s="62">
        <v>95</v>
      </c>
      <c r="F3128" s="20" t="s">
        <v>25</v>
      </c>
      <c r="G3128" s="31">
        <f>D3128*E3128</f>
        <v>32370.3</v>
      </c>
      <c r="H3128" s="100"/>
    </row>
    <row r="3129" spans="2:8" x14ac:dyDescent="0.25">
      <c r="C3129" s="3"/>
      <c r="D3129" s="3"/>
      <c r="E3129" s="4"/>
      <c r="F3129" s="4"/>
      <c r="H3129" s="45"/>
    </row>
    <row r="3130" spans="2:8" ht="25.5" x14ac:dyDescent="0.25">
      <c r="C3130" s="14" t="s">
        <v>14</v>
      </c>
      <c r="D3130" s="6"/>
    </row>
    <row r="3131" spans="2:8" ht="20.25" x14ac:dyDescent="0.25">
      <c r="C3131" s="77" t="s">
        <v>6</v>
      </c>
      <c r="D3131" s="75" t="s">
        <v>0</v>
      </c>
      <c r="E3131" s="9">
        <f>IF(G3119&gt;0, ROUND((G3119+D3112)/D3112,2), 0)</f>
        <v>1.01</v>
      </c>
      <c r="F3131" s="9"/>
      <c r="G3131" s="10"/>
      <c r="H3131" s="7"/>
    </row>
    <row r="3132" spans="2:8" x14ac:dyDescent="0.25">
      <c r="C3132" s="77"/>
      <c r="D3132" s="75" t="s">
        <v>1</v>
      </c>
      <c r="E3132" s="9">
        <f>IF(SUM(G3120:G3121)&gt;0,ROUND((G3120+G3121+D3112)/D3112,2),0)</f>
        <v>1.01</v>
      </c>
      <c r="F3132" s="9"/>
      <c r="G3132" s="11"/>
      <c r="H3132" s="47"/>
    </row>
    <row r="3133" spans="2:8" x14ac:dyDescent="0.25">
      <c r="C3133" s="77"/>
      <c r="D3133" s="75" t="s">
        <v>2</v>
      </c>
      <c r="E3133" s="9">
        <f>IF(G3122&gt;0,ROUND((G3122+D3112)/D3112,2),0)</f>
        <v>0</v>
      </c>
      <c r="F3133" s="12"/>
      <c r="G3133" s="11"/>
    </row>
    <row r="3134" spans="2:8" x14ac:dyDescent="0.25">
      <c r="C3134" s="77"/>
      <c r="D3134" s="13" t="s">
        <v>3</v>
      </c>
      <c r="E3134" s="32">
        <f>IF(SUM(G3123:G3128)&gt;0,ROUND((SUM(G3123:G3128)+D3112)/D3112,2),0)</f>
        <v>3.13</v>
      </c>
      <c r="F3134" s="10"/>
      <c r="G3134" s="11"/>
    </row>
    <row r="3135" spans="2:8" ht="25.5" x14ac:dyDescent="0.25">
      <c r="D3135" s="33" t="s">
        <v>4</v>
      </c>
      <c r="E3135" s="34">
        <f>SUM(E3131:E3134)-IF(VALUE(COUNTIF(E3131:E3134,"&gt;0"))=4,3,0)-IF(VALUE(COUNTIF(E3131:E3134,"&gt;0"))=3,2,0)-IF(VALUE(COUNTIF(E3131:E3134,"&gt;0"))=2,1,0)</f>
        <v>3.1500000000000004</v>
      </c>
      <c r="F3135" s="25"/>
    </row>
    <row r="3136" spans="2:8" x14ac:dyDescent="0.25">
      <c r="E3136" s="15"/>
    </row>
    <row r="3137" spans="2:8" ht="25.5" x14ac:dyDescent="0.35">
      <c r="B3137" s="22"/>
      <c r="C3137" s="16" t="s">
        <v>23</v>
      </c>
      <c r="D3137" s="78">
        <f>E3135*D3112</f>
        <v>173444.35500000001</v>
      </c>
      <c r="E3137" s="78"/>
    </row>
    <row r="3138" spans="2:8" ht="20.25" x14ac:dyDescent="0.3">
      <c r="C3138" s="17" t="s">
        <v>8</v>
      </c>
      <c r="D3138" s="79">
        <f>D3137/D3111</f>
        <v>67.69881147540984</v>
      </c>
      <c r="E3138" s="79"/>
      <c r="G3138" s="7"/>
      <c r="H3138" s="48"/>
    </row>
    <row r="3148" spans="2:8" ht="60.75" x14ac:dyDescent="0.8">
      <c r="B3148" s="80" t="s">
        <v>245</v>
      </c>
      <c r="C3148" s="80"/>
      <c r="D3148" s="80"/>
      <c r="E3148" s="80"/>
      <c r="F3148" s="80"/>
      <c r="G3148" s="80"/>
      <c r="H3148" s="80"/>
    </row>
    <row r="3149" spans="2:8" x14ac:dyDescent="0.25">
      <c r="B3149" s="81" t="s">
        <v>37</v>
      </c>
      <c r="C3149" s="81"/>
      <c r="D3149" s="81"/>
      <c r="E3149" s="81"/>
      <c r="F3149" s="81"/>
      <c r="G3149" s="81"/>
    </row>
    <row r="3150" spans="2:8" x14ac:dyDescent="0.25">
      <c r="C3150" s="76"/>
      <c r="G3150" s="7"/>
    </row>
    <row r="3151" spans="2:8" ht="25.5" x14ac:dyDescent="0.25">
      <c r="C3151" s="14" t="s">
        <v>5</v>
      </c>
      <c r="D3151" s="6"/>
    </row>
    <row r="3152" spans="2:8" ht="20.25" x14ac:dyDescent="0.25">
      <c r="B3152" s="10"/>
      <c r="C3152" s="82" t="s">
        <v>15</v>
      </c>
      <c r="D3152" s="109" t="s">
        <v>87</v>
      </c>
      <c r="E3152" s="109"/>
      <c r="F3152" s="109"/>
      <c r="G3152" s="109"/>
      <c r="H3152" s="40"/>
    </row>
    <row r="3153" spans="2:8" ht="20.25" x14ac:dyDescent="0.25">
      <c r="B3153" s="10"/>
      <c r="C3153" s="83"/>
      <c r="D3153" s="109" t="s">
        <v>114</v>
      </c>
      <c r="E3153" s="109"/>
      <c r="F3153" s="109"/>
      <c r="G3153" s="109"/>
      <c r="H3153" s="40"/>
    </row>
    <row r="3154" spans="2:8" ht="20.25" x14ac:dyDescent="0.25">
      <c r="B3154" s="10"/>
      <c r="C3154" s="84"/>
      <c r="D3154" s="109" t="s">
        <v>252</v>
      </c>
      <c r="E3154" s="109"/>
      <c r="F3154" s="109"/>
      <c r="G3154" s="109"/>
      <c r="H3154" s="40"/>
    </row>
    <row r="3155" spans="2:8" x14ac:dyDescent="0.25">
      <c r="C3155" s="35" t="s">
        <v>12</v>
      </c>
      <c r="D3155" s="53">
        <v>2.9</v>
      </c>
      <c r="E3155" s="49"/>
      <c r="F3155" s="10"/>
    </row>
    <row r="3156" spans="2:8" x14ac:dyDescent="0.25">
      <c r="C3156" s="1" t="s">
        <v>9</v>
      </c>
      <c r="D3156" s="54">
        <v>825</v>
      </c>
      <c r="E3156" s="88" t="s">
        <v>16</v>
      </c>
      <c r="F3156" s="89"/>
      <c r="G3156" s="92">
        <f>D3157/D3156</f>
        <v>31.92489696969697</v>
      </c>
    </row>
    <row r="3157" spans="2:8" x14ac:dyDescent="0.25">
      <c r="C3157" s="1" t="s">
        <v>10</v>
      </c>
      <c r="D3157" s="54">
        <v>26338.04</v>
      </c>
      <c r="E3157" s="90"/>
      <c r="F3157" s="91"/>
      <c r="G3157" s="93"/>
    </row>
    <row r="3158" spans="2:8" x14ac:dyDescent="0.25">
      <c r="C3158" s="37"/>
      <c r="D3158" s="38"/>
      <c r="E3158" s="50"/>
    </row>
    <row r="3159" spans="2:8" x14ac:dyDescent="0.3">
      <c r="C3159" s="36" t="s">
        <v>7</v>
      </c>
      <c r="D3159" s="55" t="s">
        <v>253</v>
      </c>
    </row>
    <row r="3160" spans="2:8" x14ac:dyDescent="0.3">
      <c r="C3160" s="36" t="s">
        <v>11</v>
      </c>
      <c r="D3160" s="55" t="s">
        <v>117</v>
      </c>
    </row>
    <row r="3161" spans="2:8" x14ac:dyDescent="0.3">
      <c r="C3161" s="36" t="s">
        <v>13</v>
      </c>
      <c r="D3161" s="69" t="s">
        <v>34</v>
      </c>
      <c r="E3161" s="41"/>
    </row>
    <row r="3162" spans="2:8" ht="24" thickBot="1" x14ac:dyDescent="0.3">
      <c r="C3162" s="42"/>
      <c r="D3162" s="42"/>
    </row>
    <row r="3163" spans="2:8" ht="48" thickBot="1" x14ac:dyDescent="0.3">
      <c r="B3163" s="94" t="s">
        <v>17</v>
      </c>
      <c r="C3163" s="95"/>
      <c r="D3163" s="23" t="s">
        <v>20</v>
      </c>
      <c r="E3163" s="96" t="s">
        <v>22</v>
      </c>
      <c r="F3163" s="97"/>
      <c r="G3163" s="2" t="s">
        <v>21</v>
      </c>
    </row>
    <row r="3164" spans="2:8" ht="24" thickBot="1" x14ac:dyDescent="0.3">
      <c r="B3164" s="98" t="s">
        <v>36</v>
      </c>
      <c r="C3164" s="99"/>
      <c r="D3164" s="70">
        <v>58.37</v>
      </c>
      <c r="E3164" s="56">
        <v>2.9</v>
      </c>
      <c r="F3164" s="18" t="s">
        <v>25</v>
      </c>
      <c r="G3164" s="26">
        <f t="shared" ref="G3164:G3171" si="71">D3164*E3164</f>
        <v>169.273</v>
      </c>
      <c r="H3164" s="100"/>
    </row>
    <row r="3165" spans="2:8" x14ac:dyDescent="0.25">
      <c r="B3165" s="101" t="s">
        <v>18</v>
      </c>
      <c r="C3165" s="102"/>
      <c r="D3165" s="59">
        <v>97.44</v>
      </c>
      <c r="E3165" s="57">
        <v>0.8</v>
      </c>
      <c r="F3165" s="19" t="s">
        <v>26</v>
      </c>
      <c r="G3165" s="27">
        <f t="shared" si="71"/>
        <v>77.951999999999998</v>
      </c>
      <c r="H3165" s="100"/>
    </row>
    <row r="3166" spans="2:8" ht="24" thickBot="1" x14ac:dyDescent="0.3">
      <c r="B3166" s="103" t="s">
        <v>19</v>
      </c>
      <c r="C3166" s="104"/>
      <c r="D3166" s="62">
        <v>151.63</v>
      </c>
      <c r="E3166" s="58">
        <v>0.8</v>
      </c>
      <c r="F3166" s="20" t="s">
        <v>26</v>
      </c>
      <c r="G3166" s="28">
        <f t="shared" si="71"/>
        <v>121.304</v>
      </c>
      <c r="H3166" s="100"/>
    </row>
    <row r="3167" spans="2:8" ht="24" thickBot="1" x14ac:dyDescent="0.3">
      <c r="B3167" s="105" t="s">
        <v>28</v>
      </c>
      <c r="C3167" s="106"/>
      <c r="D3167" s="71"/>
      <c r="E3167" s="71"/>
      <c r="F3167" s="24" t="s">
        <v>25</v>
      </c>
      <c r="G3167" s="29">
        <f t="shared" si="71"/>
        <v>0</v>
      </c>
      <c r="H3167" s="100"/>
    </row>
    <row r="3168" spans="2:8" x14ac:dyDescent="0.25">
      <c r="B3168" s="101" t="s">
        <v>33</v>
      </c>
      <c r="C3168" s="102"/>
      <c r="D3168" s="59">
        <v>652.6</v>
      </c>
      <c r="E3168" s="59">
        <v>5.8</v>
      </c>
      <c r="F3168" s="19" t="s">
        <v>25</v>
      </c>
      <c r="G3168" s="27">
        <f t="shared" si="71"/>
        <v>3785.08</v>
      </c>
      <c r="H3168" s="100"/>
    </row>
    <row r="3169" spans="2:8" x14ac:dyDescent="0.25">
      <c r="B3169" s="107" t="s">
        <v>27</v>
      </c>
      <c r="C3169" s="108"/>
      <c r="D3169" s="72"/>
      <c r="E3169" s="60"/>
      <c r="F3169" s="21" t="s">
        <v>25</v>
      </c>
      <c r="G3169" s="30">
        <f t="shared" si="71"/>
        <v>0</v>
      </c>
      <c r="H3169" s="100"/>
    </row>
    <row r="3170" spans="2:8" x14ac:dyDescent="0.25">
      <c r="B3170" s="107" t="s">
        <v>29</v>
      </c>
      <c r="C3170" s="108"/>
      <c r="D3170" s="73">
        <v>5438.99</v>
      </c>
      <c r="E3170" s="61">
        <v>2.9</v>
      </c>
      <c r="F3170" s="21" t="s">
        <v>25</v>
      </c>
      <c r="G3170" s="30">
        <f t="shared" si="71"/>
        <v>15773.070999999998</v>
      </c>
      <c r="H3170" s="100"/>
    </row>
    <row r="3171" spans="2:8" x14ac:dyDescent="0.25">
      <c r="B3171" s="107" t="s">
        <v>30</v>
      </c>
      <c r="C3171" s="108"/>
      <c r="D3171" s="73">
        <v>1672.77</v>
      </c>
      <c r="E3171" s="61">
        <v>2.9</v>
      </c>
      <c r="F3171" s="21" t="s">
        <v>25</v>
      </c>
      <c r="G3171" s="30">
        <f t="shared" si="71"/>
        <v>4851.0329999999994</v>
      </c>
      <c r="H3171" s="100"/>
    </row>
    <row r="3172" spans="2:8" x14ac:dyDescent="0.25">
      <c r="B3172" s="107" t="s">
        <v>32</v>
      </c>
      <c r="C3172" s="108"/>
      <c r="D3172" s="73">
        <v>548.24</v>
      </c>
      <c r="E3172" s="61">
        <v>2.9</v>
      </c>
      <c r="F3172" s="21" t="s">
        <v>25</v>
      </c>
      <c r="G3172" s="30">
        <f>D3172*E3172</f>
        <v>1589.896</v>
      </c>
      <c r="H3172" s="100"/>
    </row>
    <row r="3173" spans="2:8" ht="24" thickBot="1" x14ac:dyDescent="0.3">
      <c r="B3173" s="103" t="s">
        <v>31</v>
      </c>
      <c r="C3173" s="104"/>
      <c r="D3173" s="74">
        <v>340.74</v>
      </c>
      <c r="E3173" s="62">
        <v>29</v>
      </c>
      <c r="F3173" s="20" t="s">
        <v>25</v>
      </c>
      <c r="G3173" s="31">
        <f>D3173*E3173</f>
        <v>9881.4600000000009</v>
      </c>
      <c r="H3173" s="100"/>
    </row>
    <row r="3174" spans="2:8" x14ac:dyDescent="0.25">
      <c r="C3174" s="3"/>
      <c r="D3174" s="3"/>
      <c r="E3174" s="4"/>
      <c r="F3174" s="4"/>
      <c r="H3174" s="45"/>
    </row>
    <row r="3175" spans="2:8" ht="25.5" x14ac:dyDescent="0.25">
      <c r="C3175" s="14" t="s">
        <v>14</v>
      </c>
      <c r="D3175" s="6"/>
    </row>
    <row r="3176" spans="2:8" ht="20.25" x14ac:dyDescent="0.25">
      <c r="C3176" s="77" t="s">
        <v>6</v>
      </c>
      <c r="D3176" s="75" t="s">
        <v>0</v>
      </c>
      <c r="E3176" s="9">
        <f>IF(G3164&gt;0, ROUND((G3164+D3157)/D3157,2), 0)</f>
        <v>1.01</v>
      </c>
      <c r="F3176" s="9"/>
      <c r="G3176" s="10"/>
      <c r="H3176" s="7"/>
    </row>
    <row r="3177" spans="2:8" x14ac:dyDescent="0.25">
      <c r="C3177" s="77"/>
      <c r="D3177" s="75" t="s">
        <v>1</v>
      </c>
      <c r="E3177" s="9">
        <f>IF(SUM(G3165:G3166)&gt;0,ROUND((G3165+G3166+D3157)/D3157,2),0)</f>
        <v>1.01</v>
      </c>
      <c r="F3177" s="9"/>
      <c r="G3177" s="11"/>
      <c r="H3177" s="47"/>
    </row>
    <row r="3178" spans="2:8" x14ac:dyDescent="0.25">
      <c r="C3178" s="77"/>
      <c r="D3178" s="75" t="s">
        <v>2</v>
      </c>
      <c r="E3178" s="9">
        <f>IF(G3167&gt;0,ROUND((G3167+D3157)/D3157,2),0)</f>
        <v>0</v>
      </c>
      <c r="F3178" s="12"/>
      <c r="G3178" s="11"/>
    </row>
    <row r="3179" spans="2:8" x14ac:dyDescent="0.25">
      <c r="C3179" s="77"/>
      <c r="D3179" s="13" t="s">
        <v>3</v>
      </c>
      <c r="E3179" s="32">
        <f>IF(SUM(G3168:G3173)&gt;0,ROUND((SUM(G3168:G3173)+D3157)/D3157,2),0)</f>
        <v>2.36</v>
      </c>
      <c r="F3179" s="10"/>
      <c r="G3179" s="11"/>
    </row>
    <row r="3180" spans="2:8" ht="25.5" x14ac:dyDescent="0.25">
      <c r="D3180" s="33" t="s">
        <v>4</v>
      </c>
      <c r="E3180" s="34">
        <f>SUM(E3176:E3179)-IF(VALUE(COUNTIF(E3176:E3179,"&gt;0"))=4,3,0)-IF(VALUE(COUNTIF(E3176:E3179,"&gt;0"))=3,2,0)-IF(VALUE(COUNTIF(E3176:E3179,"&gt;0"))=2,1,0)</f>
        <v>2.38</v>
      </c>
      <c r="F3180" s="25"/>
    </row>
    <row r="3181" spans="2:8" x14ac:dyDescent="0.25">
      <c r="E3181" s="15"/>
    </row>
    <row r="3182" spans="2:8" ht="25.5" x14ac:dyDescent="0.35">
      <c r="B3182" s="22"/>
      <c r="C3182" s="16" t="s">
        <v>23</v>
      </c>
      <c r="D3182" s="78">
        <f>E3180*D3157</f>
        <v>62684.535199999998</v>
      </c>
      <c r="E3182" s="78"/>
    </row>
    <row r="3183" spans="2:8" ht="20.25" x14ac:dyDescent="0.3">
      <c r="C3183" s="17" t="s">
        <v>8</v>
      </c>
      <c r="D3183" s="79">
        <f>D3182/D3156</f>
        <v>75.981254787878783</v>
      </c>
      <c r="E3183" s="79"/>
      <c r="G3183" s="7"/>
      <c r="H3183" s="48"/>
    </row>
    <row r="3193" spans="2:8" ht="60.75" x14ac:dyDescent="0.8">
      <c r="B3193" s="80" t="s">
        <v>248</v>
      </c>
      <c r="C3193" s="80"/>
      <c r="D3193" s="80"/>
      <c r="E3193" s="80"/>
      <c r="F3193" s="80"/>
      <c r="G3193" s="80"/>
      <c r="H3193" s="80"/>
    </row>
    <row r="3194" spans="2:8" x14ac:dyDescent="0.25">
      <c r="B3194" s="81" t="s">
        <v>37</v>
      </c>
      <c r="C3194" s="81"/>
      <c r="D3194" s="81"/>
      <c r="E3194" s="81"/>
      <c r="F3194" s="81"/>
      <c r="G3194" s="81"/>
    </row>
    <row r="3195" spans="2:8" x14ac:dyDescent="0.25">
      <c r="C3195" s="76"/>
      <c r="G3195" s="7"/>
    </row>
    <row r="3196" spans="2:8" ht="25.5" x14ac:dyDescent="0.25">
      <c r="C3196" s="14" t="s">
        <v>5</v>
      </c>
      <c r="D3196" s="6"/>
    </row>
    <row r="3197" spans="2:8" ht="20.25" x14ac:dyDescent="0.25">
      <c r="B3197" s="10"/>
      <c r="C3197" s="82" t="s">
        <v>15</v>
      </c>
      <c r="D3197" s="109" t="s">
        <v>87</v>
      </c>
      <c r="E3197" s="109"/>
      <c r="F3197" s="109"/>
      <c r="G3197" s="109"/>
      <c r="H3197" s="40"/>
    </row>
    <row r="3198" spans="2:8" ht="20.25" x14ac:dyDescent="0.25">
      <c r="B3198" s="10"/>
      <c r="C3198" s="83"/>
      <c r="D3198" s="109" t="s">
        <v>114</v>
      </c>
      <c r="E3198" s="109"/>
      <c r="F3198" s="109"/>
      <c r="G3198" s="109"/>
      <c r="H3198" s="40"/>
    </row>
    <row r="3199" spans="2:8" ht="20.25" x14ac:dyDescent="0.25">
      <c r="B3199" s="10"/>
      <c r="C3199" s="84"/>
      <c r="D3199" s="109" t="s">
        <v>255</v>
      </c>
      <c r="E3199" s="109"/>
      <c r="F3199" s="109"/>
      <c r="G3199" s="109"/>
      <c r="H3199" s="40"/>
    </row>
    <row r="3200" spans="2:8" x14ac:dyDescent="0.25">
      <c r="C3200" s="35" t="s">
        <v>12</v>
      </c>
      <c r="D3200" s="53">
        <v>3.4</v>
      </c>
      <c r="E3200" s="49"/>
      <c r="F3200" s="10"/>
    </row>
    <row r="3201" spans="2:8" x14ac:dyDescent="0.25">
      <c r="C3201" s="1" t="s">
        <v>9</v>
      </c>
      <c r="D3201" s="54">
        <v>811</v>
      </c>
      <c r="E3201" s="88" t="s">
        <v>16</v>
      </c>
      <c r="F3201" s="89"/>
      <c r="G3201" s="92">
        <f>D3202/D3201</f>
        <v>21.798397040690507</v>
      </c>
    </row>
    <row r="3202" spans="2:8" x14ac:dyDescent="0.25">
      <c r="C3202" s="1" t="s">
        <v>10</v>
      </c>
      <c r="D3202" s="54">
        <v>17678.5</v>
      </c>
      <c r="E3202" s="90"/>
      <c r="F3202" s="91"/>
      <c r="G3202" s="93"/>
    </row>
    <row r="3203" spans="2:8" x14ac:dyDescent="0.25">
      <c r="C3203" s="37"/>
      <c r="D3203" s="38"/>
      <c r="E3203" s="50"/>
    </row>
    <row r="3204" spans="2:8" x14ac:dyDescent="0.3">
      <c r="C3204" s="36" t="s">
        <v>7</v>
      </c>
      <c r="D3204" s="55" t="s">
        <v>256</v>
      </c>
    </row>
    <row r="3205" spans="2:8" x14ac:dyDescent="0.3">
      <c r="C3205" s="36" t="s">
        <v>11</v>
      </c>
      <c r="D3205" s="55" t="s">
        <v>244</v>
      </c>
    </row>
    <row r="3206" spans="2:8" x14ac:dyDescent="0.3">
      <c r="C3206" s="36" t="s">
        <v>13</v>
      </c>
      <c r="D3206" s="69" t="s">
        <v>34</v>
      </c>
      <c r="E3206" s="41"/>
    </row>
    <row r="3207" spans="2:8" ht="24" thickBot="1" x14ac:dyDescent="0.3">
      <c r="C3207" s="42"/>
      <c r="D3207" s="42"/>
    </row>
    <row r="3208" spans="2:8" ht="48" thickBot="1" x14ac:dyDescent="0.3">
      <c r="B3208" s="94" t="s">
        <v>17</v>
      </c>
      <c r="C3208" s="95"/>
      <c r="D3208" s="23" t="s">
        <v>20</v>
      </c>
      <c r="E3208" s="96" t="s">
        <v>22</v>
      </c>
      <c r="F3208" s="97"/>
      <c r="G3208" s="2" t="s">
        <v>21</v>
      </c>
    </row>
    <row r="3209" spans="2:8" ht="24" thickBot="1" x14ac:dyDescent="0.3">
      <c r="B3209" s="98" t="s">
        <v>36</v>
      </c>
      <c r="C3209" s="99"/>
      <c r="D3209" s="70">
        <v>58.37</v>
      </c>
      <c r="E3209" s="56">
        <v>3.4</v>
      </c>
      <c r="F3209" s="18" t="s">
        <v>25</v>
      </c>
      <c r="G3209" s="26">
        <f t="shared" ref="G3209:G3216" si="72">D3209*E3209</f>
        <v>198.458</v>
      </c>
      <c r="H3209" s="100"/>
    </row>
    <row r="3210" spans="2:8" x14ac:dyDescent="0.25">
      <c r="B3210" s="101" t="s">
        <v>18</v>
      </c>
      <c r="C3210" s="102"/>
      <c r="D3210" s="59">
        <v>97.44</v>
      </c>
      <c r="E3210" s="57">
        <v>1</v>
      </c>
      <c r="F3210" s="19" t="s">
        <v>26</v>
      </c>
      <c r="G3210" s="27">
        <f t="shared" si="72"/>
        <v>97.44</v>
      </c>
      <c r="H3210" s="100"/>
    </row>
    <row r="3211" spans="2:8" ht="24" thickBot="1" x14ac:dyDescent="0.3">
      <c r="B3211" s="103" t="s">
        <v>19</v>
      </c>
      <c r="C3211" s="104"/>
      <c r="D3211" s="62">
        <v>151.63</v>
      </c>
      <c r="E3211" s="58">
        <v>1</v>
      </c>
      <c r="F3211" s="20" t="s">
        <v>26</v>
      </c>
      <c r="G3211" s="28">
        <f t="shared" si="72"/>
        <v>151.63</v>
      </c>
      <c r="H3211" s="100"/>
    </row>
    <row r="3212" spans="2:8" ht="24" thickBot="1" x14ac:dyDescent="0.3">
      <c r="B3212" s="105" t="s">
        <v>28</v>
      </c>
      <c r="C3212" s="106"/>
      <c r="D3212" s="71"/>
      <c r="E3212" s="71"/>
      <c r="F3212" s="24" t="s">
        <v>25</v>
      </c>
      <c r="G3212" s="29">
        <f t="shared" si="72"/>
        <v>0</v>
      </c>
      <c r="H3212" s="100"/>
    </row>
    <row r="3213" spans="2:8" x14ac:dyDescent="0.25">
      <c r="B3213" s="101" t="s">
        <v>33</v>
      </c>
      <c r="C3213" s="102"/>
      <c r="D3213" s="59">
        <v>652.6</v>
      </c>
      <c r="E3213" s="59">
        <v>6.8</v>
      </c>
      <c r="F3213" s="19" t="s">
        <v>25</v>
      </c>
      <c r="G3213" s="27">
        <f t="shared" si="72"/>
        <v>4437.68</v>
      </c>
      <c r="H3213" s="100"/>
    </row>
    <row r="3214" spans="2:8" x14ac:dyDescent="0.25">
      <c r="B3214" s="107" t="s">
        <v>27</v>
      </c>
      <c r="C3214" s="108"/>
      <c r="D3214" s="72"/>
      <c r="E3214" s="60"/>
      <c r="F3214" s="21" t="s">
        <v>25</v>
      </c>
      <c r="G3214" s="30">
        <f t="shared" si="72"/>
        <v>0</v>
      </c>
      <c r="H3214" s="100"/>
    </row>
    <row r="3215" spans="2:8" x14ac:dyDescent="0.25">
      <c r="B3215" s="107" t="s">
        <v>29</v>
      </c>
      <c r="C3215" s="108"/>
      <c r="D3215" s="73">
        <v>5438.99</v>
      </c>
      <c r="E3215" s="60">
        <v>3.4</v>
      </c>
      <c r="F3215" s="21" t="s">
        <v>25</v>
      </c>
      <c r="G3215" s="30">
        <f t="shared" si="72"/>
        <v>18492.565999999999</v>
      </c>
      <c r="H3215" s="100"/>
    </row>
    <row r="3216" spans="2:8" x14ac:dyDescent="0.25">
      <c r="B3216" s="107" t="s">
        <v>30</v>
      </c>
      <c r="C3216" s="108"/>
      <c r="D3216" s="73">
        <v>1672.77</v>
      </c>
      <c r="E3216" s="60">
        <v>3.4</v>
      </c>
      <c r="F3216" s="21" t="s">
        <v>25</v>
      </c>
      <c r="G3216" s="30">
        <f t="shared" si="72"/>
        <v>5687.4179999999997</v>
      </c>
      <c r="H3216" s="100"/>
    </row>
    <row r="3217" spans="2:8" x14ac:dyDescent="0.25">
      <c r="B3217" s="107" t="s">
        <v>32</v>
      </c>
      <c r="C3217" s="108"/>
      <c r="D3217" s="73">
        <v>548.24</v>
      </c>
      <c r="E3217" s="60">
        <v>3.4</v>
      </c>
      <c r="F3217" s="21" t="s">
        <v>25</v>
      </c>
      <c r="G3217" s="30">
        <f>D3217*E3217</f>
        <v>1864.0160000000001</v>
      </c>
      <c r="H3217" s="100"/>
    </row>
    <row r="3218" spans="2:8" ht="24" thickBot="1" x14ac:dyDescent="0.3">
      <c r="B3218" s="103" t="s">
        <v>31</v>
      </c>
      <c r="C3218" s="104"/>
      <c r="D3218" s="74">
        <v>340.74</v>
      </c>
      <c r="E3218" s="62">
        <v>34</v>
      </c>
      <c r="F3218" s="20" t="s">
        <v>25</v>
      </c>
      <c r="G3218" s="31">
        <f>D3218*E3218</f>
        <v>11585.16</v>
      </c>
      <c r="H3218" s="100"/>
    </row>
    <row r="3219" spans="2:8" x14ac:dyDescent="0.25">
      <c r="C3219" s="3"/>
      <c r="D3219" s="3"/>
      <c r="E3219" s="4"/>
      <c r="F3219" s="4"/>
      <c r="H3219" s="45"/>
    </row>
    <row r="3220" spans="2:8" ht="25.5" x14ac:dyDescent="0.25">
      <c r="C3220" s="14" t="s">
        <v>14</v>
      </c>
      <c r="D3220" s="6"/>
    </row>
    <row r="3221" spans="2:8" ht="20.25" x14ac:dyDescent="0.25">
      <c r="C3221" s="77" t="s">
        <v>6</v>
      </c>
      <c r="D3221" s="75" t="s">
        <v>0</v>
      </c>
      <c r="E3221" s="9">
        <f>IF(G3209&gt;0, ROUND((G3209+D3202)/D3202,2), 0)</f>
        <v>1.01</v>
      </c>
      <c r="F3221" s="9"/>
      <c r="G3221" s="10"/>
      <c r="H3221" s="7"/>
    </row>
    <row r="3222" spans="2:8" x14ac:dyDescent="0.25">
      <c r="C3222" s="77"/>
      <c r="D3222" s="75" t="s">
        <v>1</v>
      </c>
      <c r="E3222" s="9">
        <f>IF(SUM(G3210:G3211)&gt;0,ROUND((G3210+G3211+D3202)/D3202,2),0)</f>
        <v>1.01</v>
      </c>
      <c r="F3222" s="9"/>
      <c r="G3222" s="11"/>
      <c r="H3222" s="47"/>
    </row>
    <row r="3223" spans="2:8" x14ac:dyDescent="0.25">
      <c r="C3223" s="77"/>
      <c r="D3223" s="75" t="s">
        <v>2</v>
      </c>
      <c r="E3223" s="9">
        <f>IF(G3212&gt;0,ROUND((G3212+D3202)/D3202,2),0)</f>
        <v>0</v>
      </c>
      <c r="F3223" s="12"/>
      <c r="G3223" s="11"/>
    </row>
    <row r="3224" spans="2:8" x14ac:dyDescent="0.25">
      <c r="C3224" s="77"/>
      <c r="D3224" s="13" t="s">
        <v>3</v>
      </c>
      <c r="E3224" s="32">
        <f>IF(SUM(G3213:G3218)&gt;0,ROUND((SUM(G3213:G3218)+D3202)/D3202,2),0)</f>
        <v>3.38</v>
      </c>
      <c r="F3224" s="10"/>
      <c r="G3224" s="11"/>
    </row>
    <row r="3225" spans="2:8" ht="25.5" x14ac:dyDescent="0.25">
      <c r="D3225" s="33" t="s">
        <v>4</v>
      </c>
      <c r="E3225" s="34">
        <f>SUM(E3221:E3224)-IF(VALUE(COUNTIF(E3221:E3224,"&gt;0"))=4,3,0)-IF(VALUE(COUNTIF(E3221:E3224,"&gt;0"))=3,2,0)-IF(VALUE(COUNTIF(E3221:E3224,"&gt;0"))=2,1,0)</f>
        <v>3.4000000000000004</v>
      </c>
      <c r="F3225" s="25"/>
    </row>
    <row r="3226" spans="2:8" x14ac:dyDescent="0.25">
      <c r="E3226" s="15"/>
    </row>
    <row r="3227" spans="2:8" ht="25.5" x14ac:dyDescent="0.35">
      <c r="B3227" s="22"/>
      <c r="C3227" s="16" t="s">
        <v>23</v>
      </c>
      <c r="D3227" s="78">
        <f>E3225*D3202</f>
        <v>60106.900000000009</v>
      </c>
      <c r="E3227" s="78"/>
    </row>
    <row r="3228" spans="2:8" ht="20.25" x14ac:dyDescent="0.3">
      <c r="C3228" s="17" t="s">
        <v>8</v>
      </c>
      <c r="D3228" s="79">
        <f>D3227/D3201</f>
        <v>74.114549938347736</v>
      </c>
      <c r="E3228" s="79"/>
      <c r="G3228" s="7"/>
      <c r="H3228" s="48"/>
    </row>
    <row r="3238" spans="2:8" ht="60.75" x14ac:dyDescent="0.8">
      <c r="B3238" s="80" t="s">
        <v>251</v>
      </c>
      <c r="C3238" s="80"/>
      <c r="D3238" s="80"/>
      <c r="E3238" s="80"/>
      <c r="F3238" s="80"/>
      <c r="G3238" s="80"/>
      <c r="H3238" s="80"/>
    </row>
    <row r="3239" spans="2:8" x14ac:dyDescent="0.25">
      <c r="B3239" s="81" t="s">
        <v>37</v>
      </c>
      <c r="C3239" s="81"/>
      <c r="D3239" s="81"/>
      <c r="E3239" s="81"/>
      <c r="F3239" s="81"/>
      <c r="G3239" s="81"/>
    </row>
    <row r="3240" spans="2:8" x14ac:dyDescent="0.25">
      <c r="C3240" s="76"/>
      <c r="G3240" s="7"/>
    </row>
    <row r="3241" spans="2:8" ht="25.5" x14ac:dyDescent="0.25">
      <c r="C3241" s="14" t="s">
        <v>5</v>
      </c>
      <c r="D3241" s="6"/>
    </row>
    <row r="3242" spans="2:8" ht="20.25" x14ac:dyDescent="0.25">
      <c r="B3242" s="10"/>
      <c r="C3242" s="82" t="s">
        <v>15</v>
      </c>
      <c r="D3242" s="109" t="s">
        <v>87</v>
      </c>
      <c r="E3242" s="109"/>
      <c r="F3242" s="109"/>
      <c r="G3242" s="109"/>
      <c r="H3242" s="40"/>
    </row>
    <row r="3243" spans="2:8" ht="20.25" x14ac:dyDescent="0.25">
      <c r="B3243" s="10"/>
      <c r="C3243" s="83"/>
      <c r="D3243" s="109" t="s">
        <v>114</v>
      </c>
      <c r="E3243" s="109"/>
      <c r="F3243" s="109"/>
      <c r="G3243" s="109"/>
      <c r="H3243" s="40"/>
    </row>
    <row r="3244" spans="2:8" ht="20.25" x14ac:dyDescent="0.25">
      <c r="B3244" s="10"/>
      <c r="C3244" s="84"/>
      <c r="D3244" s="109" t="s">
        <v>258</v>
      </c>
      <c r="E3244" s="109"/>
      <c r="F3244" s="109"/>
      <c r="G3244" s="109"/>
      <c r="H3244" s="40"/>
    </row>
    <row r="3245" spans="2:8" x14ac:dyDescent="0.25">
      <c r="C3245" s="35" t="s">
        <v>12</v>
      </c>
      <c r="D3245" s="53">
        <v>5</v>
      </c>
      <c r="E3245" s="49"/>
      <c r="F3245" s="10"/>
    </row>
    <row r="3246" spans="2:8" x14ac:dyDescent="0.25">
      <c r="C3246" s="1" t="s">
        <v>9</v>
      </c>
      <c r="D3246" s="54">
        <v>1121</v>
      </c>
      <c r="E3246" s="88" t="s">
        <v>16</v>
      </c>
      <c r="F3246" s="89"/>
      <c r="G3246" s="92">
        <f>D3247/D3246</f>
        <v>131.8829616413916</v>
      </c>
    </row>
    <row r="3247" spans="2:8" x14ac:dyDescent="0.25">
      <c r="C3247" s="1" t="s">
        <v>10</v>
      </c>
      <c r="D3247" s="54">
        <v>147840.79999999999</v>
      </c>
      <c r="E3247" s="90"/>
      <c r="F3247" s="91"/>
      <c r="G3247" s="93"/>
    </row>
    <row r="3248" spans="2:8" x14ac:dyDescent="0.25">
      <c r="C3248" s="37"/>
      <c r="D3248" s="38"/>
      <c r="E3248" s="50"/>
    </row>
    <row r="3249" spans="2:8" x14ac:dyDescent="0.3">
      <c r="C3249" s="36" t="s">
        <v>7</v>
      </c>
      <c r="D3249" s="55" t="s">
        <v>259</v>
      </c>
    </row>
    <row r="3250" spans="2:8" x14ac:dyDescent="0.3">
      <c r="C3250" s="36" t="s">
        <v>11</v>
      </c>
      <c r="D3250" s="55" t="s">
        <v>120</v>
      </c>
    </row>
    <row r="3251" spans="2:8" x14ac:dyDescent="0.3">
      <c r="C3251" s="36" t="s">
        <v>13</v>
      </c>
      <c r="D3251" s="69" t="s">
        <v>34</v>
      </c>
      <c r="E3251" s="41"/>
    </row>
    <row r="3252" spans="2:8" ht="24" thickBot="1" x14ac:dyDescent="0.3">
      <c r="C3252" s="42"/>
      <c r="D3252" s="42"/>
    </row>
    <row r="3253" spans="2:8" ht="48" thickBot="1" x14ac:dyDescent="0.3">
      <c r="B3253" s="94" t="s">
        <v>17</v>
      </c>
      <c r="C3253" s="95"/>
      <c r="D3253" s="23" t="s">
        <v>20</v>
      </c>
      <c r="E3253" s="96" t="s">
        <v>22</v>
      </c>
      <c r="F3253" s="97"/>
      <c r="G3253" s="2" t="s">
        <v>21</v>
      </c>
    </row>
    <row r="3254" spans="2:8" ht="24" thickBot="1" x14ac:dyDescent="0.3">
      <c r="B3254" s="98" t="s">
        <v>36</v>
      </c>
      <c r="C3254" s="99"/>
      <c r="D3254" s="70">
        <v>58.37</v>
      </c>
      <c r="E3254" s="56">
        <v>5</v>
      </c>
      <c r="F3254" s="18" t="s">
        <v>25</v>
      </c>
      <c r="G3254" s="26">
        <f t="shared" ref="G3254:G3261" si="73">D3254*E3254</f>
        <v>291.84999999999997</v>
      </c>
      <c r="H3254" s="100"/>
    </row>
    <row r="3255" spans="2:8" x14ac:dyDescent="0.25">
      <c r="B3255" s="101" t="s">
        <v>18</v>
      </c>
      <c r="C3255" s="102"/>
      <c r="D3255" s="59">
        <v>97.44</v>
      </c>
      <c r="E3255" s="57">
        <v>1.2</v>
      </c>
      <c r="F3255" s="19" t="s">
        <v>26</v>
      </c>
      <c r="G3255" s="27">
        <f t="shared" si="73"/>
        <v>116.928</v>
      </c>
      <c r="H3255" s="100"/>
    </row>
    <row r="3256" spans="2:8" ht="24" thickBot="1" x14ac:dyDescent="0.3">
      <c r="B3256" s="103" t="s">
        <v>19</v>
      </c>
      <c r="C3256" s="104"/>
      <c r="D3256" s="62">
        <v>151.63</v>
      </c>
      <c r="E3256" s="58">
        <v>1.2</v>
      </c>
      <c r="F3256" s="20" t="s">
        <v>26</v>
      </c>
      <c r="G3256" s="28">
        <f t="shared" si="73"/>
        <v>181.95599999999999</v>
      </c>
      <c r="H3256" s="100"/>
    </row>
    <row r="3257" spans="2:8" ht="24" thickBot="1" x14ac:dyDescent="0.3">
      <c r="B3257" s="105" t="s">
        <v>28</v>
      </c>
      <c r="C3257" s="106"/>
      <c r="D3257" s="71"/>
      <c r="E3257" s="71"/>
      <c r="F3257" s="24" t="s">
        <v>25</v>
      </c>
      <c r="G3257" s="29">
        <f t="shared" si="73"/>
        <v>0</v>
      </c>
      <c r="H3257" s="100"/>
    </row>
    <row r="3258" spans="2:8" x14ac:dyDescent="0.25">
      <c r="B3258" s="101" t="s">
        <v>33</v>
      </c>
      <c r="C3258" s="102"/>
      <c r="D3258" s="59">
        <v>652.6</v>
      </c>
      <c r="E3258" s="59">
        <v>10</v>
      </c>
      <c r="F3258" s="19" t="s">
        <v>25</v>
      </c>
      <c r="G3258" s="27">
        <f t="shared" si="73"/>
        <v>6526</v>
      </c>
      <c r="H3258" s="100"/>
    </row>
    <row r="3259" spans="2:8" x14ac:dyDescent="0.25">
      <c r="B3259" s="107" t="s">
        <v>27</v>
      </c>
      <c r="C3259" s="108"/>
      <c r="D3259" s="72"/>
      <c r="E3259" s="60"/>
      <c r="F3259" s="21" t="s">
        <v>25</v>
      </c>
      <c r="G3259" s="30">
        <f t="shared" si="73"/>
        <v>0</v>
      </c>
      <c r="H3259" s="100"/>
    </row>
    <row r="3260" spans="2:8" x14ac:dyDescent="0.25">
      <c r="B3260" s="107" t="s">
        <v>29</v>
      </c>
      <c r="C3260" s="108"/>
      <c r="D3260" s="73">
        <v>5438.99</v>
      </c>
      <c r="E3260" s="61">
        <v>5</v>
      </c>
      <c r="F3260" s="21" t="s">
        <v>25</v>
      </c>
      <c r="G3260" s="30">
        <f t="shared" si="73"/>
        <v>27194.949999999997</v>
      </c>
      <c r="H3260" s="100"/>
    </row>
    <row r="3261" spans="2:8" x14ac:dyDescent="0.25">
      <c r="B3261" s="107" t="s">
        <v>30</v>
      </c>
      <c r="C3261" s="108"/>
      <c r="D3261" s="73">
        <v>1672.77</v>
      </c>
      <c r="E3261" s="61">
        <v>5</v>
      </c>
      <c r="F3261" s="21" t="s">
        <v>25</v>
      </c>
      <c r="G3261" s="30">
        <f t="shared" si="73"/>
        <v>8363.85</v>
      </c>
      <c r="H3261" s="100"/>
    </row>
    <row r="3262" spans="2:8" x14ac:dyDescent="0.25">
      <c r="B3262" s="107" t="s">
        <v>32</v>
      </c>
      <c r="C3262" s="108"/>
      <c r="D3262" s="73">
        <v>548.24</v>
      </c>
      <c r="E3262" s="61">
        <v>5</v>
      </c>
      <c r="F3262" s="21" t="s">
        <v>25</v>
      </c>
      <c r="G3262" s="30">
        <f>D3262*E3262</f>
        <v>2741.2</v>
      </c>
      <c r="H3262" s="100"/>
    </row>
    <row r="3263" spans="2:8" ht="24" thickBot="1" x14ac:dyDescent="0.3">
      <c r="B3263" s="103" t="s">
        <v>31</v>
      </c>
      <c r="C3263" s="104"/>
      <c r="D3263" s="74">
        <v>340.74</v>
      </c>
      <c r="E3263" s="62">
        <v>50</v>
      </c>
      <c r="F3263" s="20" t="s">
        <v>25</v>
      </c>
      <c r="G3263" s="31">
        <f>D3263*E3263</f>
        <v>17037</v>
      </c>
      <c r="H3263" s="100"/>
    </row>
    <row r="3264" spans="2:8" x14ac:dyDescent="0.25">
      <c r="C3264" s="3"/>
      <c r="D3264" s="3"/>
      <c r="E3264" s="4"/>
      <c r="F3264" s="4"/>
      <c r="H3264" s="45"/>
    </row>
    <row r="3265" spans="2:8" ht="25.5" x14ac:dyDescent="0.25">
      <c r="C3265" s="14" t="s">
        <v>14</v>
      </c>
      <c r="D3265" s="6"/>
    </row>
    <row r="3266" spans="2:8" ht="20.25" x14ac:dyDescent="0.25">
      <c r="C3266" s="77" t="s">
        <v>6</v>
      </c>
      <c r="D3266" s="75" t="s">
        <v>0</v>
      </c>
      <c r="E3266" s="9">
        <f>IF(G3254&gt;0, ROUND((G3254+D3247)/D3247,2), 0)</f>
        <v>1</v>
      </c>
      <c r="F3266" s="9"/>
      <c r="G3266" s="10"/>
      <c r="H3266" s="7"/>
    </row>
    <row r="3267" spans="2:8" x14ac:dyDescent="0.25">
      <c r="C3267" s="77"/>
      <c r="D3267" s="75" t="s">
        <v>1</v>
      </c>
      <c r="E3267" s="9">
        <f>IF(SUM(G3255:G3256)&gt;0,ROUND((G3255+G3256+D3247)/D3247,2),0)</f>
        <v>1</v>
      </c>
      <c r="F3267" s="9"/>
      <c r="G3267" s="11"/>
      <c r="H3267" s="47"/>
    </row>
    <row r="3268" spans="2:8" x14ac:dyDescent="0.25">
      <c r="C3268" s="77"/>
      <c r="D3268" s="75" t="s">
        <v>2</v>
      </c>
      <c r="E3268" s="9">
        <f>IF(G3257&gt;0,ROUND((G3257+D3247)/D3247,2),0)</f>
        <v>0</v>
      </c>
      <c r="F3268" s="12"/>
      <c r="G3268" s="11"/>
    </row>
    <row r="3269" spans="2:8" x14ac:dyDescent="0.25">
      <c r="C3269" s="77"/>
      <c r="D3269" s="13" t="s">
        <v>3</v>
      </c>
      <c r="E3269" s="32">
        <f>IF(SUM(G3258:G3263)&gt;0,ROUND((SUM(G3258:G3263)+D3247)/D3247,2),0)</f>
        <v>1.42</v>
      </c>
      <c r="F3269" s="10"/>
      <c r="G3269" s="11"/>
    </row>
    <row r="3270" spans="2:8" ht="25.5" x14ac:dyDescent="0.25">
      <c r="D3270" s="33" t="s">
        <v>4</v>
      </c>
      <c r="E3270" s="34">
        <f>SUM(E3266:E3269)-IF(VALUE(COUNTIF(E3266:E3269,"&gt;0"))=4,3,0)-IF(VALUE(COUNTIF(E3266:E3269,"&gt;0"))=3,2,0)-IF(VALUE(COUNTIF(E3266:E3269,"&gt;0"))=2,1,0)</f>
        <v>1.42</v>
      </c>
      <c r="F3270" s="25"/>
    </row>
    <row r="3271" spans="2:8" x14ac:dyDescent="0.25">
      <c r="E3271" s="15"/>
    </row>
    <row r="3272" spans="2:8" ht="25.5" x14ac:dyDescent="0.35">
      <c r="B3272" s="22"/>
      <c r="C3272" s="16" t="s">
        <v>23</v>
      </c>
      <c r="D3272" s="78">
        <f>E3270*D3247</f>
        <v>209933.93599999999</v>
      </c>
      <c r="E3272" s="78"/>
    </row>
    <row r="3273" spans="2:8" ht="20.25" x14ac:dyDescent="0.3">
      <c r="C3273" s="17" t="s">
        <v>8</v>
      </c>
      <c r="D3273" s="79">
        <f>D3272/D3246</f>
        <v>187.27380553077609</v>
      </c>
      <c r="E3273" s="79"/>
      <c r="G3273" s="7"/>
      <c r="H3273" s="48"/>
    </row>
    <row r="3283" spans="2:8" ht="60.75" x14ac:dyDescent="0.8">
      <c r="B3283" s="80" t="s">
        <v>254</v>
      </c>
      <c r="C3283" s="80"/>
      <c r="D3283" s="80"/>
      <c r="E3283" s="80"/>
      <c r="F3283" s="80"/>
      <c r="G3283" s="80"/>
      <c r="H3283" s="80"/>
    </row>
    <row r="3284" spans="2:8" x14ac:dyDescent="0.25">
      <c r="B3284" s="81" t="s">
        <v>37</v>
      </c>
      <c r="C3284" s="81"/>
      <c r="D3284" s="81"/>
      <c r="E3284" s="81"/>
      <c r="F3284" s="81"/>
      <c r="G3284" s="81"/>
    </row>
    <row r="3285" spans="2:8" x14ac:dyDescent="0.25">
      <c r="C3285" s="76"/>
      <c r="G3285" s="7"/>
    </row>
    <row r="3286" spans="2:8" ht="25.5" x14ac:dyDescent="0.25">
      <c r="C3286" s="14" t="s">
        <v>5</v>
      </c>
      <c r="D3286" s="6"/>
    </row>
    <row r="3287" spans="2:8" ht="20.25" x14ac:dyDescent="0.25">
      <c r="B3287" s="10"/>
      <c r="C3287" s="82" t="s">
        <v>15</v>
      </c>
      <c r="D3287" s="109" t="s">
        <v>87</v>
      </c>
      <c r="E3287" s="109"/>
      <c r="F3287" s="109"/>
      <c r="G3287" s="109"/>
      <c r="H3287" s="40"/>
    </row>
    <row r="3288" spans="2:8" ht="20.25" x14ac:dyDescent="0.25">
      <c r="B3288" s="10"/>
      <c r="C3288" s="83"/>
      <c r="D3288" s="109" t="s">
        <v>114</v>
      </c>
      <c r="E3288" s="109"/>
      <c r="F3288" s="109"/>
      <c r="G3288" s="109"/>
      <c r="H3288" s="40"/>
    </row>
    <row r="3289" spans="2:8" ht="20.25" x14ac:dyDescent="0.25">
      <c r="B3289" s="10"/>
      <c r="C3289" s="84"/>
      <c r="D3289" s="109" t="s">
        <v>261</v>
      </c>
      <c r="E3289" s="109"/>
      <c r="F3289" s="109"/>
      <c r="G3289" s="109"/>
      <c r="H3289" s="40"/>
    </row>
    <row r="3290" spans="2:8" x14ac:dyDescent="0.25">
      <c r="C3290" s="35" t="s">
        <v>12</v>
      </c>
      <c r="D3290" s="53">
        <v>2.8</v>
      </c>
      <c r="E3290" s="49"/>
      <c r="F3290" s="10"/>
    </row>
    <row r="3291" spans="2:8" x14ac:dyDescent="0.25">
      <c r="C3291" s="1" t="s">
        <v>9</v>
      </c>
      <c r="D3291" s="54">
        <v>848</v>
      </c>
      <c r="E3291" s="88" t="s">
        <v>16</v>
      </c>
      <c r="F3291" s="89"/>
      <c r="G3291" s="92">
        <f>D3292/D3291</f>
        <v>60.965801886792455</v>
      </c>
    </row>
    <row r="3292" spans="2:8" x14ac:dyDescent="0.25">
      <c r="C3292" s="1" t="s">
        <v>10</v>
      </c>
      <c r="D3292" s="54">
        <v>51699</v>
      </c>
      <c r="E3292" s="90"/>
      <c r="F3292" s="91"/>
      <c r="G3292" s="93"/>
    </row>
    <row r="3293" spans="2:8" x14ac:dyDescent="0.25">
      <c r="C3293" s="37"/>
      <c r="D3293" s="38"/>
      <c r="E3293" s="50"/>
    </row>
    <row r="3294" spans="2:8" x14ac:dyDescent="0.3">
      <c r="C3294" s="36" t="s">
        <v>7</v>
      </c>
      <c r="D3294" s="55" t="s">
        <v>185</v>
      </c>
    </row>
    <row r="3295" spans="2:8" x14ac:dyDescent="0.3">
      <c r="C3295" s="36" t="s">
        <v>11</v>
      </c>
      <c r="D3295" s="55" t="s">
        <v>113</v>
      </c>
    </row>
    <row r="3296" spans="2:8" x14ac:dyDescent="0.3">
      <c r="C3296" s="36" t="s">
        <v>13</v>
      </c>
      <c r="D3296" s="69" t="s">
        <v>34</v>
      </c>
      <c r="E3296" s="41"/>
    </row>
    <row r="3297" spans="2:8" ht="24" thickBot="1" x14ac:dyDescent="0.3">
      <c r="C3297" s="42"/>
      <c r="D3297" s="42"/>
    </row>
    <row r="3298" spans="2:8" ht="48" thickBot="1" x14ac:dyDescent="0.3">
      <c r="B3298" s="94" t="s">
        <v>17</v>
      </c>
      <c r="C3298" s="95"/>
      <c r="D3298" s="23" t="s">
        <v>20</v>
      </c>
      <c r="E3298" s="96" t="s">
        <v>22</v>
      </c>
      <c r="F3298" s="97"/>
      <c r="G3298" s="2" t="s">
        <v>21</v>
      </c>
    </row>
    <row r="3299" spans="2:8" ht="24" thickBot="1" x14ac:dyDescent="0.3">
      <c r="B3299" s="98" t="s">
        <v>36</v>
      </c>
      <c r="C3299" s="99"/>
      <c r="D3299" s="70">
        <v>58.37</v>
      </c>
      <c r="E3299" s="56">
        <v>2.8</v>
      </c>
      <c r="F3299" s="18" t="s">
        <v>25</v>
      </c>
      <c r="G3299" s="26">
        <f t="shared" ref="G3299:G3306" si="74">D3299*E3299</f>
        <v>163.43599999999998</v>
      </c>
      <c r="H3299" s="100"/>
    </row>
    <row r="3300" spans="2:8" x14ac:dyDescent="0.25">
      <c r="B3300" s="101" t="s">
        <v>18</v>
      </c>
      <c r="C3300" s="102"/>
      <c r="D3300" s="59">
        <v>97.44</v>
      </c>
      <c r="E3300" s="57">
        <v>0.8</v>
      </c>
      <c r="F3300" s="19" t="s">
        <v>26</v>
      </c>
      <c r="G3300" s="27">
        <f t="shared" si="74"/>
        <v>77.951999999999998</v>
      </c>
      <c r="H3300" s="100"/>
    </row>
    <row r="3301" spans="2:8" ht="24" thickBot="1" x14ac:dyDescent="0.3">
      <c r="B3301" s="103" t="s">
        <v>19</v>
      </c>
      <c r="C3301" s="104"/>
      <c r="D3301" s="62">
        <v>151.63</v>
      </c>
      <c r="E3301" s="58">
        <v>0.8</v>
      </c>
      <c r="F3301" s="20" t="s">
        <v>26</v>
      </c>
      <c r="G3301" s="28">
        <f t="shared" si="74"/>
        <v>121.304</v>
      </c>
      <c r="H3301" s="100"/>
    </row>
    <row r="3302" spans="2:8" ht="24" thickBot="1" x14ac:dyDescent="0.3">
      <c r="B3302" s="105" t="s">
        <v>28</v>
      </c>
      <c r="C3302" s="106"/>
      <c r="D3302" s="71"/>
      <c r="E3302" s="71"/>
      <c r="F3302" s="24" t="s">
        <v>25</v>
      </c>
      <c r="G3302" s="29">
        <f t="shared" si="74"/>
        <v>0</v>
      </c>
      <c r="H3302" s="100"/>
    </row>
    <row r="3303" spans="2:8" x14ac:dyDescent="0.25">
      <c r="B3303" s="101" t="s">
        <v>33</v>
      </c>
      <c r="C3303" s="102"/>
      <c r="D3303" s="59">
        <v>652.6</v>
      </c>
      <c r="E3303" s="59">
        <v>5.6</v>
      </c>
      <c r="F3303" s="19" t="s">
        <v>25</v>
      </c>
      <c r="G3303" s="27">
        <f t="shared" si="74"/>
        <v>3654.56</v>
      </c>
      <c r="H3303" s="100"/>
    </row>
    <row r="3304" spans="2:8" x14ac:dyDescent="0.25">
      <c r="B3304" s="107" t="s">
        <v>27</v>
      </c>
      <c r="C3304" s="108"/>
      <c r="D3304" s="72"/>
      <c r="E3304" s="60"/>
      <c r="F3304" s="21" t="s">
        <v>25</v>
      </c>
      <c r="G3304" s="30">
        <f t="shared" si="74"/>
        <v>0</v>
      </c>
      <c r="H3304" s="100"/>
    </row>
    <row r="3305" spans="2:8" x14ac:dyDescent="0.25">
      <c r="B3305" s="107" t="s">
        <v>29</v>
      </c>
      <c r="C3305" s="108"/>
      <c r="D3305" s="73">
        <v>5438.99</v>
      </c>
      <c r="E3305" s="61">
        <v>2.8</v>
      </c>
      <c r="F3305" s="21" t="s">
        <v>25</v>
      </c>
      <c r="G3305" s="30">
        <f t="shared" si="74"/>
        <v>15229.171999999999</v>
      </c>
      <c r="H3305" s="100"/>
    </row>
    <row r="3306" spans="2:8" x14ac:dyDescent="0.25">
      <c r="B3306" s="107" t="s">
        <v>30</v>
      </c>
      <c r="C3306" s="108"/>
      <c r="D3306" s="73">
        <v>1672.77</v>
      </c>
      <c r="E3306" s="61">
        <v>2.8</v>
      </c>
      <c r="F3306" s="21" t="s">
        <v>25</v>
      </c>
      <c r="G3306" s="30">
        <f t="shared" si="74"/>
        <v>4683.7559999999994</v>
      </c>
      <c r="H3306" s="100"/>
    </row>
    <row r="3307" spans="2:8" x14ac:dyDescent="0.25">
      <c r="B3307" s="107" t="s">
        <v>32</v>
      </c>
      <c r="C3307" s="108"/>
      <c r="D3307" s="73">
        <v>548.24</v>
      </c>
      <c r="E3307" s="61">
        <v>2.8</v>
      </c>
      <c r="F3307" s="21" t="s">
        <v>25</v>
      </c>
      <c r="G3307" s="30">
        <f>D3307*E3307</f>
        <v>1535.0719999999999</v>
      </c>
      <c r="H3307" s="100"/>
    </row>
    <row r="3308" spans="2:8" ht="24" thickBot="1" x14ac:dyDescent="0.3">
      <c r="B3308" s="103" t="s">
        <v>31</v>
      </c>
      <c r="C3308" s="104"/>
      <c r="D3308" s="74">
        <v>340.74</v>
      </c>
      <c r="E3308" s="62">
        <v>28</v>
      </c>
      <c r="F3308" s="20" t="s">
        <v>25</v>
      </c>
      <c r="G3308" s="31">
        <f>D3308*E3308</f>
        <v>9540.7200000000012</v>
      </c>
      <c r="H3308" s="100"/>
    </row>
    <row r="3309" spans="2:8" x14ac:dyDescent="0.25">
      <c r="C3309" s="3"/>
      <c r="D3309" s="3"/>
      <c r="E3309" s="4"/>
      <c r="F3309" s="4"/>
      <c r="H3309" s="45"/>
    </row>
    <row r="3310" spans="2:8" ht="25.5" x14ac:dyDescent="0.25">
      <c r="C3310" s="14" t="s">
        <v>14</v>
      </c>
      <c r="D3310" s="6"/>
    </row>
    <row r="3311" spans="2:8" ht="20.25" x14ac:dyDescent="0.25">
      <c r="C3311" s="77" t="s">
        <v>6</v>
      </c>
      <c r="D3311" s="75" t="s">
        <v>0</v>
      </c>
      <c r="E3311" s="9">
        <f>IF(G3299&gt;0, ROUND((G3299+D3292)/D3292,2), 0)</f>
        <v>1</v>
      </c>
      <c r="F3311" s="9"/>
      <c r="G3311" s="10"/>
      <c r="H3311" s="7"/>
    </row>
    <row r="3312" spans="2:8" x14ac:dyDescent="0.25">
      <c r="C3312" s="77"/>
      <c r="D3312" s="75" t="s">
        <v>1</v>
      </c>
      <c r="E3312" s="9">
        <f>IF(SUM(G3300:G3301)&gt;0,ROUND((G3300+G3301+D3292)/D3292,2),0)</f>
        <v>1</v>
      </c>
      <c r="F3312" s="9"/>
      <c r="G3312" s="11"/>
      <c r="H3312" s="47"/>
    </row>
    <row r="3313" spans="2:8" x14ac:dyDescent="0.25">
      <c r="C3313" s="77"/>
      <c r="D3313" s="75" t="s">
        <v>2</v>
      </c>
      <c r="E3313" s="9">
        <f>IF(G3302&gt;0,ROUND((G3302+D3292)/D3292,2),0)</f>
        <v>0</v>
      </c>
      <c r="F3313" s="12"/>
      <c r="G3313" s="11"/>
    </row>
    <row r="3314" spans="2:8" x14ac:dyDescent="0.25">
      <c r="C3314" s="77"/>
      <c r="D3314" s="13" t="s">
        <v>3</v>
      </c>
      <c r="E3314" s="32">
        <f>IF(SUM(G3303:G3308)&gt;0,ROUND((SUM(G3303:G3308)+D3292)/D3292,2),0)</f>
        <v>1.67</v>
      </c>
      <c r="F3314" s="10"/>
      <c r="G3314" s="11"/>
    </row>
    <row r="3315" spans="2:8" ht="25.5" x14ac:dyDescent="0.25">
      <c r="D3315" s="33" t="s">
        <v>4</v>
      </c>
      <c r="E3315" s="34">
        <f>SUM(E3311:E3314)-IF(VALUE(COUNTIF(E3311:E3314,"&gt;0"))=4,3,0)-IF(VALUE(COUNTIF(E3311:E3314,"&gt;0"))=3,2,0)-IF(VALUE(COUNTIF(E3311:E3314,"&gt;0"))=2,1,0)</f>
        <v>1.67</v>
      </c>
      <c r="F3315" s="25"/>
    </row>
    <row r="3316" spans="2:8" x14ac:dyDescent="0.25">
      <c r="E3316" s="15"/>
    </row>
    <row r="3317" spans="2:8" ht="25.5" x14ac:dyDescent="0.35">
      <c r="B3317" s="22"/>
      <c r="C3317" s="16" t="s">
        <v>23</v>
      </c>
      <c r="D3317" s="78">
        <f>E3315*D3292</f>
        <v>86337.33</v>
      </c>
      <c r="E3317" s="78"/>
    </row>
    <row r="3318" spans="2:8" ht="20.25" x14ac:dyDescent="0.3">
      <c r="C3318" s="17" t="s">
        <v>8</v>
      </c>
      <c r="D3318" s="79">
        <f>D3317/D3291</f>
        <v>101.81288915094339</v>
      </c>
      <c r="E3318" s="79"/>
      <c r="G3318" s="7"/>
      <c r="H3318" s="48"/>
    </row>
    <row r="3328" spans="2:8" ht="60.75" x14ac:dyDescent="0.8">
      <c r="B3328" s="80" t="s">
        <v>257</v>
      </c>
      <c r="C3328" s="80"/>
      <c r="D3328" s="80"/>
      <c r="E3328" s="80"/>
      <c r="F3328" s="80"/>
      <c r="G3328" s="80"/>
      <c r="H3328" s="80"/>
    </row>
    <row r="3329" spans="2:8" x14ac:dyDescent="0.25">
      <c r="B3329" s="81" t="s">
        <v>37</v>
      </c>
      <c r="C3329" s="81"/>
      <c r="D3329" s="81"/>
      <c r="E3329" s="81"/>
      <c r="F3329" s="81"/>
      <c r="G3329" s="81"/>
    </row>
    <row r="3330" spans="2:8" x14ac:dyDescent="0.25">
      <c r="C3330" s="76"/>
      <c r="G3330" s="7"/>
    </row>
    <row r="3331" spans="2:8" ht="25.5" x14ac:dyDescent="0.25">
      <c r="C3331" s="14" t="s">
        <v>5</v>
      </c>
      <c r="D3331" s="6"/>
    </row>
    <row r="3332" spans="2:8" ht="20.45" customHeight="1" x14ac:dyDescent="0.25">
      <c r="B3332" s="10"/>
      <c r="C3332" s="82" t="s">
        <v>15</v>
      </c>
      <c r="D3332" s="85" t="s">
        <v>87</v>
      </c>
      <c r="E3332" s="86"/>
      <c r="F3332" s="86"/>
      <c r="G3332" s="87"/>
      <c r="H3332" s="40"/>
    </row>
    <row r="3333" spans="2:8" ht="20.45" customHeight="1" x14ac:dyDescent="0.25">
      <c r="B3333" s="10"/>
      <c r="C3333" s="83"/>
      <c r="D3333" s="85" t="s">
        <v>151</v>
      </c>
      <c r="E3333" s="86"/>
      <c r="F3333" s="86"/>
      <c r="G3333" s="87"/>
      <c r="H3333" s="40"/>
    </row>
    <row r="3334" spans="2:8" ht="20.45" customHeight="1" x14ac:dyDescent="0.25">
      <c r="B3334" s="10"/>
      <c r="C3334" s="84"/>
      <c r="D3334" s="85" t="s">
        <v>263</v>
      </c>
      <c r="E3334" s="86"/>
      <c r="F3334" s="86"/>
      <c r="G3334" s="87"/>
      <c r="H3334" s="40"/>
    </row>
    <row r="3335" spans="2:8" x14ac:dyDescent="0.25">
      <c r="C3335" s="35" t="s">
        <v>12</v>
      </c>
      <c r="D3335" s="53">
        <v>22.5</v>
      </c>
      <c r="E3335" s="49"/>
      <c r="F3335" s="10"/>
    </row>
    <row r="3336" spans="2:8" x14ac:dyDescent="0.25">
      <c r="C3336" s="1" t="s">
        <v>9</v>
      </c>
      <c r="D3336" s="54">
        <v>1224</v>
      </c>
      <c r="E3336" s="88" t="s">
        <v>16</v>
      </c>
      <c r="F3336" s="89"/>
      <c r="G3336" s="92">
        <f>D3337/D3336</f>
        <v>24.677900326797385</v>
      </c>
    </row>
    <row r="3337" spans="2:8" x14ac:dyDescent="0.25">
      <c r="C3337" s="1" t="s">
        <v>10</v>
      </c>
      <c r="D3337" s="54">
        <v>30205.75</v>
      </c>
      <c r="E3337" s="90"/>
      <c r="F3337" s="91"/>
      <c r="G3337" s="93"/>
    </row>
    <row r="3338" spans="2:8" x14ac:dyDescent="0.25">
      <c r="C3338" s="37"/>
      <c r="D3338" s="38"/>
      <c r="E3338" s="50"/>
    </row>
    <row r="3339" spans="2:8" x14ac:dyDescent="0.3">
      <c r="C3339" s="36" t="s">
        <v>7</v>
      </c>
      <c r="D3339" s="55" t="s">
        <v>264</v>
      </c>
    </row>
    <row r="3340" spans="2:8" x14ac:dyDescent="0.3">
      <c r="C3340" s="36" t="s">
        <v>11</v>
      </c>
      <c r="D3340" s="55" t="s">
        <v>91</v>
      </c>
    </row>
    <row r="3341" spans="2:8" x14ac:dyDescent="0.3">
      <c r="C3341" s="36" t="s">
        <v>13</v>
      </c>
      <c r="D3341" s="69" t="s">
        <v>35</v>
      </c>
      <c r="E3341" s="41"/>
    </row>
    <row r="3342" spans="2:8" ht="24" thickBot="1" x14ac:dyDescent="0.3">
      <c r="C3342" s="42"/>
      <c r="D3342" s="42"/>
    </row>
    <row r="3343" spans="2:8" ht="48" thickBot="1" x14ac:dyDescent="0.3">
      <c r="B3343" s="94" t="s">
        <v>17</v>
      </c>
      <c r="C3343" s="95"/>
      <c r="D3343" s="23" t="s">
        <v>20</v>
      </c>
      <c r="E3343" s="96" t="s">
        <v>22</v>
      </c>
      <c r="F3343" s="97"/>
      <c r="G3343" s="2" t="s">
        <v>21</v>
      </c>
    </row>
    <row r="3344" spans="2:8" ht="24" thickBot="1" x14ac:dyDescent="0.3">
      <c r="B3344" s="98" t="s">
        <v>36</v>
      </c>
      <c r="C3344" s="99"/>
      <c r="D3344" s="70">
        <v>50.01</v>
      </c>
      <c r="E3344" s="56">
        <v>22.5</v>
      </c>
      <c r="F3344" s="18" t="s">
        <v>25</v>
      </c>
      <c r="G3344" s="26">
        <f t="shared" ref="G3344:G3351" si="75">D3344*E3344</f>
        <v>1125.2249999999999</v>
      </c>
      <c r="H3344" s="100"/>
    </row>
    <row r="3345" spans="2:8" x14ac:dyDescent="0.25">
      <c r="B3345" s="101" t="s">
        <v>18</v>
      </c>
      <c r="C3345" s="102"/>
      <c r="D3345" s="59"/>
      <c r="E3345" s="57"/>
      <c r="F3345" s="19" t="s">
        <v>26</v>
      </c>
      <c r="G3345" s="27">
        <f t="shared" si="75"/>
        <v>0</v>
      </c>
      <c r="H3345" s="100"/>
    </row>
    <row r="3346" spans="2:8" ht="24" thickBot="1" x14ac:dyDescent="0.3">
      <c r="B3346" s="103" t="s">
        <v>19</v>
      </c>
      <c r="C3346" s="104"/>
      <c r="D3346" s="62"/>
      <c r="E3346" s="58"/>
      <c r="F3346" s="20" t="s">
        <v>26</v>
      </c>
      <c r="G3346" s="28">
        <f t="shared" si="75"/>
        <v>0</v>
      </c>
      <c r="H3346" s="100"/>
    </row>
    <row r="3347" spans="2:8" ht="24" thickBot="1" x14ac:dyDescent="0.3">
      <c r="B3347" s="105" t="s">
        <v>28</v>
      </c>
      <c r="C3347" s="106"/>
      <c r="D3347" s="71">
        <v>731.97</v>
      </c>
      <c r="E3347" s="71">
        <v>22.5</v>
      </c>
      <c r="F3347" s="24" t="s">
        <v>25</v>
      </c>
      <c r="G3347" s="29">
        <f t="shared" si="75"/>
        <v>16469.325000000001</v>
      </c>
      <c r="H3347" s="100"/>
    </row>
    <row r="3348" spans="2:8" x14ac:dyDescent="0.25">
      <c r="B3348" s="101" t="s">
        <v>33</v>
      </c>
      <c r="C3348" s="102"/>
      <c r="D3348" s="59"/>
      <c r="E3348" s="59"/>
      <c r="F3348" s="19" t="s">
        <v>25</v>
      </c>
      <c r="G3348" s="27">
        <f t="shared" si="75"/>
        <v>0</v>
      </c>
      <c r="H3348" s="100"/>
    </row>
    <row r="3349" spans="2:8" x14ac:dyDescent="0.25">
      <c r="B3349" s="107" t="s">
        <v>27</v>
      </c>
      <c r="C3349" s="108"/>
      <c r="D3349" s="72"/>
      <c r="E3349" s="60"/>
      <c r="F3349" s="21" t="s">
        <v>25</v>
      </c>
      <c r="G3349" s="30">
        <f t="shared" si="75"/>
        <v>0</v>
      </c>
      <c r="H3349" s="100"/>
    </row>
    <row r="3350" spans="2:8" x14ac:dyDescent="0.25">
      <c r="B3350" s="107" t="s">
        <v>29</v>
      </c>
      <c r="C3350" s="108"/>
      <c r="D3350" s="73"/>
      <c r="E3350" s="61"/>
      <c r="F3350" s="21" t="s">
        <v>25</v>
      </c>
      <c r="G3350" s="30">
        <f t="shared" si="75"/>
        <v>0</v>
      </c>
      <c r="H3350" s="100"/>
    </row>
    <row r="3351" spans="2:8" x14ac:dyDescent="0.25">
      <c r="B3351" s="107" t="s">
        <v>30</v>
      </c>
      <c r="C3351" s="108"/>
      <c r="D3351" s="73"/>
      <c r="E3351" s="61"/>
      <c r="F3351" s="21" t="s">
        <v>25</v>
      </c>
      <c r="G3351" s="30">
        <f t="shared" si="75"/>
        <v>0</v>
      </c>
      <c r="H3351" s="100"/>
    </row>
    <row r="3352" spans="2:8" x14ac:dyDescent="0.25">
      <c r="B3352" s="107" t="s">
        <v>32</v>
      </c>
      <c r="C3352" s="108"/>
      <c r="D3352" s="73"/>
      <c r="E3352" s="61"/>
      <c r="F3352" s="21" t="s">
        <v>25</v>
      </c>
      <c r="G3352" s="30">
        <f>D3352*E3352</f>
        <v>0</v>
      </c>
      <c r="H3352" s="100"/>
    </row>
    <row r="3353" spans="2:8" ht="24" thickBot="1" x14ac:dyDescent="0.3">
      <c r="B3353" s="103" t="s">
        <v>31</v>
      </c>
      <c r="C3353" s="104"/>
      <c r="D3353" s="74"/>
      <c r="E3353" s="62"/>
      <c r="F3353" s="20" t="s">
        <v>25</v>
      </c>
      <c r="G3353" s="31">
        <f>D3353*E3353</f>
        <v>0</v>
      </c>
      <c r="H3353" s="100"/>
    </row>
    <row r="3354" spans="2:8" x14ac:dyDescent="0.25">
      <c r="C3354" s="3"/>
      <c r="D3354" s="3"/>
      <c r="E3354" s="4"/>
      <c r="F3354" s="4"/>
      <c r="H3354" s="45"/>
    </row>
    <row r="3355" spans="2:8" ht="25.5" x14ac:dyDescent="0.25">
      <c r="C3355" s="14" t="s">
        <v>14</v>
      </c>
      <c r="D3355" s="6"/>
    </row>
    <row r="3356" spans="2:8" ht="20.25" x14ac:dyDescent="0.25">
      <c r="C3356" s="77" t="s">
        <v>6</v>
      </c>
      <c r="D3356" s="75" t="s">
        <v>0</v>
      </c>
      <c r="E3356" s="9">
        <f>IF(G3344&gt;0, ROUND((G3344+D3337)/D3337,2), 0)</f>
        <v>1.04</v>
      </c>
      <c r="F3356" s="9"/>
      <c r="G3356" s="10"/>
      <c r="H3356" s="7"/>
    </row>
    <row r="3357" spans="2:8" x14ac:dyDescent="0.25">
      <c r="C3357" s="77"/>
      <c r="D3357" s="75" t="s">
        <v>1</v>
      </c>
      <c r="E3357" s="9">
        <f>IF(SUM(G3345:G3346)&gt;0,ROUND((G3345+G3346+D3337)/D3337,2),0)</f>
        <v>0</v>
      </c>
      <c r="F3357" s="9"/>
      <c r="G3357" s="11"/>
      <c r="H3357" s="47"/>
    </row>
    <row r="3358" spans="2:8" x14ac:dyDescent="0.25">
      <c r="C3358" s="77"/>
      <c r="D3358" s="75" t="s">
        <v>2</v>
      </c>
      <c r="E3358" s="9">
        <f>IF(G3347&gt;0,ROUND((G3347+D3337)/D3337,2),0)</f>
        <v>1.55</v>
      </c>
      <c r="F3358" s="12"/>
      <c r="G3358" s="11"/>
    </row>
    <row r="3359" spans="2:8" x14ac:dyDescent="0.25">
      <c r="C3359" s="77"/>
      <c r="D3359" s="13" t="s">
        <v>3</v>
      </c>
      <c r="E3359" s="32">
        <f>IF(SUM(G3348:G3353)&gt;0,ROUND((SUM(G3348:G3353)+D3337)/D3337,2),0)</f>
        <v>0</v>
      </c>
      <c r="F3359" s="10"/>
      <c r="G3359" s="11"/>
    </row>
    <row r="3360" spans="2:8" ht="25.5" x14ac:dyDescent="0.25">
      <c r="D3360" s="33" t="s">
        <v>4</v>
      </c>
      <c r="E3360" s="34">
        <f>SUM(E3356:E3359)-IF(VALUE(COUNTIF(E3356:E3359,"&gt;0"))=4,3,0)-IF(VALUE(COUNTIF(E3356:E3359,"&gt;0"))=3,2,0)-IF(VALUE(COUNTIF(E3356:E3359,"&gt;0"))=2,1,0)</f>
        <v>1.5899999999999999</v>
      </c>
      <c r="F3360" s="25"/>
    </row>
    <row r="3361" spans="2:8" x14ac:dyDescent="0.25">
      <c r="E3361" s="15"/>
    </row>
    <row r="3362" spans="2:8" ht="25.5" x14ac:dyDescent="0.35">
      <c r="B3362" s="22"/>
      <c r="C3362" s="16" t="s">
        <v>23</v>
      </c>
      <c r="D3362" s="78">
        <f>E3360*D3337</f>
        <v>48027.142499999994</v>
      </c>
      <c r="E3362" s="78"/>
    </row>
    <row r="3363" spans="2:8" ht="20.25" x14ac:dyDescent="0.3">
      <c r="C3363" s="17" t="s">
        <v>8</v>
      </c>
      <c r="D3363" s="79">
        <f>D3362/D3336</f>
        <v>39.23786151960784</v>
      </c>
      <c r="E3363" s="79"/>
      <c r="G3363" s="7"/>
      <c r="H3363" s="48"/>
    </row>
    <row r="3373" spans="2:8" ht="60.75" x14ac:dyDescent="0.8">
      <c r="B3373" s="80" t="s">
        <v>260</v>
      </c>
      <c r="C3373" s="80"/>
      <c r="D3373" s="80"/>
      <c r="E3373" s="80"/>
      <c r="F3373" s="80"/>
      <c r="G3373" s="80"/>
      <c r="H3373" s="80"/>
    </row>
    <row r="3374" spans="2:8" x14ac:dyDescent="0.25">
      <c r="B3374" s="81" t="s">
        <v>37</v>
      </c>
      <c r="C3374" s="81"/>
      <c r="D3374" s="81"/>
      <c r="E3374" s="81"/>
      <c r="F3374" s="81"/>
      <c r="G3374" s="81"/>
    </row>
    <row r="3375" spans="2:8" x14ac:dyDescent="0.25">
      <c r="C3375" s="76"/>
      <c r="G3375" s="7"/>
    </row>
    <row r="3376" spans="2:8" ht="25.5" x14ac:dyDescent="0.25">
      <c r="C3376" s="14" t="s">
        <v>5</v>
      </c>
      <c r="D3376" s="6"/>
    </row>
    <row r="3377" spans="2:8" ht="20.25" x14ac:dyDescent="0.25">
      <c r="B3377" s="10"/>
      <c r="C3377" s="82" t="s">
        <v>15</v>
      </c>
      <c r="D3377" s="85" t="s">
        <v>87</v>
      </c>
      <c r="E3377" s="86"/>
      <c r="F3377" s="86"/>
      <c r="G3377" s="87"/>
      <c r="H3377" s="40"/>
    </row>
    <row r="3378" spans="2:8" ht="20.25" x14ac:dyDescent="0.25">
      <c r="B3378" s="10"/>
      <c r="C3378" s="83"/>
      <c r="D3378" s="85" t="s">
        <v>151</v>
      </c>
      <c r="E3378" s="86"/>
      <c r="F3378" s="86"/>
      <c r="G3378" s="87"/>
      <c r="H3378" s="40"/>
    </row>
    <row r="3379" spans="2:8" ht="20.25" x14ac:dyDescent="0.25">
      <c r="B3379" s="10"/>
      <c r="C3379" s="84"/>
      <c r="D3379" s="85" t="s">
        <v>266</v>
      </c>
      <c r="E3379" s="86"/>
      <c r="F3379" s="86"/>
      <c r="G3379" s="87"/>
      <c r="H3379" s="40"/>
    </row>
    <row r="3380" spans="2:8" x14ac:dyDescent="0.25">
      <c r="C3380" s="35" t="s">
        <v>12</v>
      </c>
      <c r="D3380" s="53">
        <v>25</v>
      </c>
      <c r="E3380" s="49"/>
      <c r="F3380" s="10"/>
    </row>
    <row r="3381" spans="2:8" x14ac:dyDescent="0.25">
      <c r="C3381" s="1" t="s">
        <v>9</v>
      </c>
      <c r="D3381" s="54">
        <v>1300</v>
      </c>
      <c r="E3381" s="88" t="s">
        <v>16</v>
      </c>
      <c r="F3381" s="89"/>
      <c r="G3381" s="92">
        <f>D3382/D3381</f>
        <v>32.366115384615384</v>
      </c>
    </row>
    <row r="3382" spans="2:8" x14ac:dyDescent="0.25">
      <c r="C3382" s="1" t="s">
        <v>10</v>
      </c>
      <c r="D3382" s="54">
        <v>42075.95</v>
      </c>
      <c r="E3382" s="90"/>
      <c r="F3382" s="91"/>
      <c r="G3382" s="93"/>
    </row>
    <row r="3383" spans="2:8" x14ac:dyDescent="0.25">
      <c r="C3383" s="37"/>
      <c r="D3383" s="38"/>
      <c r="E3383" s="50"/>
    </row>
    <row r="3384" spans="2:8" x14ac:dyDescent="0.3">
      <c r="C3384" s="36" t="s">
        <v>7</v>
      </c>
      <c r="D3384" s="55" t="s">
        <v>267</v>
      </c>
    </row>
    <row r="3385" spans="2:8" x14ac:dyDescent="0.3">
      <c r="C3385" s="36" t="s">
        <v>11</v>
      </c>
      <c r="D3385" s="55" t="s">
        <v>91</v>
      </c>
    </row>
    <row r="3386" spans="2:8" x14ac:dyDescent="0.3">
      <c r="C3386" s="36" t="s">
        <v>13</v>
      </c>
      <c r="D3386" s="69" t="s">
        <v>35</v>
      </c>
      <c r="E3386" s="41"/>
    </row>
    <row r="3387" spans="2:8" ht="24" thickBot="1" x14ac:dyDescent="0.3">
      <c r="C3387" s="42"/>
      <c r="D3387" s="42"/>
    </row>
    <row r="3388" spans="2:8" ht="48" thickBot="1" x14ac:dyDescent="0.3">
      <c r="B3388" s="94" t="s">
        <v>17</v>
      </c>
      <c r="C3388" s="95"/>
      <c r="D3388" s="23" t="s">
        <v>20</v>
      </c>
      <c r="E3388" s="96" t="s">
        <v>22</v>
      </c>
      <c r="F3388" s="97"/>
      <c r="G3388" s="2" t="s">
        <v>21</v>
      </c>
    </row>
    <row r="3389" spans="2:8" ht="24" thickBot="1" x14ac:dyDescent="0.3">
      <c r="B3389" s="98" t="s">
        <v>36</v>
      </c>
      <c r="C3389" s="99"/>
      <c r="D3389" s="70">
        <v>50.01</v>
      </c>
      <c r="E3389" s="56">
        <v>25</v>
      </c>
      <c r="F3389" s="18" t="s">
        <v>25</v>
      </c>
      <c r="G3389" s="26">
        <f t="shared" ref="G3389:G3396" si="76">D3389*E3389</f>
        <v>1250.25</v>
      </c>
      <c r="H3389" s="100"/>
    </row>
    <row r="3390" spans="2:8" x14ac:dyDescent="0.25">
      <c r="B3390" s="101" t="s">
        <v>18</v>
      </c>
      <c r="C3390" s="102"/>
      <c r="D3390" s="59"/>
      <c r="E3390" s="57"/>
      <c r="F3390" s="19" t="s">
        <v>26</v>
      </c>
      <c r="G3390" s="27">
        <f t="shared" si="76"/>
        <v>0</v>
      </c>
      <c r="H3390" s="100"/>
    </row>
    <row r="3391" spans="2:8" ht="24" thickBot="1" x14ac:dyDescent="0.3">
      <c r="B3391" s="103" t="s">
        <v>19</v>
      </c>
      <c r="C3391" s="104"/>
      <c r="D3391" s="62"/>
      <c r="E3391" s="58"/>
      <c r="F3391" s="20" t="s">
        <v>26</v>
      </c>
      <c r="G3391" s="28">
        <f t="shared" si="76"/>
        <v>0</v>
      </c>
      <c r="H3391" s="100"/>
    </row>
    <row r="3392" spans="2:8" ht="24" thickBot="1" x14ac:dyDescent="0.3">
      <c r="B3392" s="105" t="s">
        <v>28</v>
      </c>
      <c r="C3392" s="106"/>
      <c r="D3392" s="71">
        <v>731.97</v>
      </c>
      <c r="E3392" s="71">
        <v>25</v>
      </c>
      <c r="F3392" s="24" t="s">
        <v>25</v>
      </c>
      <c r="G3392" s="29">
        <f t="shared" si="76"/>
        <v>18299.25</v>
      </c>
      <c r="H3392" s="100"/>
    </row>
    <row r="3393" spans="2:8" x14ac:dyDescent="0.25">
      <c r="B3393" s="101" t="s">
        <v>33</v>
      </c>
      <c r="C3393" s="102"/>
      <c r="D3393" s="59"/>
      <c r="E3393" s="59"/>
      <c r="F3393" s="19" t="s">
        <v>25</v>
      </c>
      <c r="G3393" s="27">
        <f t="shared" si="76"/>
        <v>0</v>
      </c>
      <c r="H3393" s="100"/>
    </row>
    <row r="3394" spans="2:8" x14ac:dyDescent="0.25">
      <c r="B3394" s="107" t="s">
        <v>27</v>
      </c>
      <c r="C3394" s="108"/>
      <c r="D3394" s="72"/>
      <c r="E3394" s="60"/>
      <c r="F3394" s="21" t="s">
        <v>25</v>
      </c>
      <c r="G3394" s="30">
        <f t="shared" si="76"/>
        <v>0</v>
      </c>
      <c r="H3394" s="100"/>
    </row>
    <row r="3395" spans="2:8" x14ac:dyDescent="0.25">
      <c r="B3395" s="107" t="s">
        <v>29</v>
      </c>
      <c r="C3395" s="108"/>
      <c r="D3395" s="73"/>
      <c r="E3395" s="61"/>
      <c r="F3395" s="21" t="s">
        <v>25</v>
      </c>
      <c r="G3395" s="30">
        <f t="shared" si="76"/>
        <v>0</v>
      </c>
      <c r="H3395" s="100"/>
    </row>
    <row r="3396" spans="2:8" x14ac:dyDescent="0.25">
      <c r="B3396" s="107" t="s">
        <v>30</v>
      </c>
      <c r="C3396" s="108"/>
      <c r="D3396" s="73"/>
      <c r="E3396" s="61"/>
      <c r="F3396" s="21" t="s">
        <v>25</v>
      </c>
      <c r="G3396" s="30">
        <f t="shared" si="76"/>
        <v>0</v>
      </c>
      <c r="H3396" s="100"/>
    </row>
    <row r="3397" spans="2:8" x14ac:dyDescent="0.25">
      <c r="B3397" s="107" t="s">
        <v>32</v>
      </c>
      <c r="C3397" s="108"/>
      <c r="D3397" s="73"/>
      <c r="E3397" s="61"/>
      <c r="F3397" s="21" t="s">
        <v>25</v>
      </c>
      <c r="G3397" s="30">
        <f>D3397*E3397</f>
        <v>0</v>
      </c>
      <c r="H3397" s="100"/>
    </row>
    <row r="3398" spans="2:8" ht="24" thickBot="1" x14ac:dyDescent="0.3">
      <c r="B3398" s="103" t="s">
        <v>31</v>
      </c>
      <c r="C3398" s="104"/>
      <c r="D3398" s="74"/>
      <c r="E3398" s="62"/>
      <c r="F3398" s="20" t="s">
        <v>25</v>
      </c>
      <c r="G3398" s="31">
        <f>D3398*E3398</f>
        <v>0</v>
      </c>
      <c r="H3398" s="100"/>
    </row>
    <row r="3399" spans="2:8" x14ac:dyDescent="0.25">
      <c r="C3399" s="3"/>
      <c r="D3399" s="3"/>
      <c r="E3399" s="4"/>
      <c r="F3399" s="4"/>
      <c r="H3399" s="45"/>
    </row>
    <row r="3400" spans="2:8" ht="25.5" x14ac:dyDescent="0.25">
      <c r="C3400" s="14" t="s">
        <v>14</v>
      </c>
      <c r="D3400" s="6"/>
    </row>
    <row r="3401" spans="2:8" ht="20.25" x14ac:dyDescent="0.25">
      <c r="C3401" s="77" t="s">
        <v>6</v>
      </c>
      <c r="D3401" s="75" t="s">
        <v>0</v>
      </c>
      <c r="E3401" s="9">
        <f>IF(G3389&gt;0, ROUND((G3389+D3382)/D3382,2), 0)</f>
        <v>1.03</v>
      </c>
      <c r="F3401" s="9"/>
      <c r="G3401" s="10"/>
      <c r="H3401" s="7"/>
    </row>
    <row r="3402" spans="2:8" x14ac:dyDescent="0.25">
      <c r="C3402" s="77"/>
      <c r="D3402" s="75" t="s">
        <v>1</v>
      </c>
      <c r="E3402" s="9">
        <f>IF(SUM(G3390:G3391)&gt;0,ROUND((G3390+G3391+D3382)/D3382,2),0)</f>
        <v>0</v>
      </c>
      <c r="F3402" s="9"/>
      <c r="G3402" s="11"/>
      <c r="H3402" s="47"/>
    </row>
    <row r="3403" spans="2:8" x14ac:dyDescent="0.25">
      <c r="C3403" s="77"/>
      <c r="D3403" s="75" t="s">
        <v>2</v>
      </c>
      <c r="E3403" s="9">
        <f>IF(G3392&gt;0,ROUND((G3392+D3382)/D3382,2),0)</f>
        <v>1.43</v>
      </c>
      <c r="F3403" s="12"/>
      <c r="G3403" s="11"/>
    </row>
    <row r="3404" spans="2:8" x14ac:dyDescent="0.25">
      <c r="C3404" s="77"/>
      <c r="D3404" s="13" t="s">
        <v>3</v>
      </c>
      <c r="E3404" s="32">
        <f>IF(SUM(G3393:G3398)&gt;0,ROUND((SUM(G3393:G3398)+D3382)/D3382,2),0)</f>
        <v>0</v>
      </c>
      <c r="F3404" s="10"/>
      <c r="G3404" s="11"/>
    </row>
    <row r="3405" spans="2:8" ht="25.5" x14ac:dyDescent="0.25">
      <c r="D3405" s="33" t="s">
        <v>4</v>
      </c>
      <c r="E3405" s="34">
        <f>SUM(E3401:E3404)-IF(VALUE(COUNTIF(E3401:E3404,"&gt;0"))=4,3,0)-IF(VALUE(COUNTIF(E3401:E3404,"&gt;0"))=3,2,0)-IF(VALUE(COUNTIF(E3401:E3404,"&gt;0"))=2,1,0)</f>
        <v>1.46</v>
      </c>
      <c r="F3405" s="25"/>
    </row>
    <row r="3406" spans="2:8" x14ac:dyDescent="0.25">
      <c r="E3406" s="15"/>
    </row>
    <row r="3407" spans="2:8" ht="25.5" x14ac:dyDescent="0.35">
      <c r="B3407" s="22"/>
      <c r="C3407" s="16" t="s">
        <v>23</v>
      </c>
      <c r="D3407" s="78">
        <f>E3405*D3382</f>
        <v>61430.886999999995</v>
      </c>
      <c r="E3407" s="78"/>
    </row>
    <row r="3408" spans="2:8" ht="20.25" x14ac:dyDescent="0.3">
      <c r="C3408" s="17" t="s">
        <v>8</v>
      </c>
      <c r="D3408" s="79">
        <f>D3407/D3381</f>
        <v>47.254528461538456</v>
      </c>
      <c r="E3408" s="79"/>
      <c r="G3408" s="7"/>
      <c r="H3408" s="48"/>
    </row>
    <row r="3418" spans="2:8" ht="60.75" x14ac:dyDescent="0.8">
      <c r="B3418" s="80" t="s">
        <v>262</v>
      </c>
      <c r="C3418" s="80"/>
      <c r="D3418" s="80"/>
      <c r="E3418" s="80"/>
      <c r="F3418" s="80"/>
      <c r="G3418" s="80"/>
      <c r="H3418" s="80"/>
    </row>
    <row r="3419" spans="2:8" x14ac:dyDescent="0.25">
      <c r="B3419" s="81" t="s">
        <v>37</v>
      </c>
      <c r="C3419" s="81"/>
      <c r="D3419" s="81"/>
      <c r="E3419" s="81"/>
      <c r="F3419" s="81"/>
      <c r="G3419" s="81"/>
    </row>
    <row r="3420" spans="2:8" x14ac:dyDescent="0.25">
      <c r="C3420" s="76"/>
      <c r="G3420" s="7"/>
    </row>
    <row r="3421" spans="2:8" ht="25.5" x14ac:dyDescent="0.25">
      <c r="C3421" s="14" t="s">
        <v>5</v>
      </c>
      <c r="D3421" s="6"/>
    </row>
    <row r="3422" spans="2:8" ht="20.25" x14ac:dyDescent="0.25">
      <c r="B3422" s="10"/>
      <c r="C3422" s="82" t="s">
        <v>15</v>
      </c>
      <c r="D3422" s="85" t="s">
        <v>87</v>
      </c>
      <c r="E3422" s="86"/>
      <c r="F3422" s="86"/>
      <c r="G3422" s="87"/>
      <c r="H3422" s="40"/>
    </row>
    <row r="3423" spans="2:8" ht="20.25" x14ac:dyDescent="0.25">
      <c r="B3423" s="10"/>
      <c r="C3423" s="83"/>
      <c r="D3423" s="85" t="s">
        <v>151</v>
      </c>
      <c r="E3423" s="86"/>
      <c r="F3423" s="86"/>
      <c r="G3423" s="87"/>
      <c r="H3423" s="40"/>
    </row>
    <row r="3424" spans="2:8" ht="20.25" x14ac:dyDescent="0.25">
      <c r="B3424" s="10"/>
      <c r="C3424" s="84"/>
      <c r="D3424" s="85" t="s">
        <v>269</v>
      </c>
      <c r="E3424" s="86"/>
      <c r="F3424" s="86"/>
      <c r="G3424" s="87"/>
      <c r="H3424" s="40"/>
    </row>
    <row r="3425" spans="2:8" x14ac:dyDescent="0.25">
      <c r="C3425" s="35" t="s">
        <v>12</v>
      </c>
      <c r="D3425" s="53">
        <v>8.9</v>
      </c>
      <c r="E3425" s="49"/>
      <c r="F3425" s="10"/>
    </row>
    <row r="3426" spans="2:8" x14ac:dyDescent="0.25">
      <c r="C3426" s="1" t="s">
        <v>9</v>
      </c>
      <c r="D3426" s="54">
        <v>427</v>
      </c>
      <c r="E3426" s="88" t="s">
        <v>16</v>
      </c>
      <c r="F3426" s="89"/>
      <c r="G3426" s="92">
        <f>D3427/D3426</f>
        <v>43.80843091334895</v>
      </c>
    </row>
    <row r="3427" spans="2:8" x14ac:dyDescent="0.25">
      <c r="C3427" s="1" t="s">
        <v>10</v>
      </c>
      <c r="D3427" s="54">
        <v>18706.2</v>
      </c>
      <c r="E3427" s="90"/>
      <c r="F3427" s="91"/>
      <c r="G3427" s="93"/>
    </row>
    <row r="3428" spans="2:8" x14ac:dyDescent="0.25">
      <c r="C3428" s="37"/>
      <c r="D3428" s="38"/>
      <c r="E3428" s="50"/>
    </row>
    <row r="3429" spans="2:8" x14ac:dyDescent="0.3">
      <c r="C3429" s="36" t="s">
        <v>7</v>
      </c>
      <c r="D3429" s="55" t="s">
        <v>270</v>
      </c>
    </row>
    <row r="3430" spans="2:8" x14ac:dyDescent="0.3">
      <c r="C3430" s="36" t="s">
        <v>11</v>
      </c>
      <c r="D3430" s="55" t="s">
        <v>91</v>
      </c>
    </row>
    <row r="3431" spans="2:8" x14ac:dyDescent="0.3">
      <c r="C3431" s="36" t="s">
        <v>13</v>
      </c>
      <c r="D3431" s="69" t="s">
        <v>35</v>
      </c>
      <c r="E3431" s="41"/>
    </row>
    <row r="3432" spans="2:8" ht="24" thickBot="1" x14ac:dyDescent="0.3">
      <c r="C3432" s="42"/>
      <c r="D3432" s="42"/>
    </row>
    <row r="3433" spans="2:8" ht="48" thickBot="1" x14ac:dyDescent="0.3">
      <c r="B3433" s="94" t="s">
        <v>17</v>
      </c>
      <c r="C3433" s="95"/>
      <c r="D3433" s="23" t="s">
        <v>20</v>
      </c>
      <c r="E3433" s="96" t="s">
        <v>22</v>
      </c>
      <c r="F3433" s="97"/>
      <c r="G3433" s="2" t="s">
        <v>21</v>
      </c>
    </row>
    <row r="3434" spans="2:8" ht="24" thickBot="1" x14ac:dyDescent="0.3">
      <c r="B3434" s="98" t="s">
        <v>36</v>
      </c>
      <c r="C3434" s="99"/>
      <c r="D3434" s="70">
        <v>50.01</v>
      </c>
      <c r="E3434" s="56">
        <v>8.9</v>
      </c>
      <c r="F3434" s="18" t="s">
        <v>25</v>
      </c>
      <c r="G3434" s="26">
        <f t="shared" ref="G3434:G3441" si="77">D3434*E3434</f>
        <v>445.089</v>
      </c>
      <c r="H3434" s="100"/>
    </row>
    <row r="3435" spans="2:8" x14ac:dyDescent="0.25">
      <c r="B3435" s="101" t="s">
        <v>18</v>
      </c>
      <c r="C3435" s="102"/>
      <c r="D3435" s="59"/>
      <c r="E3435" s="57"/>
      <c r="F3435" s="19" t="s">
        <v>26</v>
      </c>
      <c r="G3435" s="27">
        <f t="shared" si="77"/>
        <v>0</v>
      </c>
      <c r="H3435" s="100"/>
    </row>
    <row r="3436" spans="2:8" ht="24" thickBot="1" x14ac:dyDescent="0.3">
      <c r="B3436" s="103" t="s">
        <v>19</v>
      </c>
      <c r="C3436" s="104"/>
      <c r="D3436" s="62"/>
      <c r="E3436" s="58"/>
      <c r="F3436" s="20" t="s">
        <v>26</v>
      </c>
      <c r="G3436" s="28">
        <f t="shared" si="77"/>
        <v>0</v>
      </c>
      <c r="H3436" s="100"/>
    </row>
    <row r="3437" spans="2:8" ht="24" thickBot="1" x14ac:dyDescent="0.3">
      <c r="B3437" s="105" t="s">
        <v>28</v>
      </c>
      <c r="C3437" s="106"/>
      <c r="D3437" s="71">
        <v>731.97</v>
      </c>
      <c r="E3437" s="71">
        <v>8.9</v>
      </c>
      <c r="F3437" s="24" t="s">
        <v>25</v>
      </c>
      <c r="G3437" s="29">
        <f t="shared" si="77"/>
        <v>6514.5330000000004</v>
      </c>
      <c r="H3437" s="100"/>
    </row>
    <row r="3438" spans="2:8" x14ac:dyDescent="0.25">
      <c r="B3438" s="101" t="s">
        <v>33</v>
      </c>
      <c r="C3438" s="102"/>
      <c r="D3438" s="59"/>
      <c r="E3438" s="59"/>
      <c r="F3438" s="19" t="s">
        <v>25</v>
      </c>
      <c r="G3438" s="27">
        <f t="shared" si="77"/>
        <v>0</v>
      </c>
      <c r="H3438" s="100"/>
    </row>
    <row r="3439" spans="2:8" x14ac:dyDescent="0.25">
      <c r="B3439" s="107" t="s">
        <v>27</v>
      </c>
      <c r="C3439" s="108"/>
      <c r="D3439" s="72"/>
      <c r="E3439" s="60"/>
      <c r="F3439" s="21" t="s">
        <v>25</v>
      </c>
      <c r="G3439" s="30">
        <f t="shared" si="77"/>
        <v>0</v>
      </c>
      <c r="H3439" s="100"/>
    </row>
    <row r="3440" spans="2:8" x14ac:dyDescent="0.25">
      <c r="B3440" s="107" t="s">
        <v>29</v>
      </c>
      <c r="C3440" s="108"/>
      <c r="D3440" s="73"/>
      <c r="E3440" s="61"/>
      <c r="F3440" s="21" t="s">
        <v>25</v>
      </c>
      <c r="G3440" s="30">
        <f t="shared" si="77"/>
        <v>0</v>
      </c>
      <c r="H3440" s="100"/>
    </row>
    <row r="3441" spans="2:8" x14ac:dyDescent="0.25">
      <c r="B3441" s="107" t="s">
        <v>30</v>
      </c>
      <c r="C3441" s="108"/>
      <c r="D3441" s="73"/>
      <c r="E3441" s="61"/>
      <c r="F3441" s="21" t="s">
        <v>25</v>
      </c>
      <c r="G3441" s="30">
        <f t="shared" si="77"/>
        <v>0</v>
      </c>
      <c r="H3441" s="100"/>
    </row>
    <row r="3442" spans="2:8" x14ac:dyDescent="0.25">
      <c r="B3442" s="107" t="s">
        <v>32</v>
      </c>
      <c r="C3442" s="108"/>
      <c r="D3442" s="73"/>
      <c r="E3442" s="61"/>
      <c r="F3442" s="21" t="s">
        <v>25</v>
      </c>
      <c r="G3442" s="30">
        <f>D3442*E3442</f>
        <v>0</v>
      </c>
      <c r="H3442" s="100"/>
    </row>
    <row r="3443" spans="2:8" ht="24" thickBot="1" x14ac:dyDescent="0.3">
      <c r="B3443" s="103" t="s">
        <v>31</v>
      </c>
      <c r="C3443" s="104"/>
      <c r="D3443" s="74"/>
      <c r="E3443" s="62"/>
      <c r="F3443" s="20" t="s">
        <v>25</v>
      </c>
      <c r="G3443" s="31">
        <f>D3443*E3443</f>
        <v>0</v>
      </c>
      <c r="H3443" s="100"/>
    </row>
    <row r="3444" spans="2:8" x14ac:dyDescent="0.25">
      <c r="C3444" s="3"/>
      <c r="D3444" s="3"/>
      <c r="E3444" s="4"/>
      <c r="F3444" s="4"/>
      <c r="H3444" s="45"/>
    </row>
    <row r="3445" spans="2:8" ht="25.5" x14ac:dyDescent="0.25">
      <c r="C3445" s="14" t="s">
        <v>14</v>
      </c>
      <c r="D3445" s="6"/>
    </row>
    <row r="3446" spans="2:8" ht="20.25" x14ac:dyDescent="0.25">
      <c r="C3446" s="77" t="s">
        <v>6</v>
      </c>
      <c r="D3446" s="75" t="s">
        <v>0</v>
      </c>
      <c r="E3446" s="9">
        <f>IF(G3434&gt;0, ROUND((G3434+D3427)/D3427,2), 0)</f>
        <v>1.02</v>
      </c>
      <c r="F3446" s="9"/>
      <c r="G3446" s="10"/>
      <c r="H3446" s="7"/>
    </row>
    <row r="3447" spans="2:8" x14ac:dyDescent="0.25">
      <c r="C3447" s="77"/>
      <c r="D3447" s="75" t="s">
        <v>1</v>
      </c>
      <c r="E3447" s="9">
        <f>IF(SUM(G3435:G3436)&gt;0,ROUND((G3435+G3436+D3427)/D3427,2),0)</f>
        <v>0</v>
      </c>
      <c r="F3447" s="9"/>
      <c r="G3447" s="11"/>
      <c r="H3447" s="47"/>
    </row>
    <row r="3448" spans="2:8" x14ac:dyDescent="0.25">
      <c r="C3448" s="77"/>
      <c r="D3448" s="75" t="s">
        <v>2</v>
      </c>
      <c r="E3448" s="9">
        <f>IF(G3437&gt;0,ROUND((G3437+D3427)/D3427,2),0)</f>
        <v>1.35</v>
      </c>
      <c r="F3448" s="12"/>
      <c r="G3448" s="11"/>
    </row>
    <row r="3449" spans="2:8" x14ac:dyDescent="0.25">
      <c r="C3449" s="77"/>
      <c r="D3449" s="13" t="s">
        <v>3</v>
      </c>
      <c r="E3449" s="32">
        <f>IF(SUM(G3438:G3443)&gt;0,ROUND((SUM(G3438:G3443)+D3427)/D3427,2),0)</f>
        <v>0</v>
      </c>
      <c r="F3449" s="10"/>
      <c r="G3449" s="11"/>
    </row>
    <row r="3450" spans="2:8" ht="25.5" x14ac:dyDescent="0.25">
      <c r="D3450" s="33" t="s">
        <v>4</v>
      </c>
      <c r="E3450" s="34">
        <f>SUM(E3446:E3449)-IF(VALUE(COUNTIF(E3446:E3449,"&gt;0"))=4,3,0)-IF(VALUE(COUNTIF(E3446:E3449,"&gt;0"))=3,2,0)-IF(VALUE(COUNTIF(E3446:E3449,"&gt;0"))=2,1,0)</f>
        <v>1.37</v>
      </c>
      <c r="F3450" s="25"/>
    </row>
    <row r="3451" spans="2:8" x14ac:dyDescent="0.25">
      <c r="E3451" s="15"/>
    </row>
    <row r="3452" spans="2:8" ht="25.5" x14ac:dyDescent="0.35">
      <c r="B3452" s="22"/>
      <c r="C3452" s="16" t="s">
        <v>23</v>
      </c>
      <c r="D3452" s="78">
        <f>E3450*D3427</f>
        <v>25627.494000000002</v>
      </c>
      <c r="E3452" s="78"/>
    </row>
    <row r="3453" spans="2:8" ht="20.25" x14ac:dyDescent="0.3">
      <c r="C3453" s="17" t="s">
        <v>8</v>
      </c>
      <c r="D3453" s="79">
        <f>D3452/D3426</f>
        <v>60.017550351288065</v>
      </c>
      <c r="E3453" s="79"/>
      <c r="G3453" s="7"/>
      <c r="H3453" s="48"/>
    </row>
    <row r="3463" spans="2:8" ht="60.75" x14ac:dyDescent="0.8">
      <c r="B3463" s="80" t="s">
        <v>265</v>
      </c>
      <c r="C3463" s="80"/>
      <c r="D3463" s="80"/>
      <c r="E3463" s="80"/>
      <c r="F3463" s="80"/>
      <c r="G3463" s="80"/>
      <c r="H3463" s="80"/>
    </row>
    <row r="3464" spans="2:8" x14ac:dyDescent="0.25">
      <c r="B3464" s="81" t="s">
        <v>37</v>
      </c>
      <c r="C3464" s="81"/>
      <c r="D3464" s="81"/>
      <c r="E3464" s="81"/>
      <c r="F3464" s="81"/>
      <c r="G3464" s="81"/>
    </row>
    <row r="3465" spans="2:8" x14ac:dyDescent="0.25">
      <c r="C3465" s="76"/>
      <c r="G3465" s="7"/>
    </row>
    <row r="3466" spans="2:8" ht="25.5" x14ac:dyDescent="0.25">
      <c r="C3466" s="14" t="s">
        <v>5</v>
      </c>
      <c r="D3466" s="6"/>
    </row>
    <row r="3467" spans="2:8" ht="20.25" x14ac:dyDescent="0.25">
      <c r="B3467" s="10"/>
      <c r="C3467" s="82" t="s">
        <v>15</v>
      </c>
      <c r="D3467" s="85" t="s">
        <v>87</v>
      </c>
      <c r="E3467" s="86"/>
      <c r="F3467" s="86"/>
      <c r="G3467" s="87"/>
      <c r="H3467" s="40"/>
    </row>
    <row r="3468" spans="2:8" ht="20.25" x14ac:dyDescent="0.25">
      <c r="B3468" s="10"/>
      <c r="C3468" s="83"/>
      <c r="D3468" s="85" t="s">
        <v>155</v>
      </c>
      <c r="E3468" s="86"/>
      <c r="F3468" s="86"/>
      <c r="G3468" s="87"/>
      <c r="H3468" s="40"/>
    </row>
    <row r="3469" spans="2:8" ht="20.25" x14ac:dyDescent="0.25">
      <c r="B3469" s="10"/>
      <c r="C3469" s="84"/>
      <c r="D3469" s="85" t="s">
        <v>272</v>
      </c>
      <c r="E3469" s="86"/>
      <c r="F3469" s="86"/>
      <c r="G3469" s="87"/>
      <c r="H3469" s="40"/>
    </row>
    <row r="3470" spans="2:8" x14ac:dyDescent="0.25">
      <c r="C3470" s="35" t="s">
        <v>12</v>
      </c>
      <c r="D3470" s="53">
        <v>3.3</v>
      </c>
      <c r="E3470" s="49"/>
      <c r="F3470" s="10"/>
    </row>
    <row r="3471" spans="2:8" x14ac:dyDescent="0.25">
      <c r="C3471" s="1" t="s">
        <v>9</v>
      </c>
      <c r="D3471" s="54">
        <v>920</v>
      </c>
      <c r="E3471" s="88" t="s">
        <v>16</v>
      </c>
      <c r="F3471" s="89"/>
      <c r="G3471" s="92">
        <f>D3472/D3471</f>
        <v>5.8018478260869566</v>
      </c>
    </row>
    <row r="3472" spans="2:8" x14ac:dyDescent="0.25">
      <c r="C3472" s="1" t="s">
        <v>10</v>
      </c>
      <c r="D3472" s="54">
        <v>5337.7</v>
      </c>
      <c r="E3472" s="90"/>
      <c r="F3472" s="91"/>
      <c r="G3472" s="93"/>
    </row>
    <row r="3473" spans="2:8" x14ac:dyDescent="0.25">
      <c r="C3473" s="37"/>
      <c r="D3473" s="38"/>
      <c r="E3473" s="50"/>
    </row>
    <row r="3474" spans="2:8" x14ac:dyDescent="0.3">
      <c r="C3474" s="36" t="s">
        <v>7</v>
      </c>
      <c r="D3474" s="55" t="s">
        <v>273</v>
      </c>
    </row>
    <row r="3475" spans="2:8" x14ac:dyDescent="0.3">
      <c r="C3475" s="36" t="s">
        <v>11</v>
      </c>
      <c r="D3475" s="55" t="s">
        <v>96</v>
      </c>
    </row>
    <row r="3476" spans="2:8" x14ac:dyDescent="0.3">
      <c r="C3476" s="36" t="s">
        <v>13</v>
      </c>
      <c r="D3476" s="69" t="s">
        <v>34</v>
      </c>
      <c r="E3476" s="41"/>
    </row>
    <row r="3477" spans="2:8" ht="24" thickBot="1" x14ac:dyDescent="0.3">
      <c r="C3477" s="42"/>
      <c r="D3477" s="42"/>
    </row>
    <row r="3478" spans="2:8" ht="48" thickBot="1" x14ac:dyDescent="0.3">
      <c r="B3478" s="94" t="s">
        <v>17</v>
      </c>
      <c r="C3478" s="95"/>
      <c r="D3478" s="23" t="s">
        <v>20</v>
      </c>
      <c r="E3478" s="96" t="s">
        <v>22</v>
      </c>
      <c r="F3478" s="97"/>
      <c r="G3478" s="2" t="s">
        <v>21</v>
      </c>
    </row>
    <row r="3479" spans="2:8" ht="24" thickBot="1" x14ac:dyDescent="0.3">
      <c r="B3479" s="98" t="s">
        <v>36</v>
      </c>
      <c r="C3479" s="99"/>
      <c r="D3479" s="70">
        <v>50.01</v>
      </c>
      <c r="E3479" s="56">
        <v>3.3</v>
      </c>
      <c r="F3479" s="18" t="s">
        <v>25</v>
      </c>
      <c r="G3479" s="26">
        <f t="shared" ref="G3479:G3486" si="78">D3479*E3479</f>
        <v>165.03299999999999</v>
      </c>
      <c r="H3479" s="100"/>
    </row>
    <row r="3480" spans="2:8" x14ac:dyDescent="0.25">
      <c r="B3480" s="101" t="s">
        <v>18</v>
      </c>
      <c r="C3480" s="102"/>
      <c r="D3480" s="59">
        <v>97.44</v>
      </c>
      <c r="E3480" s="57">
        <v>0.8</v>
      </c>
      <c r="F3480" s="19" t="s">
        <v>26</v>
      </c>
      <c r="G3480" s="27">
        <f t="shared" si="78"/>
        <v>77.951999999999998</v>
      </c>
      <c r="H3480" s="100"/>
    </row>
    <row r="3481" spans="2:8" ht="24" thickBot="1" x14ac:dyDescent="0.3">
      <c r="B3481" s="103" t="s">
        <v>19</v>
      </c>
      <c r="C3481" s="104"/>
      <c r="D3481" s="62">
        <v>151.63</v>
      </c>
      <c r="E3481" s="58">
        <v>0.8</v>
      </c>
      <c r="F3481" s="20" t="s">
        <v>26</v>
      </c>
      <c r="G3481" s="28">
        <f t="shared" si="78"/>
        <v>121.304</v>
      </c>
      <c r="H3481" s="100"/>
    </row>
    <row r="3482" spans="2:8" ht="24" thickBot="1" x14ac:dyDescent="0.3">
      <c r="B3482" s="105" t="s">
        <v>28</v>
      </c>
      <c r="C3482" s="106"/>
      <c r="D3482" s="71"/>
      <c r="E3482" s="71"/>
      <c r="F3482" s="24" t="s">
        <v>25</v>
      </c>
      <c r="G3482" s="29">
        <f t="shared" si="78"/>
        <v>0</v>
      </c>
      <c r="H3482" s="100"/>
    </row>
    <row r="3483" spans="2:8" x14ac:dyDescent="0.25">
      <c r="B3483" s="101" t="s">
        <v>33</v>
      </c>
      <c r="C3483" s="102"/>
      <c r="D3483" s="59">
        <v>652.6</v>
      </c>
      <c r="E3483" s="59">
        <v>6.6</v>
      </c>
      <c r="F3483" s="19" t="s">
        <v>25</v>
      </c>
      <c r="G3483" s="27">
        <f t="shared" si="78"/>
        <v>4307.16</v>
      </c>
      <c r="H3483" s="100"/>
    </row>
    <row r="3484" spans="2:8" x14ac:dyDescent="0.25">
      <c r="B3484" s="107" t="s">
        <v>27</v>
      </c>
      <c r="C3484" s="108"/>
      <c r="D3484" s="72"/>
      <c r="E3484" s="60"/>
      <c r="F3484" s="21" t="s">
        <v>25</v>
      </c>
      <c r="G3484" s="30">
        <f t="shared" si="78"/>
        <v>0</v>
      </c>
      <c r="H3484" s="100"/>
    </row>
    <row r="3485" spans="2:8" x14ac:dyDescent="0.25">
      <c r="B3485" s="107" t="s">
        <v>29</v>
      </c>
      <c r="C3485" s="108"/>
      <c r="D3485" s="73">
        <v>5438.99</v>
      </c>
      <c r="E3485" s="60">
        <v>3.3</v>
      </c>
      <c r="F3485" s="21" t="s">
        <v>25</v>
      </c>
      <c r="G3485" s="30">
        <f t="shared" si="78"/>
        <v>17948.666999999998</v>
      </c>
      <c r="H3485" s="100"/>
    </row>
    <row r="3486" spans="2:8" x14ac:dyDescent="0.25">
      <c r="B3486" s="107" t="s">
        <v>30</v>
      </c>
      <c r="C3486" s="108"/>
      <c r="D3486" s="73">
        <v>1672.77</v>
      </c>
      <c r="E3486" s="60">
        <v>3.3</v>
      </c>
      <c r="F3486" s="21" t="s">
        <v>25</v>
      </c>
      <c r="G3486" s="30">
        <f t="shared" si="78"/>
        <v>5520.1409999999996</v>
      </c>
      <c r="H3486" s="100"/>
    </row>
    <row r="3487" spans="2:8" x14ac:dyDescent="0.25">
      <c r="B3487" s="107" t="s">
        <v>32</v>
      </c>
      <c r="C3487" s="108"/>
      <c r="D3487" s="73">
        <v>548.24</v>
      </c>
      <c r="E3487" s="60">
        <v>3.3</v>
      </c>
      <c r="F3487" s="21" t="s">
        <v>25</v>
      </c>
      <c r="G3487" s="30">
        <f>D3487*E3487</f>
        <v>1809.192</v>
      </c>
      <c r="H3487" s="100"/>
    </row>
    <row r="3488" spans="2:8" ht="24" thickBot="1" x14ac:dyDescent="0.3">
      <c r="B3488" s="103" t="s">
        <v>31</v>
      </c>
      <c r="C3488" s="104"/>
      <c r="D3488" s="74">
        <v>340.74</v>
      </c>
      <c r="E3488" s="62">
        <v>33</v>
      </c>
      <c r="F3488" s="20" t="s">
        <v>25</v>
      </c>
      <c r="G3488" s="31">
        <f>D3488*E3488</f>
        <v>11244.42</v>
      </c>
      <c r="H3488" s="100"/>
    </row>
    <row r="3489" spans="2:8" x14ac:dyDescent="0.25">
      <c r="C3489" s="3"/>
      <c r="D3489" s="3"/>
      <c r="E3489" s="4"/>
      <c r="F3489" s="4"/>
      <c r="H3489" s="45"/>
    </row>
    <row r="3490" spans="2:8" ht="25.5" x14ac:dyDescent="0.25">
      <c r="C3490" s="14" t="s">
        <v>14</v>
      </c>
      <c r="D3490" s="6"/>
    </row>
    <row r="3491" spans="2:8" ht="20.25" x14ac:dyDescent="0.25">
      <c r="C3491" s="77" t="s">
        <v>6</v>
      </c>
      <c r="D3491" s="75" t="s">
        <v>0</v>
      </c>
      <c r="E3491" s="9">
        <f>IF(G3479&gt;0, ROUND((G3479+D3472)/D3472,2), 0)</f>
        <v>1.03</v>
      </c>
      <c r="F3491" s="9"/>
      <c r="G3491" s="10"/>
      <c r="H3491" s="7"/>
    </row>
    <row r="3492" spans="2:8" x14ac:dyDescent="0.25">
      <c r="C3492" s="77"/>
      <c r="D3492" s="75" t="s">
        <v>1</v>
      </c>
      <c r="E3492" s="9">
        <f>IF(SUM(G3480:G3481)&gt;0,ROUND((G3480+G3481+D3472)/D3472,2),0)</f>
        <v>1.04</v>
      </c>
      <c r="F3492" s="9"/>
      <c r="G3492" s="11"/>
      <c r="H3492" s="47"/>
    </row>
    <row r="3493" spans="2:8" x14ac:dyDescent="0.25">
      <c r="C3493" s="77"/>
      <c r="D3493" s="75" t="s">
        <v>2</v>
      </c>
      <c r="E3493" s="9">
        <f>IF(G3482&gt;0,ROUND((G3482+D3472)/D3472,2),0)</f>
        <v>0</v>
      </c>
      <c r="F3493" s="12"/>
      <c r="G3493" s="11"/>
    </row>
    <row r="3494" spans="2:8" x14ac:dyDescent="0.25">
      <c r="C3494" s="77"/>
      <c r="D3494" s="13" t="s">
        <v>3</v>
      </c>
      <c r="E3494" s="32">
        <f>IF(SUM(G3483:G3488)&gt;0,ROUND((SUM(G3483:G3488)+D3472)/D3472,2),0)</f>
        <v>8.65</v>
      </c>
      <c r="F3494" s="10"/>
      <c r="G3494" s="11"/>
    </row>
    <row r="3495" spans="2:8" ht="25.5" x14ac:dyDescent="0.25">
      <c r="D3495" s="33" t="s">
        <v>4</v>
      </c>
      <c r="E3495" s="34">
        <f>SUM(E3491:E3494)-IF(VALUE(COUNTIF(E3491:E3494,"&gt;0"))=4,3,0)-IF(VALUE(COUNTIF(E3491:E3494,"&gt;0"))=3,2,0)-IF(VALUE(COUNTIF(E3491:E3494,"&gt;0"))=2,1,0)</f>
        <v>8.7200000000000006</v>
      </c>
      <c r="F3495" s="25"/>
    </row>
    <row r="3496" spans="2:8" x14ac:dyDescent="0.25">
      <c r="E3496" s="15"/>
    </row>
    <row r="3497" spans="2:8" ht="25.5" x14ac:dyDescent="0.35">
      <c r="B3497" s="22"/>
      <c r="C3497" s="16" t="s">
        <v>23</v>
      </c>
      <c r="D3497" s="78">
        <f>E3495*D3472</f>
        <v>46544.743999999999</v>
      </c>
      <c r="E3497" s="78"/>
    </row>
    <row r="3498" spans="2:8" ht="20.25" x14ac:dyDescent="0.3">
      <c r="C3498" s="17" t="s">
        <v>8</v>
      </c>
      <c r="D3498" s="79">
        <f>D3497/D3471</f>
        <v>50.592113043478257</v>
      </c>
      <c r="E3498" s="79"/>
      <c r="G3498" s="7"/>
      <c r="H3498" s="48"/>
    </row>
    <row r="3508" spans="2:8" ht="60.75" x14ac:dyDescent="0.8">
      <c r="B3508" s="80" t="s">
        <v>268</v>
      </c>
      <c r="C3508" s="80"/>
      <c r="D3508" s="80"/>
      <c r="E3508" s="80"/>
      <c r="F3508" s="80"/>
      <c r="G3508" s="80"/>
      <c r="H3508" s="80"/>
    </row>
    <row r="3509" spans="2:8" x14ac:dyDescent="0.25">
      <c r="B3509" s="81" t="s">
        <v>37</v>
      </c>
      <c r="C3509" s="81"/>
      <c r="D3509" s="81"/>
      <c r="E3509" s="81"/>
      <c r="F3509" s="81"/>
      <c r="G3509" s="81"/>
    </row>
    <row r="3510" spans="2:8" x14ac:dyDescent="0.25">
      <c r="C3510" s="76"/>
      <c r="G3510" s="7"/>
    </row>
    <row r="3511" spans="2:8" ht="25.5" x14ac:dyDescent="0.25">
      <c r="C3511" s="14" t="s">
        <v>5</v>
      </c>
      <c r="D3511" s="6"/>
    </row>
    <row r="3512" spans="2:8" ht="20.25" x14ac:dyDescent="0.25">
      <c r="B3512" s="10"/>
      <c r="C3512" s="82" t="s">
        <v>15</v>
      </c>
      <c r="D3512" s="85" t="s">
        <v>87</v>
      </c>
      <c r="E3512" s="86"/>
      <c r="F3512" s="86"/>
      <c r="G3512" s="87"/>
      <c r="H3512" s="40"/>
    </row>
    <row r="3513" spans="2:8" ht="20.25" x14ac:dyDescent="0.25">
      <c r="B3513" s="10"/>
      <c r="C3513" s="83"/>
      <c r="D3513" s="85" t="s">
        <v>155</v>
      </c>
      <c r="E3513" s="86"/>
      <c r="F3513" s="86"/>
      <c r="G3513" s="87"/>
      <c r="H3513" s="40"/>
    </row>
    <row r="3514" spans="2:8" ht="20.25" x14ac:dyDescent="0.25">
      <c r="B3514" s="10"/>
      <c r="C3514" s="84"/>
      <c r="D3514" s="85" t="s">
        <v>275</v>
      </c>
      <c r="E3514" s="86"/>
      <c r="F3514" s="86"/>
      <c r="G3514" s="87"/>
      <c r="H3514" s="40"/>
    </row>
    <row r="3515" spans="2:8" x14ac:dyDescent="0.25">
      <c r="C3515" s="35" t="s">
        <v>12</v>
      </c>
      <c r="D3515" s="53">
        <v>2.7</v>
      </c>
      <c r="E3515" s="49"/>
      <c r="F3515" s="10"/>
    </row>
    <row r="3516" spans="2:8" x14ac:dyDescent="0.25">
      <c r="C3516" s="1" t="s">
        <v>9</v>
      </c>
      <c r="D3516" s="54">
        <v>720</v>
      </c>
      <c r="E3516" s="88" t="s">
        <v>16</v>
      </c>
      <c r="F3516" s="89"/>
      <c r="G3516" s="92">
        <f>D3517/D3516</f>
        <v>60.607777777777777</v>
      </c>
    </row>
    <row r="3517" spans="2:8" x14ac:dyDescent="0.25">
      <c r="C3517" s="1" t="s">
        <v>10</v>
      </c>
      <c r="D3517" s="54">
        <v>43637.599999999999</v>
      </c>
      <c r="E3517" s="90"/>
      <c r="F3517" s="91"/>
      <c r="G3517" s="93"/>
    </row>
    <row r="3518" spans="2:8" x14ac:dyDescent="0.25">
      <c r="C3518" s="37"/>
      <c r="D3518" s="38"/>
      <c r="E3518" s="50"/>
    </row>
    <row r="3519" spans="2:8" x14ac:dyDescent="0.3">
      <c r="C3519" s="36" t="s">
        <v>7</v>
      </c>
      <c r="D3519" s="55" t="s">
        <v>276</v>
      </c>
    </row>
    <row r="3520" spans="2:8" x14ac:dyDescent="0.3">
      <c r="C3520" s="36" t="s">
        <v>11</v>
      </c>
      <c r="D3520" s="55" t="s">
        <v>113</v>
      </c>
    </row>
    <row r="3521" spans="2:8" x14ac:dyDescent="0.3">
      <c r="C3521" s="36" t="s">
        <v>13</v>
      </c>
      <c r="D3521" s="69" t="s">
        <v>34</v>
      </c>
      <c r="E3521" s="41"/>
    </row>
    <row r="3522" spans="2:8" ht="24" thickBot="1" x14ac:dyDescent="0.3">
      <c r="C3522" s="42"/>
      <c r="D3522" s="42"/>
    </row>
    <row r="3523" spans="2:8" ht="48" thickBot="1" x14ac:dyDescent="0.3">
      <c r="B3523" s="94" t="s">
        <v>17</v>
      </c>
      <c r="C3523" s="95"/>
      <c r="D3523" s="23" t="s">
        <v>20</v>
      </c>
      <c r="E3523" s="96" t="s">
        <v>22</v>
      </c>
      <c r="F3523" s="97"/>
      <c r="G3523" s="2" t="s">
        <v>21</v>
      </c>
    </row>
    <row r="3524" spans="2:8" ht="24" thickBot="1" x14ac:dyDescent="0.3">
      <c r="B3524" s="98" t="s">
        <v>36</v>
      </c>
      <c r="C3524" s="99"/>
      <c r="D3524" s="70">
        <v>50.01</v>
      </c>
      <c r="E3524" s="56">
        <v>2.7</v>
      </c>
      <c r="F3524" s="18" t="s">
        <v>25</v>
      </c>
      <c r="G3524" s="26">
        <f t="shared" ref="G3524:G3531" si="79">D3524*E3524</f>
        <v>135.02700000000002</v>
      </c>
      <c r="H3524" s="100"/>
    </row>
    <row r="3525" spans="2:8" x14ac:dyDescent="0.25">
      <c r="B3525" s="101" t="s">
        <v>18</v>
      </c>
      <c r="C3525" s="102"/>
      <c r="D3525" s="59">
        <v>97.44</v>
      </c>
      <c r="E3525" s="57">
        <v>0.7</v>
      </c>
      <c r="F3525" s="19" t="s">
        <v>26</v>
      </c>
      <c r="G3525" s="27">
        <f t="shared" si="79"/>
        <v>68.207999999999998</v>
      </c>
      <c r="H3525" s="100"/>
    </row>
    <row r="3526" spans="2:8" ht="24" thickBot="1" x14ac:dyDescent="0.3">
      <c r="B3526" s="103" t="s">
        <v>19</v>
      </c>
      <c r="C3526" s="104"/>
      <c r="D3526" s="62">
        <v>151.63</v>
      </c>
      <c r="E3526" s="58">
        <v>0.7</v>
      </c>
      <c r="F3526" s="20" t="s">
        <v>26</v>
      </c>
      <c r="G3526" s="28">
        <f t="shared" si="79"/>
        <v>106.14099999999999</v>
      </c>
      <c r="H3526" s="100"/>
    </row>
    <row r="3527" spans="2:8" ht="24" thickBot="1" x14ac:dyDescent="0.3">
      <c r="B3527" s="105" t="s">
        <v>28</v>
      </c>
      <c r="C3527" s="106"/>
      <c r="D3527" s="71"/>
      <c r="E3527" s="71"/>
      <c r="F3527" s="24" t="s">
        <v>25</v>
      </c>
      <c r="G3527" s="29">
        <f t="shared" si="79"/>
        <v>0</v>
      </c>
      <c r="H3527" s="100"/>
    </row>
    <row r="3528" spans="2:8" x14ac:dyDescent="0.25">
      <c r="B3528" s="101" t="s">
        <v>33</v>
      </c>
      <c r="C3528" s="102"/>
      <c r="D3528" s="59">
        <v>652.6</v>
      </c>
      <c r="E3528" s="59">
        <v>5.4</v>
      </c>
      <c r="F3528" s="19" t="s">
        <v>25</v>
      </c>
      <c r="G3528" s="27">
        <f t="shared" si="79"/>
        <v>3524.0400000000004</v>
      </c>
      <c r="H3528" s="100"/>
    </row>
    <row r="3529" spans="2:8" x14ac:dyDescent="0.25">
      <c r="B3529" s="107" t="s">
        <v>27</v>
      </c>
      <c r="C3529" s="108"/>
      <c r="D3529" s="72"/>
      <c r="E3529" s="60"/>
      <c r="F3529" s="21" t="s">
        <v>25</v>
      </c>
      <c r="G3529" s="30">
        <f t="shared" si="79"/>
        <v>0</v>
      </c>
      <c r="H3529" s="100"/>
    </row>
    <row r="3530" spans="2:8" x14ac:dyDescent="0.25">
      <c r="B3530" s="107" t="s">
        <v>29</v>
      </c>
      <c r="C3530" s="108"/>
      <c r="D3530" s="73">
        <v>5438.99</v>
      </c>
      <c r="E3530" s="61">
        <v>2.7</v>
      </c>
      <c r="F3530" s="21" t="s">
        <v>25</v>
      </c>
      <c r="G3530" s="30">
        <f t="shared" si="79"/>
        <v>14685.273000000001</v>
      </c>
      <c r="H3530" s="100"/>
    </row>
    <row r="3531" spans="2:8" x14ac:dyDescent="0.25">
      <c r="B3531" s="107" t="s">
        <v>30</v>
      </c>
      <c r="C3531" s="108"/>
      <c r="D3531" s="73">
        <v>1672.77</v>
      </c>
      <c r="E3531" s="61">
        <v>2.7</v>
      </c>
      <c r="F3531" s="21" t="s">
        <v>25</v>
      </c>
      <c r="G3531" s="30">
        <f t="shared" si="79"/>
        <v>4516.4790000000003</v>
      </c>
      <c r="H3531" s="100"/>
    </row>
    <row r="3532" spans="2:8" x14ac:dyDescent="0.25">
      <c r="B3532" s="107" t="s">
        <v>32</v>
      </c>
      <c r="C3532" s="108"/>
      <c r="D3532" s="73">
        <v>548.24</v>
      </c>
      <c r="E3532" s="61">
        <v>2.7</v>
      </c>
      <c r="F3532" s="21" t="s">
        <v>25</v>
      </c>
      <c r="G3532" s="30">
        <f>D3532*E3532</f>
        <v>1480.248</v>
      </c>
      <c r="H3532" s="100"/>
    </row>
    <row r="3533" spans="2:8" ht="24" thickBot="1" x14ac:dyDescent="0.3">
      <c r="B3533" s="103" t="s">
        <v>31</v>
      </c>
      <c r="C3533" s="104"/>
      <c r="D3533" s="74">
        <v>340.74</v>
      </c>
      <c r="E3533" s="62">
        <v>27</v>
      </c>
      <c r="F3533" s="20" t="s">
        <v>25</v>
      </c>
      <c r="G3533" s="31">
        <f>D3533*E3533</f>
        <v>9199.98</v>
      </c>
      <c r="H3533" s="100"/>
    </row>
    <row r="3534" spans="2:8" x14ac:dyDescent="0.25">
      <c r="C3534" s="3"/>
      <c r="D3534" s="3"/>
      <c r="E3534" s="4"/>
      <c r="F3534" s="4"/>
      <c r="H3534" s="45"/>
    </row>
    <row r="3535" spans="2:8" ht="25.5" x14ac:dyDescent="0.25">
      <c r="C3535" s="14" t="s">
        <v>14</v>
      </c>
      <c r="D3535" s="6"/>
    </row>
    <row r="3536" spans="2:8" ht="20.25" x14ac:dyDescent="0.25">
      <c r="C3536" s="77" t="s">
        <v>6</v>
      </c>
      <c r="D3536" s="75" t="s">
        <v>0</v>
      </c>
      <c r="E3536" s="9">
        <f>IF(G3524&gt;0, ROUND((G3524+D3517)/D3517,2), 0)</f>
        <v>1</v>
      </c>
      <c r="F3536" s="9"/>
      <c r="G3536" s="10"/>
      <c r="H3536" s="7"/>
    </row>
    <row r="3537" spans="2:8" x14ac:dyDescent="0.25">
      <c r="C3537" s="77"/>
      <c r="D3537" s="75" t="s">
        <v>1</v>
      </c>
      <c r="E3537" s="9">
        <f>IF(SUM(G3525:G3526)&gt;0,ROUND((G3525+G3526+D3517)/D3517,2),0)</f>
        <v>1</v>
      </c>
      <c r="F3537" s="9"/>
      <c r="G3537" s="11"/>
      <c r="H3537" s="47"/>
    </row>
    <row r="3538" spans="2:8" x14ac:dyDescent="0.25">
      <c r="C3538" s="77"/>
      <c r="D3538" s="75" t="s">
        <v>2</v>
      </c>
      <c r="E3538" s="9">
        <f>IF(G3527&gt;0,ROUND((G3527+D3517)/D3517,2),0)</f>
        <v>0</v>
      </c>
      <c r="F3538" s="12"/>
      <c r="G3538" s="11"/>
    </row>
    <row r="3539" spans="2:8" x14ac:dyDescent="0.25">
      <c r="C3539" s="77"/>
      <c r="D3539" s="13" t="s">
        <v>3</v>
      </c>
      <c r="E3539" s="32">
        <f>IF(SUM(G3528:G3533)&gt;0,ROUND((SUM(G3528:G3533)+D3517)/D3517,2),0)</f>
        <v>1.77</v>
      </c>
      <c r="F3539" s="10"/>
      <c r="G3539" s="11"/>
    </row>
    <row r="3540" spans="2:8" ht="25.5" x14ac:dyDescent="0.25">
      <c r="D3540" s="33" t="s">
        <v>4</v>
      </c>
      <c r="E3540" s="34">
        <f>SUM(E3536:E3539)-IF(VALUE(COUNTIF(E3536:E3539,"&gt;0"))=4,3,0)-IF(VALUE(COUNTIF(E3536:E3539,"&gt;0"))=3,2,0)-IF(VALUE(COUNTIF(E3536:E3539,"&gt;0"))=2,1,0)</f>
        <v>1.77</v>
      </c>
      <c r="F3540" s="25"/>
    </row>
    <row r="3541" spans="2:8" x14ac:dyDescent="0.25">
      <c r="E3541" s="15"/>
    </row>
    <row r="3542" spans="2:8" ht="25.5" x14ac:dyDescent="0.35">
      <c r="B3542" s="22"/>
      <c r="C3542" s="16" t="s">
        <v>23</v>
      </c>
      <c r="D3542" s="78">
        <f>E3540*D3517</f>
        <v>77238.551999999996</v>
      </c>
      <c r="E3542" s="78"/>
    </row>
    <row r="3543" spans="2:8" ht="20.25" x14ac:dyDescent="0.3">
      <c r="C3543" s="17" t="s">
        <v>8</v>
      </c>
      <c r="D3543" s="79">
        <f>D3542/D3516</f>
        <v>107.27576666666666</v>
      </c>
      <c r="E3543" s="79"/>
      <c r="G3543" s="7"/>
      <c r="H3543" s="48"/>
    </row>
    <row r="3553" spans="2:8" ht="60.75" x14ac:dyDescent="0.8">
      <c r="B3553" s="80" t="s">
        <v>271</v>
      </c>
      <c r="C3553" s="80"/>
      <c r="D3553" s="80"/>
      <c r="E3553" s="80"/>
      <c r="F3553" s="80"/>
      <c r="G3553" s="80"/>
      <c r="H3553" s="80"/>
    </row>
    <row r="3554" spans="2:8" x14ac:dyDescent="0.25">
      <c r="B3554" s="81" t="s">
        <v>37</v>
      </c>
      <c r="C3554" s="81"/>
      <c r="D3554" s="81"/>
      <c r="E3554" s="81"/>
      <c r="F3554" s="81"/>
      <c r="G3554" s="81"/>
    </row>
    <row r="3555" spans="2:8" x14ac:dyDescent="0.25">
      <c r="C3555" s="76"/>
      <c r="G3555" s="7"/>
    </row>
    <row r="3556" spans="2:8" ht="25.5" x14ac:dyDescent="0.25">
      <c r="C3556" s="14" t="s">
        <v>5</v>
      </c>
      <c r="D3556" s="6"/>
    </row>
    <row r="3557" spans="2:8" ht="20.25" x14ac:dyDescent="0.25">
      <c r="B3557" s="10"/>
      <c r="C3557" s="82" t="s">
        <v>15</v>
      </c>
      <c r="D3557" s="85" t="s">
        <v>87</v>
      </c>
      <c r="E3557" s="86"/>
      <c r="F3557" s="86"/>
      <c r="G3557" s="87"/>
      <c r="H3557" s="40"/>
    </row>
    <row r="3558" spans="2:8" ht="20.25" x14ac:dyDescent="0.25">
      <c r="B3558" s="10"/>
      <c r="C3558" s="83"/>
      <c r="D3558" s="85" t="s">
        <v>155</v>
      </c>
      <c r="E3558" s="86"/>
      <c r="F3558" s="86"/>
      <c r="G3558" s="87"/>
      <c r="H3558" s="40"/>
    </row>
    <row r="3559" spans="2:8" ht="20.25" x14ac:dyDescent="0.25">
      <c r="B3559" s="10"/>
      <c r="C3559" s="84"/>
      <c r="D3559" s="85" t="s">
        <v>278</v>
      </c>
      <c r="E3559" s="86"/>
      <c r="F3559" s="86"/>
      <c r="G3559" s="87"/>
      <c r="H3559" s="40"/>
    </row>
    <row r="3560" spans="2:8" x14ac:dyDescent="0.25">
      <c r="C3560" s="35" t="s">
        <v>12</v>
      </c>
      <c r="D3560" s="53">
        <v>5.5</v>
      </c>
      <c r="E3560" s="49"/>
      <c r="F3560" s="10"/>
    </row>
    <row r="3561" spans="2:8" x14ac:dyDescent="0.25">
      <c r="C3561" s="1" t="s">
        <v>9</v>
      </c>
      <c r="D3561" s="54">
        <v>1560</v>
      </c>
      <c r="E3561" s="88" t="s">
        <v>16</v>
      </c>
      <c r="F3561" s="89"/>
      <c r="G3561" s="92">
        <f>D3562/D3561</f>
        <v>46.436025641025637</v>
      </c>
    </row>
    <row r="3562" spans="2:8" x14ac:dyDescent="0.25">
      <c r="C3562" s="1" t="s">
        <v>10</v>
      </c>
      <c r="D3562" s="54">
        <v>72440.2</v>
      </c>
      <c r="E3562" s="90"/>
      <c r="F3562" s="91"/>
      <c r="G3562" s="93"/>
    </row>
    <row r="3563" spans="2:8" x14ac:dyDescent="0.25">
      <c r="C3563" s="37"/>
      <c r="D3563" s="38"/>
      <c r="E3563" s="50"/>
    </row>
    <row r="3564" spans="2:8" x14ac:dyDescent="0.3">
      <c r="C3564" s="36" t="s">
        <v>7</v>
      </c>
      <c r="D3564" s="55" t="s">
        <v>276</v>
      </c>
    </row>
    <row r="3565" spans="2:8" x14ac:dyDescent="0.3">
      <c r="C3565" s="36" t="s">
        <v>11</v>
      </c>
      <c r="D3565" s="55" t="s">
        <v>244</v>
      </c>
    </row>
    <row r="3566" spans="2:8" x14ac:dyDescent="0.3">
      <c r="C3566" s="36" t="s">
        <v>13</v>
      </c>
      <c r="D3566" s="69" t="s">
        <v>34</v>
      </c>
      <c r="E3566" s="41"/>
    </row>
    <row r="3567" spans="2:8" ht="24" thickBot="1" x14ac:dyDescent="0.3">
      <c r="C3567" s="42"/>
      <c r="D3567" s="42"/>
    </row>
    <row r="3568" spans="2:8" ht="48" thickBot="1" x14ac:dyDescent="0.3">
      <c r="B3568" s="94" t="s">
        <v>17</v>
      </c>
      <c r="C3568" s="95"/>
      <c r="D3568" s="23" t="s">
        <v>20</v>
      </c>
      <c r="E3568" s="96" t="s">
        <v>22</v>
      </c>
      <c r="F3568" s="97"/>
      <c r="G3568" s="2" t="s">
        <v>21</v>
      </c>
    </row>
    <row r="3569" spans="2:8" ht="24" thickBot="1" x14ac:dyDescent="0.3">
      <c r="B3569" s="98" t="s">
        <v>36</v>
      </c>
      <c r="C3569" s="99"/>
      <c r="D3569" s="70">
        <v>50.01</v>
      </c>
      <c r="E3569" s="56">
        <v>5.5</v>
      </c>
      <c r="F3569" s="18" t="s">
        <v>25</v>
      </c>
      <c r="G3569" s="26">
        <f t="shared" ref="G3569:G3576" si="80">D3569*E3569</f>
        <v>275.05500000000001</v>
      </c>
      <c r="H3569" s="100"/>
    </row>
    <row r="3570" spans="2:8" x14ac:dyDescent="0.25">
      <c r="B3570" s="101" t="s">
        <v>18</v>
      </c>
      <c r="C3570" s="102"/>
      <c r="D3570" s="59">
        <v>97.44</v>
      </c>
      <c r="E3570" s="57">
        <v>1.4</v>
      </c>
      <c r="F3570" s="19" t="s">
        <v>26</v>
      </c>
      <c r="G3570" s="27">
        <f t="shared" si="80"/>
        <v>136.416</v>
      </c>
      <c r="H3570" s="100"/>
    </row>
    <row r="3571" spans="2:8" ht="24" thickBot="1" x14ac:dyDescent="0.3">
      <c r="B3571" s="103" t="s">
        <v>19</v>
      </c>
      <c r="C3571" s="104"/>
      <c r="D3571" s="62">
        <v>151.63</v>
      </c>
      <c r="E3571" s="58">
        <v>1.4</v>
      </c>
      <c r="F3571" s="20" t="s">
        <v>26</v>
      </c>
      <c r="G3571" s="28">
        <f t="shared" si="80"/>
        <v>212.28199999999998</v>
      </c>
      <c r="H3571" s="100"/>
    </row>
    <row r="3572" spans="2:8" ht="24" thickBot="1" x14ac:dyDescent="0.3">
      <c r="B3572" s="105" t="s">
        <v>28</v>
      </c>
      <c r="C3572" s="106"/>
      <c r="D3572" s="71"/>
      <c r="E3572" s="71"/>
      <c r="F3572" s="24" t="s">
        <v>25</v>
      </c>
      <c r="G3572" s="29">
        <f t="shared" si="80"/>
        <v>0</v>
      </c>
      <c r="H3572" s="100"/>
    </row>
    <row r="3573" spans="2:8" x14ac:dyDescent="0.25">
      <c r="B3573" s="101" t="s">
        <v>33</v>
      </c>
      <c r="C3573" s="102"/>
      <c r="D3573" s="59">
        <v>652.6</v>
      </c>
      <c r="E3573" s="59">
        <v>11</v>
      </c>
      <c r="F3573" s="19" t="s">
        <v>25</v>
      </c>
      <c r="G3573" s="27">
        <f t="shared" si="80"/>
        <v>7178.6</v>
      </c>
      <c r="H3573" s="100"/>
    </row>
    <row r="3574" spans="2:8" x14ac:dyDescent="0.25">
      <c r="B3574" s="107" t="s">
        <v>27</v>
      </c>
      <c r="C3574" s="108"/>
      <c r="D3574" s="72"/>
      <c r="E3574" s="60"/>
      <c r="F3574" s="21" t="s">
        <v>25</v>
      </c>
      <c r="G3574" s="30">
        <f t="shared" si="80"/>
        <v>0</v>
      </c>
      <c r="H3574" s="100"/>
    </row>
    <row r="3575" spans="2:8" x14ac:dyDescent="0.25">
      <c r="B3575" s="107" t="s">
        <v>29</v>
      </c>
      <c r="C3575" s="108"/>
      <c r="D3575" s="73">
        <v>5438.99</v>
      </c>
      <c r="E3575" s="61">
        <v>5.5</v>
      </c>
      <c r="F3575" s="21" t="s">
        <v>25</v>
      </c>
      <c r="G3575" s="30">
        <f t="shared" si="80"/>
        <v>29914.445</v>
      </c>
      <c r="H3575" s="100"/>
    </row>
    <row r="3576" spans="2:8" x14ac:dyDescent="0.25">
      <c r="B3576" s="107" t="s">
        <v>30</v>
      </c>
      <c r="C3576" s="108"/>
      <c r="D3576" s="73">
        <v>1672.77</v>
      </c>
      <c r="E3576" s="61">
        <v>5.5</v>
      </c>
      <c r="F3576" s="21" t="s">
        <v>25</v>
      </c>
      <c r="G3576" s="30">
        <f t="shared" si="80"/>
        <v>9200.2350000000006</v>
      </c>
      <c r="H3576" s="100"/>
    </row>
    <row r="3577" spans="2:8" x14ac:dyDescent="0.25">
      <c r="B3577" s="107" t="s">
        <v>32</v>
      </c>
      <c r="C3577" s="108"/>
      <c r="D3577" s="73">
        <v>548.24</v>
      </c>
      <c r="E3577" s="61">
        <v>5.5</v>
      </c>
      <c r="F3577" s="21" t="s">
        <v>25</v>
      </c>
      <c r="G3577" s="30">
        <f>D3577*E3577</f>
        <v>3015.32</v>
      </c>
      <c r="H3577" s="100"/>
    </row>
    <row r="3578" spans="2:8" ht="24" thickBot="1" x14ac:dyDescent="0.3">
      <c r="B3578" s="103" t="s">
        <v>31</v>
      </c>
      <c r="C3578" s="104"/>
      <c r="D3578" s="74">
        <v>340.74</v>
      </c>
      <c r="E3578" s="62">
        <v>55</v>
      </c>
      <c r="F3578" s="20" t="s">
        <v>25</v>
      </c>
      <c r="G3578" s="31">
        <f>D3578*E3578</f>
        <v>18740.7</v>
      </c>
      <c r="H3578" s="100"/>
    </row>
    <row r="3579" spans="2:8" x14ac:dyDescent="0.25">
      <c r="C3579" s="3"/>
      <c r="D3579" s="3"/>
      <c r="E3579" s="4"/>
      <c r="F3579" s="4"/>
      <c r="H3579" s="45"/>
    </row>
    <row r="3580" spans="2:8" ht="25.5" x14ac:dyDescent="0.25">
      <c r="C3580" s="14" t="s">
        <v>14</v>
      </c>
      <c r="D3580" s="6"/>
    </row>
    <row r="3581" spans="2:8" ht="20.25" x14ac:dyDescent="0.25">
      <c r="C3581" s="77" t="s">
        <v>6</v>
      </c>
      <c r="D3581" s="75" t="s">
        <v>0</v>
      </c>
      <c r="E3581" s="9">
        <f>IF(G3569&gt;0, ROUND((G3569+D3562)/D3562,2), 0)</f>
        <v>1</v>
      </c>
      <c r="F3581" s="9"/>
      <c r="G3581" s="10"/>
      <c r="H3581" s="7"/>
    </row>
    <row r="3582" spans="2:8" x14ac:dyDescent="0.25">
      <c r="C3582" s="77"/>
      <c r="D3582" s="75" t="s">
        <v>1</v>
      </c>
      <c r="E3582" s="9">
        <f>IF(SUM(G3570:G3571)&gt;0,ROUND((G3570+G3571+D3562)/D3562,2),0)</f>
        <v>1</v>
      </c>
      <c r="F3582" s="9"/>
      <c r="G3582" s="11"/>
      <c r="H3582" s="47"/>
    </row>
    <row r="3583" spans="2:8" x14ac:dyDescent="0.25">
      <c r="C3583" s="77"/>
      <c r="D3583" s="75" t="s">
        <v>2</v>
      </c>
      <c r="E3583" s="9">
        <f>IF(G3572&gt;0,ROUND((G3572+D3562)/D3562,2),0)</f>
        <v>0</v>
      </c>
      <c r="F3583" s="12"/>
      <c r="G3583" s="11"/>
    </row>
    <row r="3584" spans="2:8" x14ac:dyDescent="0.25">
      <c r="C3584" s="77"/>
      <c r="D3584" s="13" t="s">
        <v>3</v>
      </c>
      <c r="E3584" s="32">
        <f>IF(SUM(G3573:G3578)&gt;0,ROUND((SUM(G3573:G3578)+D3562)/D3562,2),0)</f>
        <v>1.94</v>
      </c>
      <c r="F3584" s="10"/>
      <c r="G3584" s="11"/>
    </row>
    <row r="3585" spans="2:8" ht="25.5" x14ac:dyDescent="0.25">
      <c r="D3585" s="33" t="s">
        <v>4</v>
      </c>
      <c r="E3585" s="34">
        <f>SUM(E3581:E3584)-IF(VALUE(COUNTIF(E3581:E3584,"&gt;0"))=4,3,0)-IF(VALUE(COUNTIF(E3581:E3584,"&gt;0"))=3,2,0)-IF(VALUE(COUNTIF(E3581:E3584,"&gt;0"))=2,1,0)</f>
        <v>1.94</v>
      </c>
      <c r="F3585" s="25"/>
    </row>
    <row r="3586" spans="2:8" x14ac:dyDescent="0.25">
      <c r="E3586" s="15"/>
    </row>
    <row r="3587" spans="2:8" ht="25.5" x14ac:dyDescent="0.35">
      <c r="B3587" s="22"/>
      <c r="C3587" s="16" t="s">
        <v>23</v>
      </c>
      <c r="D3587" s="78">
        <f>E3585*D3562</f>
        <v>140533.98799999998</v>
      </c>
      <c r="E3587" s="78"/>
    </row>
    <row r="3588" spans="2:8" ht="20.25" x14ac:dyDescent="0.3">
      <c r="C3588" s="17" t="s">
        <v>8</v>
      </c>
      <c r="D3588" s="79">
        <f>D3587/D3561</f>
        <v>90.085889743589732</v>
      </c>
      <c r="E3588" s="79"/>
      <c r="G3588" s="7"/>
      <c r="H3588" s="48"/>
    </row>
    <row r="3598" spans="2:8" ht="60.75" x14ac:dyDescent="0.8">
      <c r="B3598" s="80" t="s">
        <v>274</v>
      </c>
      <c r="C3598" s="80"/>
      <c r="D3598" s="80"/>
      <c r="E3598" s="80"/>
      <c r="F3598" s="80"/>
      <c r="G3598" s="80"/>
      <c r="H3598" s="80"/>
    </row>
    <row r="3599" spans="2:8" x14ac:dyDescent="0.25">
      <c r="B3599" s="81" t="s">
        <v>37</v>
      </c>
      <c r="C3599" s="81"/>
      <c r="D3599" s="81"/>
      <c r="E3599" s="81"/>
      <c r="F3599" s="81"/>
      <c r="G3599" s="81"/>
    </row>
    <row r="3600" spans="2:8" x14ac:dyDescent="0.25">
      <c r="C3600" s="76"/>
      <c r="G3600" s="7"/>
    </row>
    <row r="3601" spans="2:8" ht="25.5" x14ac:dyDescent="0.25">
      <c r="C3601" s="14" t="s">
        <v>5</v>
      </c>
      <c r="D3601" s="6"/>
    </row>
    <row r="3602" spans="2:8" ht="20.25" x14ac:dyDescent="0.25">
      <c r="B3602" s="10"/>
      <c r="C3602" s="82" t="s">
        <v>15</v>
      </c>
      <c r="D3602" s="85" t="s">
        <v>87</v>
      </c>
      <c r="E3602" s="86"/>
      <c r="F3602" s="86"/>
      <c r="G3602" s="87"/>
      <c r="H3602" s="40"/>
    </row>
    <row r="3603" spans="2:8" ht="20.25" x14ac:dyDescent="0.25">
      <c r="B3603" s="10"/>
      <c r="C3603" s="83"/>
      <c r="D3603" s="85" t="s">
        <v>88</v>
      </c>
      <c r="E3603" s="86"/>
      <c r="F3603" s="86"/>
      <c r="G3603" s="87"/>
      <c r="H3603" s="40"/>
    </row>
    <row r="3604" spans="2:8" ht="20.25" x14ac:dyDescent="0.25">
      <c r="B3604" s="10"/>
      <c r="C3604" s="84"/>
      <c r="D3604" s="85" t="s">
        <v>280</v>
      </c>
      <c r="E3604" s="86"/>
      <c r="F3604" s="86"/>
      <c r="G3604" s="87"/>
      <c r="H3604" s="40"/>
    </row>
    <row r="3605" spans="2:8" x14ac:dyDescent="0.25">
      <c r="C3605" s="35" t="s">
        <v>12</v>
      </c>
      <c r="D3605" s="53">
        <v>2.2000000000000002</v>
      </c>
      <c r="E3605" s="49"/>
      <c r="F3605" s="10"/>
    </row>
    <row r="3606" spans="2:8" x14ac:dyDescent="0.25">
      <c r="C3606" s="1" t="s">
        <v>9</v>
      </c>
      <c r="D3606" s="54">
        <v>495</v>
      </c>
      <c r="E3606" s="88" t="s">
        <v>16</v>
      </c>
      <c r="F3606" s="89"/>
      <c r="G3606" s="92">
        <f>D3607/D3606</f>
        <v>43.334747474747473</v>
      </c>
    </row>
    <row r="3607" spans="2:8" x14ac:dyDescent="0.25">
      <c r="C3607" s="1" t="s">
        <v>10</v>
      </c>
      <c r="D3607" s="54">
        <v>21450.7</v>
      </c>
      <c r="E3607" s="90"/>
      <c r="F3607" s="91"/>
      <c r="G3607" s="93"/>
    </row>
    <row r="3608" spans="2:8" x14ac:dyDescent="0.25">
      <c r="C3608" s="37"/>
      <c r="D3608" s="38"/>
      <c r="E3608" s="50"/>
    </row>
    <row r="3609" spans="2:8" x14ac:dyDescent="0.3">
      <c r="C3609" s="36" t="s">
        <v>7</v>
      </c>
      <c r="D3609" s="55" t="s">
        <v>281</v>
      </c>
    </row>
    <row r="3610" spans="2:8" x14ac:dyDescent="0.3">
      <c r="C3610" s="36" t="s">
        <v>11</v>
      </c>
      <c r="D3610" s="55">
        <v>65</v>
      </c>
    </row>
    <row r="3611" spans="2:8" x14ac:dyDescent="0.3">
      <c r="C3611" s="36" t="s">
        <v>13</v>
      </c>
      <c r="D3611" s="69" t="s">
        <v>34</v>
      </c>
      <c r="E3611" s="41"/>
    </row>
    <row r="3612" spans="2:8" ht="24" thickBot="1" x14ac:dyDescent="0.3">
      <c r="C3612" s="42"/>
      <c r="D3612" s="42"/>
    </row>
    <row r="3613" spans="2:8" ht="48" thickBot="1" x14ac:dyDescent="0.3">
      <c r="B3613" s="94" t="s">
        <v>17</v>
      </c>
      <c r="C3613" s="95"/>
      <c r="D3613" s="23" t="s">
        <v>20</v>
      </c>
      <c r="E3613" s="96" t="s">
        <v>22</v>
      </c>
      <c r="F3613" s="97"/>
      <c r="G3613" s="2" t="s">
        <v>21</v>
      </c>
    </row>
    <row r="3614" spans="2:8" ht="24" thickBot="1" x14ac:dyDescent="0.3">
      <c r="B3614" s="98" t="s">
        <v>36</v>
      </c>
      <c r="C3614" s="99"/>
      <c r="D3614" s="70">
        <v>50.01</v>
      </c>
      <c r="E3614" s="56">
        <v>2.2000000000000002</v>
      </c>
      <c r="F3614" s="18" t="s">
        <v>25</v>
      </c>
      <c r="G3614" s="26">
        <f t="shared" ref="G3614:G3621" si="81">D3614*E3614</f>
        <v>110.02200000000001</v>
      </c>
      <c r="H3614" s="100"/>
    </row>
    <row r="3615" spans="2:8" x14ac:dyDescent="0.25">
      <c r="B3615" s="101" t="s">
        <v>18</v>
      </c>
      <c r="C3615" s="102"/>
      <c r="D3615" s="59">
        <v>97.44</v>
      </c>
      <c r="E3615" s="57">
        <v>0.6</v>
      </c>
      <c r="F3615" s="19" t="s">
        <v>26</v>
      </c>
      <c r="G3615" s="27">
        <f t="shared" si="81"/>
        <v>58.463999999999999</v>
      </c>
      <c r="H3615" s="100"/>
    </row>
    <row r="3616" spans="2:8" ht="24" thickBot="1" x14ac:dyDescent="0.3">
      <c r="B3616" s="103" t="s">
        <v>19</v>
      </c>
      <c r="C3616" s="104"/>
      <c r="D3616" s="62">
        <v>151.63</v>
      </c>
      <c r="E3616" s="58">
        <v>0.6</v>
      </c>
      <c r="F3616" s="20" t="s">
        <v>26</v>
      </c>
      <c r="G3616" s="28">
        <f t="shared" si="81"/>
        <v>90.977999999999994</v>
      </c>
      <c r="H3616" s="100"/>
    </row>
    <row r="3617" spans="2:8" ht="24" thickBot="1" x14ac:dyDescent="0.3">
      <c r="B3617" s="105" t="s">
        <v>28</v>
      </c>
      <c r="C3617" s="106"/>
      <c r="D3617" s="71"/>
      <c r="E3617" s="71"/>
      <c r="F3617" s="24" t="s">
        <v>25</v>
      </c>
      <c r="G3617" s="29">
        <f t="shared" si="81"/>
        <v>0</v>
      </c>
      <c r="H3617" s="100"/>
    </row>
    <row r="3618" spans="2:8" x14ac:dyDescent="0.25">
      <c r="B3618" s="101" t="s">
        <v>33</v>
      </c>
      <c r="C3618" s="102"/>
      <c r="D3618" s="59">
        <v>652.6</v>
      </c>
      <c r="E3618" s="59">
        <v>4.4000000000000004</v>
      </c>
      <c r="F3618" s="19" t="s">
        <v>25</v>
      </c>
      <c r="G3618" s="27">
        <f t="shared" si="81"/>
        <v>2871.4400000000005</v>
      </c>
      <c r="H3618" s="100"/>
    </row>
    <row r="3619" spans="2:8" x14ac:dyDescent="0.25">
      <c r="B3619" s="107" t="s">
        <v>27</v>
      </c>
      <c r="C3619" s="108"/>
      <c r="D3619" s="72"/>
      <c r="E3619" s="60"/>
      <c r="F3619" s="21" t="s">
        <v>25</v>
      </c>
      <c r="G3619" s="30">
        <f t="shared" si="81"/>
        <v>0</v>
      </c>
      <c r="H3619" s="100"/>
    </row>
    <row r="3620" spans="2:8" x14ac:dyDescent="0.25">
      <c r="B3620" s="107" t="s">
        <v>29</v>
      </c>
      <c r="C3620" s="108"/>
      <c r="D3620" s="73">
        <v>5438.99</v>
      </c>
      <c r="E3620" s="61">
        <v>2.2000000000000002</v>
      </c>
      <c r="F3620" s="21" t="s">
        <v>25</v>
      </c>
      <c r="G3620" s="30">
        <f t="shared" si="81"/>
        <v>11965.778</v>
      </c>
      <c r="H3620" s="100"/>
    </row>
    <row r="3621" spans="2:8" x14ac:dyDescent="0.25">
      <c r="B3621" s="107" t="s">
        <v>30</v>
      </c>
      <c r="C3621" s="108"/>
      <c r="D3621" s="73">
        <v>1672.77</v>
      </c>
      <c r="E3621" s="61">
        <v>2.2000000000000002</v>
      </c>
      <c r="F3621" s="21" t="s">
        <v>25</v>
      </c>
      <c r="G3621" s="30">
        <f t="shared" si="81"/>
        <v>3680.0940000000001</v>
      </c>
      <c r="H3621" s="100"/>
    </row>
    <row r="3622" spans="2:8" x14ac:dyDescent="0.25">
      <c r="B3622" s="107" t="s">
        <v>32</v>
      </c>
      <c r="C3622" s="108"/>
      <c r="D3622" s="73">
        <v>548.24</v>
      </c>
      <c r="E3622" s="61">
        <v>2.2000000000000002</v>
      </c>
      <c r="F3622" s="21" t="s">
        <v>25</v>
      </c>
      <c r="G3622" s="30">
        <f>D3622*E3622</f>
        <v>1206.1280000000002</v>
      </c>
      <c r="H3622" s="100"/>
    </row>
    <row r="3623" spans="2:8" ht="24" thickBot="1" x14ac:dyDescent="0.3">
      <c r="B3623" s="103" t="s">
        <v>31</v>
      </c>
      <c r="C3623" s="104"/>
      <c r="D3623" s="74">
        <v>340.74</v>
      </c>
      <c r="E3623" s="62">
        <v>22</v>
      </c>
      <c r="F3623" s="20" t="s">
        <v>25</v>
      </c>
      <c r="G3623" s="31">
        <f>D3623*E3623</f>
        <v>7496.2800000000007</v>
      </c>
      <c r="H3623" s="100"/>
    </row>
    <row r="3624" spans="2:8" x14ac:dyDescent="0.25">
      <c r="C3624" s="3"/>
      <c r="D3624" s="3"/>
      <c r="E3624" s="4"/>
      <c r="F3624" s="4"/>
      <c r="H3624" s="45"/>
    </row>
    <row r="3625" spans="2:8" ht="25.5" x14ac:dyDescent="0.25">
      <c r="C3625" s="14" t="s">
        <v>14</v>
      </c>
      <c r="D3625" s="6"/>
    </row>
    <row r="3626" spans="2:8" ht="20.25" x14ac:dyDescent="0.25">
      <c r="C3626" s="77" t="s">
        <v>6</v>
      </c>
      <c r="D3626" s="75" t="s">
        <v>0</v>
      </c>
      <c r="E3626" s="9">
        <f>IF(G3614&gt;0, ROUND((G3614+D3607)/D3607,2), 0)</f>
        <v>1.01</v>
      </c>
      <c r="F3626" s="9"/>
      <c r="G3626" s="10"/>
      <c r="H3626" s="7"/>
    </row>
    <row r="3627" spans="2:8" x14ac:dyDescent="0.25">
      <c r="C3627" s="77"/>
      <c r="D3627" s="75" t="s">
        <v>1</v>
      </c>
      <c r="E3627" s="9">
        <f>IF(SUM(G3615:G3616)&gt;0,ROUND((G3615+G3616+D3607)/D3607,2),0)</f>
        <v>1.01</v>
      </c>
      <c r="F3627" s="9"/>
      <c r="G3627" s="11"/>
      <c r="H3627" s="47"/>
    </row>
    <row r="3628" spans="2:8" x14ac:dyDescent="0.25">
      <c r="C3628" s="77"/>
      <c r="D3628" s="75" t="s">
        <v>2</v>
      </c>
      <c r="E3628" s="9">
        <f>IF(G3617&gt;0,ROUND((G3617+D3607)/D3607,2),0)</f>
        <v>0</v>
      </c>
      <c r="F3628" s="12"/>
      <c r="G3628" s="11"/>
    </row>
    <row r="3629" spans="2:8" x14ac:dyDescent="0.25">
      <c r="C3629" s="77"/>
      <c r="D3629" s="13" t="s">
        <v>3</v>
      </c>
      <c r="E3629" s="32">
        <f>IF(SUM(G3618:G3623)&gt;0,ROUND((SUM(G3618:G3623)+D3607)/D3607,2),0)</f>
        <v>2.27</v>
      </c>
      <c r="F3629" s="10"/>
      <c r="G3629" s="11"/>
    </row>
    <row r="3630" spans="2:8" ht="25.5" x14ac:dyDescent="0.25">
      <c r="D3630" s="33" t="s">
        <v>4</v>
      </c>
      <c r="E3630" s="34">
        <f>SUM(E3626:E3629)-IF(VALUE(COUNTIF(E3626:E3629,"&gt;0"))=4,3,0)-IF(VALUE(COUNTIF(E3626:E3629,"&gt;0"))=3,2,0)-IF(VALUE(COUNTIF(E3626:E3629,"&gt;0"))=2,1,0)</f>
        <v>2.29</v>
      </c>
      <c r="F3630" s="25"/>
    </row>
    <row r="3631" spans="2:8" x14ac:dyDescent="0.25">
      <c r="E3631" s="15"/>
    </row>
    <row r="3632" spans="2:8" ht="25.5" x14ac:dyDescent="0.35">
      <c r="B3632" s="22"/>
      <c r="C3632" s="16" t="s">
        <v>23</v>
      </c>
      <c r="D3632" s="78">
        <f>E3630*D3607</f>
        <v>49122.103000000003</v>
      </c>
      <c r="E3632" s="78"/>
    </row>
    <row r="3633" spans="2:8" ht="20.25" x14ac:dyDescent="0.3">
      <c r="C3633" s="17" t="s">
        <v>8</v>
      </c>
      <c r="D3633" s="79">
        <f>D3632/D3606</f>
        <v>99.236571717171728</v>
      </c>
      <c r="E3633" s="79"/>
      <c r="G3633" s="7"/>
      <c r="H3633" s="48"/>
    </row>
    <row r="3643" spans="2:8" ht="60.75" x14ac:dyDescent="0.8">
      <c r="B3643" s="80" t="s">
        <v>277</v>
      </c>
      <c r="C3643" s="80"/>
      <c r="D3643" s="80"/>
      <c r="E3643" s="80"/>
      <c r="F3643" s="80"/>
      <c r="G3643" s="80"/>
      <c r="H3643" s="80"/>
    </row>
    <row r="3644" spans="2:8" x14ac:dyDescent="0.25">
      <c r="B3644" s="81" t="s">
        <v>37</v>
      </c>
      <c r="C3644" s="81"/>
      <c r="D3644" s="81"/>
      <c r="E3644" s="81"/>
      <c r="F3644" s="81"/>
      <c r="G3644" s="81"/>
    </row>
    <row r="3645" spans="2:8" x14ac:dyDescent="0.25">
      <c r="C3645" s="76"/>
      <c r="G3645" s="7"/>
    </row>
    <row r="3646" spans="2:8" ht="25.5" x14ac:dyDescent="0.25">
      <c r="C3646" s="14" t="s">
        <v>5</v>
      </c>
      <c r="D3646" s="6"/>
    </row>
    <row r="3647" spans="2:8" ht="20.25" x14ac:dyDescent="0.25">
      <c r="B3647" s="10"/>
      <c r="C3647" s="82" t="s">
        <v>15</v>
      </c>
      <c r="D3647" s="85" t="s">
        <v>87</v>
      </c>
      <c r="E3647" s="86"/>
      <c r="F3647" s="86"/>
      <c r="G3647" s="87"/>
      <c r="H3647" s="40"/>
    </row>
    <row r="3648" spans="2:8" ht="20.25" x14ac:dyDescent="0.25">
      <c r="B3648" s="10"/>
      <c r="C3648" s="83"/>
      <c r="D3648" s="85" t="s">
        <v>88</v>
      </c>
      <c r="E3648" s="86"/>
      <c r="F3648" s="86"/>
      <c r="G3648" s="87"/>
      <c r="H3648" s="40"/>
    </row>
    <row r="3649" spans="2:8" ht="20.25" x14ac:dyDescent="0.25">
      <c r="B3649" s="10"/>
      <c r="C3649" s="84"/>
      <c r="D3649" s="85" t="s">
        <v>283</v>
      </c>
      <c r="E3649" s="86"/>
      <c r="F3649" s="86"/>
      <c r="G3649" s="87"/>
      <c r="H3649" s="40"/>
    </row>
    <row r="3650" spans="2:8" x14ac:dyDescent="0.25">
      <c r="C3650" s="35" t="s">
        <v>12</v>
      </c>
      <c r="D3650" s="53">
        <v>5.8</v>
      </c>
      <c r="E3650" s="49"/>
      <c r="F3650" s="10"/>
    </row>
    <row r="3651" spans="2:8" x14ac:dyDescent="0.25">
      <c r="C3651" s="1" t="s">
        <v>9</v>
      </c>
      <c r="D3651" s="54">
        <v>1461</v>
      </c>
      <c r="E3651" s="88" t="s">
        <v>16</v>
      </c>
      <c r="F3651" s="89"/>
      <c r="G3651" s="92">
        <f>D3652/D3651</f>
        <v>15.794182067077344</v>
      </c>
    </row>
    <row r="3652" spans="2:8" x14ac:dyDescent="0.25">
      <c r="C3652" s="1" t="s">
        <v>10</v>
      </c>
      <c r="D3652" s="54">
        <v>23075.3</v>
      </c>
      <c r="E3652" s="90"/>
      <c r="F3652" s="91"/>
      <c r="G3652" s="93"/>
    </row>
    <row r="3653" spans="2:8" x14ac:dyDescent="0.25">
      <c r="C3653" s="37"/>
      <c r="D3653" s="38"/>
      <c r="E3653" s="50"/>
    </row>
    <row r="3654" spans="2:8" x14ac:dyDescent="0.3">
      <c r="C3654" s="36" t="s">
        <v>7</v>
      </c>
      <c r="D3654" s="55" t="s">
        <v>284</v>
      </c>
    </row>
    <row r="3655" spans="2:8" x14ac:dyDescent="0.3">
      <c r="C3655" s="36" t="s">
        <v>11</v>
      </c>
      <c r="D3655" s="55" t="s">
        <v>98</v>
      </c>
    </row>
    <row r="3656" spans="2:8" x14ac:dyDescent="0.3">
      <c r="C3656" s="36" t="s">
        <v>13</v>
      </c>
      <c r="D3656" s="69" t="s">
        <v>34</v>
      </c>
      <c r="E3656" s="41"/>
    </row>
    <row r="3657" spans="2:8" ht="24" thickBot="1" x14ac:dyDescent="0.3">
      <c r="C3657" s="42"/>
      <c r="D3657" s="42"/>
    </row>
    <row r="3658" spans="2:8" ht="48" thickBot="1" x14ac:dyDescent="0.3">
      <c r="B3658" s="94" t="s">
        <v>17</v>
      </c>
      <c r="C3658" s="95"/>
      <c r="D3658" s="23" t="s">
        <v>20</v>
      </c>
      <c r="E3658" s="96" t="s">
        <v>22</v>
      </c>
      <c r="F3658" s="97"/>
      <c r="G3658" s="2" t="s">
        <v>21</v>
      </c>
    </row>
    <row r="3659" spans="2:8" ht="24" thickBot="1" x14ac:dyDescent="0.3">
      <c r="B3659" s="98" t="s">
        <v>36</v>
      </c>
      <c r="C3659" s="99"/>
      <c r="D3659" s="70">
        <v>50.01</v>
      </c>
      <c r="E3659" s="56">
        <v>5.8</v>
      </c>
      <c r="F3659" s="18" t="s">
        <v>25</v>
      </c>
      <c r="G3659" s="26">
        <f t="shared" ref="G3659:G3666" si="82">D3659*E3659</f>
        <v>290.05799999999999</v>
      </c>
      <c r="H3659" s="100"/>
    </row>
    <row r="3660" spans="2:8" x14ac:dyDescent="0.25">
      <c r="B3660" s="101" t="s">
        <v>18</v>
      </c>
      <c r="C3660" s="102"/>
      <c r="D3660" s="59">
        <v>97.44</v>
      </c>
      <c r="E3660" s="57">
        <v>1.6</v>
      </c>
      <c r="F3660" s="19" t="s">
        <v>26</v>
      </c>
      <c r="G3660" s="27">
        <f t="shared" si="82"/>
        <v>155.904</v>
      </c>
      <c r="H3660" s="100"/>
    </row>
    <row r="3661" spans="2:8" ht="24" thickBot="1" x14ac:dyDescent="0.3">
      <c r="B3661" s="103" t="s">
        <v>19</v>
      </c>
      <c r="C3661" s="104"/>
      <c r="D3661" s="62">
        <v>151.63</v>
      </c>
      <c r="E3661" s="58">
        <v>1.6</v>
      </c>
      <c r="F3661" s="20" t="s">
        <v>26</v>
      </c>
      <c r="G3661" s="28">
        <f t="shared" si="82"/>
        <v>242.608</v>
      </c>
      <c r="H3661" s="100"/>
    </row>
    <row r="3662" spans="2:8" ht="24" thickBot="1" x14ac:dyDescent="0.3">
      <c r="B3662" s="105" t="s">
        <v>28</v>
      </c>
      <c r="C3662" s="106"/>
      <c r="D3662" s="71"/>
      <c r="E3662" s="71"/>
      <c r="F3662" s="24" t="s">
        <v>25</v>
      </c>
      <c r="G3662" s="29">
        <f t="shared" si="82"/>
        <v>0</v>
      </c>
      <c r="H3662" s="100"/>
    </row>
    <row r="3663" spans="2:8" x14ac:dyDescent="0.25">
      <c r="B3663" s="101" t="s">
        <v>33</v>
      </c>
      <c r="C3663" s="102"/>
      <c r="D3663" s="59">
        <v>652.6</v>
      </c>
      <c r="E3663" s="59">
        <v>11.6</v>
      </c>
      <c r="F3663" s="19" t="s">
        <v>25</v>
      </c>
      <c r="G3663" s="27">
        <f t="shared" si="82"/>
        <v>7570.16</v>
      </c>
      <c r="H3663" s="100"/>
    </row>
    <row r="3664" spans="2:8" x14ac:dyDescent="0.25">
      <c r="B3664" s="107" t="s">
        <v>27</v>
      </c>
      <c r="C3664" s="108"/>
      <c r="D3664" s="72"/>
      <c r="E3664" s="60"/>
      <c r="F3664" s="21" t="s">
        <v>25</v>
      </c>
      <c r="G3664" s="30">
        <f t="shared" si="82"/>
        <v>0</v>
      </c>
      <c r="H3664" s="100"/>
    </row>
    <row r="3665" spans="2:8" x14ac:dyDescent="0.25">
      <c r="B3665" s="107" t="s">
        <v>29</v>
      </c>
      <c r="C3665" s="108"/>
      <c r="D3665" s="73">
        <v>5438.99</v>
      </c>
      <c r="E3665" s="61">
        <v>5.8</v>
      </c>
      <c r="F3665" s="21" t="s">
        <v>25</v>
      </c>
      <c r="G3665" s="30">
        <f t="shared" si="82"/>
        <v>31546.141999999996</v>
      </c>
      <c r="H3665" s="100"/>
    </row>
    <row r="3666" spans="2:8" x14ac:dyDescent="0.25">
      <c r="B3666" s="107" t="s">
        <v>30</v>
      </c>
      <c r="C3666" s="108"/>
      <c r="D3666" s="73">
        <v>1672.77</v>
      </c>
      <c r="E3666" s="61">
        <v>5.8</v>
      </c>
      <c r="F3666" s="21" t="s">
        <v>25</v>
      </c>
      <c r="G3666" s="30">
        <f t="shared" si="82"/>
        <v>9702.0659999999989</v>
      </c>
      <c r="H3666" s="100"/>
    </row>
    <row r="3667" spans="2:8" x14ac:dyDescent="0.25">
      <c r="B3667" s="107" t="s">
        <v>32</v>
      </c>
      <c r="C3667" s="108"/>
      <c r="D3667" s="73">
        <v>548.24</v>
      </c>
      <c r="E3667" s="61">
        <v>5.8</v>
      </c>
      <c r="F3667" s="21" t="s">
        <v>25</v>
      </c>
      <c r="G3667" s="30">
        <f>D3667*E3667</f>
        <v>3179.7919999999999</v>
      </c>
      <c r="H3667" s="100"/>
    </row>
    <row r="3668" spans="2:8" ht="24" thickBot="1" x14ac:dyDescent="0.3">
      <c r="B3668" s="103" t="s">
        <v>31</v>
      </c>
      <c r="C3668" s="104"/>
      <c r="D3668" s="74">
        <v>340.74</v>
      </c>
      <c r="E3668" s="62">
        <v>58</v>
      </c>
      <c r="F3668" s="20" t="s">
        <v>25</v>
      </c>
      <c r="G3668" s="31">
        <f>D3668*E3668</f>
        <v>19762.920000000002</v>
      </c>
      <c r="H3668" s="100"/>
    </row>
    <row r="3669" spans="2:8" x14ac:dyDescent="0.25">
      <c r="C3669" s="3"/>
      <c r="D3669" s="3"/>
      <c r="E3669" s="4"/>
      <c r="F3669" s="4"/>
      <c r="H3669" s="45"/>
    </row>
    <row r="3670" spans="2:8" ht="25.5" x14ac:dyDescent="0.25">
      <c r="C3670" s="14" t="s">
        <v>14</v>
      </c>
      <c r="D3670" s="6"/>
    </row>
    <row r="3671" spans="2:8" ht="20.25" x14ac:dyDescent="0.25">
      <c r="C3671" s="77" t="s">
        <v>6</v>
      </c>
      <c r="D3671" s="75" t="s">
        <v>0</v>
      </c>
      <c r="E3671" s="9">
        <f>IF(G3659&gt;0, ROUND((G3659+D3652)/D3652,2), 0)</f>
        <v>1.01</v>
      </c>
      <c r="F3671" s="9"/>
      <c r="G3671" s="10"/>
      <c r="H3671" s="7"/>
    </row>
    <row r="3672" spans="2:8" x14ac:dyDescent="0.25">
      <c r="C3672" s="77"/>
      <c r="D3672" s="75" t="s">
        <v>1</v>
      </c>
      <c r="E3672" s="9">
        <f>IF(SUM(G3660:G3661)&gt;0,ROUND((G3660+G3661+D3652)/D3652,2),0)</f>
        <v>1.02</v>
      </c>
      <c r="F3672" s="9"/>
      <c r="G3672" s="11"/>
      <c r="H3672" s="47"/>
    </row>
    <row r="3673" spans="2:8" x14ac:dyDescent="0.25">
      <c r="C3673" s="77"/>
      <c r="D3673" s="75" t="s">
        <v>2</v>
      </c>
      <c r="E3673" s="9">
        <f>IF(G3662&gt;0,ROUND((G3662+D3652)/D3652,2),0)</f>
        <v>0</v>
      </c>
      <c r="F3673" s="12"/>
      <c r="G3673" s="11"/>
    </row>
    <row r="3674" spans="2:8" x14ac:dyDescent="0.25">
      <c r="C3674" s="77"/>
      <c r="D3674" s="13" t="s">
        <v>3</v>
      </c>
      <c r="E3674" s="32">
        <f>IF(SUM(G3663:G3668)&gt;0,ROUND((SUM(G3663:G3668)+D3652)/D3652,2),0)</f>
        <v>4.1100000000000003</v>
      </c>
      <c r="F3674" s="10"/>
      <c r="G3674" s="11"/>
    </row>
    <row r="3675" spans="2:8" ht="25.5" x14ac:dyDescent="0.25">
      <c r="D3675" s="33" t="s">
        <v>4</v>
      </c>
      <c r="E3675" s="34">
        <f>SUM(E3671:E3674)-IF(VALUE(COUNTIF(E3671:E3674,"&gt;0"))=4,3,0)-IF(VALUE(COUNTIF(E3671:E3674,"&gt;0"))=3,2,0)-IF(VALUE(COUNTIF(E3671:E3674,"&gt;0"))=2,1,0)</f>
        <v>4.1400000000000006</v>
      </c>
      <c r="F3675" s="25"/>
    </row>
    <row r="3676" spans="2:8" x14ac:dyDescent="0.25">
      <c r="E3676" s="15"/>
    </row>
    <row r="3677" spans="2:8" ht="25.5" x14ac:dyDescent="0.35">
      <c r="B3677" s="22"/>
      <c r="C3677" s="16" t="s">
        <v>23</v>
      </c>
      <c r="D3677" s="78">
        <f>E3675*D3652</f>
        <v>95531.742000000013</v>
      </c>
      <c r="E3677" s="78"/>
    </row>
    <row r="3678" spans="2:8" ht="20.25" x14ac:dyDescent="0.3">
      <c r="C3678" s="17" t="s">
        <v>8</v>
      </c>
      <c r="D3678" s="79">
        <f>D3677/D3651</f>
        <v>65.387913757700218</v>
      </c>
      <c r="E3678" s="79"/>
      <c r="G3678" s="7"/>
      <c r="H3678" s="48"/>
    </row>
    <row r="3688" spans="2:8" ht="60.75" x14ac:dyDescent="0.8">
      <c r="B3688" s="80" t="s">
        <v>279</v>
      </c>
      <c r="C3688" s="80"/>
      <c r="D3688" s="80"/>
      <c r="E3688" s="80"/>
      <c r="F3688" s="80"/>
      <c r="G3688" s="80"/>
      <c r="H3688" s="80"/>
    </row>
    <row r="3689" spans="2:8" x14ac:dyDescent="0.25">
      <c r="B3689" s="81" t="s">
        <v>37</v>
      </c>
      <c r="C3689" s="81"/>
      <c r="D3689" s="81"/>
      <c r="E3689" s="81"/>
      <c r="F3689" s="81"/>
      <c r="G3689" s="81"/>
    </row>
    <row r="3690" spans="2:8" x14ac:dyDescent="0.25">
      <c r="C3690" s="76"/>
      <c r="G3690" s="7"/>
    </row>
    <row r="3691" spans="2:8" ht="25.5" x14ac:dyDescent="0.25">
      <c r="C3691" s="14" t="s">
        <v>5</v>
      </c>
      <c r="D3691" s="6"/>
    </row>
    <row r="3692" spans="2:8" ht="20.25" x14ac:dyDescent="0.25">
      <c r="B3692" s="10"/>
      <c r="C3692" s="82" t="s">
        <v>15</v>
      </c>
      <c r="D3692" s="85" t="s">
        <v>87</v>
      </c>
      <c r="E3692" s="86"/>
      <c r="F3692" s="86"/>
      <c r="G3692" s="87"/>
      <c r="H3692" s="40"/>
    </row>
    <row r="3693" spans="2:8" ht="20.25" x14ac:dyDescent="0.25">
      <c r="B3693" s="10"/>
      <c r="C3693" s="83"/>
      <c r="D3693" s="85" t="s">
        <v>88</v>
      </c>
      <c r="E3693" s="86"/>
      <c r="F3693" s="86"/>
      <c r="G3693" s="87"/>
      <c r="H3693" s="40"/>
    </row>
    <row r="3694" spans="2:8" ht="20.25" x14ac:dyDescent="0.25">
      <c r="B3694" s="10"/>
      <c r="C3694" s="84"/>
      <c r="D3694" s="85" t="s">
        <v>286</v>
      </c>
      <c r="E3694" s="86"/>
      <c r="F3694" s="86"/>
      <c r="G3694" s="87"/>
      <c r="H3694" s="40"/>
    </row>
    <row r="3695" spans="2:8" x14ac:dyDescent="0.25">
      <c r="C3695" s="35" t="s">
        <v>12</v>
      </c>
      <c r="D3695" s="53">
        <v>6.5</v>
      </c>
      <c r="E3695" s="49"/>
      <c r="F3695" s="10"/>
    </row>
    <row r="3696" spans="2:8" x14ac:dyDescent="0.25">
      <c r="C3696" s="1" t="s">
        <v>9</v>
      </c>
      <c r="D3696" s="54">
        <v>1669</v>
      </c>
      <c r="E3696" s="88" t="s">
        <v>16</v>
      </c>
      <c r="F3696" s="89"/>
      <c r="G3696" s="92">
        <f>D3697/D3696</f>
        <v>15.130257639304974</v>
      </c>
    </row>
    <row r="3697" spans="2:8" x14ac:dyDescent="0.25">
      <c r="C3697" s="1" t="s">
        <v>10</v>
      </c>
      <c r="D3697" s="54">
        <v>25252.400000000001</v>
      </c>
      <c r="E3697" s="90"/>
      <c r="F3697" s="91"/>
      <c r="G3697" s="93"/>
    </row>
    <row r="3698" spans="2:8" x14ac:dyDescent="0.25">
      <c r="C3698" s="37"/>
      <c r="D3698" s="38"/>
      <c r="E3698" s="50"/>
    </row>
    <row r="3699" spans="2:8" x14ac:dyDescent="0.3">
      <c r="C3699" s="36" t="s">
        <v>7</v>
      </c>
      <c r="D3699" s="55" t="s">
        <v>287</v>
      </c>
    </row>
    <row r="3700" spans="2:8" x14ac:dyDescent="0.3">
      <c r="C3700" s="36" t="s">
        <v>11</v>
      </c>
      <c r="D3700" s="55" t="s">
        <v>98</v>
      </c>
    </row>
    <row r="3701" spans="2:8" x14ac:dyDescent="0.3">
      <c r="C3701" s="36" t="s">
        <v>13</v>
      </c>
      <c r="D3701" s="69" t="s">
        <v>34</v>
      </c>
      <c r="E3701" s="41"/>
    </row>
    <row r="3702" spans="2:8" ht="24" thickBot="1" x14ac:dyDescent="0.3">
      <c r="C3702" s="42"/>
      <c r="D3702" s="42"/>
    </row>
    <row r="3703" spans="2:8" ht="48" thickBot="1" x14ac:dyDescent="0.3">
      <c r="B3703" s="94" t="s">
        <v>17</v>
      </c>
      <c r="C3703" s="95"/>
      <c r="D3703" s="23" t="s">
        <v>20</v>
      </c>
      <c r="E3703" s="96" t="s">
        <v>22</v>
      </c>
      <c r="F3703" s="97"/>
      <c r="G3703" s="2" t="s">
        <v>21</v>
      </c>
    </row>
    <row r="3704" spans="2:8" ht="24" thickBot="1" x14ac:dyDescent="0.3">
      <c r="B3704" s="98" t="s">
        <v>36</v>
      </c>
      <c r="C3704" s="99"/>
      <c r="D3704" s="70">
        <v>50.01</v>
      </c>
      <c r="E3704" s="56">
        <v>6.5</v>
      </c>
      <c r="F3704" s="18" t="s">
        <v>25</v>
      </c>
      <c r="G3704" s="26">
        <f t="shared" ref="G3704:G3711" si="83">D3704*E3704</f>
        <v>325.065</v>
      </c>
      <c r="H3704" s="100"/>
    </row>
    <row r="3705" spans="2:8" x14ac:dyDescent="0.25">
      <c r="B3705" s="101" t="s">
        <v>18</v>
      </c>
      <c r="C3705" s="102"/>
      <c r="D3705" s="59">
        <v>97.44</v>
      </c>
      <c r="E3705" s="57">
        <v>1.5</v>
      </c>
      <c r="F3705" s="19" t="s">
        <v>26</v>
      </c>
      <c r="G3705" s="27">
        <f t="shared" si="83"/>
        <v>146.16</v>
      </c>
      <c r="H3705" s="100"/>
    </row>
    <row r="3706" spans="2:8" ht="24" thickBot="1" x14ac:dyDescent="0.3">
      <c r="B3706" s="103" t="s">
        <v>19</v>
      </c>
      <c r="C3706" s="104"/>
      <c r="D3706" s="62">
        <v>151.63</v>
      </c>
      <c r="E3706" s="58">
        <v>1.5</v>
      </c>
      <c r="F3706" s="20" t="s">
        <v>26</v>
      </c>
      <c r="G3706" s="28">
        <f t="shared" si="83"/>
        <v>227.44499999999999</v>
      </c>
      <c r="H3706" s="100"/>
    </row>
    <row r="3707" spans="2:8" ht="24" thickBot="1" x14ac:dyDescent="0.3">
      <c r="B3707" s="105" t="s">
        <v>28</v>
      </c>
      <c r="C3707" s="106"/>
      <c r="D3707" s="71"/>
      <c r="E3707" s="71"/>
      <c r="F3707" s="24" t="s">
        <v>25</v>
      </c>
      <c r="G3707" s="29">
        <f t="shared" si="83"/>
        <v>0</v>
      </c>
      <c r="H3707" s="100"/>
    </row>
    <row r="3708" spans="2:8" x14ac:dyDescent="0.25">
      <c r="B3708" s="101" t="s">
        <v>33</v>
      </c>
      <c r="C3708" s="102"/>
      <c r="D3708" s="59">
        <v>652.6</v>
      </c>
      <c r="E3708" s="59">
        <v>13</v>
      </c>
      <c r="F3708" s="19" t="s">
        <v>25</v>
      </c>
      <c r="G3708" s="27">
        <f t="shared" si="83"/>
        <v>8483.8000000000011</v>
      </c>
      <c r="H3708" s="100"/>
    </row>
    <row r="3709" spans="2:8" x14ac:dyDescent="0.25">
      <c r="B3709" s="107" t="s">
        <v>27</v>
      </c>
      <c r="C3709" s="108"/>
      <c r="D3709" s="72"/>
      <c r="E3709" s="60"/>
      <c r="F3709" s="21" t="s">
        <v>25</v>
      </c>
      <c r="G3709" s="30">
        <f t="shared" si="83"/>
        <v>0</v>
      </c>
      <c r="H3709" s="100"/>
    </row>
    <row r="3710" spans="2:8" x14ac:dyDescent="0.25">
      <c r="B3710" s="107" t="s">
        <v>29</v>
      </c>
      <c r="C3710" s="108"/>
      <c r="D3710" s="73">
        <v>5438.99</v>
      </c>
      <c r="E3710" s="61">
        <v>6.5</v>
      </c>
      <c r="F3710" s="21" t="s">
        <v>25</v>
      </c>
      <c r="G3710" s="30">
        <f t="shared" si="83"/>
        <v>35353.434999999998</v>
      </c>
      <c r="H3710" s="100"/>
    </row>
    <row r="3711" spans="2:8" x14ac:dyDescent="0.25">
      <c r="B3711" s="107" t="s">
        <v>30</v>
      </c>
      <c r="C3711" s="108"/>
      <c r="D3711" s="73">
        <v>1672.77</v>
      </c>
      <c r="E3711" s="61">
        <v>6.5</v>
      </c>
      <c r="F3711" s="21" t="s">
        <v>25</v>
      </c>
      <c r="G3711" s="30">
        <f t="shared" si="83"/>
        <v>10873.004999999999</v>
      </c>
      <c r="H3711" s="100"/>
    </row>
    <row r="3712" spans="2:8" x14ac:dyDescent="0.25">
      <c r="B3712" s="107" t="s">
        <v>32</v>
      </c>
      <c r="C3712" s="108"/>
      <c r="D3712" s="73">
        <v>548.24</v>
      </c>
      <c r="E3712" s="61">
        <v>6.5</v>
      </c>
      <c r="F3712" s="21" t="s">
        <v>25</v>
      </c>
      <c r="G3712" s="30">
        <f>D3712*E3712</f>
        <v>3563.56</v>
      </c>
      <c r="H3712" s="100"/>
    </row>
    <row r="3713" spans="2:8" ht="24" thickBot="1" x14ac:dyDescent="0.3">
      <c r="B3713" s="103" t="s">
        <v>31</v>
      </c>
      <c r="C3713" s="104"/>
      <c r="D3713" s="74">
        <v>340.74</v>
      </c>
      <c r="E3713" s="62">
        <v>65</v>
      </c>
      <c r="F3713" s="20" t="s">
        <v>25</v>
      </c>
      <c r="G3713" s="31">
        <f>D3713*E3713</f>
        <v>22148.100000000002</v>
      </c>
      <c r="H3713" s="100"/>
    </row>
    <row r="3714" spans="2:8" x14ac:dyDescent="0.25">
      <c r="C3714" s="3"/>
      <c r="D3714" s="3"/>
      <c r="E3714" s="4"/>
      <c r="F3714" s="4"/>
      <c r="H3714" s="45"/>
    </row>
    <row r="3715" spans="2:8" ht="25.5" x14ac:dyDescent="0.25">
      <c r="C3715" s="14" t="s">
        <v>14</v>
      </c>
      <c r="D3715" s="6"/>
    </row>
    <row r="3716" spans="2:8" ht="20.25" x14ac:dyDescent="0.25">
      <c r="C3716" s="77" t="s">
        <v>6</v>
      </c>
      <c r="D3716" s="75" t="s">
        <v>0</v>
      </c>
      <c r="E3716" s="9">
        <f>IF(G3704&gt;0, ROUND((G3704+D3697)/D3697,2), 0)</f>
        <v>1.01</v>
      </c>
      <c r="F3716" s="9"/>
      <c r="G3716" s="10"/>
      <c r="H3716" s="7"/>
    </row>
    <row r="3717" spans="2:8" x14ac:dyDescent="0.25">
      <c r="C3717" s="77"/>
      <c r="D3717" s="75" t="s">
        <v>1</v>
      </c>
      <c r="E3717" s="9">
        <f>IF(SUM(G3705:G3706)&gt;0,ROUND((G3705+G3706+D3697)/D3697,2),0)</f>
        <v>1.01</v>
      </c>
      <c r="F3717" s="9"/>
      <c r="G3717" s="11"/>
      <c r="H3717" s="47"/>
    </row>
    <row r="3718" spans="2:8" x14ac:dyDescent="0.25">
      <c r="C3718" s="77"/>
      <c r="D3718" s="75" t="s">
        <v>2</v>
      </c>
      <c r="E3718" s="9">
        <f>IF(G3707&gt;0,ROUND((G3707+D3697)/D3697,2),0)</f>
        <v>0</v>
      </c>
      <c r="F3718" s="12"/>
      <c r="G3718" s="11"/>
    </row>
    <row r="3719" spans="2:8" x14ac:dyDescent="0.25">
      <c r="C3719" s="77"/>
      <c r="D3719" s="13" t="s">
        <v>3</v>
      </c>
      <c r="E3719" s="32">
        <f>IF(SUM(G3708:G3713)&gt;0,ROUND((SUM(G3708:G3713)+D3697)/D3697,2),0)</f>
        <v>4.18</v>
      </c>
      <c r="F3719" s="10"/>
      <c r="G3719" s="11"/>
    </row>
    <row r="3720" spans="2:8" ht="25.5" x14ac:dyDescent="0.25">
      <c r="D3720" s="33" t="s">
        <v>4</v>
      </c>
      <c r="E3720" s="34">
        <f>SUM(E3716:E3719)-IF(VALUE(COUNTIF(E3716:E3719,"&gt;0"))=4,3,0)-IF(VALUE(COUNTIF(E3716:E3719,"&gt;0"))=3,2,0)-IF(VALUE(COUNTIF(E3716:E3719,"&gt;0"))=2,1,0)</f>
        <v>4.1999999999999993</v>
      </c>
      <c r="F3720" s="25"/>
    </row>
    <row r="3721" spans="2:8" x14ac:dyDescent="0.25">
      <c r="E3721" s="15"/>
    </row>
    <row r="3722" spans="2:8" ht="25.5" x14ac:dyDescent="0.35">
      <c r="B3722" s="22"/>
      <c r="C3722" s="16" t="s">
        <v>23</v>
      </c>
      <c r="D3722" s="78">
        <f>E3720*D3697</f>
        <v>106060.07999999999</v>
      </c>
      <c r="E3722" s="78"/>
    </row>
    <row r="3723" spans="2:8" ht="20.25" x14ac:dyDescent="0.3">
      <c r="C3723" s="17" t="s">
        <v>8</v>
      </c>
      <c r="D3723" s="79">
        <f>D3722/D3696</f>
        <v>63.547082085080881</v>
      </c>
      <c r="E3723" s="79"/>
      <c r="G3723" s="7"/>
      <c r="H3723" s="48"/>
    </row>
    <row r="3733" spans="2:8" ht="60.75" x14ac:dyDescent="0.8">
      <c r="B3733" s="80" t="s">
        <v>282</v>
      </c>
      <c r="C3733" s="80"/>
      <c r="D3733" s="80"/>
      <c r="E3733" s="80"/>
      <c r="F3733" s="80"/>
      <c r="G3733" s="80"/>
      <c r="H3733" s="80"/>
    </row>
    <row r="3734" spans="2:8" x14ac:dyDescent="0.25">
      <c r="B3734" s="81" t="s">
        <v>37</v>
      </c>
      <c r="C3734" s="81"/>
      <c r="D3734" s="81"/>
      <c r="E3734" s="81"/>
      <c r="F3734" s="81"/>
      <c r="G3734" s="81"/>
    </row>
    <row r="3735" spans="2:8" x14ac:dyDescent="0.25">
      <c r="C3735" s="76"/>
      <c r="G3735" s="7"/>
    </row>
    <row r="3736" spans="2:8" ht="25.5" x14ac:dyDescent="0.25">
      <c r="C3736" s="14" t="s">
        <v>5</v>
      </c>
      <c r="D3736" s="6"/>
    </row>
    <row r="3737" spans="2:8" ht="20.25" x14ac:dyDescent="0.25">
      <c r="B3737" s="10"/>
      <c r="C3737" s="82" t="s">
        <v>15</v>
      </c>
      <c r="D3737" s="85" t="s">
        <v>87</v>
      </c>
      <c r="E3737" s="86"/>
      <c r="F3737" s="86"/>
      <c r="G3737" s="87"/>
      <c r="H3737" s="40"/>
    </row>
    <row r="3738" spans="2:8" ht="20.25" x14ac:dyDescent="0.25">
      <c r="B3738" s="10"/>
      <c r="C3738" s="83"/>
      <c r="D3738" s="85" t="s">
        <v>88</v>
      </c>
      <c r="E3738" s="86"/>
      <c r="F3738" s="86"/>
      <c r="G3738" s="87"/>
      <c r="H3738" s="40"/>
    </row>
    <row r="3739" spans="2:8" ht="20.25" x14ac:dyDescent="0.25">
      <c r="B3739" s="10"/>
      <c r="C3739" s="84"/>
      <c r="D3739" s="85" t="s">
        <v>289</v>
      </c>
      <c r="E3739" s="86"/>
      <c r="F3739" s="86"/>
      <c r="G3739" s="87"/>
      <c r="H3739" s="40"/>
    </row>
    <row r="3740" spans="2:8" x14ac:dyDescent="0.25">
      <c r="C3740" s="35" t="s">
        <v>12</v>
      </c>
      <c r="D3740" s="53">
        <v>10</v>
      </c>
      <c r="E3740" s="49"/>
      <c r="F3740" s="10"/>
    </row>
    <row r="3741" spans="2:8" x14ac:dyDescent="0.25">
      <c r="C3741" s="1" t="s">
        <v>9</v>
      </c>
      <c r="D3741" s="54">
        <v>2290</v>
      </c>
      <c r="E3741" s="88" t="s">
        <v>16</v>
      </c>
      <c r="F3741" s="89"/>
      <c r="G3741" s="92">
        <f>D3742/D3741</f>
        <v>10.496943231441048</v>
      </c>
    </row>
    <row r="3742" spans="2:8" x14ac:dyDescent="0.25">
      <c r="C3742" s="1" t="s">
        <v>10</v>
      </c>
      <c r="D3742" s="54">
        <v>24038</v>
      </c>
      <c r="E3742" s="90"/>
      <c r="F3742" s="91"/>
      <c r="G3742" s="93"/>
    </row>
    <row r="3743" spans="2:8" x14ac:dyDescent="0.25">
      <c r="C3743" s="37"/>
      <c r="D3743" s="38"/>
      <c r="E3743" s="50"/>
    </row>
    <row r="3744" spans="2:8" x14ac:dyDescent="0.3">
      <c r="C3744" s="36" t="s">
        <v>7</v>
      </c>
      <c r="D3744" s="55" t="s">
        <v>290</v>
      </c>
    </row>
    <row r="3745" spans="2:8" x14ac:dyDescent="0.3">
      <c r="C3745" s="36" t="s">
        <v>11</v>
      </c>
      <c r="D3745" s="55">
        <v>100</v>
      </c>
    </row>
    <row r="3746" spans="2:8" x14ac:dyDescent="0.3">
      <c r="C3746" s="36" t="s">
        <v>13</v>
      </c>
      <c r="D3746" s="69" t="s">
        <v>34</v>
      </c>
      <c r="E3746" s="41"/>
    </row>
    <row r="3747" spans="2:8" ht="24" thickBot="1" x14ac:dyDescent="0.3">
      <c r="C3747" s="42"/>
      <c r="D3747" s="42"/>
    </row>
    <row r="3748" spans="2:8" ht="48" thickBot="1" x14ac:dyDescent="0.3">
      <c r="B3748" s="94" t="s">
        <v>17</v>
      </c>
      <c r="C3748" s="95"/>
      <c r="D3748" s="23" t="s">
        <v>20</v>
      </c>
      <c r="E3748" s="96" t="s">
        <v>22</v>
      </c>
      <c r="F3748" s="97"/>
      <c r="G3748" s="2" t="s">
        <v>21</v>
      </c>
    </row>
    <row r="3749" spans="2:8" ht="24" thickBot="1" x14ac:dyDescent="0.3">
      <c r="B3749" s="98" t="s">
        <v>36</v>
      </c>
      <c r="C3749" s="99"/>
      <c r="D3749" s="70">
        <v>50.01</v>
      </c>
      <c r="E3749" s="56">
        <v>10</v>
      </c>
      <c r="F3749" s="18" t="s">
        <v>25</v>
      </c>
      <c r="G3749" s="26">
        <f t="shared" ref="G3749:G3756" si="84">D3749*E3749</f>
        <v>500.09999999999997</v>
      </c>
      <c r="H3749" s="100"/>
    </row>
    <row r="3750" spans="2:8" x14ac:dyDescent="0.25">
      <c r="B3750" s="101" t="s">
        <v>18</v>
      </c>
      <c r="C3750" s="102"/>
      <c r="D3750" s="59">
        <v>97.44</v>
      </c>
      <c r="E3750" s="57">
        <v>2.2000000000000002</v>
      </c>
      <c r="F3750" s="19" t="s">
        <v>26</v>
      </c>
      <c r="G3750" s="27">
        <f t="shared" si="84"/>
        <v>214.36800000000002</v>
      </c>
      <c r="H3750" s="100"/>
    </row>
    <row r="3751" spans="2:8" ht="24" thickBot="1" x14ac:dyDescent="0.3">
      <c r="B3751" s="103" t="s">
        <v>19</v>
      </c>
      <c r="C3751" s="104"/>
      <c r="D3751" s="62">
        <v>151.63</v>
      </c>
      <c r="E3751" s="58">
        <v>2.2000000000000002</v>
      </c>
      <c r="F3751" s="20" t="s">
        <v>26</v>
      </c>
      <c r="G3751" s="28">
        <f t="shared" si="84"/>
        <v>333.58600000000001</v>
      </c>
      <c r="H3751" s="100"/>
    </row>
    <row r="3752" spans="2:8" ht="24" thickBot="1" x14ac:dyDescent="0.3">
      <c r="B3752" s="105" t="s">
        <v>28</v>
      </c>
      <c r="C3752" s="106"/>
      <c r="D3752" s="71"/>
      <c r="E3752" s="71"/>
      <c r="F3752" s="24" t="s">
        <v>25</v>
      </c>
      <c r="G3752" s="29">
        <f t="shared" si="84"/>
        <v>0</v>
      </c>
      <c r="H3752" s="100"/>
    </row>
    <row r="3753" spans="2:8" x14ac:dyDescent="0.25">
      <c r="B3753" s="101" t="s">
        <v>33</v>
      </c>
      <c r="C3753" s="102"/>
      <c r="D3753" s="59">
        <v>652.6</v>
      </c>
      <c r="E3753" s="59">
        <v>20</v>
      </c>
      <c r="F3753" s="19" t="s">
        <v>25</v>
      </c>
      <c r="G3753" s="27">
        <f t="shared" si="84"/>
        <v>13052</v>
      </c>
      <c r="H3753" s="100"/>
    </row>
    <row r="3754" spans="2:8" x14ac:dyDescent="0.25">
      <c r="B3754" s="107" t="s">
        <v>27</v>
      </c>
      <c r="C3754" s="108"/>
      <c r="D3754" s="72"/>
      <c r="E3754" s="60"/>
      <c r="F3754" s="21" t="s">
        <v>25</v>
      </c>
      <c r="G3754" s="30">
        <f t="shared" si="84"/>
        <v>0</v>
      </c>
      <c r="H3754" s="100"/>
    </row>
    <row r="3755" spans="2:8" x14ac:dyDescent="0.25">
      <c r="B3755" s="107" t="s">
        <v>29</v>
      </c>
      <c r="C3755" s="108"/>
      <c r="D3755" s="73">
        <v>5438.99</v>
      </c>
      <c r="E3755" s="61">
        <v>10</v>
      </c>
      <c r="F3755" s="21" t="s">
        <v>25</v>
      </c>
      <c r="G3755" s="30">
        <f t="shared" si="84"/>
        <v>54389.899999999994</v>
      </c>
      <c r="H3755" s="100"/>
    </row>
    <row r="3756" spans="2:8" x14ac:dyDescent="0.25">
      <c r="B3756" s="107" t="s">
        <v>30</v>
      </c>
      <c r="C3756" s="108"/>
      <c r="D3756" s="73">
        <v>1672.77</v>
      </c>
      <c r="E3756" s="61">
        <v>10</v>
      </c>
      <c r="F3756" s="21" t="s">
        <v>25</v>
      </c>
      <c r="G3756" s="30">
        <f t="shared" si="84"/>
        <v>16727.7</v>
      </c>
      <c r="H3756" s="100"/>
    </row>
    <row r="3757" spans="2:8" x14ac:dyDescent="0.25">
      <c r="B3757" s="107" t="s">
        <v>32</v>
      </c>
      <c r="C3757" s="108"/>
      <c r="D3757" s="73">
        <v>548.24</v>
      </c>
      <c r="E3757" s="61">
        <v>10</v>
      </c>
      <c r="F3757" s="21" t="s">
        <v>25</v>
      </c>
      <c r="G3757" s="30">
        <f>D3757*E3757</f>
        <v>5482.4</v>
      </c>
      <c r="H3757" s="100"/>
    </row>
    <row r="3758" spans="2:8" ht="24" thickBot="1" x14ac:dyDescent="0.3">
      <c r="B3758" s="103" t="s">
        <v>31</v>
      </c>
      <c r="C3758" s="104"/>
      <c r="D3758" s="74">
        <v>340.74</v>
      </c>
      <c r="E3758" s="62">
        <v>100</v>
      </c>
      <c r="F3758" s="20" t="s">
        <v>25</v>
      </c>
      <c r="G3758" s="31">
        <f>D3758*E3758</f>
        <v>34074</v>
      </c>
      <c r="H3758" s="100"/>
    </row>
    <row r="3759" spans="2:8" x14ac:dyDescent="0.25">
      <c r="C3759" s="3"/>
      <c r="D3759" s="3"/>
      <c r="E3759" s="4"/>
      <c r="F3759" s="4"/>
      <c r="H3759" s="45"/>
    </row>
    <row r="3760" spans="2:8" ht="25.5" x14ac:dyDescent="0.25">
      <c r="C3760" s="14" t="s">
        <v>14</v>
      </c>
      <c r="D3760" s="6"/>
    </row>
    <row r="3761" spans="2:8" ht="20.25" x14ac:dyDescent="0.25">
      <c r="C3761" s="77" t="s">
        <v>6</v>
      </c>
      <c r="D3761" s="75" t="s">
        <v>0</v>
      </c>
      <c r="E3761" s="9">
        <f>IF(G3749&gt;0, ROUND((G3749+D3742)/D3742,2), 0)</f>
        <v>1.02</v>
      </c>
      <c r="F3761" s="9"/>
      <c r="G3761" s="10"/>
      <c r="H3761" s="7"/>
    </row>
    <row r="3762" spans="2:8" x14ac:dyDescent="0.25">
      <c r="C3762" s="77"/>
      <c r="D3762" s="75" t="s">
        <v>1</v>
      </c>
      <c r="E3762" s="9">
        <f>IF(SUM(G3750:G3751)&gt;0,ROUND((G3750+G3751+D3742)/D3742,2),0)</f>
        <v>1.02</v>
      </c>
      <c r="F3762" s="9"/>
      <c r="G3762" s="11"/>
      <c r="H3762" s="47"/>
    </row>
    <row r="3763" spans="2:8" x14ac:dyDescent="0.25">
      <c r="C3763" s="77"/>
      <c r="D3763" s="75" t="s">
        <v>2</v>
      </c>
      <c r="E3763" s="9">
        <f>IF(G3752&gt;0,ROUND((G3752+D3742)/D3742,2),0)</f>
        <v>0</v>
      </c>
      <c r="F3763" s="12"/>
      <c r="G3763" s="11"/>
    </row>
    <row r="3764" spans="2:8" x14ac:dyDescent="0.25">
      <c r="C3764" s="77"/>
      <c r="D3764" s="13" t="s">
        <v>3</v>
      </c>
      <c r="E3764" s="32">
        <f>IF(SUM(G3753:G3758)&gt;0,ROUND((SUM(G3753:G3758)+D3742)/D3742,2),0)</f>
        <v>6.15</v>
      </c>
      <c r="F3764" s="10"/>
      <c r="G3764" s="11"/>
    </row>
    <row r="3765" spans="2:8" ht="25.5" x14ac:dyDescent="0.25">
      <c r="D3765" s="33" t="s">
        <v>4</v>
      </c>
      <c r="E3765" s="34">
        <f>SUM(E3761:E3764)-IF(VALUE(COUNTIF(E3761:E3764,"&gt;0"))=4,3,0)-IF(VALUE(COUNTIF(E3761:E3764,"&gt;0"))=3,2,0)-IF(VALUE(COUNTIF(E3761:E3764,"&gt;0"))=2,1,0)</f>
        <v>6.1900000000000013</v>
      </c>
      <c r="F3765" s="25"/>
    </row>
    <row r="3766" spans="2:8" x14ac:dyDescent="0.25">
      <c r="E3766" s="15"/>
    </row>
    <row r="3767" spans="2:8" ht="25.5" x14ac:dyDescent="0.35">
      <c r="B3767" s="22"/>
      <c r="C3767" s="16" t="s">
        <v>23</v>
      </c>
      <c r="D3767" s="78">
        <f>E3765*D3742</f>
        <v>148795.22000000003</v>
      </c>
      <c r="E3767" s="78"/>
    </row>
    <row r="3768" spans="2:8" ht="20.25" x14ac:dyDescent="0.3">
      <c r="C3768" s="17" t="s">
        <v>8</v>
      </c>
      <c r="D3768" s="79">
        <f>D3767/D3741</f>
        <v>64.976078602620106</v>
      </c>
      <c r="E3768" s="79"/>
      <c r="G3768" s="7"/>
      <c r="H3768" s="48"/>
    </row>
    <row r="3778" spans="2:8" ht="60.75" x14ac:dyDescent="0.8">
      <c r="B3778" s="80" t="s">
        <v>285</v>
      </c>
      <c r="C3778" s="80"/>
      <c r="D3778" s="80"/>
      <c r="E3778" s="80"/>
      <c r="F3778" s="80"/>
      <c r="G3778" s="80"/>
      <c r="H3778" s="80"/>
    </row>
    <row r="3779" spans="2:8" x14ac:dyDescent="0.25">
      <c r="B3779" s="81" t="s">
        <v>37</v>
      </c>
      <c r="C3779" s="81"/>
      <c r="D3779" s="81"/>
      <c r="E3779" s="81"/>
      <c r="F3779" s="81"/>
      <c r="G3779" s="81"/>
    </row>
    <row r="3780" spans="2:8" x14ac:dyDescent="0.25">
      <c r="C3780" s="76"/>
      <c r="G3780" s="7"/>
    </row>
    <row r="3781" spans="2:8" ht="25.5" x14ac:dyDescent="0.25">
      <c r="C3781" s="14" t="s">
        <v>5</v>
      </c>
      <c r="D3781" s="6"/>
    </row>
    <row r="3782" spans="2:8" ht="20.25" x14ac:dyDescent="0.25">
      <c r="B3782" s="10"/>
      <c r="C3782" s="82" t="s">
        <v>15</v>
      </c>
      <c r="D3782" s="85" t="s">
        <v>87</v>
      </c>
      <c r="E3782" s="86"/>
      <c r="F3782" s="86"/>
      <c r="G3782" s="87"/>
      <c r="H3782" s="40"/>
    </row>
    <row r="3783" spans="2:8" ht="20.25" x14ac:dyDescent="0.25">
      <c r="B3783" s="10"/>
      <c r="C3783" s="83"/>
      <c r="D3783" s="85" t="s">
        <v>110</v>
      </c>
      <c r="E3783" s="86"/>
      <c r="F3783" s="86"/>
      <c r="G3783" s="87"/>
      <c r="H3783" s="40"/>
    </row>
    <row r="3784" spans="2:8" ht="20.25" x14ac:dyDescent="0.25">
      <c r="B3784" s="10"/>
      <c r="C3784" s="84"/>
      <c r="D3784" s="85" t="s">
        <v>291</v>
      </c>
      <c r="E3784" s="86"/>
      <c r="F3784" s="86"/>
      <c r="G3784" s="87"/>
      <c r="H3784" s="40"/>
    </row>
    <row r="3785" spans="2:8" x14ac:dyDescent="0.25">
      <c r="C3785" s="35" t="s">
        <v>12</v>
      </c>
      <c r="D3785" s="53">
        <v>3.3</v>
      </c>
      <c r="E3785" s="49"/>
      <c r="F3785" s="10"/>
    </row>
    <row r="3786" spans="2:8" x14ac:dyDescent="0.25">
      <c r="C3786" s="1" t="s">
        <v>9</v>
      </c>
      <c r="D3786" s="54">
        <v>548</v>
      </c>
      <c r="E3786" s="88" t="s">
        <v>16</v>
      </c>
      <c r="F3786" s="89"/>
      <c r="G3786" s="92">
        <f>D3787/D3786</f>
        <v>153.61934306569341</v>
      </c>
    </row>
    <row r="3787" spans="2:8" x14ac:dyDescent="0.25">
      <c r="C3787" s="1" t="s">
        <v>10</v>
      </c>
      <c r="D3787" s="54">
        <v>84183.4</v>
      </c>
      <c r="E3787" s="90"/>
      <c r="F3787" s="91"/>
      <c r="G3787" s="93"/>
    </row>
    <row r="3788" spans="2:8" x14ac:dyDescent="0.25">
      <c r="C3788" s="37"/>
      <c r="D3788" s="38"/>
      <c r="E3788" s="50"/>
    </row>
    <row r="3789" spans="2:8" x14ac:dyDescent="0.3">
      <c r="C3789" s="36" t="s">
        <v>7</v>
      </c>
      <c r="D3789" s="55" t="s">
        <v>292</v>
      </c>
    </row>
    <row r="3790" spans="2:8" x14ac:dyDescent="0.3">
      <c r="C3790" s="36" t="s">
        <v>11</v>
      </c>
      <c r="D3790" s="55" t="s">
        <v>113</v>
      </c>
    </row>
    <row r="3791" spans="2:8" x14ac:dyDescent="0.3">
      <c r="C3791" s="36" t="s">
        <v>13</v>
      </c>
      <c r="D3791" s="69" t="s">
        <v>34</v>
      </c>
      <c r="E3791" s="41"/>
    </row>
    <row r="3792" spans="2:8" ht="24" thickBot="1" x14ac:dyDescent="0.3">
      <c r="C3792" s="42"/>
      <c r="D3792" s="42"/>
    </row>
    <row r="3793" spans="2:8" ht="48" thickBot="1" x14ac:dyDescent="0.3">
      <c r="B3793" s="94" t="s">
        <v>17</v>
      </c>
      <c r="C3793" s="95"/>
      <c r="D3793" s="23" t="s">
        <v>20</v>
      </c>
      <c r="E3793" s="96" t="s">
        <v>22</v>
      </c>
      <c r="F3793" s="97"/>
      <c r="G3793" s="2" t="s">
        <v>21</v>
      </c>
    </row>
    <row r="3794" spans="2:8" ht="24" thickBot="1" x14ac:dyDescent="0.3">
      <c r="B3794" s="98" t="s">
        <v>36</v>
      </c>
      <c r="C3794" s="99"/>
      <c r="D3794" s="70">
        <v>50.01</v>
      </c>
      <c r="E3794" s="56">
        <v>3.3</v>
      </c>
      <c r="F3794" s="18" t="s">
        <v>25</v>
      </c>
      <c r="G3794" s="26">
        <f t="shared" ref="G3794:G3801" si="85">D3794*E3794</f>
        <v>165.03299999999999</v>
      </c>
      <c r="H3794" s="100"/>
    </row>
    <row r="3795" spans="2:8" x14ac:dyDescent="0.25">
      <c r="B3795" s="101" t="s">
        <v>18</v>
      </c>
      <c r="C3795" s="102"/>
      <c r="D3795" s="59">
        <v>97.44</v>
      </c>
      <c r="E3795" s="57">
        <v>0.9</v>
      </c>
      <c r="F3795" s="19" t="s">
        <v>26</v>
      </c>
      <c r="G3795" s="27">
        <f t="shared" si="85"/>
        <v>87.695999999999998</v>
      </c>
      <c r="H3795" s="100"/>
    </row>
    <row r="3796" spans="2:8" ht="24" thickBot="1" x14ac:dyDescent="0.3">
      <c r="B3796" s="103" t="s">
        <v>19</v>
      </c>
      <c r="C3796" s="104"/>
      <c r="D3796" s="62">
        <v>151.63</v>
      </c>
      <c r="E3796" s="58">
        <v>0.9</v>
      </c>
      <c r="F3796" s="20" t="s">
        <v>26</v>
      </c>
      <c r="G3796" s="28">
        <f t="shared" si="85"/>
        <v>136.46700000000001</v>
      </c>
      <c r="H3796" s="100"/>
    </row>
    <row r="3797" spans="2:8" ht="24" thickBot="1" x14ac:dyDescent="0.3">
      <c r="B3797" s="105" t="s">
        <v>28</v>
      </c>
      <c r="C3797" s="106"/>
      <c r="D3797" s="71"/>
      <c r="E3797" s="71"/>
      <c r="F3797" s="24" t="s">
        <v>25</v>
      </c>
      <c r="G3797" s="29">
        <f t="shared" si="85"/>
        <v>0</v>
      </c>
      <c r="H3797" s="100"/>
    </row>
    <row r="3798" spans="2:8" x14ac:dyDescent="0.25">
      <c r="B3798" s="101" t="s">
        <v>33</v>
      </c>
      <c r="C3798" s="102"/>
      <c r="D3798" s="59">
        <v>652.6</v>
      </c>
      <c r="E3798" s="59">
        <v>6.6</v>
      </c>
      <c r="F3798" s="19" t="s">
        <v>25</v>
      </c>
      <c r="G3798" s="27">
        <f t="shared" si="85"/>
        <v>4307.16</v>
      </c>
      <c r="H3798" s="100"/>
    </row>
    <row r="3799" spans="2:8" x14ac:dyDescent="0.25">
      <c r="B3799" s="107" t="s">
        <v>27</v>
      </c>
      <c r="C3799" s="108"/>
      <c r="D3799" s="72"/>
      <c r="E3799" s="60"/>
      <c r="F3799" s="21" t="s">
        <v>25</v>
      </c>
      <c r="G3799" s="30">
        <f t="shared" si="85"/>
        <v>0</v>
      </c>
      <c r="H3799" s="100"/>
    </row>
    <row r="3800" spans="2:8" x14ac:dyDescent="0.25">
      <c r="B3800" s="107" t="s">
        <v>29</v>
      </c>
      <c r="C3800" s="108"/>
      <c r="D3800" s="73">
        <v>5438.99</v>
      </c>
      <c r="E3800" s="61">
        <v>3.3</v>
      </c>
      <c r="F3800" s="21" t="s">
        <v>25</v>
      </c>
      <c r="G3800" s="30">
        <f t="shared" si="85"/>
        <v>17948.666999999998</v>
      </c>
      <c r="H3800" s="100"/>
    </row>
    <row r="3801" spans="2:8" x14ac:dyDescent="0.25">
      <c r="B3801" s="107" t="s">
        <v>30</v>
      </c>
      <c r="C3801" s="108"/>
      <c r="D3801" s="73">
        <v>1672.77</v>
      </c>
      <c r="E3801" s="61">
        <v>3.3</v>
      </c>
      <c r="F3801" s="21" t="s">
        <v>25</v>
      </c>
      <c r="G3801" s="30">
        <f t="shared" si="85"/>
        <v>5520.1409999999996</v>
      </c>
      <c r="H3801" s="100"/>
    </row>
    <row r="3802" spans="2:8" x14ac:dyDescent="0.25">
      <c r="B3802" s="107" t="s">
        <v>32</v>
      </c>
      <c r="C3802" s="108"/>
      <c r="D3802" s="73">
        <v>548.24</v>
      </c>
      <c r="E3802" s="61">
        <v>3.3</v>
      </c>
      <c r="F3802" s="21" t="s">
        <v>25</v>
      </c>
      <c r="G3802" s="30">
        <f>D3802*E3802</f>
        <v>1809.192</v>
      </c>
      <c r="H3802" s="100"/>
    </row>
    <row r="3803" spans="2:8" ht="24" thickBot="1" x14ac:dyDescent="0.3">
      <c r="B3803" s="103" t="s">
        <v>31</v>
      </c>
      <c r="C3803" s="104"/>
      <c r="D3803" s="74">
        <v>340.74</v>
      </c>
      <c r="E3803" s="62">
        <v>33</v>
      </c>
      <c r="F3803" s="20" t="s">
        <v>25</v>
      </c>
      <c r="G3803" s="31">
        <f>D3803*E3803</f>
        <v>11244.42</v>
      </c>
      <c r="H3803" s="100"/>
    </row>
    <row r="3804" spans="2:8" x14ac:dyDescent="0.25">
      <c r="C3804" s="3"/>
      <c r="D3804" s="3"/>
      <c r="E3804" s="4"/>
      <c r="F3804" s="4"/>
      <c r="H3804" s="45"/>
    </row>
    <row r="3805" spans="2:8" ht="25.5" x14ac:dyDescent="0.25">
      <c r="C3805" s="14" t="s">
        <v>14</v>
      </c>
      <c r="D3805" s="6"/>
    </row>
    <row r="3806" spans="2:8" ht="20.25" x14ac:dyDescent="0.25">
      <c r="C3806" s="77" t="s">
        <v>6</v>
      </c>
      <c r="D3806" s="75" t="s">
        <v>0</v>
      </c>
      <c r="E3806" s="9">
        <f>IF(G3794&gt;0, ROUND((G3794+D3787)/D3787,2), 0)</f>
        <v>1</v>
      </c>
      <c r="F3806" s="9"/>
      <c r="G3806" s="10"/>
      <c r="H3806" s="7"/>
    </row>
    <row r="3807" spans="2:8" x14ac:dyDescent="0.25">
      <c r="C3807" s="77"/>
      <c r="D3807" s="75" t="s">
        <v>1</v>
      </c>
      <c r="E3807" s="9">
        <f>IF(SUM(G3795:G3796)&gt;0,ROUND((G3795+G3796+D3787)/D3787,2),0)</f>
        <v>1</v>
      </c>
      <c r="F3807" s="9"/>
      <c r="G3807" s="11"/>
      <c r="H3807" s="47"/>
    </row>
    <row r="3808" spans="2:8" x14ac:dyDescent="0.25">
      <c r="C3808" s="77"/>
      <c r="D3808" s="75" t="s">
        <v>2</v>
      </c>
      <c r="E3808" s="9">
        <f>IF(G3797&gt;0,ROUND((G3797+D3787)/D3787,2),0)</f>
        <v>0</v>
      </c>
      <c r="F3808" s="12"/>
      <c r="G3808" s="11"/>
    </row>
    <row r="3809" spans="2:8" x14ac:dyDescent="0.25">
      <c r="C3809" s="77"/>
      <c r="D3809" s="13" t="s">
        <v>3</v>
      </c>
      <c r="E3809" s="32">
        <f>IF(SUM(G3798:G3803)&gt;0,ROUND((SUM(G3798:G3803)+D3787)/D3787,2),0)</f>
        <v>1.49</v>
      </c>
      <c r="F3809" s="10"/>
      <c r="G3809" s="11"/>
    </row>
    <row r="3810" spans="2:8" ht="25.5" x14ac:dyDescent="0.25">
      <c r="D3810" s="33" t="s">
        <v>4</v>
      </c>
      <c r="E3810" s="34">
        <f>SUM(E3806:E3809)-IF(VALUE(COUNTIF(E3806:E3809,"&gt;0"))=4,3,0)-IF(VALUE(COUNTIF(E3806:E3809,"&gt;0"))=3,2,0)-IF(VALUE(COUNTIF(E3806:E3809,"&gt;0"))=2,1,0)</f>
        <v>1.4900000000000002</v>
      </c>
      <c r="F3810" s="25"/>
    </row>
    <row r="3811" spans="2:8" x14ac:dyDescent="0.25">
      <c r="E3811" s="15"/>
    </row>
    <row r="3812" spans="2:8" ht="25.5" x14ac:dyDescent="0.35">
      <c r="B3812" s="22"/>
      <c r="C3812" s="16" t="s">
        <v>23</v>
      </c>
      <c r="D3812" s="78">
        <f>E3810*D3787</f>
        <v>125433.266</v>
      </c>
      <c r="E3812" s="78"/>
    </row>
    <row r="3813" spans="2:8" ht="20.25" x14ac:dyDescent="0.3">
      <c r="C3813" s="17" t="s">
        <v>8</v>
      </c>
      <c r="D3813" s="79">
        <f>D3812/D3786</f>
        <v>228.89282116788323</v>
      </c>
      <c r="E3813" s="79"/>
      <c r="G3813" s="7"/>
      <c r="H3813" s="48"/>
    </row>
    <row r="3823" spans="2:8" ht="60.75" x14ac:dyDescent="0.8">
      <c r="B3823" s="80" t="s">
        <v>288</v>
      </c>
      <c r="C3823" s="80"/>
      <c r="D3823" s="80"/>
      <c r="E3823" s="80"/>
      <c r="F3823" s="80"/>
      <c r="G3823" s="80"/>
      <c r="H3823" s="80"/>
    </row>
    <row r="3824" spans="2:8" x14ac:dyDescent="0.25">
      <c r="B3824" s="81" t="s">
        <v>37</v>
      </c>
      <c r="C3824" s="81"/>
      <c r="D3824" s="81"/>
      <c r="E3824" s="81"/>
      <c r="F3824" s="81"/>
      <c r="G3824" s="81"/>
    </row>
    <row r="3825" spans="2:8" x14ac:dyDescent="0.25">
      <c r="C3825" s="76"/>
      <c r="G3825" s="7"/>
    </row>
    <row r="3826" spans="2:8" ht="25.5" x14ac:dyDescent="0.25">
      <c r="C3826" s="14" t="s">
        <v>5</v>
      </c>
      <c r="D3826" s="6"/>
    </row>
    <row r="3827" spans="2:8" ht="20.25" x14ac:dyDescent="0.25">
      <c r="B3827" s="10"/>
      <c r="C3827" s="82" t="s">
        <v>15</v>
      </c>
      <c r="D3827" s="85" t="s">
        <v>87</v>
      </c>
      <c r="E3827" s="86"/>
      <c r="F3827" s="86"/>
      <c r="G3827" s="87"/>
      <c r="H3827" s="40"/>
    </row>
    <row r="3828" spans="2:8" ht="20.25" x14ac:dyDescent="0.25">
      <c r="B3828" s="10"/>
      <c r="C3828" s="83"/>
      <c r="D3828" s="85" t="s">
        <v>110</v>
      </c>
      <c r="E3828" s="86"/>
      <c r="F3828" s="86"/>
      <c r="G3828" s="87"/>
      <c r="H3828" s="40"/>
    </row>
    <row r="3829" spans="2:8" ht="20.25" x14ac:dyDescent="0.25">
      <c r="B3829" s="10"/>
      <c r="C3829" s="84"/>
      <c r="D3829" s="85" t="s">
        <v>293</v>
      </c>
      <c r="E3829" s="86"/>
      <c r="F3829" s="86"/>
      <c r="G3829" s="87"/>
      <c r="H3829" s="40"/>
    </row>
    <row r="3830" spans="2:8" x14ac:dyDescent="0.25">
      <c r="C3830" s="35" t="s">
        <v>12</v>
      </c>
      <c r="D3830" s="53">
        <v>3.5</v>
      </c>
      <c r="E3830" s="49"/>
      <c r="F3830" s="10"/>
    </row>
    <row r="3831" spans="2:8" x14ac:dyDescent="0.25">
      <c r="C3831" s="1" t="s">
        <v>9</v>
      </c>
      <c r="D3831" s="54">
        <v>622</v>
      </c>
      <c r="E3831" s="88" t="s">
        <v>16</v>
      </c>
      <c r="F3831" s="89"/>
      <c r="G3831" s="92">
        <f>D3832/D3831</f>
        <v>146.31270096463024</v>
      </c>
    </row>
    <row r="3832" spans="2:8" x14ac:dyDescent="0.25">
      <c r="C3832" s="1" t="s">
        <v>10</v>
      </c>
      <c r="D3832" s="54">
        <v>91006.5</v>
      </c>
      <c r="E3832" s="90"/>
      <c r="F3832" s="91"/>
      <c r="G3832" s="93"/>
    </row>
    <row r="3833" spans="2:8" x14ac:dyDescent="0.25">
      <c r="C3833" s="37"/>
      <c r="D3833" s="38"/>
      <c r="E3833" s="50"/>
    </row>
    <row r="3834" spans="2:8" x14ac:dyDescent="0.3">
      <c r="C3834" s="36" t="s">
        <v>7</v>
      </c>
      <c r="D3834" s="55" t="s">
        <v>294</v>
      </c>
    </row>
    <row r="3835" spans="2:8" x14ac:dyDescent="0.3">
      <c r="C3835" s="36" t="s">
        <v>11</v>
      </c>
      <c r="D3835" s="55" t="s">
        <v>113</v>
      </c>
    </row>
    <row r="3836" spans="2:8" x14ac:dyDescent="0.3">
      <c r="C3836" s="36" t="s">
        <v>13</v>
      </c>
      <c r="D3836" s="69" t="s">
        <v>34</v>
      </c>
      <c r="E3836" s="41"/>
    </row>
    <row r="3837" spans="2:8" ht="24" thickBot="1" x14ac:dyDescent="0.3">
      <c r="C3837" s="42"/>
      <c r="D3837" s="42"/>
    </row>
    <row r="3838" spans="2:8" ht="48" thickBot="1" x14ac:dyDescent="0.3">
      <c r="B3838" s="94" t="s">
        <v>17</v>
      </c>
      <c r="C3838" s="95"/>
      <c r="D3838" s="23" t="s">
        <v>20</v>
      </c>
      <c r="E3838" s="96" t="s">
        <v>22</v>
      </c>
      <c r="F3838" s="97"/>
      <c r="G3838" s="2" t="s">
        <v>21</v>
      </c>
    </row>
    <row r="3839" spans="2:8" ht="24" thickBot="1" x14ac:dyDescent="0.3">
      <c r="B3839" s="98" t="s">
        <v>36</v>
      </c>
      <c r="C3839" s="99"/>
      <c r="D3839" s="70">
        <v>50.01</v>
      </c>
      <c r="E3839" s="56">
        <v>3.5</v>
      </c>
      <c r="F3839" s="18" t="s">
        <v>25</v>
      </c>
      <c r="G3839" s="26">
        <f t="shared" ref="G3839:G3846" si="86">D3839*E3839</f>
        <v>175.035</v>
      </c>
      <c r="H3839" s="100"/>
    </row>
    <row r="3840" spans="2:8" x14ac:dyDescent="0.25">
      <c r="B3840" s="101" t="s">
        <v>18</v>
      </c>
      <c r="C3840" s="102"/>
      <c r="D3840" s="59">
        <v>97.44</v>
      </c>
      <c r="E3840" s="57">
        <v>0.9</v>
      </c>
      <c r="F3840" s="19" t="s">
        <v>26</v>
      </c>
      <c r="G3840" s="27">
        <f t="shared" si="86"/>
        <v>87.695999999999998</v>
      </c>
      <c r="H3840" s="100"/>
    </row>
    <row r="3841" spans="2:8" ht="24" thickBot="1" x14ac:dyDescent="0.3">
      <c r="B3841" s="103" t="s">
        <v>19</v>
      </c>
      <c r="C3841" s="104"/>
      <c r="D3841" s="62">
        <v>151.63</v>
      </c>
      <c r="E3841" s="58">
        <v>0.9</v>
      </c>
      <c r="F3841" s="20" t="s">
        <v>26</v>
      </c>
      <c r="G3841" s="28">
        <f t="shared" si="86"/>
        <v>136.46700000000001</v>
      </c>
      <c r="H3841" s="100"/>
    </row>
    <row r="3842" spans="2:8" ht="24" thickBot="1" x14ac:dyDescent="0.3">
      <c r="B3842" s="105" t="s">
        <v>28</v>
      </c>
      <c r="C3842" s="106"/>
      <c r="D3842" s="71"/>
      <c r="E3842" s="71"/>
      <c r="F3842" s="24" t="s">
        <v>25</v>
      </c>
      <c r="G3842" s="29">
        <f t="shared" si="86"/>
        <v>0</v>
      </c>
      <c r="H3842" s="100"/>
    </row>
    <row r="3843" spans="2:8" x14ac:dyDescent="0.25">
      <c r="B3843" s="101" t="s">
        <v>33</v>
      </c>
      <c r="C3843" s="102"/>
      <c r="D3843" s="59">
        <v>652.6</v>
      </c>
      <c r="E3843" s="59">
        <v>7</v>
      </c>
      <c r="F3843" s="19" t="s">
        <v>25</v>
      </c>
      <c r="G3843" s="27">
        <f t="shared" si="86"/>
        <v>4568.2</v>
      </c>
      <c r="H3843" s="100"/>
    </row>
    <row r="3844" spans="2:8" x14ac:dyDescent="0.25">
      <c r="B3844" s="107" t="s">
        <v>27</v>
      </c>
      <c r="C3844" s="108"/>
      <c r="D3844" s="72"/>
      <c r="E3844" s="60"/>
      <c r="F3844" s="21" t="s">
        <v>25</v>
      </c>
      <c r="G3844" s="30">
        <f t="shared" si="86"/>
        <v>0</v>
      </c>
      <c r="H3844" s="100"/>
    </row>
    <row r="3845" spans="2:8" x14ac:dyDescent="0.25">
      <c r="B3845" s="107" t="s">
        <v>29</v>
      </c>
      <c r="C3845" s="108"/>
      <c r="D3845" s="73">
        <v>5438.99</v>
      </c>
      <c r="E3845" s="61">
        <v>3.5</v>
      </c>
      <c r="F3845" s="21" t="s">
        <v>25</v>
      </c>
      <c r="G3845" s="30">
        <f t="shared" si="86"/>
        <v>19036.465</v>
      </c>
      <c r="H3845" s="100"/>
    </row>
    <row r="3846" spans="2:8" x14ac:dyDescent="0.25">
      <c r="B3846" s="107" t="s">
        <v>30</v>
      </c>
      <c r="C3846" s="108"/>
      <c r="D3846" s="73">
        <v>1672.77</v>
      </c>
      <c r="E3846" s="61">
        <v>3.5</v>
      </c>
      <c r="F3846" s="21" t="s">
        <v>25</v>
      </c>
      <c r="G3846" s="30">
        <f t="shared" si="86"/>
        <v>5854.6949999999997</v>
      </c>
      <c r="H3846" s="100"/>
    </row>
    <row r="3847" spans="2:8" x14ac:dyDescent="0.25">
      <c r="B3847" s="107" t="s">
        <v>32</v>
      </c>
      <c r="C3847" s="108"/>
      <c r="D3847" s="73">
        <v>548.24</v>
      </c>
      <c r="E3847" s="61">
        <v>3.5</v>
      </c>
      <c r="F3847" s="21" t="s">
        <v>25</v>
      </c>
      <c r="G3847" s="30">
        <f>D3847*E3847</f>
        <v>1918.8400000000001</v>
      </c>
      <c r="H3847" s="100"/>
    </row>
    <row r="3848" spans="2:8" ht="24" thickBot="1" x14ac:dyDescent="0.3">
      <c r="B3848" s="103" t="s">
        <v>31</v>
      </c>
      <c r="C3848" s="104"/>
      <c r="D3848" s="74">
        <v>340.74</v>
      </c>
      <c r="E3848" s="62">
        <v>35</v>
      </c>
      <c r="F3848" s="20" t="s">
        <v>25</v>
      </c>
      <c r="G3848" s="31">
        <f>D3848*E3848</f>
        <v>11925.9</v>
      </c>
      <c r="H3848" s="100"/>
    </row>
    <row r="3849" spans="2:8" x14ac:dyDescent="0.25">
      <c r="C3849" s="3"/>
      <c r="D3849" s="3"/>
      <c r="E3849" s="4"/>
      <c r="F3849" s="4"/>
      <c r="H3849" s="45"/>
    </row>
    <row r="3850" spans="2:8" ht="25.5" x14ac:dyDescent="0.25">
      <c r="C3850" s="14" t="s">
        <v>14</v>
      </c>
      <c r="D3850" s="6"/>
    </row>
    <row r="3851" spans="2:8" ht="20.25" x14ac:dyDescent="0.25">
      <c r="C3851" s="77" t="s">
        <v>6</v>
      </c>
      <c r="D3851" s="75" t="s">
        <v>0</v>
      </c>
      <c r="E3851" s="9">
        <f>IF(G3839&gt;0, ROUND((G3839+D3832)/D3832,2), 0)</f>
        <v>1</v>
      </c>
      <c r="F3851" s="9"/>
      <c r="G3851" s="10"/>
      <c r="H3851" s="7"/>
    </row>
    <row r="3852" spans="2:8" x14ac:dyDescent="0.25">
      <c r="C3852" s="77"/>
      <c r="D3852" s="75" t="s">
        <v>1</v>
      </c>
      <c r="E3852" s="9">
        <f>IF(SUM(G3840:G3841)&gt;0,ROUND((G3840+G3841+D3832)/D3832,2),0)</f>
        <v>1</v>
      </c>
      <c r="F3852" s="9"/>
      <c r="G3852" s="11"/>
      <c r="H3852" s="47"/>
    </row>
    <row r="3853" spans="2:8" x14ac:dyDescent="0.25">
      <c r="C3853" s="77"/>
      <c r="D3853" s="75" t="s">
        <v>2</v>
      </c>
      <c r="E3853" s="9">
        <f>IF(G3842&gt;0,ROUND((G3842+D3832)/D3832,2),0)</f>
        <v>0</v>
      </c>
      <c r="F3853" s="12"/>
      <c r="G3853" s="11"/>
    </row>
    <row r="3854" spans="2:8" x14ac:dyDescent="0.25">
      <c r="C3854" s="77"/>
      <c r="D3854" s="13" t="s">
        <v>3</v>
      </c>
      <c r="E3854" s="32">
        <f>IF(SUM(G3843:G3848)&gt;0,ROUND((SUM(G3843:G3848)+D3832)/D3832,2),0)</f>
        <v>1.48</v>
      </c>
      <c r="F3854" s="10"/>
      <c r="G3854" s="11"/>
    </row>
    <row r="3855" spans="2:8" ht="25.5" x14ac:dyDescent="0.25">
      <c r="D3855" s="33" t="s">
        <v>4</v>
      </c>
      <c r="E3855" s="34">
        <f>SUM(E3851:E3854)-IF(VALUE(COUNTIF(E3851:E3854,"&gt;0"))=4,3,0)-IF(VALUE(COUNTIF(E3851:E3854,"&gt;0"))=3,2,0)-IF(VALUE(COUNTIF(E3851:E3854,"&gt;0"))=2,1,0)</f>
        <v>1.48</v>
      </c>
      <c r="F3855" s="25"/>
    </row>
    <row r="3856" spans="2:8" x14ac:dyDescent="0.25">
      <c r="E3856" s="15"/>
    </row>
    <row r="3857" spans="2:8" ht="25.5" x14ac:dyDescent="0.35">
      <c r="B3857" s="22"/>
      <c r="C3857" s="16" t="s">
        <v>23</v>
      </c>
      <c r="D3857" s="78">
        <f>E3855*D3832</f>
        <v>134689.62</v>
      </c>
      <c r="E3857" s="78"/>
    </row>
    <row r="3858" spans="2:8" ht="20.25" x14ac:dyDescent="0.3">
      <c r="C3858" s="17" t="s">
        <v>8</v>
      </c>
      <c r="D3858" s="79">
        <f>D3857/D3831</f>
        <v>216.54279742765272</v>
      </c>
      <c r="E3858" s="79"/>
      <c r="G3858" s="7"/>
      <c r="H3858" s="48"/>
    </row>
    <row r="3861" spans="2:8" ht="60.75" x14ac:dyDescent="0.8">
      <c r="B3861" s="80" t="s">
        <v>297</v>
      </c>
      <c r="C3861" s="80"/>
      <c r="D3861" s="80"/>
      <c r="E3861" s="80"/>
      <c r="F3861" s="80"/>
      <c r="G3861" s="80"/>
      <c r="H3861" s="80"/>
    </row>
    <row r="3862" spans="2:8" x14ac:dyDescent="0.25">
      <c r="B3862" s="81" t="s">
        <v>37</v>
      </c>
      <c r="C3862" s="81"/>
      <c r="D3862" s="81"/>
      <c r="E3862" s="81"/>
      <c r="F3862" s="81"/>
      <c r="G3862" s="81"/>
    </row>
    <row r="3863" spans="2:8" x14ac:dyDescent="0.25">
      <c r="C3863" s="76"/>
      <c r="G3863" s="7"/>
    </row>
    <row r="3864" spans="2:8" ht="25.5" x14ac:dyDescent="0.25">
      <c r="C3864" s="14" t="s">
        <v>5</v>
      </c>
      <c r="D3864" s="6"/>
    </row>
    <row r="3865" spans="2:8" ht="20.25" x14ac:dyDescent="0.25">
      <c r="B3865" s="10"/>
      <c r="C3865" s="82" t="s">
        <v>15</v>
      </c>
      <c r="D3865" s="85" t="s">
        <v>87</v>
      </c>
      <c r="E3865" s="86"/>
      <c r="F3865" s="86"/>
      <c r="G3865" s="87"/>
      <c r="H3865" s="40"/>
    </row>
    <row r="3866" spans="2:8" ht="20.25" x14ac:dyDescent="0.25">
      <c r="B3866" s="10"/>
      <c r="C3866" s="83"/>
      <c r="D3866" s="85" t="s">
        <v>114</v>
      </c>
      <c r="E3866" s="86"/>
      <c r="F3866" s="86"/>
      <c r="G3866" s="87"/>
      <c r="H3866" s="40"/>
    </row>
    <row r="3867" spans="2:8" ht="20.25" x14ac:dyDescent="0.25">
      <c r="B3867" s="10"/>
      <c r="C3867" s="84"/>
      <c r="D3867" s="85" t="s">
        <v>295</v>
      </c>
      <c r="E3867" s="86"/>
      <c r="F3867" s="86"/>
      <c r="G3867" s="87"/>
      <c r="H3867" s="40"/>
    </row>
    <row r="3868" spans="2:8" x14ac:dyDescent="0.25">
      <c r="C3868" s="35" t="s">
        <v>12</v>
      </c>
      <c r="D3868" s="53">
        <v>1.1000000000000001</v>
      </c>
      <c r="E3868" s="49"/>
      <c r="F3868" s="10"/>
    </row>
    <row r="3869" spans="2:8" x14ac:dyDescent="0.25">
      <c r="C3869" s="1" t="s">
        <v>9</v>
      </c>
      <c r="D3869" s="54">
        <v>286</v>
      </c>
      <c r="E3869" s="88" t="s">
        <v>16</v>
      </c>
      <c r="F3869" s="89"/>
      <c r="G3869" s="92">
        <f>D3870/D3869</f>
        <v>30.842657342657343</v>
      </c>
    </row>
    <row r="3870" spans="2:8" x14ac:dyDescent="0.25">
      <c r="C3870" s="1" t="s">
        <v>10</v>
      </c>
      <c r="D3870" s="54">
        <v>8821</v>
      </c>
      <c r="E3870" s="90"/>
      <c r="F3870" s="91"/>
      <c r="G3870" s="93"/>
    </row>
    <row r="3871" spans="2:8" x14ac:dyDescent="0.25">
      <c r="C3871" s="37"/>
      <c r="D3871" s="38"/>
      <c r="E3871" s="50"/>
    </row>
    <row r="3872" spans="2:8" x14ac:dyDescent="0.3">
      <c r="C3872" s="36" t="s">
        <v>7</v>
      </c>
      <c r="D3872" s="55" t="s">
        <v>296</v>
      </c>
    </row>
    <row r="3873" spans="2:8" x14ac:dyDescent="0.3">
      <c r="C3873" s="36" t="s">
        <v>11</v>
      </c>
      <c r="D3873" s="55">
        <v>55</v>
      </c>
    </row>
    <row r="3874" spans="2:8" x14ac:dyDescent="0.3">
      <c r="C3874" s="36" t="s">
        <v>13</v>
      </c>
      <c r="D3874" s="69" t="s">
        <v>34</v>
      </c>
      <c r="E3874" s="41"/>
    </row>
    <row r="3875" spans="2:8" ht="24" thickBot="1" x14ac:dyDescent="0.3">
      <c r="C3875" s="42"/>
      <c r="D3875" s="42"/>
    </row>
    <row r="3876" spans="2:8" ht="48" thickBot="1" x14ac:dyDescent="0.3">
      <c r="B3876" s="94" t="s">
        <v>17</v>
      </c>
      <c r="C3876" s="95"/>
      <c r="D3876" s="23" t="s">
        <v>20</v>
      </c>
      <c r="E3876" s="96" t="s">
        <v>22</v>
      </c>
      <c r="F3876" s="97"/>
      <c r="G3876" s="2" t="s">
        <v>21</v>
      </c>
    </row>
    <row r="3877" spans="2:8" ht="24" thickBot="1" x14ac:dyDescent="0.3">
      <c r="B3877" s="98" t="s">
        <v>36</v>
      </c>
      <c r="C3877" s="99"/>
      <c r="D3877" s="70">
        <v>50.01</v>
      </c>
      <c r="E3877" s="56">
        <v>1.1000000000000001</v>
      </c>
      <c r="F3877" s="18" t="s">
        <v>25</v>
      </c>
      <c r="G3877" s="26">
        <f t="shared" ref="G3877:G3884" si="87">D3877*E3877</f>
        <v>55.011000000000003</v>
      </c>
      <c r="H3877" s="100"/>
    </row>
    <row r="3878" spans="2:8" x14ac:dyDescent="0.25">
      <c r="B3878" s="101" t="s">
        <v>18</v>
      </c>
      <c r="C3878" s="102"/>
      <c r="D3878" s="59">
        <v>97.44</v>
      </c>
      <c r="E3878" s="57">
        <v>0.4</v>
      </c>
      <c r="F3878" s="19" t="s">
        <v>26</v>
      </c>
      <c r="G3878" s="27">
        <f t="shared" si="87"/>
        <v>38.975999999999999</v>
      </c>
      <c r="H3878" s="100"/>
    </row>
    <row r="3879" spans="2:8" ht="24" thickBot="1" x14ac:dyDescent="0.3">
      <c r="B3879" s="103" t="s">
        <v>19</v>
      </c>
      <c r="C3879" s="104"/>
      <c r="D3879" s="62">
        <v>151.63</v>
      </c>
      <c r="E3879" s="58">
        <v>0.4</v>
      </c>
      <c r="F3879" s="20" t="s">
        <v>26</v>
      </c>
      <c r="G3879" s="28">
        <f t="shared" si="87"/>
        <v>60.652000000000001</v>
      </c>
      <c r="H3879" s="100"/>
    </row>
    <row r="3880" spans="2:8" ht="24" thickBot="1" x14ac:dyDescent="0.3">
      <c r="B3880" s="105" t="s">
        <v>28</v>
      </c>
      <c r="C3880" s="106"/>
      <c r="D3880" s="71"/>
      <c r="E3880" s="71"/>
      <c r="F3880" s="24" t="s">
        <v>25</v>
      </c>
      <c r="G3880" s="29">
        <f t="shared" si="87"/>
        <v>0</v>
      </c>
      <c r="H3880" s="100"/>
    </row>
    <row r="3881" spans="2:8" x14ac:dyDescent="0.25">
      <c r="B3881" s="101" t="s">
        <v>33</v>
      </c>
      <c r="C3881" s="102"/>
      <c r="D3881" s="59">
        <v>652.6</v>
      </c>
      <c r="E3881" s="59">
        <v>2.2000000000000002</v>
      </c>
      <c r="F3881" s="19" t="s">
        <v>25</v>
      </c>
      <c r="G3881" s="27">
        <f t="shared" si="87"/>
        <v>1435.7200000000003</v>
      </c>
      <c r="H3881" s="100"/>
    </row>
    <row r="3882" spans="2:8" x14ac:dyDescent="0.25">
      <c r="B3882" s="107" t="s">
        <v>27</v>
      </c>
      <c r="C3882" s="108"/>
      <c r="D3882" s="72"/>
      <c r="E3882" s="60"/>
      <c r="F3882" s="21" t="s">
        <v>25</v>
      </c>
      <c r="G3882" s="30">
        <f t="shared" si="87"/>
        <v>0</v>
      </c>
      <c r="H3882" s="100"/>
    </row>
    <row r="3883" spans="2:8" x14ac:dyDescent="0.25">
      <c r="B3883" s="107" t="s">
        <v>29</v>
      </c>
      <c r="C3883" s="108"/>
      <c r="D3883" s="73">
        <v>5438.99</v>
      </c>
      <c r="E3883" s="61">
        <v>1.1000000000000001</v>
      </c>
      <c r="F3883" s="21" t="s">
        <v>25</v>
      </c>
      <c r="G3883" s="30">
        <f t="shared" si="87"/>
        <v>5982.8890000000001</v>
      </c>
      <c r="H3883" s="100"/>
    </row>
    <row r="3884" spans="2:8" x14ac:dyDescent="0.25">
      <c r="B3884" s="107" t="s">
        <v>30</v>
      </c>
      <c r="C3884" s="108"/>
      <c r="D3884" s="73">
        <v>1672.77</v>
      </c>
      <c r="E3884" s="61">
        <v>1.1000000000000001</v>
      </c>
      <c r="F3884" s="21" t="s">
        <v>25</v>
      </c>
      <c r="G3884" s="30">
        <f t="shared" si="87"/>
        <v>1840.047</v>
      </c>
      <c r="H3884" s="100"/>
    </row>
    <row r="3885" spans="2:8" x14ac:dyDescent="0.25">
      <c r="B3885" s="107" t="s">
        <v>32</v>
      </c>
      <c r="C3885" s="108"/>
      <c r="D3885" s="73">
        <v>548.24</v>
      </c>
      <c r="E3885" s="61">
        <v>1.1000000000000001</v>
      </c>
      <c r="F3885" s="21" t="s">
        <v>25</v>
      </c>
      <c r="G3885" s="30">
        <f>D3885*E3885</f>
        <v>603.06400000000008</v>
      </c>
      <c r="H3885" s="100"/>
    </row>
    <row r="3886" spans="2:8" ht="24" thickBot="1" x14ac:dyDescent="0.3">
      <c r="B3886" s="103" t="s">
        <v>31</v>
      </c>
      <c r="C3886" s="104"/>
      <c r="D3886" s="74">
        <v>340.74</v>
      </c>
      <c r="E3886" s="62">
        <v>11</v>
      </c>
      <c r="F3886" s="20" t="s">
        <v>25</v>
      </c>
      <c r="G3886" s="31">
        <f>D3886*E3886</f>
        <v>3748.1400000000003</v>
      </c>
      <c r="H3886" s="100"/>
    </row>
    <row r="3887" spans="2:8" x14ac:dyDescent="0.25">
      <c r="C3887" s="3"/>
      <c r="D3887" s="3"/>
      <c r="E3887" s="4"/>
      <c r="F3887" s="4"/>
      <c r="H3887" s="45"/>
    </row>
    <row r="3888" spans="2:8" ht="25.5" x14ac:dyDescent="0.25">
      <c r="C3888" s="14" t="s">
        <v>14</v>
      </c>
      <c r="D3888" s="6"/>
    </row>
    <row r="3889" spans="2:8" ht="20.25" x14ac:dyDescent="0.25">
      <c r="C3889" s="77" t="s">
        <v>6</v>
      </c>
      <c r="D3889" s="75" t="s">
        <v>0</v>
      </c>
      <c r="E3889" s="9">
        <f>IF(G3877&gt;0, ROUND((G3877+D3870)/D3870,2), 0)</f>
        <v>1.01</v>
      </c>
      <c r="F3889" s="9"/>
      <c r="G3889" s="10"/>
      <c r="H3889" s="7"/>
    </row>
    <row r="3890" spans="2:8" x14ac:dyDescent="0.25">
      <c r="C3890" s="77"/>
      <c r="D3890" s="75" t="s">
        <v>1</v>
      </c>
      <c r="E3890" s="9">
        <f>IF(SUM(G3878:G3879)&gt;0,ROUND((G3878+G3879+D3870)/D3870,2),0)</f>
        <v>1.01</v>
      </c>
      <c r="F3890" s="9"/>
      <c r="G3890" s="11"/>
      <c r="H3890" s="47"/>
    </row>
    <row r="3891" spans="2:8" x14ac:dyDescent="0.25">
      <c r="C3891" s="77"/>
      <c r="D3891" s="75" t="s">
        <v>2</v>
      </c>
      <c r="E3891" s="9">
        <f>IF(G3880&gt;0,ROUND((G3880+D3870)/D3870,2),0)</f>
        <v>0</v>
      </c>
      <c r="F3891" s="12"/>
      <c r="G3891" s="11"/>
    </row>
    <row r="3892" spans="2:8" x14ac:dyDescent="0.25">
      <c r="C3892" s="77"/>
      <c r="D3892" s="13" t="s">
        <v>3</v>
      </c>
      <c r="E3892" s="32">
        <f>IF(SUM(G3881:G3886)&gt;0,ROUND((SUM(G3881:G3886)+D3870)/D3870,2),0)</f>
        <v>2.54</v>
      </c>
      <c r="F3892" s="10"/>
      <c r="G3892" s="11"/>
    </row>
    <row r="3893" spans="2:8" ht="25.5" x14ac:dyDescent="0.25">
      <c r="D3893" s="33" t="s">
        <v>4</v>
      </c>
      <c r="E3893" s="34">
        <f>SUM(E3889:E3892)-IF(VALUE(COUNTIF(E3889:E3892,"&gt;0"))=4,3,0)-IF(VALUE(COUNTIF(E3889:E3892,"&gt;0"))=3,2,0)-IF(VALUE(COUNTIF(E3889:E3892,"&gt;0"))=2,1,0)</f>
        <v>2.5600000000000005</v>
      </c>
      <c r="F3893" s="25"/>
    </row>
    <row r="3894" spans="2:8" x14ac:dyDescent="0.25">
      <c r="E3894" s="15"/>
    </row>
    <row r="3895" spans="2:8" ht="25.5" x14ac:dyDescent="0.35">
      <c r="B3895" s="22"/>
      <c r="C3895" s="16" t="s">
        <v>23</v>
      </c>
      <c r="D3895" s="78">
        <f>E3893*D3870</f>
        <v>22581.760000000006</v>
      </c>
      <c r="E3895" s="78"/>
    </row>
    <row r="3896" spans="2:8" ht="20.25" x14ac:dyDescent="0.3">
      <c r="C3896" s="17" t="s">
        <v>8</v>
      </c>
      <c r="D3896" s="79">
        <f>D3895/D3869</f>
        <v>78.957202797202811</v>
      </c>
      <c r="E3896" s="79"/>
      <c r="G3896" s="7"/>
      <c r="H3896" s="48"/>
    </row>
  </sheetData>
  <sheetProtection formatRows="0" insertColumns="0" insertRows="0"/>
  <mergeCells count="2088">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2:C544"/>
    <mergeCell ref="D542:G542"/>
    <mergeCell ref="D543:G543"/>
    <mergeCell ref="D544:G544"/>
    <mergeCell ref="E546:F547"/>
    <mergeCell ref="G546:G547"/>
    <mergeCell ref="B538:H538"/>
    <mergeCell ref="B539:G539"/>
    <mergeCell ref="C524:C527"/>
    <mergeCell ref="D530:E530"/>
    <mergeCell ref="D531:E531"/>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87:C589"/>
    <mergeCell ref="D587:G587"/>
    <mergeCell ref="D588:G588"/>
    <mergeCell ref="D589:G589"/>
    <mergeCell ref="E591:F592"/>
    <mergeCell ref="G591:G592"/>
    <mergeCell ref="C566:C569"/>
    <mergeCell ref="D572:E572"/>
    <mergeCell ref="D573:E573"/>
    <mergeCell ref="B583:H583"/>
    <mergeCell ref="B584:G584"/>
    <mergeCell ref="B553:C553"/>
    <mergeCell ref="E553:F553"/>
    <mergeCell ref="B554:C554"/>
    <mergeCell ref="H554:H563"/>
    <mergeCell ref="B555:C555"/>
    <mergeCell ref="B556:C556"/>
    <mergeCell ref="B557:C557"/>
    <mergeCell ref="B558:C558"/>
    <mergeCell ref="B559:C559"/>
    <mergeCell ref="B560:C560"/>
    <mergeCell ref="B561:C561"/>
    <mergeCell ref="B562:C562"/>
    <mergeCell ref="B563:C563"/>
    <mergeCell ref="C632:C634"/>
    <mergeCell ref="D632:G632"/>
    <mergeCell ref="D633:G633"/>
    <mergeCell ref="D634:G634"/>
    <mergeCell ref="E636:F637"/>
    <mergeCell ref="G636:G637"/>
    <mergeCell ref="C611:C614"/>
    <mergeCell ref="D617:E617"/>
    <mergeCell ref="D618:E618"/>
    <mergeCell ref="B628:H628"/>
    <mergeCell ref="B629:G629"/>
    <mergeCell ref="B598:C598"/>
    <mergeCell ref="E598:F598"/>
    <mergeCell ref="B599:C599"/>
    <mergeCell ref="H599:H608"/>
    <mergeCell ref="B600:C600"/>
    <mergeCell ref="B601:C601"/>
    <mergeCell ref="B602:C602"/>
    <mergeCell ref="B603:C603"/>
    <mergeCell ref="B604:C604"/>
    <mergeCell ref="B605:C605"/>
    <mergeCell ref="B606:C606"/>
    <mergeCell ref="B607:C607"/>
    <mergeCell ref="B608:C608"/>
    <mergeCell ref="C677:C679"/>
    <mergeCell ref="D677:G677"/>
    <mergeCell ref="D678:G678"/>
    <mergeCell ref="D679:G679"/>
    <mergeCell ref="E681:F682"/>
    <mergeCell ref="G681:G682"/>
    <mergeCell ref="C656:C659"/>
    <mergeCell ref="D662:E662"/>
    <mergeCell ref="D663:E663"/>
    <mergeCell ref="B673:H673"/>
    <mergeCell ref="B674:G674"/>
    <mergeCell ref="B643:C643"/>
    <mergeCell ref="E643:F643"/>
    <mergeCell ref="B644:C644"/>
    <mergeCell ref="H644:H653"/>
    <mergeCell ref="B645:C645"/>
    <mergeCell ref="B646:C646"/>
    <mergeCell ref="B647:C647"/>
    <mergeCell ref="B648:C648"/>
    <mergeCell ref="B649:C649"/>
    <mergeCell ref="B650:C650"/>
    <mergeCell ref="B651:C651"/>
    <mergeCell ref="B652:C652"/>
    <mergeCell ref="B653:C653"/>
    <mergeCell ref="C722:C724"/>
    <mergeCell ref="D722:G722"/>
    <mergeCell ref="D723:G723"/>
    <mergeCell ref="D724:G724"/>
    <mergeCell ref="E726:F727"/>
    <mergeCell ref="G726:G727"/>
    <mergeCell ref="C701:C704"/>
    <mergeCell ref="D707:E707"/>
    <mergeCell ref="D708:E708"/>
    <mergeCell ref="B718:H718"/>
    <mergeCell ref="B719:G719"/>
    <mergeCell ref="B688:C688"/>
    <mergeCell ref="E688:F688"/>
    <mergeCell ref="B689:C689"/>
    <mergeCell ref="H689:H698"/>
    <mergeCell ref="B690:C690"/>
    <mergeCell ref="B691:C691"/>
    <mergeCell ref="B692:C692"/>
    <mergeCell ref="B693:C693"/>
    <mergeCell ref="B694:C694"/>
    <mergeCell ref="B695:C695"/>
    <mergeCell ref="B696:C696"/>
    <mergeCell ref="B697:C697"/>
    <mergeCell ref="B698:C698"/>
    <mergeCell ref="C767:C769"/>
    <mergeCell ref="D767:G767"/>
    <mergeCell ref="D768:G768"/>
    <mergeCell ref="D769:G769"/>
    <mergeCell ref="E771:F772"/>
    <mergeCell ref="G771:G772"/>
    <mergeCell ref="C746:C749"/>
    <mergeCell ref="D752:E752"/>
    <mergeCell ref="D753:E753"/>
    <mergeCell ref="B763:H763"/>
    <mergeCell ref="B764:G764"/>
    <mergeCell ref="B733:C733"/>
    <mergeCell ref="E733:F733"/>
    <mergeCell ref="B734:C734"/>
    <mergeCell ref="H734:H743"/>
    <mergeCell ref="B735:C735"/>
    <mergeCell ref="B736:C736"/>
    <mergeCell ref="B737:C737"/>
    <mergeCell ref="B738:C738"/>
    <mergeCell ref="B739:C739"/>
    <mergeCell ref="B740:C740"/>
    <mergeCell ref="B741:C741"/>
    <mergeCell ref="B742:C742"/>
    <mergeCell ref="B743:C743"/>
    <mergeCell ref="C812:C814"/>
    <mergeCell ref="D812:G812"/>
    <mergeCell ref="D813:G813"/>
    <mergeCell ref="D814:G814"/>
    <mergeCell ref="E816:F817"/>
    <mergeCell ref="G816:G817"/>
    <mergeCell ref="C791:C794"/>
    <mergeCell ref="D797:E797"/>
    <mergeCell ref="D798:E798"/>
    <mergeCell ref="B808:H808"/>
    <mergeCell ref="B809:G809"/>
    <mergeCell ref="B778:C778"/>
    <mergeCell ref="E778:F778"/>
    <mergeCell ref="B779:C779"/>
    <mergeCell ref="H779:H788"/>
    <mergeCell ref="B780:C780"/>
    <mergeCell ref="B781:C781"/>
    <mergeCell ref="B782:C782"/>
    <mergeCell ref="B783:C783"/>
    <mergeCell ref="B784:C784"/>
    <mergeCell ref="B785:C785"/>
    <mergeCell ref="B786:C786"/>
    <mergeCell ref="B787:C787"/>
    <mergeCell ref="B788:C788"/>
    <mergeCell ref="C857:C859"/>
    <mergeCell ref="D857:G857"/>
    <mergeCell ref="D858:G858"/>
    <mergeCell ref="D859:G859"/>
    <mergeCell ref="E861:F862"/>
    <mergeCell ref="G861:G862"/>
    <mergeCell ref="C836:C839"/>
    <mergeCell ref="D842:E842"/>
    <mergeCell ref="D843:E843"/>
    <mergeCell ref="B853:H853"/>
    <mergeCell ref="B854:G854"/>
    <mergeCell ref="B823:C823"/>
    <mergeCell ref="E823:F823"/>
    <mergeCell ref="B824:C824"/>
    <mergeCell ref="H824:H833"/>
    <mergeCell ref="B825:C825"/>
    <mergeCell ref="B826:C826"/>
    <mergeCell ref="B827:C827"/>
    <mergeCell ref="B828:C828"/>
    <mergeCell ref="B829:C829"/>
    <mergeCell ref="B830:C830"/>
    <mergeCell ref="B831:C831"/>
    <mergeCell ref="B832:C832"/>
    <mergeCell ref="B833:C833"/>
    <mergeCell ref="C902:C904"/>
    <mergeCell ref="D902:G902"/>
    <mergeCell ref="D903:G903"/>
    <mergeCell ref="D904:G904"/>
    <mergeCell ref="E906:F907"/>
    <mergeCell ref="G906:G907"/>
    <mergeCell ref="C881:C884"/>
    <mergeCell ref="D887:E887"/>
    <mergeCell ref="D888:E888"/>
    <mergeCell ref="B898:H898"/>
    <mergeCell ref="B899:G899"/>
    <mergeCell ref="B868:C868"/>
    <mergeCell ref="E868:F868"/>
    <mergeCell ref="B869:C869"/>
    <mergeCell ref="H869:H878"/>
    <mergeCell ref="B870:C870"/>
    <mergeCell ref="B871:C871"/>
    <mergeCell ref="B872:C872"/>
    <mergeCell ref="B873:C873"/>
    <mergeCell ref="B874:C874"/>
    <mergeCell ref="B875:C875"/>
    <mergeCell ref="B876:C876"/>
    <mergeCell ref="B877:C877"/>
    <mergeCell ref="B878:C878"/>
    <mergeCell ref="C947:C949"/>
    <mergeCell ref="D947:G947"/>
    <mergeCell ref="D948:G948"/>
    <mergeCell ref="D949:G949"/>
    <mergeCell ref="E951:F952"/>
    <mergeCell ref="G951:G952"/>
    <mergeCell ref="C926:C929"/>
    <mergeCell ref="D932:E932"/>
    <mergeCell ref="D933:E933"/>
    <mergeCell ref="B943:H943"/>
    <mergeCell ref="B944:G944"/>
    <mergeCell ref="B913:C913"/>
    <mergeCell ref="E913:F913"/>
    <mergeCell ref="B914:C914"/>
    <mergeCell ref="H914:H923"/>
    <mergeCell ref="B915:C915"/>
    <mergeCell ref="B916:C916"/>
    <mergeCell ref="B917:C917"/>
    <mergeCell ref="B918:C918"/>
    <mergeCell ref="B919:C919"/>
    <mergeCell ref="B920:C920"/>
    <mergeCell ref="B921:C921"/>
    <mergeCell ref="B922:C922"/>
    <mergeCell ref="B923:C923"/>
    <mergeCell ref="C992:C994"/>
    <mergeCell ref="D992:G992"/>
    <mergeCell ref="D993:G993"/>
    <mergeCell ref="D994:G994"/>
    <mergeCell ref="E996:F997"/>
    <mergeCell ref="G996:G997"/>
    <mergeCell ref="C971:C974"/>
    <mergeCell ref="D977:E977"/>
    <mergeCell ref="D978:E978"/>
    <mergeCell ref="B988:H988"/>
    <mergeCell ref="B989:G989"/>
    <mergeCell ref="B958:C958"/>
    <mergeCell ref="E958:F958"/>
    <mergeCell ref="B959:C959"/>
    <mergeCell ref="H959:H968"/>
    <mergeCell ref="B960:C960"/>
    <mergeCell ref="B961:C961"/>
    <mergeCell ref="B962:C962"/>
    <mergeCell ref="B963:C963"/>
    <mergeCell ref="B964:C964"/>
    <mergeCell ref="B965:C965"/>
    <mergeCell ref="B966:C966"/>
    <mergeCell ref="B967:C967"/>
    <mergeCell ref="B968:C968"/>
    <mergeCell ref="C1037:C1039"/>
    <mergeCell ref="D1037:G1037"/>
    <mergeCell ref="D1038:G1038"/>
    <mergeCell ref="D1039:G1039"/>
    <mergeCell ref="E1041:F1042"/>
    <mergeCell ref="G1041:G1042"/>
    <mergeCell ref="C1016:C1019"/>
    <mergeCell ref="D1022:E1022"/>
    <mergeCell ref="D1023:E1023"/>
    <mergeCell ref="B1033:H1033"/>
    <mergeCell ref="B1034:G1034"/>
    <mergeCell ref="B1003:C1003"/>
    <mergeCell ref="E1003:F1003"/>
    <mergeCell ref="B1004:C1004"/>
    <mergeCell ref="H1004:H1013"/>
    <mergeCell ref="B1005:C1005"/>
    <mergeCell ref="B1006:C1006"/>
    <mergeCell ref="B1007:C1007"/>
    <mergeCell ref="B1008:C1008"/>
    <mergeCell ref="B1009:C1009"/>
    <mergeCell ref="B1010:C1010"/>
    <mergeCell ref="B1011:C1011"/>
    <mergeCell ref="B1012:C1012"/>
    <mergeCell ref="B1013:C1013"/>
    <mergeCell ref="C1082:C1084"/>
    <mergeCell ref="D1082:G1082"/>
    <mergeCell ref="D1083:G1083"/>
    <mergeCell ref="D1084:G1084"/>
    <mergeCell ref="E1086:F1087"/>
    <mergeCell ref="G1086:G1087"/>
    <mergeCell ref="C1061:C1064"/>
    <mergeCell ref="D1067:E1067"/>
    <mergeCell ref="D1068:E1068"/>
    <mergeCell ref="B1078:H1078"/>
    <mergeCell ref="B1079:G1079"/>
    <mergeCell ref="B1048:C1048"/>
    <mergeCell ref="E1048:F1048"/>
    <mergeCell ref="B1049:C1049"/>
    <mergeCell ref="H1049:H1058"/>
    <mergeCell ref="B1050:C1050"/>
    <mergeCell ref="B1051:C1051"/>
    <mergeCell ref="B1052:C1052"/>
    <mergeCell ref="B1053:C1053"/>
    <mergeCell ref="B1054:C1054"/>
    <mergeCell ref="B1055:C1055"/>
    <mergeCell ref="B1056:C1056"/>
    <mergeCell ref="B1057:C1057"/>
    <mergeCell ref="B1058:C1058"/>
    <mergeCell ref="C1127:C1129"/>
    <mergeCell ref="D1127:G1127"/>
    <mergeCell ref="D1128:G1128"/>
    <mergeCell ref="D1129:G1129"/>
    <mergeCell ref="E1131:F1132"/>
    <mergeCell ref="G1131:G1132"/>
    <mergeCell ref="C1106:C1109"/>
    <mergeCell ref="D1112:E1112"/>
    <mergeCell ref="D1113:E1113"/>
    <mergeCell ref="B1123:H1123"/>
    <mergeCell ref="B1124:G1124"/>
    <mergeCell ref="B1093:C1093"/>
    <mergeCell ref="E1093:F1093"/>
    <mergeCell ref="B1094:C1094"/>
    <mergeCell ref="H1094:H1103"/>
    <mergeCell ref="B1095:C1095"/>
    <mergeCell ref="B1096:C1096"/>
    <mergeCell ref="B1097:C1097"/>
    <mergeCell ref="B1098:C1098"/>
    <mergeCell ref="B1099:C1099"/>
    <mergeCell ref="B1100:C1100"/>
    <mergeCell ref="B1101:C1101"/>
    <mergeCell ref="B1102:C1102"/>
    <mergeCell ref="B1103:C1103"/>
    <mergeCell ref="C1172:C1174"/>
    <mergeCell ref="D1172:G1172"/>
    <mergeCell ref="D1173:G1173"/>
    <mergeCell ref="D1174:G1174"/>
    <mergeCell ref="E1176:F1177"/>
    <mergeCell ref="G1176:G1177"/>
    <mergeCell ref="C1151:C1154"/>
    <mergeCell ref="D1157:E1157"/>
    <mergeCell ref="D1158:E1158"/>
    <mergeCell ref="B1168:H1168"/>
    <mergeCell ref="B1169:G1169"/>
    <mergeCell ref="B1138:C1138"/>
    <mergeCell ref="E1138:F1138"/>
    <mergeCell ref="B1139:C1139"/>
    <mergeCell ref="H1139:H1148"/>
    <mergeCell ref="B1140:C1140"/>
    <mergeCell ref="B1141:C1141"/>
    <mergeCell ref="B1142:C1142"/>
    <mergeCell ref="B1143:C1143"/>
    <mergeCell ref="B1144:C1144"/>
    <mergeCell ref="B1145:C1145"/>
    <mergeCell ref="B1146:C1146"/>
    <mergeCell ref="B1147:C1147"/>
    <mergeCell ref="B1148:C1148"/>
    <mergeCell ref="C1217:C1219"/>
    <mergeCell ref="D1217:G1217"/>
    <mergeCell ref="D1218:G1218"/>
    <mergeCell ref="D1219:G1219"/>
    <mergeCell ref="E1221:F1222"/>
    <mergeCell ref="G1221:G1222"/>
    <mergeCell ref="C1196:C1199"/>
    <mergeCell ref="D1202:E1202"/>
    <mergeCell ref="D1203:E1203"/>
    <mergeCell ref="B1213:H1213"/>
    <mergeCell ref="B1214:G1214"/>
    <mergeCell ref="B1183:C1183"/>
    <mergeCell ref="E1183:F1183"/>
    <mergeCell ref="B1184:C1184"/>
    <mergeCell ref="H1184:H1193"/>
    <mergeCell ref="B1185:C1185"/>
    <mergeCell ref="B1186:C1186"/>
    <mergeCell ref="B1187:C1187"/>
    <mergeCell ref="B1188:C1188"/>
    <mergeCell ref="B1189:C1189"/>
    <mergeCell ref="B1190:C1190"/>
    <mergeCell ref="B1191:C1191"/>
    <mergeCell ref="B1192:C1192"/>
    <mergeCell ref="B1193:C1193"/>
    <mergeCell ref="C1262:C1264"/>
    <mergeCell ref="D1262:G1262"/>
    <mergeCell ref="D1263:G1263"/>
    <mergeCell ref="D1264:G1264"/>
    <mergeCell ref="E1266:F1267"/>
    <mergeCell ref="G1266:G1267"/>
    <mergeCell ref="C1241:C1244"/>
    <mergeCell ref="D1247:E1247"/>
    <mergeCell ref="D1248:E1248"/>
    <mergeCell ref="B1258:H1258"/>
    <mergeCell ref="B1259:G1259"/>
    <mergeCell ref="B1228:C1228"/>
    <mergeCell ref="E1228:F1228"/>
    <mergeCell ref="B1229:C1229"/>
    <mergeCell ref="H1229:H1238"/>
    <mergeCell ref="B1230:C1230"/>
    <mergeCell ref="B1231:C1231"/>
    <mergeCell ref="B1232:C1232"/>
    <mergeCell ref="B1233:C1233"/>
    <mergeCell ref="B1234:C1234"/>
    <mergeCell ref="B1235:C1235"/>
    <mergeCell ref="B1236:C1236"/>
    <mergeCell ref="B1237:C1237"/>
    <mergeCell ref="B1238:C1238"/>
    <mergeCell ref="C1307:C1309"/>
    <mergeCell ref="D1307:G1307"/>
    <mergeCell ref="D1308:G1308"/>
    <mergeCell ref="D1309:G1309"/>
    <mergeCell ref="E1311:F1312"/>
    <mergeCell ref="G1311:G1312"/>
    <mergeCell ref="C1286:C1289"/>
    <mergeCell ref="D1292:E1292"/>
    <mergeCell ref="D1293:E1293"/>
    <mergeCell ref="B1303:H1303"/>
    <mergeCell ref="B1304:G1304"/>
    <mergeCell ref="B1273:C1273"/>
    <mergeCell ref="E1273:F1273"/>
    <mergeCell ref="B1274:C1274"/>
    <mergeCell ref="H1274:H1283"/>
    <mergeCell ref="B1275:C1275"/>
    <mergeCell ref="B1276:C1276"/>
    <mergeCell ref="B1277:C1277"/>
    <mergeCell ref="B1278:C1278"/>
    <mergeCell ref="B1279:C1279"/>
    <mergeCell ref="B1280:C1280"/>
    <mergeCell ref="B1281:C1281"/>
    <mergeCell ref="B1282:C1282"/>
    <mergeCell ref="B1283:C1283"/>
    <mergeCell ref="C1352:C1354"/>
    <mergeCell ref="D1352:G1352"/>
    <mergeCell ref="D1353:G1353"/>
    <mergeCell ref="D1354:G1354"/>
    <mergeCell ref="E1356:F1357"/>
    <mergeCell ref="G1356:G1357"/>
    <mergeCell ref="C1331:C1334"/>
    <mergeCell ref="D1337:E1337"/>
    <mergeCell ref="D1338:E1338"/>
    <mergeCell ref="B1348:H1348"/>
    <mergeCell ref="B1349:G1349"/>
    <mergeCell ref="B1318:C1318"/>
    <mergeCell ref="E1318:F1318"/>
    <mergeCell ref="B1319:C1319"/>
    <mergeCell ref="H1319:H1328"/>
    <mergeCell ref="B1320:C1320"/>
    <mergeCell ref="B1321:C1321"/>
    <mergeCell ref="B1322:C1322"/>
    <mergeCell ref="B1323:C1323"/>
    <mergeCell ref="B1324:C1324"/>
    <mergeCell ref="B1325:C1325"/>
    <mergeCell ref="B1326:C1326"/>
    <mergeCell ref="B1327:C1327"/>
    <mergeCell ref="B1328:C1328"/>
    <mergeCell ref="C1397:C1399"/>
    <mergeCell ref="D1397:G1397"/>
    <mergeCell ref="D1398:G1398"/>
    <mergeCell ref="D1399:G1399"/>
    <mergeCell ref="E1401:F1402"/>
    <mergeCell ref="G1401:G1402"/>
    <mergeCell ref="C1376:C1379"/>
    <mergeCell ref="D1382:E1382"/>
    <mergeCell ref="D1383:E1383"/>
    <mergeCell ref="B1393:H1393"/>
    <mergeCell ref="B1394:G1394"/>
    <mergeCell ref="B1363:C1363"/>
    <mergeCell ref="E1363:F1363"/>
    <mergeCell ref="B1364:C1364"/>
    <mergeCell ref="H1364:H1373"/>
    <mergeCell ref="B1365:C1365"/>
    <mergeCell ref="B1366:C1366"/>
    <mergeCell ref="B1367:C1367"/>
    <mergeCell ref="B1368:C1368"/>
    <mergeCell ref="B1369:C1369"/>
    <mergeCell ref="B1370:C1370"/>
    <mergeCell ref="B1371:C1371"/>
    <mergeCell ref="B1372:C1372"/>
    <mergeCell ref="B1373:C1373"/>
    <mergeCell ref="C1442:C1444"/>
    <mergeCell ref="D1442:G1442"/>
    <mergeCell ref="D1443:G1443"/>
    <mergeCell ref="D1444:G1444"/>
    <mergeCell ref="E1446:F1447"/>
    <mergeCell ref="G1446:G1447"/>
    <mergeCell ref="C1421:C1424"/>
    <mergeCell ref="D1427:E1427"/>
    <mergeCell ref="D1428:E1428"/>
    <mergeCell ref="B1438:H1438"/>
    <mergeCell ref="B1439:G1439"/>
    <mergeCell ref="B1408:C1408"/>
    <mergeCell ref="E1408:F1408"/>
    <mergeCell ref="B1409:C1409"/>
    <mergeCell ref="H1409:H1418"/>
    <mergeCell ref="B1410:C1410"/>
    <mergeCell ref="B1411:C1411"/>
    <mergeCell ref="B1412:C1412"/>
    <mergeCell ref="B1413:C1413"/>
    <mergeCell ref="B1414:C1414"/>
    <mergeCell ref="B1415:C1415"/>
    <mergeCell ref="B1416:C1416"/>
    <mergeCell ref="B1417:C1417"/>
    <mergeCell ref="B1418:C1418"/>
    <mergeCell ref="C1487:C1489"/>
    <mergeCell ref="D1487:G1487"/>
    <mergeCell ref="D1488:G1488"/>
    <mergeCell ref="D1489:G1489"/>
    <mergeCell ref="E1491:F1492"/>
    <mergeCell ref="G1491:G1492"/>
    <mergeCell ref="C1466:C1469"/>
    <mergeCell ref="D1472:E1472"/>
    <mergeCell ref="D1473:E1473"/>
    <mergeCell ref="B1483:H1483"/>
    <mergeCell ref="B1484:G1484"/>
    <mergeCell ref="B1453:C1453"/>
    <mergeCell ref="E1453:F1453"/>
    <mergeCell ref="B1454:C1454"/>
    <mergeCell ref="H1454:H1463"/>
    <mergeCell ref="B1455:C1455"/>
    <mergeCell ref="B1456:C1456"/>
    <mergeCell ref="B1457:C1457"/>
    <mergeCell ref="B1458:C1458"/>
    <mergeCell ref="B1459:C1459"/>
    <mergeCell ref="B1460:C1460"/>
    <mergeCell ref="B1461:C1461"/>
    <mergeCell ref="B1462:C1462"/>
    <mergeCell ref="B1463:C1463"/>
    <mergeCell ref="C1532:C1534"/>
    <mergeCell ref="D1532:G1532"/>
    <mergeCell ref="D1533:G1533"/>
    <mergeCell ref="D1534:G1534"/>
    <mergeCell ref="E1536:F1537"/>
    <mergeCell ref="G1536:G1537"/>
    <mergeCell ref="C1511:C1514"/>
    <mergeCell ref="D1517:E1517"/>
    <mergeCell ref="D1518:E1518"/>
    <mergeCell ref="B1528:H1528"/>
    <mergeCell ref="B1529:G1529"/>
    <mergeCell ref="B1498:C1498"/>
    <mergeCell ref="E1498:F1498"/>
    <mergeCell ref="B1499:C1499"/>
    <mergeCell ref="H1499:H1508"/>
    <mergeCell ref="B1500:C1500"/>
    <mergeCell ref="B1501:C1501"/>
    <mergeCell ref="B1502:C1502"/>
    <mergeCell ref="B1503:C1503"/>
    <mergeCell ref="B1504:C1504"/>
    <mergeCell ref="B1505:C1505"/>
    <mergeCell ref="B1506:C1506"/>
    <mergeCell ref="B1507:C1507"/>
    <mergeCell ref="B1508:C1508"/>
    <mergeCell ref="C1577:C1579"/>
    <mergeCell ref="D1577:G1577"/>
    <mergeCell ref="D1578:G1578"/>
    <mergeCell ref="D1579:G1579"/>
    <mergeCell ref="E1581:F1582"/>
    <mergeCell ref="G1581:G1582"/>
    <mergeCell ref="C1556:C1559"/>
    <mergeCell ref="D1562:E1562"/>
    <mergeCell ref="D1563:E1563"/>
    <mergeCell ref="B1573:H1573"/>
    <mergeCell ref="B1574:G1574"/>
    <mergeCell ref="B1543:C1543"/>
    <mergeCell ref="E1543:F1543"/>
    <mergeCell ref="B1544:C1544"/>
    <mergeCell ref="H1544:H1553"/>
    <mergeCell ref="B1545:C1545"/>
    <mergeCell ref="B1546:C1546"/>
    <mergeCell ref="B1547:C1547"/>
    <mergeCell ref="B1548:C1548"/>
    <mergeCell ref="B1549:C1549"/>
    <mergeCell ref="B1550:C1550"/>
    <mergeCell ref="B1551:C1551"/>
    <mergeCell ref="B1552:C1552"/>
    <mergeCell ref="B1553:C1553"/>
    <mergeCell ref="C1622:C1624"/>
    <mergeCell ref="D1622:G1622"/>
    <mergeCell ref="D1623:G1623"/>
    <mergeCell ref="D1624:G1624"/>
    <mergeCell ref="E1626:F1627"/>
    <mergeCell ref="G1626:G1627"/>
    <mergeCell ref="C1601:C1604"/>
    <mergeCell ref="D1607:E1607"/>
    <mergeCell ref="D1608:E1608"/>
    <mergeCell ref="B1618:H1618"/>
    <mergeCell ref="B1619:G1619"/>
    <mergeCell ref="B1588:C1588"/>
    <mergeCell ref="E1588:F1588"/>
    <mergeCell ref="B1589:C1589"/>
    <mergeCell ref="H1589:H1598"/>
    <mergeCell ref="B1590:C1590"/>
    <mergeCell ref="B1591:C1591"/>
    <mergeCell ref="B1592:C1592"/>
    <mergeCell ref="B1593:C1593"/>
    <mergeCell ref="B1594:C1594"/>
    <mergeCell ref="B1595:C1595"/>
    <mergeCell ref="B1596:C1596"/>
    <mergeCell ref="B1597:C1597"/>
    <mergeCell ref="B1598:C1598"/>
    <mergeCell ref="C1667:C1669"/>
    <mergeCell ref="D1667:G1667"/>
    <mergeCell ref="D1668:G1668"/>
    <mergeCell ref="D1669:G1669"/>
    <mergeCell ref="E1671:F1672"/>
    <mergeCell ref="G1671:G1672"/>
    <mergeCell ref="C1646:C1649"/>
    <mergeCell ref="D1652:E1652"/>
    <mergeCell ref="D1653:E1653"/>
    <mergeCell ref="B1663:H1663"/>
    <mergeCell ref="B1664:G1664"/>
    <mergeCell ref="B1633:C1633"/>
    <mergeCell ref="E1633:F1633"/>
    <mergeCell ref="B1634:C1634"/>
    <mergeCell ref="H1634:H1643"/>
    <mergeCell ref="B1635:C1635"/>
    <mergeCell ref="B1636:C1636"/>
    <mergeCell ref="B1637:C1637"/>
    <mergeCell ref="B1638:C1638"/>
    <mergeCell ref="B1639:C1639"/>
    <mergeCell ref="B1640:C1640"/>
    <mergeCell ref="B1641:C1641"/>
    <mergeCell ref="B1642:C1642"/>
    <mergeCell ref="B1643:C1643"/>
    <mergeCell ref="C1712:C1714"/>
    <mergeCell ref="D1712:G1712"/>
    <mergeCell ref="D1713:G1713"/>
    <mergeCell ref="D1714:G1714"/>
    <mergeCell ref="E1716:F1717"/>
    <mergeCell ref="G1716:G1717"/>
    <mergeCell ref="C1691:C1694"/>
    <mergeCell ref="D1697:E1697"/>
    <mergeCell ref="D1698:E1698"/>
    <mergeCell ref="B1708:H1708"/>
    <mergeCell ref="B1709:G1709"/>
    <mergeCell ref="B1678:C1678"/>
    <mergeCell ref="E1678:F1678"/>
    <mergeCell ref="B1679:C1679"/>
    <mergeCell ref="H1679:H1688"/>
    <mergeCell ref="B1680:C1680"/>
    <mergeCell ref="B1681:C1681"/>
    <mergeCell ref="B1682:C1682"/>
    <mergeCell ref="B1683:C1683"/>
    <mergeCell ref="B1684:C1684"/>
    <mergeCell ref="B1685:C1685"/>
    <mergeCell ref="B1686:C1686"/>
    <mergeCell ref="B1687:C1687"/>
    <mergeCell ref="B1688:C1688"/>
    <mergeCell ref="C1757:C1759"/>
    <mergeCell ref="D1757:G1757"/>
    <mergeCell ref="D1758:G1758"/>
    <mergeCell ref="D1759:G1759"/>
    <mergeCell ref="E1761:F1762"/>
    <mergeCell ref="G1761:G1762"/>
    <mergeCell ref="C1736:C1739"/>
    <mergeCell ref="D1742:E1742"/>
    <mergeCell ref="D1743:E1743"/>
    <mergeCell ref="B1753:H1753"/>
    <mergeCell ref="B1754:G1754"/>
    <mergeCell ref="B1723:C1723"/>
    <mergeCell ref="E1723:F1723"/>
    <mergeCell ref="B1724:C1724"/>
    <mergeCell ref="H1724:H1733"/>
    <mergeCell ref="B1725:C1725"/>
    <mergeCell ref="B1726:C1726"/>
    <mergeCell ref="B1727:C1727"/>
    <mergeCell ref="B1728:C1728"/>
    <mergeCell ref="B1729:C1729"/>
    <mergeCell ref="B1730:C1730"/>
    <mergeCell ref="B1731:C1731"/>
    <mergeCell ref="B1732:C1732"/>
    <mergeCell ref="B1733:C1733"/>
    <mergeCell ref="C1802:C1804"/>
    <mergeCell ref="D1802:G1802"/>
    <mergeCell ref="D1803:G1803"/>
    <mergeCell ref="D1804:G1804"/>
    <mergeCell ref="E1806:F1807"/>
    <mergeCell ref="G1806:G1807"/>
    <mergeCell ref="C1781:C1784"/>
    <mergeCell ref="D1787:E1787"/>
    <mergeCell ref="D1788:E1788"/>
    <mergeCell ref="B1798:H1798"/>
    <mergeCell ref="B1799:G1799"/>
    <mergeCell ref="B1768:C1768"/>
    <mergeCell ref="E1768:F1768"/>
    <mergeCell ref="B1769:C1769"/>
    <mergeCell ref="H1769:H1778"/>
    <mergeCell ref="B1770:C1770"/>
    <mergeCell ref="B1771:C1771"/>
    <mergeCell ref="B1772:C1772"/>
    <mergeCell ref="B1773:C1773"/>
    <mergeCell ref="B1774:C1774"/>
    <mergeCell ref="B1775:C1775"/>
    <mergeCell ref="B1776:C1776"/>
    <mergeCell ref="B1777:C1777"/>
    <mergeCell ref="B1778:C1778"/>
    <mergeCell ref="C1847:C1849"/>
    <mergeCell ref="D1847:G1847"/>
    <mergeCell ref="D1848:G1848"/>
    <mergeCell ref="D1849:G1849"/>
    <mergeCell ref="E1851:F1852"/>
    <mergeCell ref="G1851:G1852"/>
    <mergeCell ref="C1826:C1829"/>
    <mergeCell ref="D1832:E1832"/>
    <mergeCell ref="D1833:E1833"/>
    <mergeCell ref="B1843:H1843"/>
    <mergeCell ref="B1844:G1844"/>
    <mergeCell ref="B1813:C1813"/>
    <mergeCell ref="E1813:F1813"/>
    <mergeCell ref="B1814:C1814"/>
    <mergeCell ref="H1814:H1823"/>
    <mergeCell ref="B1815:C1815"/>
    <mergeCell ref="B1816:C1816"/>
    <mergeCell ref="B1817:C1817"/>
    <mergeCell ref="B1818:C1818"/>
    <mergeCell ref="B1819:C1819"/>
    <mergeCell ref="B1820:C1820"/>
    <mergeCell ref="B1821:C1821"/>
    <mergeCell ref="B1822:C1822"/>
    <mergeCell ref="B1823:C1823"/>
    <mergeCell ref="C1892:C1894"/>
    <mergeCell ref="D1892:G1892"/>
    <mergeCell ref="D1893:G1893"/>
    <mergeCell ref="D1894:G1894"/>
    <mergeCell ref="E1896:F1897"/>
    <mergeCell ref="G1896:G1897"/>
    <mergeCell ref="C1871:C1874"/>
    <mergeCell ref="D1877:E1877"/>
    <mergeCell ref="D1878:E1878"/>
    <mergeCell ref="B1888:H1888"/>
    <mergeCell ref="B1889:G1889"/>
    <mergeCell ref="B1858:C1858"/>
    <mergeCell ref="E1858:F1858"/>
    <mergeCell ref="B1859:C1859"/>
    <mergeCell ref="H1859:H1868"/>
    <mergeCell ref="B1860:C1860"/>
    <mergeCell ref="B1861:C1861"/>
    <mergeCell ref="B1862:C1862"/>
    <mergeCell ref="B1863:C1863"/>
    <mergeCell ref="B1864:C1864"/>
    <mergeCell ref="B1865:C1865"/>
    <mergeCell ref="B1866:C1866"/>
    <mergeCell ref="B1867:C1867"/>
    <mergeCell ref="B1868:C1868"/>
    <mergeCell ref="C1937:C1939"/>
    <mergeCell ref="D1937:G1937"/>
    <mergeCell ref="D1938:G1938"/>
    <mergeCell ref="D1939:G1939"/>
    <mergeCell ref="E1941:F1942"/>
    <mergeCell ref="G1941:G1942"/>
    <mergeCell ref="C1916:C1919"/>
    <mergeCell ref="D1922:E1922"/>
    <mergeCell ref="D1923:E1923"/>
    <mergeCell ref="B1933:H1933"/>
    <mergeCell ref="B1934:G1934"/>
    <mergeCell ref="B1903:C1903"/>
    <mergeCell ref="E1903:F1903"/>
    <mergeCell ref="B1904:C1904"/>
    <mergeCell ref="H1904:H1913"/>
    <mergeCell ref="B1905:C1905"/>
    <mergeCell ref="B1906:C1906"/>
    <mergeCell ref="B1907:C1907"/>
    <mergeCell ref="B1908:C1908"/>
    <mergeCell ref="B1909:C1909"/>
    <mergeCell ref="B1910:C1910"/>
    <mergeCell ref="B1911:C1911"/>
    <mergeCell ref="B1912:C1912"/>
    <mergeCell ref="B1913:C1913"/>
    <mergeCell ref="C1982:C1984"/>
    <mergeCell ref="D1982:G1982"/>
    <mergeCell ref="D1983:G1983"/>
    <mergeCell ref="D1984:G1984"/>
    <mergeCell ref="E1986:F1987"/>
    <mergeCell ref="G1986:G1987"/>
    <mergeCell ref="C1961:C1964"/>
    <mergeCell ref="D1967:E1967"/>
    <mergeCell ref="D1968:E1968"/>
    <mergeCell ref="B1978:H1978"/>
    <mergeCell ref="B1979:G1979"/>
    <mergeCell ref="B1948:C1948"/>
    <mergeCell ref="E1948:F1948"/>
    <mergeCell ref="B1949:C1949"/>
    <mergeCell ref="H1949:H1958"/>
    <mergeCell ref="B1950:C1950"/>
    <mergeCell ref="B1951:C1951"/>
    <mergeCell ref="B1952:C1952"/>
    <mergeCell ref="B1953:C1953"/>
    <mergeCell ref="B1954:C1954"/>
    <mergeCell ref="B1955:C1955"/>
    <mergeCell ref="B1956:C1956"/>
    <mergeCell ref="B1957:C1957"/>
    <mergeCell ref="B1958:C1958"/>
    <mergeCell ref="C2027:C2029"/>
    <mergeCell ref="D2027:G2027"/>
    <mergeCell ref="D2028:G2028"/>
    <mergeCell ref="D2029:G2029"/>
    <mergeCell ref="E2031:F2032"/>
    <mergeCell ref="G2031:G2032"/>
    <mergeCell ref="C2006:C2009"/>
    <mergeCell ref="D2012:E2012"/>
    <mergeCell ref="D2013:E2013"/>
    <mergeCell ref="B2023:H2023"/>
    <mergeCell ref="B2024:G2024"/>
    <mergeCell ref="B1993:C1993"/>
    <mergeCell ref="E1993:F1993"/>
    <mergeCell ref="B1994:C1994"/>
    <mergeCell ref="H1994:H2003"/>
    <mergeCell ref="B1995:C1995"/>
    <mergeCell ref="B1996:C1996"/>
    <mergeCell ref="B1997:C1997"/>
    <mergeCell ref="B1998:C1998"/>
    <mergeCell ref="B1999:C1999"/>
    <mergeCell ref="B2000:C2000"/>
    <mergeCell ref="B2001:C2001"/>
    <mergeCell ref="B2002:C2002"/>
    <mergeCell ref="B2003:C2003"/>
    <mergeCell ref="C2072:C2074"/>
    <mergeCell ref="D2072:G2072"/>
    <mergeCell ref="D2073:G2073"/>
    <mergeCell ref="D2074:G2074"/>
    <mergeCell ref="E2076:F2077"/>
    <mergeCell ref="G2076:G2077"/>
    <mergeCell ref="C2051:C2054"/>
    <mergeCell ref="D2057:E2057"/>
    <mergeCell ref="D2058:E2058"/>
    <mergeCell ref="B2068:H2068"/>
    <mergeCell ref="B2069:G2069"/>
    <mergeCell ref="B2038:C2038"/>
    <mergeCell ref="E2038:F2038"/>
    <mergeCell ref="B2039:C2039"/>
    <mergeCell ref="H2039:H2048"/>
    <mergeCell ref="B2040:C2040"/>
    <mergeCell ref="B2041:C2041"/>
    <mergeCell ref="B2042:C2042"/>
    <mergeCell ref="B2043:C2043"/>
    <mergeCell ref="B2044:C2044"/>
    <mergeCell ref="B2045:C2045"/>
    <mergeCell ref="B2046:C2046"/>
    <mergeCell ref="B2047:C2047"/>
    <mergeCell ref="B2048:C2048"/>
    <mergeCell ref="C2096:C2099"/>
    <mergeCell ref="D2102:E2102"/>
    <mergeCell ref="D2103:E2103"/>
    <mergeCell ref="B2113:H2113"/>
    <mergeCell ref="B2114:G2114"/>
    <mergeCell ref="B2083:C2083"/>
    <mergeCell ref="E2083:F2083"/>
    <mergeCell ref="B2084:C2084"/>
    <mergeCell ref="H2084:H2093"/>
    <mergeCell ref="B2085:C2085"/>
    <mergeCell ref="B2086:C2086"/>
    <mergeCell ref="B2087:C2087"/>
    <mergeCell ref="B2088:C2088"/>
    <mergeCell ref="B2089:C2089"/>
    <mergeCell ref="B2090:C2090"/>
    <mergeCell ref="B2091:C2091"/>
    <mergeCell ref="B2092:C2092"/>
    <mergeCell ref="B2093:C2093"/>
    <mergeCell ref="C2141:C2144"/>
    <mergeCell ref="D2147:E2147"/>
    <mergeCell ref="D2148:E2148"/>
    <mergeCell ref="B2128:C2128"/>
    <mergeCell ref="E2128:F2128"/>
    <mergeCell ref="B2129:C2129"/>
    <mergeCell ref="H2129:H2138"/>
    <mergeCell ref="B2130:C2130"/>
    <mergeCell ref="B2131:C2131"/>
    <mergeCell ref="B2132:C2132"/>
    <mergeCell ref="B2133:C2133"/>
    <mergeCell ref="B2134:C2134"/>
    <mergeCell ref="B2135:C2135"/>
    <mergeCell ref="B2136:C2136"/>
    <mergeCell ref="B2137:C2137"/>
    <mergeCell ref="B2138:C2138"/>
    <mergeCell ref="C2117:C2119"/>
    <mergeCell ref="D2117:G2117"/>
    <mergeCell ref="D2118:G2118"/>
    <mergeCell ref="D2119:G2119"/>
    <mergeCell ref="E2121:F2122"/>
    <mergeCell ref="G2121:G2122"/>
    <mergeCell ref="B2158:H2158"/>
    <mergeCell ref="B2159:G2159"/>
    <mergeCell ref="C2162:C2164"/>
    <mergeCell ref="D2162:G2162"/>
    <mergeCell ref="D2163:G2163"/>
    <mergeCell ref="D2164:G2164"/>
    <mergeCell ref="E2166:F2167"/>
    <mergeCell ref="G2166:G2167"/>
    <mergeCell ref="B2173:C2173"/>
    <mergeCell ref="E2173:F2173"/>
    <mergeCell ref="B2174:C2174"/>
    <mergeCell ref="H2174:H2183"/>
    <mergeCell ref="B2175:C2175"/>
    <mergeCell ref="B2176:C2176"/>
    <mergeCell ref="B2177:C2177"/>
    <mergeCell ref="B2178:C2178"/>
    <mergeCell ref="B2179:C2179"/>
    <mergeCell ref="B2180:C2180"/>
    <mergeCell ref="B2181:C2181"/>
    <mergeCell ref="B2182:C2182"/>
    <mergeCell ref="B2183:C2183"/>
    <mergeCell ref="C2186:C2189"/>
    <mergeCell ref="D2192:E2192"/>
    <mergeCell ref="D2193:E2193"/>
    <mergeCell ref="B2203:H2203"/>
    <mergeCell ref="B2204:G2204"/>
    <mergeCell ref="C2207:C2209"/>
    <mergeCell ref="D2207:G2207"/>
    <mergeCell ref="D2208:G2208"/>
    <mergeCell ref="D2209:G2209"/>
    <mergeCell ref="E2211:F2212"/>
    <mergeCell ref="G2211:G2212"/>
    <mergeCell ref="B2218:C2218"/>
    <mergeCell ref="E2218:F2218"/>
    <mergeCell ref="B2219:C2219"/>
    <mergeCell ref="H2219:H2228"/>
    <mergeCell ref="B2220:C2220"/>
    <mergeCell ref="B2221:C2221"/>
    <mergeCell ref="B2222:C2222"/>
    <mergeCell ref="B2223:C2223"/>
    <mergeCell ref="B2224:C2224"/>
    <mergeCell ref="B2225:C2225"/>
    <mergeCell ref="B2226:C2226"/>
    <mergeCell ref="B2227:C2227"/>
    <mergeCell ref="B2228:C2228"/>
    <mergeCell ref="C2231:C2234"/>
    <mergeCell ref="D2237:E2237"/>
    <mergeCell ref="D2238:E2238"/>
    <mergeCell ref="B2248:H2248"/>
    <mergeCell ref="B2249:G2249"/>
    <mergeCell ref="C2252:C2254"/>
    <mergeCell ref="D2252:G2252"/>
    <mergeCell ref="D2253:G2253"/>
    <mergeCell ref="D2254:G2254"/>
    <mergeCell ref="E2256:F2257"/>
    <mergeCell ref="G2256:G2257"/>
    <mergeCell ref="B2263:C2263"/>
    <mergeCell ref="E2263:F2263"/>
    <mergeCell ref="B2264:C2264"/>
    <mergeCell ref="H2264:H2273"/>
    <mergeCell ref="B2265:C2265"/>
    <mergeCell ref="B2266:C2266"/>
    <mergeCell ref="B2267:C2267"/>
    <mergeCell ref="B2268:C2268"/>
    <mergeCell ref="B2269:C2269"/>
    <mergeCell ref="B2270:C2270"/>
    <mergeCell ref="B2271:C2271"/>
    <mergeCell ref="B2272:C2272"/>
    <mergeCell ref="B2273:C2273"/>
    <mergeCell ref="C2276:C2279"/>
    <mergeCell ref="D2282:E2282"/>
    <mergeCell ref="D2283:E2283"/>
    <mergeCell ref="B2293:H2293"/>
    <mergeCell ref="B2294:G2294"/>
    <mergeCell ref="C2297:C2299"/>
    <mergeCell ref="D2297:G2297"/>
    <mergeCell ref="D2298:G2298"/>
    <mergeCell ref="D2299:G2299"/>
    <mergeCell ref="E2301:F2302"/>
    <mergeCell ref="G2301:G2302"/>
    <mergeCell ref="B2308:C2308"/>
    <mergeCell ref="E2308:F2308"/>
    <mergeCell ref="B2309:C2309"/>
    <mergeCell ref="H2309:H2318"/>
    <mergeCell ref="B2310:C2310"/>
    <mergeCell ref="B2311:C2311"/>
    <mergeCell ref="B2312:C2312"/>
    <mergeCell ref="B2313:C2313"/>
    <mergeCell ref="B2314:C2314"/>
    <mergeCell ref="B2315:C2315"/>
    <mergeCell ref="B2316:C2316"/>
    <mergeCell ref="B2317:C2317"/>
    <mergeCell ref="B2318:C2318"/>
    <mergeCell ref="C2321:C2324"/>
    <mergeCell ref="D2327:E2327"/>
    <mergeCell ref="D2328:E2328"/>
    <mergeCell ref="B2338:H2338"/>
    <mergeCell ref="B2339:G2339"/>
    <mergeCell ref="C2342:C2344"/>
    <mergeCell ref="D2342:G2342"/>
    <mergeCell ref="D2343:G2343"/>
    <mergeCell ref="D2344:G2344"/>
    <mergeCell ref="E2346:F2347"/>
    <mergeCell ref="G2346:G2347"/>
    <mergeCell ref="B2353:C2353"/>
    <mergeCell ref="E2353:F2353"/>
    <mergeCell ref="B2354:C2354"/>
    <mergeCell ref="H2354:H2363"/>
    <mergeCell ref="B2355:C2355"/>
    <mergeCell ref="B2356:C2356"/>
    <mergeCell ref="B2357:C2357"/>
    <mergeCell ref="B2358:C2358"/>
    <mergeCell ref="B2359:C2359"/>
    <mergeCell ref="B2360:C2360"/>
    <mergeCell ref="B2361:C2361"/>
    <mergeCell ref="B2362:C2362"/>
    <mergeCell ref="B2363:C2363"/>
    <mergeCell ref="C2366:C2369"/>
    <mergeCell ref="D2372:E2372"/>
    <mergeCell ref="D2373:E2373"/>
    <mergeCell ref="B2383:H2383"/>
    <mergeCell ref="B2384:G2384"/>
    <mergeCell ref="C2387:C2389"/>
    <mergeCell ref="D2387:G2387"/>
    <mergeCell ref="D2388:G2388"/>
    <mergeCell ref="D2389:G2389"/>
    <mergeCell ref="E2391:F2392"/>
    <mergeCell ref="G2391:G2392"/>
    <mergeCell ref="B2398:C2398"/>
    <mergeCell ref="E2398:F2398"/>
    <mergeCell ref="B2399:C2399"/>
    <mergeCell ref="H2399:H2408"/>
    <mergeCell ref="B2400:C2400"/>
    <mergeCell ref="B2401:C2401"/>
    <mergeCell ref="B2402:C2402"/>
    <mergeCell ref="B2403:C2403"/>
    <mergeCell ref="B2404:C2404"/>
    <mergeCell ref="B2405:C2405"/>
    <mergeCell ref="B2406:C2406"/>
    <mergeCell ref="B2407:C2407"/>
    <mergeCell ref="B2408:C2408"/>
    <mergeCell ref="C2411:C2414"/>
    <mergeCell ref="D2417:E2417"/>
    <mergeCell ref="D2418:E2418"/>
    <mergeCell ref="B2428:H2428"/>
    <mergeCell ref="B2429:G2429"/>
    <mergeCell ref="C2432:C2434"/>
    <mergeCell ref="D2432:G2432"/>
    <mergeCell ref="D2433:G2433"/>
    <mergeCell ref="D2434:G2434"/>
    <mergeCell ref="E2436:F2437"/>
    <mergeCell ref="G2436:G2437"/>
    <mergeCell ref="B2443:C2443"/>
    <mergeCell ref="E2443:F2443"/>
    <mergeCell ref="B2444:C2444"/>
    <mergeCell ref="H2444:H2453"/>
    <mergeCell ref="B2445:C2445"/>
    <mergeCell ref="B2446:C2446"/>
    <mergeCell ref="B2447:C2447"/>
    <mergeCell ref="B2448:C2448"/>
    <mergeCell ref="B2449:C2449"/>
    <mergeCell ref="B2450:C2450"/>
    <mergeCell ref="B2451:C2451"/>
    <mergeCell ref="B2452:C2452"/>
    <mergeCell ref="B2453:C2453"/>
    <mergeCell ref="C2456:C2459"/>
    <mergeCell ref="D2462:E2462"/>
    <mergeCell ref="D2463:E2463"/>
    <mergeCell ref="B2473:H2473"/>
    <mergeCell ref="B2474:G2474"/>
    <mergeCell ref="C2477:C2479"/>
    <mergeCell ref="D2477:G2477"/>
    <mergeCell ref="D2478:G2478"/>
    <mergeCell ref="D2479:G2479"/>
    <mergeCell ref="E2481:F2482"/>
    <mergeCell ref="G2481:G2482"/>
    <mergeCell ref="B2488:C2488"/>
    <mergeCell ref="E2488:F2488"/>
    <mergeCell ref="B2489:C2489"/>
    <mergeCell ref="H2489:H2498"/>
    <mergeCell ref="B2490:C2490"/>
    <mergeCell ref="B2491:C2491"/>
    <mergeCell ref="B2492:C2492"/>
    <mergeCell ref="B2493:C2493"/>
    <mergeCell ref="B2494:C2494"/>
    <mergeCell ref="B2495:C2495"/>
    <mergeCell ref="B2496:C2496"/>
    <mergeCell ref="B2497:C2497"/>
    <mergeCell ref="B2498:C2498"/>
    <mergeCell ref="C2501:C2504"/>
    <mergeCell ref="D2507:E2507"/>
    <mergeCell ref="D2508:E2508"/>
    <mergeCell ref="B2518:H2518"/>
    <mergeCell ref="B2519:G2519"/>
    <mergeCell ref="C2522:C2524"/>
    <mergeCell ref="D2522:G2522"/>
    <mergeCell ref="D2523:G2523"/>
    <mergeCell ref="D2524:G2524"/>
    <mergeCell ref="E2526:F2527"/>
    <mergeCell ref="G2526:G2527"/>
    <mergeCell ref="B2533:C2533"/>
    <mergeCell ref="E2533:F2533"/>
    <mergeCell ref="B2534:C2534"/>
    <mergeCell ref="H2534:H2543"/>
    <mergeCell ref="B2535:C2535"/>
    <mergeCell ref="B2536:C2536"/>
    <mergeCell ref="B2537:C2537"/>
    <mergeCell ref="B2538:C2538"/>
    <mergeCell ref="B2539:C2539"/>
    <mergeCell ref="B2540:C2540"/>
    <mergeCell ref="B2541:C2541"/>
    <mergeCell ref="B2542:C2542"/>
    <mergeCell ref="B2543:C2543"/>
    <mergeCell ref="C2546:C2549"/>
    <mergeCell ref="D2552:E2552"/>
    <mergeCell ref="D2553:E2553"/>
    <mergeCell ref="B2563:H2563"/>
    <mergeCell ref="B2564:G2564"/>
    <mergeCell ref="C2567:C2569"/>
    <mergeCell ref="D2567:G2567"/>
    <mergeCell ref="D2568:G2568"/>
    <mergeCell ref="D2569:G2569"/>
    <mergeCell ref="E2571:F2572"/>
    <mergeCell ref="G2571:G2572"/>
    <mergeCell ref="B2578:C2578"/>
    <mergeCell ref="E2578:F2578"/>
    <mergeCell ref="B2579:C2579"/>
    <mergeCell ref="H2579:H2588"/>
    <mergeCell ref="B2580:C2580"/>
    <mergeCell ref="B2581:C2581"/>
    <mergeCell ref="B2582:C2582"/>
    <mergeCell ref="B2583:C2583"/>
    <mergeCell ref="B2584:C2584"/>
    <mergeCell ref="B2585:C2585"/>
    <mergeCell ref="B2586:C2586"/>
    <mergeCell ref="B2587:C2587"/>
    <mergeCell ref="B2588:C2588"/>
    <mergeCell ref="C2591:C2594"/>
    <mergeCell ref="D2597:E2597"/>
    <mergeCell ref="D2598:E2598"/>
    <mergeCell ref="B2608:H2608"/>
    <mergeCell ref="B2609:G2609"/>
    <mergeCell ref="C2612:C2614"/>
    <mergeCell ref="D2612:G2612"/>
    <mergeCell ref="D2613:G2613"/>
    <mergeCell ref="D2614:G2614"/>
    <mergeCell ref="E2616:F2617"/>
    <mergeCell ref="G2616:G2617"/>
    <mergeCell ref="B2623:C2623"/>
    <mergeCell ref="E2623:F2623"/>
    <mergeCell ref="B2624:C2624"/>
    <mergeCell ref="H2624:H2633"/>
    <mergeCell ref="B2625:C2625"/>
    <mergeCell ref="B2626:C2626"/>
    <mergeCell ref="B2627:C2627"/>
    <mergeCell ref="B2628:C2628"/>
    <mergeCell ref="B2629:C2629"/>
    <mergeCell ref="B2630:C2630"/>
    <mergeCell ref="B2631:C2631"/>
    <mergeCell ref="B2632:C2632"/>
    <mergeCell ref="B2633:C2633"/>
    <mergeCell ref="C2636:C2639"/>
    <mergeCell ref="D2642:E2642"/>
    <mergeCell ref="D2643:E2643"/>
    <mergeCell ref="B2653:H2653"/>
    <mergeCell ref="B2654:G2654"/>
    <mergeCell ref="C2657:C2659"/>
    <mergeCell ref="D2657:G2657"/>
    <mergeCell ref="D2658:G2658"/>
    <mergeCell ref="D2659:G2659"/>
    <mergeCell ref="E2661:F2662"/>
    <mergeCell ref="G2661:G2662"/>
    <mergeCell ref="B2668:C2668"/>
    <mergeCell ref="E2668:F2668"/>
    <mergeCell ref="B2669:C2669"/>
    <mergeCell ref="H2669:H2678"/>
    <mergeCell ref="B2670:C2670"/>
    <mergeCell ref="B2671:C2671"/>
    <mergeCell ref="B2672:C2672"/>
    <mergeCell ref="B2673:C2673"/>
    <mergeCell ref="B2674:C2674"/>
    <mergeCell ref="B2675:C2675"/>
    <mergeCell ref="B2676:C2676"/>
    <mergeCell ref="B2677:C2677"/>
    <mergeCell ref="B2678:C2678"/>
    <mergeCell ref="C2681:C2684"/>
    <mergeCell ref="D2687:E2687"/>
    <mergeCell ref="D2688:E2688"/>
    <mergeCell ref="B2698:H2698"/>
    <mergeCell ref="B2699:G2699"/>
    <mergeCell ref="C2702:C2704"/>
    <mergeCell ref="D2702:G2702"/>
    <mergeCell ref="D2703:G2703"/>
    <mergeCell ref="D2704:G2704"/>
    <mergeCell ref="E2706:F2707"/>
    <mergeCell ref="G2706:G2707"/>
    <mergeCell ref="B2713:C2713"/>
    <mergeCell ref="E2713:F2713"/>
    <mergeCell ref="B2714:C2714"/>
    <mergeCell ref="H2714:H2723"/>
    <mergeCell ref="B2715:C2715"/>
    <mergeCell ref="B2716:C2716"/>
    <mergeCell ref="B2717:C2717"/>
    <mergeCell ref="B2718:C2718"/>
    <mergeCell ref="B2719:C2719"/>
    <mergeCell ref="B2720:C2720"/>
    <mergeCell ref="B2721:C2721"/>
    <mergeCell ref="B2722:C2722"/>
    <mergeCell ref="B2723:C2723"/>
    <mergeCell ref="C2726:C2729"/>
    <mergeCell ref="D2732:E2732"/>
    <mergeCell ref="D2733:E2733"/>
    <mergeCell ref="B2743:H2743"/>
    <mergeCell ref="B2744:G2744"/>
    <mergeCell ref="C2747:C2749"/>
    <mergeCell ref="D2747:G2747"/>
    <mergeCell ref="D2748:G2748"/>
    <mergeCell ref="D2749:G2749"/>
    <mergeCell ref="E2751:F2752"/>
    <mergeCell ref="G2751:G2752"/>
    <mergeCell ref="B2758:C2758"/>
    <mergeCell ref="E2758:F2758"/>
    <mergeCell ref="B2759:C2759"/>
    <mergeCell ref="H2759:H2768"/>
    <mergeCell ref="B2760:C2760"/>
    <mergeCell ref="B2761:C2761"/>
    <mergeCell ref="B2762:C2762"/>
    <mergeCell ref="B2763:C2763"/>
    <mergeCell ref="B2764:C2764"/>
    <mergeCell ref="B2765:C2765"/>
    <mergeCell ref="B2766:C2766"/>
    <mergeCell ref="B2767:C2767"/>
    <mergeCell ref="B2768:C2768"/>
    <mergeCell ref="C2771:C2774"/>
    <mergeCell ref="D2777:E2777"/>
    <mergeCell ref="D2778:E2778"/>
    <mergeCell ref="B2788:H2788"/>
    <mergeCell ref="B2789:G2789"/>
    <mergeCell ref="C2792:C2794"/>
    <mergeCell ref="D2792:G2792"/>
    <mergeCell ref="D2793:G2793"/>
    <mergeCell ref="D2794:G2794"/>
    <mergeCell ref="E2796:F2797"/>
    <mergeCell ref="G2796:G2797"/>
    <mergeCell ref="B2803:C2803"/>
    <mergeCell ref="E2803:F2803"/>
    <mergeCell ref="B2804:C2804"/>
    <mergeCell ref="H2804:H2813"/>
    <mergeCell ref="B2805:C2805"/>
    <mergeCell ref="B2806:C2806"/>
    <mergeCell ref="B2807:C2807"/>
    <mergeCell ref="B2808:C2808"/>
    <mergeCell ref="B2809:C2809"/>
    <mergeCell ref="B2810:C2810"/>
    <mergeCell ref="B2811:C2811"/>
    <mergeCell ref="B2812:C2812"/>
    <mergeCell ref="B2813:C2813"/>
    <mergeCell ref="C2816:C2819"/>
    <mergeCell ref="D2822:E2822"/>
    <mergeCell ref="D2823:E2823"/>
    <mergeCell ref="B2833:H2833"/>
    <mergeCell ref="B2834:G2834"/>
    <mergeCell ref="C2837:C2839"/>
    <mergeCell ref="D2837:G2837"/>
    <mergeCell ref="D2838:G2838"/>
    <mergeCell ref="D2839:G2839"/>
    <mergeCell ref="E2841:F2842"/>
    <mergeCell ref="G2841:G2842"/>
    <mergeCell ref="B2848:C2848"/>
    <mergeCell ref="E2848:F2848"/>
    <mergeCell ref="B2849:C2849"/>
    <mergeCell ref="H2849:H2858"/>
    <mergeCell ref="B2850:C2850"/>
    <mergeCell ref="B2851:C2851"/>
    <mergeCell ref="B2852:C2852"/>
    <mergeCell ref="B2853:C2853"/>
    <mergeCell ref="B2854:C2854"/>
    <mergeCell ref="B2855:C2855"/>
    <mergeCell ref="B2856:C2856"/>
    <mergeCell ref="B2857:C2857"/>
    <mergeCell ref="B2858:C2858"/>
    <mergeCell ref="C2861:C2864"/>
    <mergeCell ref="D2867:E2867"/>
    <mergeCell ref="D2868:E2868"/>
    <mergeCell ref="B2878:H2878"/>
    <mergeCell ref="B2879:G2879"/>
    <mergeCell ref="C2882:C2884"/>
    <mergeCell ref="D2882:G2882"/>
    <mergeCell ref="D2883:G2883"/>
    <mergeCell ref="D2884:G2884"/>
    <mergeCell ref="E2886:F2887"/>
    <mergeCell ref="G2886:G2887"/>
    <mergeCell ref="B2893:C2893"/>
    <mergeCell ref="E2893:F2893"/>
    <mergeCell ref="B2894:C2894"/>
    <mergeCell ref="H2894:H2903"/>
    <mergeCell ref="B2895:C2895"/>
    <mergeCell ref="B2896:C2896"/>
    <mergeCell ref="B2897:C2897"/>
    <mergeCell ref="B2898:C2898"/>
    <mergeCell ref="B2899:C2899"/>
    <mergeCell ref="B2900:C2900"/>
    <mergeCell ref="B2901:C2901"/>
    <mergeCell ref="B2902:C2902"/>
    <mergeCell ref="B2903:C2903"/>
    <mergeCell ref="C2906:C2909"/>
    <mergeCell ref="D2912:E2912"/>
    <mergeCell ref="D2913:E2913"/>
    <mergeCell ref="B2923:H2923"/>
    <mergeCell ref="B2924:G2924"/>
    <mergeCell ref="C2927:C2929"/>
    <mergeCell ref="D2927:G2927"/>
    <mergeCell ref="D2928:G2928"/>
    <mergeCell ref="D2929:G2929"/>
    <mergeCell ref="E2931:F2932"/>
    <mergeCell ref="G2931:G2932"/>
    <mergeCell ref="B2938:C2938"/>
    <mergeCell ref="E2938:F2938"/>
    <mergeCell ref="B2939:C2939"/>
    <mergeCell ref="H2939:H2948"/>
    <mergeCell ref="B2940:C2940"/>
    <mergeCell ref="B2941:C2941"/>
    <mergeCell ref="B2942:C2942"/>
    <mergeCell ref="B2943:C2943"/>
    <mergeCell ref="B2944:C2944"/>
    <mergeCell ref="B2945:C2945"/>
    <mergeCell ref="B2946:C2946"/>
    <mergeCell ref="B2947:C2947"/>
    <mergeCell ref="B2948:C2948"/>
    <mergeCell ref="C2951:C2954"/>
    <mergeCell ref="D2957:E2957"/>
    <mergeCell ref="D2958:E2958"/>
    <mergeCell ref="B2968:H2968"/>
    <mergeCell ref="B2969:G2969"/>
    <mergeCell ref="C2972:C2974"/>
    <mergeCell ref="D2972:G2972"/>
    <mergeCell ref="D2973:G2973"/>
    <mergeCell ref="D2974:G2974"/>
    <mergeCell ref="E2976:F2977"/>
    <mergeCell ref="G2976:G2977"/>
    <mergeCell ref="B2983:C2983"/>
    <mergeCell ref="E2983:F2983"/>
    <mergeCell ref="B2984:C2984"/>
    <mergeCell ref="H2984:H2993"/>
    <mergeCell ref="B2985:C2985"/>
    <mergeCell ref="B2986:C2986"/>
    <mergeCell ref="B2987:C2987"/>
    <mergeCell ref="B2988:C2988"/>
    <mergeCell ref="B2989:C2989"/>
    <mergeCell ref="B2990:C2990"/>
    <mergeCell ref="B2991:C2991"/>
    <mergeCell ref="B2992:C2992"/>
    <mergeCell ref="B2993:C2993"/>
    <mergeCell ref="C2996:C2999"/>
    <mergeCell ref="D3002:E3002"/>
    <mergeCell ref="D3003:E3003"/>
    <mergeCell ref="B3013:H3013"/>
    <mergeCell ref="B3014:G3014"/>
    <mergeCell ref="C3017:C3019"/>
    <mergeCell ref="D3017:G3017"/>
    <mergeCell ref="D3018:G3018"/>
    <mergeCell ref="D3019:G3019"/>
    <mergeCell ref="E3021:F3022"/>
    <mergeCell ref="G3021:G3022"/>
    <mergeCell ref="B3028:C3028"/>
    <mergeCell ref="E3028:F3028"/>
    <mergeCell ref="B3029:C3029"/>
    <mergeCell ref="H3029:H3038"/>
    <mergeCell ref="B3030:C3030"/>
    <mergeCell ref="B3031:C3031"/>
    <mergeCell ref="B3032:C3032"/>
    <mergeCell ref="B3033:C3033"/>
    <mergeCell ref="B3034:C3034"/>
    <mergeCell ref="B3035:C3035"/>
    <mergeCell ref="B3036:C3036"/>
    <mergeCell ref="B3037:C3037"/>
    <mergeCell ref="B3038:C3038"/>
    <mergeCell ref="C3041:C3044"/>
    <mergeCell ref="D3047:E3047"/>
    <mergeCell ref="D3048:E3048"/>
    <mergeCell ref="B3058:H3058"/>
    <mergeCell ref="B3059:G3059"/>
    <mergeCell ref="C3062:C3064"/>
    <mergeCell ref="D3062:G3062"/>
    <mergeCell ref="D3063:G3063"/>
    <mergeCell ref="D3064:G3064"/>
    <mergeCell ref="E3066:F3067"/>
    <mergeCell ref="G3066:G3067"/>
    <mergeCell ref="B3073:C3073"/>
    <mergeCell ref="E3073:F3073"/>
    <mergeCell ref="B3074:C3074"/>
    <mergeCell ref="H3074:H3083"/>
    <mergeCell ref="B3075:C3075"/>
    <mergeCell ref="B3076:C3076"/>
    <mergeCell ref="B3077:C3077"/>
    <mergeCell ref="B3078:C3078"/>
    <mergeCell ref="B3079:C3079"/>
    <mergeCell ref="B3080:C3080"/>
    <mergeCell ref="B3081:C3081"/>
    <mergeCell ref="B3082:C3082"/>
    <mergeCell ref="B3083:C3083"/>
    <mergeCell ref="C3086:C3089"/>
    <mergeCell ref="D3092:E3092"/>
    <mergeCell ref="D3093:E3093"/>
    <mergeCell ref="B3103:H3103"/>
    <mergeCell ref="B3104:G3104"/>
    <mergeCell ref="C3107:C3109"/>
    <mergeCell ref="D3107:G3107"/>
    <mergeCell ref="D3108:G3108"/>
    <mergeCell ref="D3109:G3109"/>
    <mergeCell ref="E3111:F3112"/>
    <mergeCell ref="G3111:G3112"/>
    <mergeCell ref="B3118:C3118"/>
    <mergeCell ref="E3118:F3118"/>
    <mergeCell ref="B3119:C3119"/>
    <mergeCell ref="H3119:H3128"/>
    <mergeCell ref="B3120:C3120"/>
    <mergeCell ref="B3121:C3121"/>
    <mergeCell ref="B3122:C3122"/>
    <mergeCell ref="B3123:C3123"/>
    <mergeCell ref="B3124:C3124"/>
    <mergeCell ref="B3125:C3125"/>
    <mergeCell ref="B3126:C3126"/>
    <mergeCell ref="B3127:C3127"/>
    <mergeCell ref="B3128:C3128"/>
    <mergeCell ref="C3131:C3134"/>
    <mergeCell ref="D3137:E3137"/>
    <mergeCell ref="D3138:E3138"/>
    <mergeCell ref="B3148:H3148"/>
    <mergeCell ref="B3149:G3149"/>
    <mergeCell ref="C3152:C3154"/>
    <mergeCell ref="D3152:G3152"/>
    <mergeCell ref="D3153:G3153"/>
    <mergeCell ref="D3154:G3154"/>
    <mergeCell ref="E3156:F3157"/>
    <mergeCell ref="G3156:G3157"/>
    <mergeCell ref="B3163:C3163"/>
    <mergeCell ref="E3163:F3163"/>
    <mergeCell ref="B3164:C3164"/>
    <mergeCell ref="H3164:H3173"/>
    <mergeCell ref="B3165:C3165"/>
    <mergeCell ref="B3166:C3166"/>
    <mergeCell ref="B3167:C3167"/>
    <mergeCell ref="B3168:C3168"/>
    <mergeCell ref="B3169:C3169"/>
    <mergeCell ref="B3170:C3170"/>
    <mergeCell ref="B3171:C3171"/>
    <mergeCell ref="B3172:C3172"/>
    <mergeCell ref="B3173:C3173"/>
    <mergeCell ref="C3176:C3179"/>
    <mergeCell ref="D3182:E3182"/>
    <mergeCell ref="D3183:E3183"/>
    <mergeCell ref="B3193:H3193"/>
    <mergeCell ref="B3194:G3194"/>
    <mergeCell ref="C3197:C3199"/>
    <mergeCell ref="D3197:G3197"/>
    <mergeCell ref="D3198:G3198"/>
    <mergeCell ref="D3199:G3199"/>
    <mergeCell ref="E3201:F3202"/>
    <mergeCell ref="G3201:G3202"/>
    <mergeCell ref="B3208:C3208"/>
    <mergeCell ref="E3208:F3208"/>
    <mergeCell ref="B3209:C3209"/>
    <mergeCell ref="H3209:H3218"/>
    <mergeCell ref="B3210:C3210"/>
    <mergeCell ref="B3211:C3211"/>
    <mergeCell ref="B3212:C3212"/>
    <mergeCell ref="B3213:C3213"/>
    <mergeCell ref="B3214:C3214"/>
    <mergeCell ref="B3215:C3215"/>
    <mergeCell ref="B3216:C3216"/>
    <mergeCell ref="B3217:C3217"/>
    <mergeCell ref="B3218:C3218"/>
    <mergeCell ref="C3221:C3224"/>
    <mergeCell ref="D3227:E3227"/>
    <mergeCell ref="D3228:E3228"/>
    <mergeCell ref="B3238:H3238"/>
    <mergeCell ref="B3239:G3239"/>
    <mergeCell ref="C3242:C3244"/>
    <mergeCell ref="D3242:G3242"/>
    <mergeCell ref="D3243:G3243"/>
    <mergeCell ref="D3244:G3244"/>
    <mergeCell ref="E3246:F3247"/>
    <mergeCell ref="G3246:G3247"/>
    <mergeCell ref="B3253:C3253"/>
    <mergeCell ref="E3253:F3253"/>
    <mergeCell ref="B3254:C3254"/>
    <mergeCell ref="H3254:H3263"/>
    <mergeCell ref="B3255:C3255"/>
    <mergeCell ref="B3256:C3256"/>
    <mergeCell ref="B3257:C3257"/>
    <mergeCell ref="B3258:C3258"/>
    <mergeCell ref="B3259:C3259"/>
    <mergeCell ref="B3260:C3260"/>
    <mergeCell ref="B3261:C3261"/>
    <mergeCell ref="B3262:C3262"/>
    <mergeCell ref="B3263:C3263"/>
    <mergeCell ref="C3266:C3269"/>
    <mergeCell ref="D3272:E3272"/>
    <mergeCell ref="D3273:E3273"/>
    <mergeCell ref="B3283:H3283"/>
    <mergeCell ref="B3284:G3284"/>
    <mergeCell ref="C3287:C3289"/>
    <mergeCell ref="D3287:G3287"/>
    <mergeCell ref="D3288:G3288"/>
    <mergeCell ref="D3289:G3289"/>
    <mergeCell ref="E3291:F3292"/>
    <mergeCell ref="G3291:G3292"/>
    <mergeCell ref="B3298:C3298"/>
    <mergeCell ref="E3298:F3298"/>
    <mergeCell ref="B3299:C3299"/>
    <mergeCell ref="H3299:H3308"/>
    <mergeCell ref="B3300:C3300"/>
    <mergeCell ref="B3301:C3301"/>
    <mergeCell ref="B3302:C3302"/>
    <mergeCell ref="B3303:C3303"/>
    <mergeCell ref="B3304:C3304"/>
    <mergeCell ref="B3305:C3305"/>
    <mergeCell ref="B3306:C3306"/>
    <mergeCell ref="B3307:C3307"/>
    <mergeCell ref="B3308:C3308"/>
    <mergeCell ref="C3311:C3314"/>
    <mergeCell ref="D3317:E3317"/>
    <mergeCell ref="D3318:E3318"/>
    <mergeCell ref="B3328:H3328"/>
    <mergeCell ref="B3329:G3329"/>
    <mergeCell ref="C3332:C3334"/>
    <mergeCell ref="D3332:G3332"/>
    <mergeCell ref="D3333:G3333"/>
    <mergeCell ref="D3334:G3334"/>
    <mergeCell ref="E3336:F3337"/>
    <mergeCell ref="G3336:G3337"/>
    <mergeCell ref="B3343:C3343"/>
    <mergeCell ref="E3343:F3343"/>
    <mergeCell ref="B3344:C3344"/>
    <mergeCell ref="H3344:H3353"/>
    <mergeCell ref="B3345:C3345"/>
    <mergeCell ref="B3346:C3346"/>
    <mergeCell ref="B3347:C3347"/>
    <mergeCell ref="B3348:C3348"/>
    <mergeCell ref="B3349:C3349"/>
    <mergeCell ref="B3350:C3350"/>
    <mergeCell ref="B3351:C3351"/>
    <mergeCell ref="B3352:C3352"/>
    <mergeCell ref="B3353:C3353"/>
    <mergeCell ref="C3356:C3359"/>
    <mergeCell ref="D3362:E3362"/>
    <mergeCell ref="D3363:E3363"/>
    <mergeCell ref="B3373:H3373"/>
    <mergeCell ref="B3374:G3374"/>
    <mergeCell ref="C3377:C3379"/>
    <mergeCell ref="D3377:G3377"/>
    <mergeCell ref="D3378:G3378"/>
    <mergeCell ref="D3379:G3379"/>
    <mergeCell ref="E3381:F3382"/>
    <mergeCell ref="G3381:G3382"/>
    <mergeCell ref="B3388:C3388"/>
    <mergeCell ref="E3388:F3388"/>
    <mergeCell ref="B3389:C3389"/>
    <mergeCell ref="H3389:H3398"/>
    <mergeCell ref="B3390:C3390"/>
    <mergeCell ref="B3391:C3391"/>
    <mergeCell ref="B3392:C3392"/>
    <mergeCell ref="B3393:C3393"/>
    <mergeCell ref="B3394:C3394"/>
    <mergeCell ref="B3395:C3395"/>
    <mergeCell ref="B3396:C3396"/>
    <mergeCell ref="B3397:C3397"/>
    <mergeCell ref="B3398:C3398"/>
    <mergeCell ref="C3401:C3404"/>
    <mergeCell ref="D3407:E3407"/>
    <mergeCell ref="D3408:E3408"/>
    <mergeCell ref="B3418:H3418"/>
    <mergeCell ref="B3419:G3419"/>
    <mergeCell ref="C3422:C3424"/>
    <mergeCell ref="D3422:G3422"/>
    <mergeCell ref="D3423:G3423"/>
    <mergeCell ref="D3424:G3424"/>
    <mergeCell ref="E3426:F3427"/>
    <mergeCell ref="G3426:G3427"/>
    <mergeCell ref="B3433:C3433"/>
    <mergeCell ref="E3433:F3433"/>
    <mergeCell ref="B3434:C3434"/>
    <mergeCell ref="H3434:H3443"/>
    <mergeCell ref="B3435:C3435"/>
    <mergeCell ref="B3436:C3436"/>
    <mergeCell ref="B3437:C3437"/>
    <mergeCell ref="B3438:C3438"/>
    <mergeCell ref="B3439:C3439"/>
    <mergeCell ref="B3440:C3440"/>
    <mergeCell ref="B3441:C3441"/>
    <mergeCell ref="B3442:C3442"/>
    <mergeCell ref="B3443:C3443"/>
    <mergeCell ref="C3446:C3449"/>
    <mergeCell ref="D3452:E3452"/>
    <mergeCell ref="D3453:E3453"/>
    <mergeCell ref="B3463:H3463"/>
    <mergeCell ref="B3464:G3464"/>
    <mergeCell ref="C3467:C3469"/>
    <mergeCell ref="D3467:G3467"/>
    <mergeCell ref="D3468:G3468"/>
    <mergeCell ref="D3469:G3469"/>
    <mergeCell ref="E3471:F3472"/>
    <mergeCell ref="G3471:G3472"/>
    <mergeCell ref="B3478:C3478"/>
    <mergeCell ref="E3478:F3478"/>
    <mergeCell ref="B3479:C3479"/>
    <mergeCell ref="H3479:H3488"/>
    <mergeCell ref="B3480:C3480"/>
    <mergeCell ref="B3481:C3481"/>
    <mergeCell ref="B3482:C3482"/>
    <mergeCell ref="B3483:C3483"/>
    <mergeCell ref="B3484:C3484"/>
    <mergeCell ref="B3485:C3485"/>
    <mergeCell ref="B3486:C3486"/>
    <mergeCell ref="B3487:C3487"/>
    <mergeCell ref="B3488:C3488"/>
    <mergeCell ref="C3491:C3494"/>
    <mergeCell ref="D3497:E3497"/>
    <mergeCell ref="D3498:E3498"/>
    <mergeCell ref="B3508:H3508"/>
    <mergeCell ref="B3509:G3509"/>
    <mergeCell ref="C3512:C3514"/>
    <mergeCell ref="D3512:G3512"/>
    <mergeCell ref="D3513:G3513"/>
    <mergeCell ref="D3514:G3514"/>
    <mergeCell ref="E3516:F3517"/>
    <mergeCell ref="G3516:G3517"/>
    <mergeCell ref="B3523:C3523"/>
    <mergeCell ref="E3523:F3523"/>
    <mergeCell ref="B3524:C3524"/>
    <mergeCell ref="H3524:H3533"/>
    <mergeCell ref="B3525:C3525"/>
    <mergeCell ref="B3526:C3526"/>
    <mergeCell ref="B3527:C3527"/>
    <mergeCell ref="B3528:C3528"/>
    <mergeCell ref="B3529:C3529"/>
    <mergeCell ref="B3530:C3530"/>
    <mergeCell ref="B3531:C3531"/>
    <mergeCell ref="B3532:C3532"/>
    <mergeCell ref="B3533:C3533"/>
    <mergeCell ref="C3536:C3539"/>
    <mergeCell ref="D3542:E3542"/>
    <mergeCell ref="D3543:E3543"/>
    <mergeCell ref="B3553:H3553"/>
    <mergeCell ref="B3554:G3554"/>
    <mergeCell ref="C3557:C3559"/>
    <mergeCell ref="D3557:G3557"/>
    <mergeCell ref="D3558:G3558"/>
    <mergeCell ref="D3559:G3559"/>
    <mergeCell ref="E3561:F3562"/>
    <mergeCell ref="G3561:G3562"/>
    <mergeCell ref="B3568:C3568"/>
    <mergeCell ref="E3568:F3568"/>
    <mergeCell ref="B3569:C3569"/>
    <mergeCell ref="H3569:H3578"/>
    <mergeCell ref="B3570:C3570"/>
    <mergeCell ref="B3571:C3571"/>
    <mergeCell ref="B3572:C3572"/>
    <mergeCell ref="B3573:C3573"/>
    <mergeCell ref="B3574:C3574"/>
    <mergeCell ref="B3575:C3575"/>
    <mergeCell ref="B3576:C3576"/>
    <mergeCell ref="B3577:C3577"/>
    <mergeCell ref="B3578:C3578"/>
    <mergeCell ref="C3581:C3584"/>
    <mergeCell ref="D3587:E3587"/>
    <mergeCell ref="D3588:E3588"/>
    <mergeCell ref="B3598:H3598"/>
    <mergeCell ref="B3599:G3599"/>
    <mergeCell ref="C3602:C3604"/>
    <mergeCell ref="D3602:G3602"/>
    <mergeCell ref="D3603:G3603"/>
    <mergeCell ref="D3604:G3604"/>
    <mergeCell ref="E3606:F3607"/>
    <mergeCell ref="G3606:G3607"/>
    <mergeCell ref="B3613:C3613"/>
    <mergeCell ref="E3613:F3613"/>
    <mergeCell ref="B3614:C3614"/>
    <mergeCell ref="H3614:H3623"/>
    <mergeCell ref="B3615:C3615"/>
    <mergeCell ref="B3616:C3616"/>
    <mergeCell ref="B3617:C3617"/>
    <mergeCell ref="B3618:C3618"/>
    <mergeCell ref="B3619:C3619"/>
    <mergeCell ref="B3620:C3620"/>
    <mergeCell ref="B3621:C3621"/>
    <mergeCell ref="B3622:C3622"/>
    <mergeCell ref="B3623:C3623"/>
    <mergeCell ref="C3626:C3629"/>
    <mergeCell ref="D3632:E3632"/>
    <mergeCell ref="D3633:E3633"/>
    <mergeCell ref="B3643:H3643"/>
    <mergeCell ref="B3644:G3644"/>
    <mergeCell ref="C3647:C3649"/>
    <mergeCell ref="D3647:G3647"/>
    <mergeCell ref="D3648:G3648"/>
    <mergeCell ref="D3649:G3649"/>
    <mergeCell ref="E3651:F3652"/>
    <mergeCell ref="G3651:G3652"/>
    <mergeCell ref="B3658:C3658"/>
    <mergeCell ref="E3658:F3658"/>
    <mergeCell ref="B3659:C3659"/>
    <mergeCell ref="H3659:H3668"/>
    <mergeCell ref="B3660:C3660"/>
    <mergeCell ref="B3661:C3661"/>
    <mergeCell ref="B3662:C3662"/>
    <mergeCell ref="B3663:C3663"/>
    <mergeCell ref="B3664:C3664"/>
    <mergeCell ref="B3665:C3665"/>
    <mergeCell ref="B3666:C3666"/>
    <mergeCell ref="B3667:C3667"/>
    <mergeCell ref="B3668:C3668"/>
    <mergeCell ref="C3671:C3674"/>
    <mergeCell ref="D3677:E3677"/>
    <mergeCell ref="D3678:E3678"/>
    <mergeCell ref="B3688:H3688"/>
    <mergeCell ref="B3689:G3689"/>
    <mergeCell ref="C3692:C3694"/>
    <mergeCell ref="D3692:G3692"/>
    <mergeCell ref="D3693:G3693"/>
    <mergeCell ref="D3694:G3694"/>
    <mergeCell ref="E3696:F3697"/>
    <mergeCell ref="G3696:G3697"/>
    <mergeCell ref="B3703:C3703"/>
    <mergeCell ref="E3703:F3703"/>
    <mergeCell ref="B3704:C3704"/>
    <mergeCell ref="H3704:H3713"/>
    <mergeCell ref="B3705:C3705"/>
    <mergeCell ref="B3706:C3706"/>
    <mergeCell ref="B3707:C3707"/>
    <mergeCell ref="B3708:C3708"/>
    <mergeCell ref="B3709:C3709"/>
    <mergeCell ref="B3710:C3710"/>
    <mergeCell ref="B3711:C3711"/>
    <mergeCell ref="B3712:C3712"/>
    <mergeCell ref="B3713:C3713"/>
    <mergeCell ref="C3716:C3719"/>
    <mergeCell ref="D3722:E3722"/>
    <mergeCell ref="D3723:E3723"/>
    <mergeCell ref="B3733:H3733"/>
    <mergeCell ref="B3734:G3734"/>
    <mergeCell ref="C3737:C3739"/>
    <mergeCell ref="D3737:G3737"/>
    <mergeCell ref="D3738:G3738"/>
    <mergeCell ref="D3739:G3739"/>
    <mergeCell ref="E3741:F3742"/>
    <mergeCell ref="G3741:G3742"/>
    <mergeCell ref="B3748:C3748"/>
    <mergeCell ref="E3748:F3748"/>
    <mergeCell ref="B3749:C3749"/>
    <mergeCell ref="H3749:H3758"/>
    <mergeCell ref="B3750:C3750"/>
    <mergeCell ref="B3751:C3751"/>
    <mergeCell ref="B3752:C3752"/>
    <mergeCell ref="B3753:C3753"/>
    <mergeCell ref="B3754:C3754"/>
    <mergeCell ref="B3755:C3755"/>
    <mergeCell ref="B3756:C3756"/>
    <mergeCell ref="B3757:C3757"/>
    <mergeCell ref="B3758:C3758"/>
    <mergeCell ref="C3761:C3764"/>
    <mergeCell ref="D3767:E3767"/>
    <mergeCell ref="D3768:E3768"/>
    <mergeCell ref="B3778:H3778"/>
    <mergeCell ref="B3779:G3779"/>
    <mergeCell ref="C3782:C3784"/>
    <mergeCell ref="D3782:G3782"/>
    <mergeCell ref="D3783:G3783"/>
    <mergeCell ref="D3784:G3784"/>
    <mergeCell ref="E3786:F3787"/>
    <mergeCell ref="G3786:G3787"/>
    <mergeCell ref="B3793:C3793"/>
    <mergeCell ref="E3793:F3793"/>
    <mergeCell ref="B3794:C3794"/>
    <mergeCell ref="H3794:H3803"/>
    <mergeCell ref="B3795:C3795"/>
    <mergeCell ref="B3796:C3796"/>
    <mergeCell ref="B3797:C3797"/>
    <mergeCell ref="B3798:C3798"/>
    <mergeCell ref="B3799:C3799"/>
    <mergeCell ref="B3800:C3800"/>
    <mergeCell ref="B3801:C3801"/>
    <mergeCell ref="B3802:C3802"/>
    <mergeCell ref="B3803:C3803"/>
    <mergeCell ref="C3806:C3809"/>
    <mergeCell ref="D3812:E3812"/>
    <mergeCell ref="D3813:E3813"/>
    <mergeCell ref="B3823:H3823"/>
    <mergeCell ref="B3824:G3824"/>
    <mergeCell ref="C3827:C3829"/>
    <mergeCell ref="D3827:G3827"/>
    <mergeCell ref="D3828:G3828"/>
    <mergeCell ref="D3829:G3829"/>
    <mergeCell ref="E3831:F3832"/>
    <mergeCell ref="G3831:G3832"/>
    <mergeCell ref="B3838:C3838"/>
    <mergeCell ref="E3838:F3838"/>
    <mergeCell ref="B3839:C3839"/>
    <mergeCell ref="H3839:H3848"/>
    <mergeCell ref="B3840:C3840"/>
    <mergeCell ref="B3841:C3841"/>
    <mergeCell ref="B3842:C3842"/>
    <mergeCell ref="B3843:C3843"/>
    <mergeCell ref="B3844:C3844"/>
    <mergeCell ref="B3845:C3845"/>
    <mergeCell ref="B3846:C3846"/>
    <mergeCell ref="B3847:C3847"/>
    <mergeCell ref="B3848:C3848"/>
    <mergeCell ref="C3851:C3854"/>
    <mergeCell ref="D3857:E3857"/>
    <mergeCell ref="D3858:E3858"/>
    <mergeCell ref="C3889:C3892"/>
    <mergeCell ref="D3895:E3895"/>
    <mergeCell ref="D3896:E3896"/>
    <mergeCell ref="B3861:H3861"/>
    <mergeCell ref="B3862:G3862"/>
    <mergeCell ref="C3865:C3867"/>
    <mergeCell ref="D3865:G3865"/>
    <mergeCell ref="D3866:G3866"/>
    <mergeCell ref="D3867:G3867"/>
    <mergeCell ref="E3869:F3870"/>
    <mergeCell ref="G3869:G3870"/>
    <mergeCell ref="B3876:C3876"/>
    <mergeCell ref="E3876:F3876"/>
    <mergeCell ref="B3877:C3877"/>
    <mergeCell ref="H3877:H3886"/>
    <mergeCell ref="B3878:C3878"/>
    <mergeCell ref="B3879:C3879"/>
    <mergeCell ref="B3880:C3880"/>
    <mergeCell ref="B3881:C3881"/>
    <mergeCell ref="B3882:C3882"/>
    <mergeCell ref="B3883:C3883"/>
    <mergeCell ref="B3884:C3884"/>
    <mergeCell ref="B3885:C3885"/>
    <mergeCell ref="B3886:C3886"/>
  </mergeCells>
  <dataValidations count="1">
    <dataValidation type="list" allowBlank="1" showInputMessage="1" showErrorMessage="1" sqref="D14 D59 D104 D149 D194 D239 D284 D329 D374 D419 D464 D509 D551 D596 D641 D686 D731 D776 D821 D866 D911 D956 D1001 D1046 D1091 D1136 D1181 D1226 D1271 D1316 D1361 D1406 D1451 D1496 D1541 D1586 D1631 D1676 D1721 D1766 D1811 D1856 D1901 D1946 D1991 D2036 D2081 D2126 D2171 D2216 D2261 D2306 D2351 D2396 D2441 D2486 D2531 D2576 D2621 D2666 D2711 D2756 D2801 D2846 D2891 D2936 D2981 D3026 D3071 D3116 D3161 D3206 D3251 D3296 D3341 D3386 D3431 D3476 D3521 D3566 D3611 D3656 D3701 D3746 D3791 D3836 D3874">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2016-07-26T06:39:25Z</cp:lastPrinted>
  <dcterms:created xsi:type="dcterms:W3CDTF">2016-01-18T14:22:10Z</dcterms:created>
  <dcterms:modified xsi:type="dcterms:W3CDTF">2018-08-08T06:47:14Z</dcterms:modified>
</cp:coreProperties>
</file>