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На сайт МЛХ\"/>
    </mc:Choice>
  </mc:AlternateContent>
  <bookViews>
    <workbookView xWindow="0" yWindow="0" windowWidth="2325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Методике'!$A$1:$H$41</definedName>
    <definedName name="способ_рубки">'Расчет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G9" i="4" l="1"/>
  <c r="G20" i="4" l="1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<sst xmlns="http://schemas.openxmlformats.org/spreadsheetml/2006/main" count="51" uniqueCount="42">
  <si>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</si>
  <si>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</si>
  <si>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</si>
  <si>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</si>
  <si>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</si>
  <si>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</si>
  <si>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</si>
  <si>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</si>
  <si>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</si>
  <si>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</si>
  <si>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</si>
  <si>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</si>
  <si>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</si>
  <si>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</si>
  <si>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</si>
  <si>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</si>
  <si>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</si>
  <si>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</si>
  <si>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</si>
  <si>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</si>
  <si>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</si>
  <si>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</si>
  <si>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</si>
  <si>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</si>
  <si>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</si>
  <si>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</si>
  <si>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</si>
  <si>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</si>
  <si>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</si>
  <si>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</si>
  <si>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</si>
  <si>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</si>
  <si>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</si>
  <si>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</si>
  <si>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</si>
  <si>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</si>
  <si>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</si>
  <si>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</si>
  <si>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Усалинское участковое лесничество</t>
  </si>
  <si>
    <t>квартал 71 выдел 19 делянка 1</t>
  </si>
  <si>
    <t>8Ос2Б</t>
  </si>
  <si>
    <t>ЛОТ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</si>
</sst>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="90" zoomScaleNormal="90" zoomScaleSheetLayoutView="85" zoomScalePageLayoutView="85" workbookViewId="0">
      <selection activeCell="G9" sqref="G9:G1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2" hidden="1" customWidth="1"/>
    <col min="11" max="16384" width="9.140625" style="7"/>
  </cols>
  <sheetData>
    <row r="1" spans="2:10" s="22" customFormat="1" ht="54.75" customHeight="1" x14ac:dyDescent="0.8">
      <c r="B1" s="101" t="s">
        <v>41</v>
      </c>
      <c r="C1" s="101"/>
      <c r="D1" s="101"/>
      <c r="E1" s="101"/>
      <c r="F1" s="101"/>
      <c r="G1" s="101"/>
      <c r="H1" s="101"/>
      <c r="J1" s="61"/>
    </row>
    <row r="2" spans="2:10" ht="46.5" customHeight="1" x14ac:dyDescent="0.25">
      <c r="B2" s="102" t="s">
        <v>36</v>
      </c>
      <c r="C2" s="102"/>
      <c r="D2" s="102"/>
      <c r="E2" s="102"/>
      <c r="F2" s="102"/>
      <c r="G2" s="102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91" t="s">
        <v>15</v>
      </c>
      <c r="D5" s="94" t="s">
        <v>37</v>
      </c>
      <c r="E5" s="94"/>
      <c r="F5" s="94"/>
      <c r="G5" s="94"/>
      <c r="H5" s="40"/>
      <c r="J5" s="63"/>
    </row>
    <row r="6" spans="2:10" s="10" customFormat="1" ht="20.25" customHeight="1" x14ac:dyDescent="0.25">
      <c r="C6" s="92"/>
      <c r="D6" s="94" t="s">
        <v>38</v>
      </c>
      <c r="E6" s="94"/>
      <c r="F6" s="94"/>
      <c r="G6" s="94"/>
      <c r="H6" s="40"/>
      <c r="J6" s="63"/>
    </row>
    <row r="7" spans="2:10" s="10" customFormat="1" ht="20.25" customHeight="1" x14ac:dyDescent="0.25">
      <c r="C7" s="93"/>
      <c r="D7" s="94" t="s">
        <v>39</v>
      </c>
      <c r="E7" s="94"/>
      <c r="F7" s="94"/>
      <c r="G7" s="94"/>
      <c r="H7" s="40"/>
      <c r="J7" s="63"/>
    </row>
    <row r="8" spans="2:10" ht="28.5" customHeight="1" x14ac:dyDescent="0.25">
      <c r="C8" s="35" t="s">
        <v>12</v>
      </c>
      <c r="D8" s="51">
        <v>1.6</v>
      </c>
      <c r="E8" s="49"/>
      <c r="F8" s="10"/>
    </row>
    <row r="9" spans="2:10" ht="28.5" customHeight="1" x14ac:dyDescent="0.25">
      <c r="C9" s="1" t="s">
        <v>9</v>
      </c>
      <c r="D9" s="52">
        <v>470</v>
      </c>
      <c r="E9" s="95" t="s">
        <v>16</v>
      </c>
      <c r="F9" s="96"/>
      <c r="G9" s="99">
        <f>D10/D9</f>
        <v>30.091489361702127</v>
      </c>
    </row>
    <row r="10" spans="2:10" ht="28.5" customHeight="1" x14ac:dyDescent="0.25">
      <c r="C10" s="1" t="s">
        <v>10</v>
      </c>
      <c r="D10" s="52">
        <v>14143</v>
      </c>
      <c r="E10" s="97"/>
      <c r="F10" s="98"/>
      <c r="G10" s="100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3" t="s">
        <v>40</v>
      </c>
    </row>
    <row r="13" spans="2:10" x14ac:dyDescent="0.3">
      <c r="C13" s="36" t="s">
        <v>11</v>
      </c>
      <c r="D13" s="53">
        <v>50</v>
      </c>
      <c r="J13" s="62" t="s">
        <v>33</v>
      </c>
    </row>
    <row r="14" spans="2:10" x14ac:dyDescent="0.3">
      <c r="C14" s="36" t="s">
        <v>13</v>
      </c>
      <c r="D14" s="67" t="s">
        <v>33</v>
      </c>
      <c r="E14" s="41"/>
      <c r="J14" s="62" t="s">
        <v>34</v>
      </c>
    </row>
    <row r="15" spans="2:10" ht="24" thickBot="1" x14ac:dyDescent="0.3">
      <c r="C15" s="42"/>
      <c r="D15" s="42"/>
    </row>
    <row r="16" spans="2:10" ht="48" thickBot="1" x14ac:dyDescent="0.3">
      <c r="B16" s="76" t="s">
        <v>17</v>
      </c>
      <c r="C16" s="77"/>
      <c r="D16" s="23" t="s">
        <v>20</v>
      </c>
      <c r="E16" s="78" t="s">
        <v>22</v>
      </c>
      <c r="F16" s="79"/>
      <c r="G16" s="2" t="s">
        <v>21</v>
      </c>
    </row>
    <row r="17" spans="2:10" s="43" customFormat="1" ht="24" thickBot="1" x14ac:dyDescent="0.3">
      <c r="B17" s="80" t="s">
        <v>35</v>
      </c>
      <c r="C17" s="81"/>
      <c r="D17" s="68">
        <v>50.01</v>
      </c>
      <c r="E17" s="54">
        <v>1.6</v>
      </c>
      <c r="F17" s="18" t="s">
        <v>24</v>
      </c>
      <c r="G17" s="26">
        <f t="shared" ref="G17:G22" si="0">D17*E17</f>
        <v>80.016000000000005</v>
      </c>
      <c r="H17" s="82"/>
      <c r="J17" s="64"/>
    </row>
    <row r="18" spans="2:10" s="44" customFormat="1" ht="46.5" customHeight="1" x14ac:dyDescent="0.25">
      <c r="B18" s="83" t="s">
        <v>18</v>
      </c>
      <c r="C18" s="84"/>
      <c r="D18" s="57">
        <v>97.44</v>
      </c>
      <c r="E18" s="55">
        <v>0.5</v>
      </c>
      <c r="F18" s="19" t="s">
        <v>25</v>
      </c>
      <c r="G18" s="27">
        <f t="shared" si="0"/>
        <v>48.72</v>
      </c>
      <c r="H18" s="82"/>
      <c r="J18" s="65"/>
    </row>
    <row r="19" spans="2:10" s="44" customFormat="1" ht="24" thickBot="1" x14ac:dyDescent="0.3">
      <c r="B19" s="85" t="s">
        <v>19</v>
      </c>
      <c r="C19" s="86"/>
      <c r="D19" s="60">
        <v>151.63</v>
      </c>
      <c r="E19" s="56">
        <v>0.5</v>
      </c>
      <c r="F19" s="20" t="s">
        <v>25</v>
      </c>
      <c r="G19" s="28">
        <f t="shared" si="0"/>
        <v>75.814999999999998</v>
      </c>
      <c r="H19" s="82"/>
      <c r="J19" s="65"/>
    </row>
    <row r="20" spans="2:10" s="44" customFormat="1" ht="24" thickBot="1" x14ac:dyDescent="0.3">
      <c r="B20" s="87" t="s">
        <v>27</v>
      </c>
      <c r="C20" s="88"/>
      <c r="D20" s="69">
        <v>731.97</v>
      </c>
      <c r="E20" s="69">
        <v>0</v>
      </c>
      <c r="F20" s="24" t="s">
        <v>24</v>
      </c>
      <c r="G20" s="29">
        <f t="shared" si="0"/>
        <v>0</v>
      </c>
      <c r="H20" s="82"/>
      <c r="J20" s="65"/>
    </row>
    <row r="21" spans="2:10" s="44" customFormat="1" ht="48" customHeight="1" x14ac:dyDescent="0.25">
      <c r="B21" s="83" t="s">
        <v>32</v>
      </c>
      <c r="C21" s="84"/>
      <c r="D21" s="57">
        <v>652.6</v>
      </c>
      <c r="E21" s="57">
        <v>3.2</v>
      </c>
      <c r="F21" s="19" t="s">
        <v>24</v>
      </c>
      <c r="G21" s="27">
        <f t="shared" si="0"/>
        <v>2088.3200000000002</v>
      </c>
      <c r="H21" s="82"/>
      <c r="J21" s="65"/>
    </row>
    <row r="22" spans="2:10" s="44" customFormat="1" x14ac:dyDescent="0.25">
      <c r="B22" s="89" t="s">
        <v>26</v>
      </c>
      <c r="C22" s="90"/>
      <c r="D22" s="70">
        <v>526.99</v>
      </c>
      <c r="E22" s="58">
        <v>0</v>
      </c>
      <c r="F22" s="21" t="s">
        <v>24</v>
      </c>
      <c r="G22" s="30">
        <f t="shared" si="0"/>
        <v>0</v>
      </c>
      <c r="H22" s="82"/>
      <c r="J22" s="65"/>
    </row>
    <row r="23" spans="2:10" s="44" customFormat="1" x14ac:dyDescent="0.25">
      <c r="B23" s="89" t="s">
        <v>28</v>
      </c>
      <c r="C23" s="90"/>
      <c r="D23" s="71">
        <v>5438.99</v>
      </c>
      <c r="E23" s="59">
        <v>1.6</v>
      </c>
      <c r="F23" s="21" t="s">
        <v>24</v>
      </c>
      <c r="G23" s="30">
        <f t="shared" ref="G23:G24" si="1">D23*E23</f>
        <v>8702.384</v>
      </c>
      <c r="H23" s="82"/>
      <c r="J23" s="65"/>
    </row>
    <row r="24" spans="2:10" s="44" customFormat="1" x14ac:dyDescent="0.25">
      <c r="B24" s="89" t="s">
        <v>29</v>
      </c>
      <c r="C24" s="90"/>
      <c r="D24" s="71">
        <v>1672.77</v>
      </c>
      <c r="E24" s="59">
        <v>1.6</v>
      </c>
      <c r="F24" s="21" t="s">
        <v>24</v>
      </c>
      <c r="G24" s="30">
        <f t="shared" si="1"/>
        <v>2676.4320000000002</v>
      </c>
      <c r="H24" s="82"/>
      <c r="J24" s="65"/>
    </row>
    <row r="25" spans="2:10" s="44" customFormat="1" x14ac:dyDescent="0.25">
      <c r="B25" s="89" t="s">
        <v>31</v>
      </c>
      <c r="C25" s="90"/>
      <c r="D25" s="71">
        <v>548.24</v>
      </c>
      <c r="E25" s="59">
        <v>1.6</v>
      </c>
      <c r="F25" s="21" t="s">
        <v>24</v>
      </c>
      <c r="G25" s="30">
        <f>D25*E25</f>
        <v>877.18400000000008</v>
      </c>
      <c r="H25" s="82"/>
      <c r="J25" s="65"/>
    </row>
    <row r="26" spans="2:10" s="44" customFormat="1" ht="24" thickBot="1" x14ac:dyDescent="0.3">
      <c r="B26" s="85" t="s">
        <v>30</v>
      </c>
      <c r="C26" s="86"/>
      <c r="D26" s="72">
        <v>340.74</v>
      </c>
      <c r="E26" s="60">
        <v>16</v>
      </c>
      <c r="F26" s="20" t="s">
        <v>24</v>
      </c>
      <c r="G26" s="31">
        <f>D26*E26</f>
        <v>5451.84</v>
      </c>
      <c r="H26" s="82"/>
      <c r="J26" s="65"/>
    </row>
    <row r="27" spans="2:10" ht="11.25" customHeight="1" x14ac:dyDescent="0.25">
      <c r="C27" s="3"/>
      <c r="D27" s="3"/>
      <c r="E27" s="4"/>
      <c r="F27" s="4"/>
      <c r="H27" s="45"/>
      <c r="I27" s="46"/>
      <c r="J27" s="66"/>
    </row>
    <row r="28" spans="2:10" ht="25.5" x14ac:dyDescent="0.25">
      <c r="C28" s="14" t="s">
        <v>14</v>
      </c>
      <c r="D28" s="6"/>
    </row>
    <row r="29" spans="2:10" ht="20.25" x14ac:dyDescent="0.25">
      <c r="C29" s="73" t="s">
        <v>6</v>
      </c>
      <c r="D29" s="8" t="s">
        <v>0</v>
      </c>
      <c r="E29" s="9">
        <f>IF(G17&gt;0, ROUND((G17+D10)/D10,2), 0)</f>
        <v>1.01</v>
      </c>
      <c r="F29" s="9"/>
      <c r="G29" s="10"/>
      <c r="H29" s="7"/>
    </row>
    <row r="30" spans="2:10" x14ac:dyDescent="0.25">
      <c r="C30" s="73"/>
      <c r="D30" s="8" t="s">
        <v>1</v>
      </c>
      <c r="E30" s="9">
        <f>IF(SUM(G18:G19)&gt;0,ROUND((G18+G19+D10)/D10,2),0)</f>
        <v>1.01</v>
      </c>
      <c r="F30" s="9"/>
      <c r="G30" s="11"/>
      <c r="H30" s="47"/>
    </row>
    <row r="31" spans="2:10" x14ac:dyDescent="0.25">
      <c r="C31" s="73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73"/>
      <c r="D32" s="13" t="s">
        <v>3</v>
      </c>
      <c r="E32" s="32">
        <f>IF(SUM(G21:G26)&gt;0,ROUND((SUM(G21:G26)+D10)/D10,2),0)</f>
        <v>2.4</v>
      </c>
      <c r="F32" s="10"/>
      <c r="G32" s="11"/>
    </row>
    <row r="33" spans="3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2.42</v>
      </c>
      <c r="F33" s="25"/>
    </row>
    <row r="34" spans="3:10" ht="14.25" customHeight="1" x14ac:dyDescent="0.25">
      <c r="E34" s="15"/>
    </row>
    <row r="35" spans="3:10" s="22" customFormat="1" ht="26.25" customHeight="1" x14ac:dyDescent="0.35">
      <c r="C35" s="16" t="s">
        <v>23</v>
      </c>
      <c r="D35" s="74">
        <f>E33*D10</f>
        <v>34226.06</v>
      </c>
      <c r="E35" s="74"/>
      <c r="F35" s="7"/>
      <c r="G35" s="5"/>
      <c r="H35" s="5"/>
      <c r="J35" s="61"/>
    </row>
    <row r="36" spans="3:10" ht="20.25" x14ac:dyDescent="0.3">
      <c r="C36" s="17" t="s">
        <v>8</v>
      </c>
      <c r="D36" s="75">
        <f>D35/D9</f>
        <v>72.821404255319138</v>
      </c>
      <c r="E36" s="75"/>
      <c r="G36" s="7"/>
      <c r="H36" s="48"/>
    </row>
  </sheetData>
  <sheetProtection formatRows="0" insertColumns="0" insertRows="0"/>
  <mergeCells count="24">
    <mergeCell ref="B22:C22"/>
    <mergeCell ref="B23:C23"/>
    <mergeCell ref="D35:E35"/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</mergeCells>
  <dataValidations count="1">
    <dataValidation type="list" allowBlank="1" showInputMessage="1" showErrorMessage="1" sqref="D14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2018-08-31T12:50:49Z</dcterms:modified>
</cp:coreProperties>
</file>