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6 Материалы для аукциона 25.09 Бо Буи Кам КЮ Ла\На сайт МЛХ\"/>
    </mc:Choice>
  </mc:AlternateContent>
  <bookViews>
    <workbookView xWindow="120" yWindow="1140" windowWidth="9720" windowHeight="6300"/>
  </bookViews>
  <sheets>
    <sheet name="Извещение" sheetId="11" r:id="rId1"/>
  </sheets>
  <definedNames>
    <definedName name="_xlnm._FilterDatabase" localSheetId="0" hidden="1">Извещение!$A$5:$R$67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Извещение!$A$1:$V$69</definedName>
  </definedNames>
  <calcPr calcId="162913" iterate="1"/>
</workbook>
</file>

<file path=xl/calcChain.xml><?xml version="1.0" encoding="utf-8"?>
<calcChain xmlns="http://schemas.openxmlformats.org/spreadsheetml/2006/main">
  <c r="P40" i="11" l="1"/>
  <c r="N40" i="11"/>
  <c r="J40" i="11"/>
  <c r="K40" i="11"/>
  <c r="L40" i="11"/>
  <c r="Q65" i="11" l="1"/>
  <c r="F65" i="11"/>
  <c r="P64" i="11"/>
  <c r="N64" i="11"/>
  <c r="L64" i="11"/>
  <c r="K64" i="11"/>
  <c r="J64" i="11"/>
  <c r="M63" i="11"/>
  <c r="O63" i="11" s="1"/>
  <c r="M62" i="11"/>
  <c r="O62" i="11" s="1"/>
  <c r="M61" i="11"/>
  <c r="O61" i="11" s="1"/>
  <c r="M60" i="11"/>
  <c r="O60" i="11" s="1"/>
  <c r="P59" i="11"/>
  <c r="N59" i="11"/>
  <c r="L59" i="11"/>
  <c r="K59" i="11"/>
  <c r="J59" i="11"/>
  <c r="M58" i="11"/>
  <c r="O58" i="11" s="1"/>
  <c r="M57" i="11"/>
  <c r="O57" i="11" s="1"/>
  <c r="M56" i="11"/>
  <c r="O56" i="11" s="1"/>
  <c r="M55" i="11"/>
  <c r="K43" i="11"/>
  <c r="P51" i="11"/>
  <c r="N51" i="11"/>
  <c r="L51" i="11"/>
  <c r="K51" i="11"/>
  <c r="J51" i="11"/>
  <c r="M50" i="11"/>
  <c r="O50" i="11" s="1"/>
  <c r="M49" i="11"/>
  <c r="O49" i="11" s="1"/>
  <c r="M48" i="11"/>
  <c r="P47" i="11"/>
  <c r="N47" i="11"/>
  <c r="L47" i="11"/>
  <c r="K47" i="11"/>
  <c r="J47" i="11"/>
  <c r="M46" i="11"/>
  <c r="O46" i="11" s="1"/>
  <c r="M45" i="11"/>
  <c r="O45" i="11" s="1"/>
  <c r="M44" i="11"/>
  <c r="M64" i="11" l="1"/>
  <c r="O64" i="11"/>
  <c r="M59" i="11"/>
  <c r="O55" i="11"/>
  <c r="O59" i="11" s="1"/>
  <c r="M51" i="11"/>
  <c r="O48" i="11"/>
  <c r="O51" i="11" s="1"/>
  <c r="M47" i="11"/>
  <c r="O44" i="11"/>
  <c r="O47" i="11" s="1"/>
  <c r="M39" i="11" l="1"/>
  <c r="O39" i="11" s="1"/>
  <c r="M38" i="11"/>
  <c r="O38" i="11" s="1"/>
  <c r="M37" i="11"/>
  <c r="P36" i="11"/>
  <c r="N36" i="11"/>
  <c r="L36" i="11"/>
  <c r="K36" i="11"/>
  <c r="J36" i="11"/>
  <c r="M35" i="11"/>
  <c r="O35" i="11" s="1"/>
  <c r="M34" i="11"/>
  <c r="O34" i="11" s="1"/>
  <c r="M33" i="11"/>
  <c r="O33" i="11" s="1"/>
  <c r="M32" i="11"/>
  <c r="O32" i="11" s="1"/>
  <c r="N31" i="11"/>
  <c r="P10" i="11"/>
  <c r="P31" i="11"/>
  <c r="M40" i="11" l="1"/>
  <c r="O37" i="11"/>
  <c r="O40" i="11" s="1"/>
  <c r="M36" i="11"/>
  <c r="O36" i="11"/>
  <c r="N10" i="11" l="1"/>
  <c r="L10" i="11"/>
  <c r="K10" i="11"/>
  <c r="J10" i="11"/>
  <c r="M9" i="11"/>
  <c r="O9" i="11" s="1"/>
  <c r="M8" i="11"/>
  <c r="O8" i="11" s="1"/>
  <c r="M7" i="11"/>
  <c r="M11" i="11"/>
  <c r="O11" i="11" s="1"/>
  <c r="M12" i="11"/>
  <c r="O12" i="11" s="1"/>
  <c r="M13" i="11"/>
  <c r="O13" i="11" s="1"/>
  <c r="J14" i="11"/>
  <c r="K14" i="11"/>
  <c r="L14" i="11"/>
  <c r="N14" i="11"/>
  <c r="P14" i="11"/>
  <c r="M15" i="11"/>
  <c r="O15" i="11" s="1"/>
  <c r="M16" i="11"/>
  <c r="O16" i="11" s="1"/>
  <c r="M17" i="11"/>
  <c r="O17" i="11" s="1"/>
  <c r="J18" i="11"/>
  <c r="K18" i="11"/>
  <c r="L18" i="11"/>
  <c r="N18" i="11"/>
  <c r="P18" i="11"/>
  <c r="M19" i="11"/>
  <c r="O19" i="11" s="1"/>
  <c r="M20" i="11"/>
  <c r="M21" i="11"/>
  <c r="O21" i="11" s="1"/>
  <c r="J22" i="11"/>
  <c r="K22" i="11"/>
  <c r="L22" i="11"/>
  <c r="N22" i="11"/>
  <c r="P22" i="11"/>
  <c r="M23" i="11"/>
  <c r="O23" i="11" s="1"/>
  <c r="M24" i="11"/>
  <c r="O24" i="11" s="1"/>
  <c r="M25" i="11"/>
  <c r="O25" i="11" s="1"/>
  <c r="J26" i="11"/>
  <c r="K26" i="11"/>
  <c r="L26" i="11"/>
  <c r="N26" i="11"/>
  <c r="P26" i="11"/>
  <c r="M27" i="11"/>
  <c r="M28" i="11"/>
  <c r="O28" i="11" s="1"/>
  <c r="M29" i="11"/>
  <c r="O29" i="11" s="1"/>
  <c r="M30" i="11"/>
  <c r="O30" i="11" s="1"/>
  <c r="J31" i="11"/>
  <c r="K31" i="11"/>
  <c r="L31" i="11"/>
  <c r="M41" i="11"/>
  <c r="M42" i="11"/>
  <c r="O42" i="11" s="1"/>
  <c r="J43" i="11"/>
  <c r="L43" i="11"/>
  <c r="N43" i="11"/>
  <c r="P43" i="11"/>
  <c r="M52" i="11"/>
  <c r="O52" i="11" s="1"/>
  <c r="J53" i="11"/>
  <c r="K53" i="11"/>
  <c r="L53" i="11"/>
  <c r="N53" i="11"/>
  <c r="P53" i="11"/>
  <c r="T10" i="11"/>
  <c r="U10" i="11"/>
  <c r="T14" i="11"/>
  <c r="U14" i="11"/>
  <c r="T18" i="11"/>
  <c r="U18" i="11"/>
  <c r="T22" i="11"/>
  <c r="U22" i="11"/>
  <c r="T26" i="11"/>
  <c r="U26" i="11"/>
  <c r="T31" i="11"/>
  <c r="U31" i="11"/>
  <c r="T36" i="11"/>
  <c r="U36" i="11"/>
  <c r="T40" i="11"/>
  <c r="U40" i="11"/>
  <c r="T47" i="11"/>
  <c r="U47" i="11"/>
  <c r="T51" i="11"/>
  <c r="U51" i="11"/>
  <c r="T54" i="11"/>
  <c r="U54" i="11"/>
  <c r="T59" i="11"/>
  <c r="U59" i="11"/>
  <c r="T64" i="11"/>
  <c r="U64" i="11"/>
  <c r="L65" i="11" l="1"/>
  <c r="P65" i="11"/>
  <c r="J65" i="11"/>
  <c r="N65" i="11"/>
  <c r="K65" i="11"/>
  <c r="M43" i="11"/>
  <c r="M53" i="11"/>
  <c r="M31" i="11"/>
  <c r="M22" i="11"/>
  <c r="M10" i="11"/>
  <c r="O53" i="11"/>
  <c r="O27" i="11"/>
  <c r="O31" i="11" s="1"/>
  <c r="O20" i="11"/>
  <c r="O22" i="11" s="1"/>
  <c r="M14" i="11"/>
  <c r="O14" i="11"/>
  <c r="O7" i="11"/>
  <c r="O10" i="11" s="1"/>
  <c r="O26" i="11"/>
  <c r="O18" i="11"/>
  <c r="O41" i="11"/>
  <c r="O43" i="11" s="1"/>
  <c r="M18" i="11"/>
  <c r="M26" i="11"/>
  <c r="O65" i="11" l="1"/>
  <c r="M65" i="11"/>
</calcChain>
</file>

<file path=xl/sharedStrings.xml><?xml version="1.0" encoding="utf-8"?>
<sst xmlns="http://schemas.openxmlformats.org/spreadsheetml/2006/main" count="207" uniqueCount="67">
  <si>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</si>
  <si>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</si>
  <si>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</si>
  <si>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</si>
  <si>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</si>
  <si>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</si>
  <si>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</si>
  <si>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</si>
  <si>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</si>
  <si>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</si>
  <si>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</si>
  <si>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</si>
  <si>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</si>
  <si>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</si>
  <si>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</si>
  <si>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</si>
  <si>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Осина</t>
  </si>
  <si>
    <t>Липа</t>
  </si>
  <si>
    <t>ВСЕГО</t>
  </si>
  <si>
    <t>СР</t>
  </si>
  <si>
    <t>Дуб</t>
  </si>
  <si>
    <t/>
  </si>
  <si>
    <t xml:space="preserve">мягколиственное 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</si>
  <si>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</si>
  <si>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</si>
  <si>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</si>
  <si>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</si>
  <si>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</si>
  <si>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</si>
  <si>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Восходское/46/3/Осина</t>
  </si>
  <si>
    <t>Восходское/46/3/Береза</t>
  </si>
  <si>
    <t>Восходское/46/3/Липа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</si>
  <si>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</si>
  <si>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</si>
  <si>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</si>
  <si>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</si>
  <si>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</si>
  <si>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</si>
  <si>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</si>
  <si>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Восходское/86/10/Итого</t>
  </si>
  <si>
    <t>/</t>
  </si>
  <si>
    <t>Клен</t>
  </si>
  <si>
    <t>Делянки обсчитаны по ставкам 2018 года</t>
  </si>
  <si>
    <t>Буинское</t>
  </si>
  <si>
    <t>Тюбяк-Чирковское</t>
  </si>
  <si>
    <t>Дрожжановское</t>
  </si>
  <si>
    <t>ДВР</t>
  </si>
  <si>
    <t>И.И. Гатауллин</t>
  </si>
  <si>
    <t>Инженер лесопользования А.В Макаров</t>
  </si>
  <si>
    <t>5ДН4ЛП1ОС</t>
  </si>
  <si>
    <t>6ДН2ЛП2ОС</t>
  </si>
  <si>
    <t>10ОС+ЛП</t>
  </si>
  <si>
    <t>9ОС1ЛП</t>
  </si>
  <si>
    <t>8ЛП1Д1ОС+Б+ОС</t>
  </si>
  <si>
    <t>8ЛП2Д+КЛ+В</t>
  </si>
  <si>
    <t>8ЛП1Д1ОС+КЛ</t>
  </si>
  <si>
    <t>7ДН3ОС+С+Б</t>
  </si>
  <si>
    <t>10ОС+ЛП+ДН</t>
  </si>
  <si>
    <t>7ЛП2Д1ОС+КЛ</t>
  </si>
  <si>
    <t>8ЛП2Д</t>
  </si>
  <si>
    <t>твердолиственное</t>
  </si>
  <si>
    <t xml:space="preserve">16:14:000000:682 </t>
  </si>
  <si>
    <t>16:14:000000:736</t>
  </si>
  <si>
    <t>16:14:000000:625</t>
  </si>
  <si>
    <t>16:08:000000:460</t>
  </si>
  <si>
    <t>16:17:000000:285</t>
  </si>
  <si>
    <t>аукционных единиц купли-продажи лесонасаждений  для аукциона (бизнес) Буинского лесничества на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</si>
</sst>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8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Fill="1" applyBorder="1" applyAlignment="1" applyProtection="1">
      <alignment horizontal="center" vertical="center"/>
      <protection hidden="1"/>
    </xf>
    <xf numFmtId="4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3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/>
    <xf numFmtId="0" fontId="7" fillId="0" borderId="0" xfId="0" applyFont="1" applyAlignment="1">
      <alignment horizontal="center"/>
    </xf>
    <xf numFmtId="1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4" fontId="6" fillId="2" borderId="0" xfId="0" applyNumberFormat="1" applyFont="1" applyFill="1" applyAlignment="1">
      <alignment horizontal="center" vertical="center"/>
    </xf>
    <xf numFmtId="4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6" fillId="2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8"/>
  <sheetViews>
    <sheetView tabSelected="1" view="pageBreakPreview" zoomScale="145" zoomScaleNormal="120" zoomScaleSheetLayoutView="145" workbookViewId="0">
      <selection activeCell="A71" sqref="A71"/>
    </sheetView>
  </sheetViews>
  <sheetFormatPr defaultRowHeight="12.75" x14ac:dyDescent="0.2"/>
  <cols>
    <col min="1" max="1" width="5" style="9" customWidth="1"/>
    <col min="2" max="2" width="14.140625" style="10" customWidth="1"/>
    <col min="3" max="3" width="8.7109375" style="9" customWidth="1"/>
    <col min="4" max="5" width="7.85546875" style="9" customWidth="1"/>
    <col min="6" max="6" width="8.5703125" style="10" customWidth="1"/>
    <col min="7" max="7" width="21.140625" style="9" customWidth="1"/>
    <col min="8" max="8" width="7.5703125" style="10" customWidth="1"/>
    <col min="9" max="9" width="9.42578125" style="10" customWidth="1"/>
    <col min="10" max="10" width="10.85546875" style="11" customWidth="1"/>
    <col min="11" max="11" width="9.7109375" style="11" customWidth="1"/>
    <col min="12" max="12" width="10.28515625" style="11" customWidth="1"/>
    <col min="13" max="13" width="10.5703125" style="11" customWidth="1"/>
    <col min="14" max="14" width="10.140625" style="11" customWidth="1"/>
    <col min="15" max="15" width="8.5703125" style="11" customWidth="1"/>
    <col min="16" max="16" width="13.28515625" style="28" customWidth="1"/>
    <col min="17" max="17" width="12.85546875" style="11" customWidth="1"/>
    <col min="18" max="18" width="17.28515625" style="11" customWidth="1"/>
    <col min="19" max="19" width="35.28515625" hidden="1" customWidth="1"/>
    <col min="20" max="20" width="9.140625" style="1" hidden="1" customWidth="1"/>
    <col min="21" max="21" width="12.7109375" style="1" hidden="1" customWidth="1"/>
    <col min="22" max="22" width="9.140625" style="1" hidden="1" customWidth="1"/>
  </cols>
  <sheetData>
    <row r="1" spans="1:22" x14ac:dyDescent="0.2">
      <c r="A1" s="14"/>
      <c r="B1" s="14"/>
      <c r="C1" s="14"/>
      <c r="D1" s="14"/>
      <c r="E1" s="14"/>
      <c r="F1" s="14"/>
      <c r="G1" s="14"/>
      <c r="H1" s="14"/>
      <c r="I1" s="14"/>
      <c r="J1" s="2"/>
      <c r="K1" s="2"/>
      <c r="L1" s="2"/>
      <c r="M1" s="2"/>
      <c r="N1" s="2"/>
      <c r="O1" s="2"/>
      <c r="P1" s="32"/>
      <c r="Q1" s="3"/>
      <c r="R1" s="3"/>
    </row>
    <row r="2" spans="1:22" x14ac:dyDescent="0.2">
      <c r="A2" s="63" t="s">
        <v>26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</row>
    <row r="3" spans="1:22" x14ac:dyDescent="0.2">
      <c r="A3" s="63" t="s">
        <v>66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</row>
    <row r="5" spans="1:22" ht="33" customHeight="1" x14ac:dyDescent="0.2">
      <c r="A5" s="61" t="s">
        <v>0</v>
      </c>
      <c r="B5" s="55" t="s">
        <v>1</v>
      </c>
      <c r="C5" s="61" t="s">
        <v>2</v>
      </c>
      <c r="D5" s="61" t="s">
        <v>3</v>
      </c>
      <c r="E5" s="59" t="s">
        <v>4</v>
      </c>
      <c r="F5" s="57" t="s">
        <v>5</v>
      </c>
      <c r="G5" s="59" t="s">
        <v>6</v>
      </c>
      <c r="H5" s="57" t="s">
        <v>7</v>
      </c>
      <c r="I5" s="57" t="s">
        <v>8</v>
      </c>
      <c r="J5" s="56" t="s">
        <v>9</v>
      </c>
      <c r="K5" s="56"/>
      <c r="L5" s="56"/>
      <c r="M5" s="56"/>
      <c r="N5" s="53" t="s">
        <v>10</v>
      </c>
      <c r="O5" s="53" t="s">
        <v>11</v>
      </c>
      <c r="P5" s="55" t="s">
        <v>24</v>
      </c>
      <c r="Q5" s="56" t="s">
        <v>23</v>
      </c>
      <c r="R5" s="56" t="s">
        <v>25</v>
      </c>
    </row>
    <row r="6" spans="1:22" ht="24" customHeight="1" x14ac:dyDescent="0.2">
      <c r="A6" s="61"/>
      <c r="B6" s="55"/>
      <c r="C6" s="61"/>
      <c r="D6" s="61"/>
      <c r="E6" s="60"/>
      <c r="F6" s="58"/>
      <c r="G6" s="60"/>
      <c r="H6" s="58"/>
      <c r="I6" s="58"/>
      <c r="J6" s="13" t="s">
        <v>12</v>
      </c>
      <c r="K6" s="13" t="s">
        <v>13</v>
      </c>
      <c r="L6" s="13" t="s">
        <v>14</v>
      </c>
      <c r="M6" s="13" t="s">
        <v>15</v>
      </c>
      <c r="N6" s="54"/>
      <c r="O6" s="54"/>
      <c r="P6" s="55"/>
      <c r="Q6" s="56"/>
      <c r="R6" s="56"/>
    </row>
    <row r="7" spans="1:22" ht="16.149999999999999" customHeight="1" x14ac:dyDescent="0.2">
      <c r="A7" s="27">
        <v>31</v>
      </c>
      <c r="B7" s="44" t="s">
        <v>43</v>
      </c>
      <c r="C7" s="27">
        <v>60</v>
      </c>
      <c r="D7" s="27">
        <v>6</v>
      </c>
      <c r="E7" s="27">
        <v>2</v>
      </c>
      <c r="F7" s="26">
        <v>7.8</v>
      </c>
      <c r="G7" s="46" t="s">
        <v>60</v>
      </c>
      <c r="H7" s="44" t="s">
        <v>46</v>
      </c>
      <c r="I7" s="44" t="s">
        <v>16</v>
      </c>
      <c r="J7" s="18"/>
      <c r="K7" s="18"/>
      <c r="L7" s="18"/>
      <c r="M7" s="29">
        <f>SUM(J7:L7)</f>
        <v>0</v>
      </c>
      <c r="N7" s="18">
        <v>233</v>
      </c>
      <c r="O7" s="29">
        <f>SUM(M7:N7)</f>
        <v>233</v>
      </c>
      <c r="P7" s="33">
        <v>191.15</v>
      </c>
      <c r="Q7" s="22"/>
      <c r="R7" s="51" t="s">
        <v>61</v>
      </c>
      <c r="S7" t="s">
        <v>37</v>
      </c>
    </row>
    <row r="8" spans="1:22" ht="16.149999999999999" customHeight="1" x14ac:dyDescent="0.2">
      <c r="A8" s="27"/>
      <c r="B8" s="44"/>
      <c r="C8" s="27"/>
      <c r="D8" s="6"/>
      <c r="E8" s="6"/>
      <c r="F8" s="7"/>
      <c r="G8" s="49" t="s">
        <v>49</v>
      </c>
      <c r="H8" s="7"/>
      <c r="I8" s="44" t="s">
        <v>17</v>
      </c>
      <c r="J8" s="18">
        <v>88</v>
      </c>
      <c r="K8" s="18">
        <v>28</v>
      </c>
      <c r="L8" s="18"/>
      <c r="M8" s="29">
        <f t="shared" ref="M8:M9" si="0">SUBTOTAL(9,J8:L8)</f>
        <v>116</v>
      </c>
      <c r="N8" s="18">
        <v>51</v>
      </c>
      <c r="O8" s="29">
        <f>SUM(M8:N8)</f>
        <v>167</v>
      </c>
      <c r="P8" s="33">
        <v>11187.85</v>
      </c>
      <c r="Q8" s="22"/>
      <c r="R8" s="24"/>
      <c r="S8" t="s">
        <v>38</v>
      </c>
    </row>
    <row r="9" spans="1:22" ht="16.149999999999999" customHeight="1" x14ac:dyDescent="0.2">
      <c r="A9" s="45"/>
      <c r="B9" s="44"/>
      <c r="C9" s="45"/>
      <c r="D9" s="6"/>
      <c r="E9" s="6"/>
      <c r="F9" s="7"/>
      <c r="G9" s="46">
        <v>75</v>
      </c>
      <c r="H9" s="7"/>
      <c r="I9" s="44" t="s">
        <v>20</v>
      </c>
      <c r="J9" s="18"/>
      <c r="K9" s="18"/>
      <c r="L9" s="18"/>
      <c r="M9" s="29">
        <f t="shared" si="0"/>
        <v>0</v>
      </c>
      <c r="N9" s="18">
        <v>28</v>
      </c>
      <c r="O9" s="29">
        <f>SUM(M9:N9)</f>
        <v>28</v>
      </c>
      <c r="P9" s="33">
        <v>1111.73</v>
      </c>
      <c r="Q9" s="22"/>
      <c r="R9" s="24"/>
    </row>
    <row r="10" spans="1:22" ht="16.149999999999999" customHeight="1" x14ac:dyDescent="0.2">
      <c r="A10" s="27"/>
      <c r="B10" s="44"/>
      <c r="C10" s="27"/>
      <c r="D10" s="27"/>
      <c r="E10" s="27"/>
      <c r="F10" s="26"/>
      <c r="G10" s="46"/>
      <c r="H10" s="26"/>
      <c r="I10" s="31" t="s">
        <v>15</v>
      </c>
      <c r="J10" s="30">
        <f>SUM(J7:J9)</f>
        <v>88</v>
      </c>
      <c r="K10" s="30">
        <f>SUM(K7:K9)</f>
        <v>28</v>
      </c>
      <c r="L10" s="30">
        <f>SUM(L7:L9)</f>
        <v>0</v>
      </c>
      <c r="M10" s="30">
        <f t="shared" ref="M10" si="1">SUM(M7:M8)</f>
        <v>116</v>
      </c>
      <c r="N10" s="30">
        <f>SUM(N7:N9)</f>
        <v>312</v>
      </c>
      <c r="O10" s="30">
        <f>SUM(O7:O9)</f>
        <v>428</v>
      </c>
      <c r="P10" s="34">
        <f>SUM(P7:P9)</f>
        <v>12490.73</v>
      </c>
      <c r="Q10" s="39">
        <v>32226.080000000002</v>
      </c>
      <c r="R10" s="23"/>
      <c r="S10" t="s">
        <v>39</v>
      </c>
      <c r="T10" s="1" t="e">
        <f ca="1">OFFSET(#REF!,V10,0,1,1)</f>
        <v>#REF!</v>
      </c>
      <c r="U10" s="1" t="e">
        <f ca="1">OFFSET(#REF!,V10,-1,1,1)</f>
        <v>#REF!</v>
      </c>
      <c r="V10" s="1">
        <v>192</v>
      </c>
    </row>
    <row r="11" spans="1:22" ht="16.149999999999999" customHeight="1" x14ac:dyDescent="0.2">
      <c r="A11" s="4">
        <v>32</v>
      </c>
      <c r="B11" s="44" t="s">
        <v>43</v>
      </c>
      <c r="C11" s="4">
        <v>60</v>
      </c>
      <c r="D11" s="4">
        <v>29</v>
      </c>
      <c r="E11" s="4">
        <v>1</v>
      </c>
      <c r="F11" s="5">
        <v>5.0999999999999996</v>
      </c>
      <c r="G11" s="46" t="s">
        <v>60</v>
      </c>
      <c r="H11" s="44" t="s">
        <v>46</v>
      </c>
      <c r="I11" s="5" t="s">
        <v>16</v>
      </c>
      <c r="J11" s="18"/>
      <c r="K11" s="18"/>
      <c r="L11" s="18"/>
      <c r="M11" s="29">
        <f t="shared" ref="M11:M13" si="2">SUBTOTAL(9,J11:L11)</f>
        <v>0</v>
      </c>
      <c r="N11" s="18">
        <v>90</v>
      </c>
      <c r="O11" s="29">
        <f>SUM(M11:N11)</f>
        <v>90</v>
      </c>
      <c r="P11" s="33">
        <v>73.73</v>
      </c>
      <c r="Q11" s="25"/>
      <c r="R11" s="51" t="s">
        <v>61</v>
      </c>
      <c r="S11" t="s">
        <v>33</v>
      </c>
    </row>
    <row r="12" spans="1:22" ht="16.149999999999999" customHeight="1" x14ac:dyDescent="0.2">
      <c r="A12" s="4"/>
      <c r="B12" s="44"/>
      <c r="C12" s="4"/>
      <c r="D12" s="6"/>
      <c r="E12" s="6"/>
      <c r="F12" s="7"/>
      <c r="G12" s="49" t="s">
        <v>50</v>
      </c>
      <c r="H12" s="7"/>
      <c r="I12" s="20" t="s">
        <v>17</v>
      </c>
      <c r="J12" s="18">
        <v>6</v>
      </c>
      <c r="K12" s="18">
        <v>2</v>
      </c>
      <c r="L12" s="18"/>
      <c r="M12" s="29">
        <f t="shared" si="2"/>
        <v>8</v>
      </c>
      <c r="N12" s="18">
        <v>3</v>
      </c>
      <c r="O12" s="29">
        <f>SUM(M12:N12)</f>
        <v>11</v>
      </c>
      <c r="P12" s="33">
        <v>809.82</v>
      </c>
      <c r="Q12" s="25"/>
      <c r="R12" s="24"/>
      <c r="S12" t="s">
        <v>34</v>
      </c>
    </row>
    <row r="13" spans="1:22" ht="16.149999999999999" customHeight="1" x14ac:dyDescent="0.2">
      <c r="A13" s="4"/>
      <c r="B13" s="44"/>
      <c r="C13" s="4"/>
      <c r="D13" s="6"/>
      <c r="E13" s="6"/>
      <c r="F13" s="7"/>
      <c r="G13" s="46">
        <v>80</v>
      </c>
      <c r="H13" s="7"/>
      <c r="I13" s="20" t="s">
        <v>20</v>
      </c>
      <c r="J13" s="18"/>
      <c r="K13" s="18"/>
      <c r="L13" s="18"/>
      <c r="M13" s="29">
        <f t="shared" si="2"/>
        <v>0</v>
      </c>
      <c r="N13" s="18">
        <v>34</v>
      </c>
      <c r="O13" s="29">
        <f>SUM(M13:N13)</f>
        <v>34</v>
      </c>
      <c r="P13" s="33">
        <v>1365.35</v>
      </c>
      <c r="Q13" s="25"/>
      <c r="R13" s="24"/>
      <c r="S13" t="s">
        <v>35</v>
      </c>
    </row>
    <row r="14" spans="1:22" ht="16.149999999999999" customHeight="1" x14ac:dyDescent="0.2">
      <c r="A14" s="4"/>
      <c r="B14" s="44"/>
      <c r="C14" s="4"/>
      <c r="D14" s="4"/>
      <c r="E14" s="4"/>
      <c r="F14" s="5"/>
      <c r="G14" s="46"/>
      <c r="H14" s="5"/>
      <c r="I14" s="31" t="s">
        <v>15</v>
      </c>
      <c r="J14" s="30">
        <f>SUM(J11:J13)</f>
        <v>6</v>
      </c>
      <c r="K14" s="30">
        <f t="shared" ref="K14:P14" si="3">SUM(K11:K13)</f>
        <v>2</v>
      </c>
      <c r="L14" s="30">
        <f t="shared" si="3"/>
        <v>0</v>
      </c>
      <c r="M14" s="30">
        <f t="shared" si="3"/>
        <v>8</v>
      </c>
      <c r="N14" s="30">
        <f t="shared" si="3"/>
        <v>127</v>
      </c>
      <c r="O14" s="30">
        <f t="shared" si="3"/>
        <v>135</v>
      </c>
      <c r="P14" s="34">
        <f t="shared" si="3"/>
        <v>2248.9</v>
      </c>
      <c r="Q14" s="40">
        <v>9242.98</v>
      </c>
      <c r="R14" s="24"/>
      <c r="S14" t="s">
        <v>36</v>
      </c>
      <c r="T14" s="1" t="e">
        <f ca="1">OFFSET(#REF!,V14,0,1,1)</f>
        <v>#REF!</v>
      </c>
      <c r="U14" s="1" t="e">
        <f ca="1">OFFSET(#REF!,V14,-1,1,1)</f>
        <v>#REF!</v>
      </c>
      <c r="V14" s="1">
        <v>155</v>
      </c>
    </row>
    <row r="15" spans="1:22" ht="16.149999999999999" customHeight="1" x14ac:dyDescent="0.2">
      <c r="A15" s="27">
        <v>33</v>
      </c>
      <c r="B15" s="44" t="s">
        <v>43</v>
      </c>
      <c r="C15" s="27">
        <v>79</v>
      </c>
      <c r="D15" s="27">
        <v>2</v>
      </c>
      <c r="E15" s="27">
        <v>1</v>
      </c>
      <c r="F15" s="26">
        <v>0.47</v>
      </c>
      <c r="G15" s="46" t="s">
        <v>22</v>
      </c>
      <c r="H15" s="44" t="s">
        <v>19</v>
      </c>
      <c r="I15" s="48" t="s">
        <v>41</v>
      </c>
      <c r="J15" s="18"/>
      <c r="K15" s="18"/>
      <c r="L15" s="18"/>
      <c r="M15" s="29">
        <f>SUM(J15:L15)</f>
        <v>0</v>
      </c>
      <c r="N15" s="18">
        <v>4.18</v>
      </c>
      <c r="O15" s="29">
        <f>SUM(M15:N15)</f>
        <v>4.18</v>
      </c>
      <c r="P15" s="33">
        <v>131.43</v>
      </c>
      <c r="Q15" s="22"/>
      <c r="R15" s="50" t="s">
        <v>62</v>
      </c>
      <c r="S15" t="s">
        <v>29</v>
      </c>
    </row>
    <row r="16" spans="1:22" ht="16.149999999999999" customHeight="1" x14ac:dyDescent="0.2">
      <c r="A16" s="27"/>
      <c r="B16" s="44"/>
      <c r="C16" s="27"/>
      <c r="D16" s="6"/>
      <c r="E16" s="6"/>
      <c r="F16" s="7"/>
      <c r="G16" s="49" t="s">
        <v>51</v>
      </c>
      <c r="H16" s="7"/>
      <c r="I16" s="48" t="s">
        <v>17</v>
      </c>
      <c r="J16" s="18">
        <v>0.35</v>
      </c>
      <c r="K16" s="18">
        <v>1.51</v>
      </c>
      <c r="L16" s="18">
        <v>2.85</v>
      </c>
      <c r="M16" s="29">
        <f t="shared" ref="M16:M17" si="4">SUBTOTAL(9,J16:L16)</f>
        <v>4.71</v>
      </c>
      <c r="N16" s="18">
        <v>3.27</v>
      </c>
      <c r="O16" s="29">
        <f>SUM(M16:N16)</f>
        <v>7.98</v>
      </c>
      <c r="P16" s="33">
        <v>265.87</v>
      </c>
      <c r="Q16" s="22"/>
      <c r="R16" s="24"/>
      <c r="S16" t="s">
        <v>30</v>
      </c>
    </row>
    <row r="17" spans="1:22" ht="16.149999999999999" customHeight="1" x14ac:dyDescent="0.2">
      <c r="A17" s="27"/>
      <c r="B17" s="44"/>
      <c r="C17" s="27"/>
      <c r="D17" s="27"/>
      <c r="E17" s="27"/>
      <c r="F17" s="26"/>
      <c r="G17" s="46">
        <v>60</v>
      </c>
      <c r="H17" s="26"/>
      <c r="I17" s="48" t="s">
        <v>16</v>
      </c>
      <c r="J17" s="18">
        <v>2.88</v>
      </c>
      <c r="K17" s="18">
        <v>12.71</v>
      </c>
      <c r="L17" s="18">
        <v>0.71</v>
      </c>
      <c r="M17" s="29">
        <f t="shared" si="4"/>
        <v>16.3</v>
      </c>
      <c r="N17" s="18">
        <v>57.89</v>
      </c>
      <c r="O17" s="29">
        <f>SUM(M17:N17)</f>
        <v>74.19</v>
      </c>
      <c r="P17" s="33">
        <v>468.98</v>
      </c>
      <c r="Q17" s="22"/>
      <c r="R17" s="24"/>
      <c r="S17" t="s">
        <v>31</v>
      </c>
    </row>
    <row r="18" spans="1:22" ht="16.149999999999999" customHeight="1" x14ac:dyDescent="0.2">
      <c r="A18" s="27"/>
      <c r="B18" s="44"/>
      <c r="C18" s="27"/>
      <c r="D18" s="27"/>
      <c r="E18" s="27"/>
      <c r="F18" s="26"/>
      <c r="G18" s="46"/>
      <c r="H18" s="26"/>
      <c r="I18" s="31" t="s">
        <v>15</v>
      </c>
      <c r="J18" s="30">
        <f t="shared" ref="J18:P18" si="5">SUM(J15:J17)</f>
        <v>3.23</v>
      </c>
      <c r="K18" s="30">
        <f t="shared" si="5"/>
        <v>14.22</v>
      </c>
      <c r="L18" s="30">
        <f t="shared" si="5"/>
        <v>3.56</v>
      </c>
      <c r="M18" s="30">
        <f t="shared" si="5"/>
        <v>21.01</v>
      </c>
      <c r="N18" s="30">
        <f t="shared" si="5"/>
        <v>65.34</v>
      </c>
      <c r="O18" s="30">
        <f t="shared" si="5"/>
        <v>86.35</v>
      </c>
      <c r="P18" s="34">
        <f t="shared" si="5"/>
        <v>866.28</v>
      </c>
      <c r="Q18" s="40">
        <v>6878.34</v>
      </c>
      <c r="R18" s="24"/>
      <c r="S18" t="s">
        <v>32</v>
      </c>
      <c r="T18" s="1" t="e">
        <f ca="1">OFFSET(#REF!,V18,0,1,1)</f>
        <v>#REF!</v>
      </c>
      <c r="U18" s="1" t="e">
        <f ca="1">OFFSET(#REF!,V18,-1,1,1)</f>
        <v>#REF!</v>
      </c>
      <c r="V18" s="1">
        <v>118</v>
      </c>
    </row>
    <row r="19" spans="1:22" ht="16.149999999999999" customHeight="1" x14ac:dyDescent="0.2">
      <c r="A19" s="27">
        <v>34</v>
      </c>
      <c r="B19" s="44" t="s">
        <v>43</v>
      </c>
      <c r="C19" s="27">
        <v>79</v>
      </c>
      <c r="D19" s="27">
        <v>2</v>
      </c>
      <c r="E19" s="27">
        <v>2</v>
      </c>
      <c r="F19" s="26">
        <v>0.71</v>
      </c>
      <c r="G19" s="46" t="s">
        <v>22</v>
      </c>
      <c r="H19" s="26" t="s">
        <v>19</v>
      </c>
      <c r="I19" s="48" t="s">
        <v>41</v>
      </c>
      <c r="J19" s="18"/>
      <c r="K19" s="18"/>
      <c r="L19" s="18"/>
      <c r="M19" s="29">
        <f>SUM(J19:L19)</f>
        <v>0</v>
      </c>
      <c r="N19" s="18">
        <v>3</v>
      </c>
      <c r="O19" s="29">
        <f>SUM(M19:N19)</f>
        <v>3</v>
      </c>
      <c r="P19" s="33">
        <v>110.13</v>
      </c>
      <c r="Q19" s="22"/>
      <c r="R19" s="50" t="s">
        <v>62</v>
      </c>
      <c r="S19" t="s">
        <v>29</v>
      </c>
    </row>
    <row r="20" spans="1:22" ht="16.149999999999999" customHeight="1" x14ac:dyDescent="0.2">
      <c r="A20" s="27" t="s">
        <v>21</v>
      </c>
      <c r="B20" s="44"/>
      <c r="C20" s="27"/>
      <c r="D20" s="6"/>
      <c r="E20" s="6"/>
      <c r="F20" s="7"/>
      <c r="G20" s="49" t="s">
        <v>51</v>
      </c>
      <c r="H20" s="7"/>
      <c r="I20" s="26" t="s">
        <v>17</v>
      </c>
      <c r="J20" s="18">
        <v>3.18</v>
      </c>
      <c r="K20" s="18">
        <v>6</v>
      </c>
      <c r="L20" s="18">
        <v>3</v>
      </c>
      <c r="M20" s="29">
        <f t="shared" ref="M20:M21" si="6">SUBTOTAL(9,J20:L20)</f>
        <v>12.18</v>
      </c>
      <c r="N20" s="18">
        <v>4</v>
      </c>
      <c r="O20" s="29">
        <f>SUM(M20:N20)</f>
        <v>16.18</v>
      </c>
      <c r="P20" s="33">
        <v>909.45</v>
      </c>
      <c r="Q20" s="22"/>
      <c r="R20" s="24"/>
      <c r="S20" t="s">
        <v>30</v>
      </c>
    </row>
    <row r="21" spans="1:22" ht="16.149999999999999" customHeight="1" x14ac:dyDescent="0.2">
      <c r="A21" s="27" t="s">
        <v>21</v>
      </c>
      <c r="B21" s="44"/>
      <c r="C21" s="27"/>
      <c r="D21" s="27"/>
      <c r="E21" s="27"/>
      <c r="F21" s="26"/>
      <c r="G21" s="46">
        <v>60</v>
      </c>
      <c r="H21" s="26"/>
      <c r="I21" s="48" t="s">
        <v>16</v>
      </c>
      <c r="J21" s="18">
        <v>7.4</v>
      </c>
      <c r="K21" s="18">
        <v>21</v>
      </c>
      <c r="L21" s="18">
        <v>1</v>
      </c>
      <c r="M21" s="29">
        <f t="shared" si="6"/>
        <v>29.4</v>
      </c>
      <c r="N21" s="18">
        <v>79</v>
      </c>
      <c r="O21" s="29">
        <f>SUM(M21:N21)</f>
        <v>108.4</v>
      </c>
      <c r="P21" s="33">
        <v>853.71</v>
      </c>
      <c r="Q21" s="22"/>
      <c r="R21" s="24"/>
      <c r="S21" t="s">
        <v>31</v>
      </c>
    </row>
    <row r="22" spans="1:22" ht="16.149999999999999" customHeight="1" x14ac:dyDescent="0.2">
      <c r="A22" s="27" t="s">
        <v>21</v>
      </c>
      <c r="B22" s="44"/>
      <c r="C22" s="27"/>
      <c r="D22" s="27"/>
      <c r="E22" s="27"/>
      <c r="F22" s="26"/>
      <c r="G22" s="46"/>
      <c r="H22" s="26"/>
      <c r="I22" s="31" t="s">
        <v>15</v>
      </c>
      <c r="J22" s="30">
        <f t="shared" ref="J22:P22" si="7">SUM(J19:J21)</f>
        <v>10.58</v>
      </c>
      <c r="K22" s="30">
        <f t="shared" si="7"/>
        <v>27</v>
      </c>
      <c r="L22" s="30">
        <f t="shared" si="7"/>
        <v>4</v>
      </c>
      <c r="M22" s="30">
        <f t="shared" si="7"/>
        <v>41.58</v>
      </c>
      <c r="N22" s="30">
        <f t="shared" si="7"/>
        <v>86</v>
      </c>
      <c r="O22" s="30">
        <f t="shared" si="7"/>
        <v>127.58000000000001</v>
      </c>
      <c r="P22" s="34">
        <f t="shared" si="7"/>
        <v>1873.29</v>
      </c>
      <c r="Q22" s="40">
        <v>10883.81</v>
      </c>
      <c r="R22" s="24"/>
      <c r="S22" t="s">
        <v>32</v>
      </c>
      <c r="T22" s="1" t="e">
        <f ca="1">OFFSET(#REF!,V22,0,1,1)</f>
        <v>#REF!</v>
      </c>
      <c r="U22" s="1" t="e">
        <f ca="1">OFFSET(#REF!,V22,-1,1,1)</f>
        <v>#REF!</v>
      </c>
      <c r="V22" s="1">
        <v>118</v>
      </c>
    </row>
    <row r="23" spans="1:22" ht="16.149999999999999" customHeight="1" x14ac:dyDescent="0.2">
      <c r="A23" s="27">
        <v>35</v>
      </c>
      <c r="B23" s="44" t="s">
        <v>43</v>
      </c>
      <c r="C23" s="27">
        <v>79</v>
      </c>
      <c r="D23" s="27">
        <v>2</v>
      </c>
      <c r="E23" s="27">
        <v>5</v>
      </c>
      <c r="F23" s="26">
        <v>0.63</v>
      </c>
      <c r="G23" s="46" t="s">
        <v>22</v>
      </c>
      <c r="H23" s="26" t="s">
        <v>19</v>
      </c>
      <c r="I23" s="48" t="s">
        <v>41</v>
      </c>
      <c r="J23" s="18"/>
      <c r="K23" s="18"/>
      <c r="L23" s="18"/>
      <c r="M23" s="29">
        <f>SUM(J23:L23)</f>
        <v>0</v>
      </c>
      <c r="N23" s="18">
        <v>1</v>
      </c>
      <c r="O23" s="29">
        <f>SUM(M23:N23)</f>
        <v>1</v>
      </c>
      <c r="P23" s="33">
        <v>43.41</v>
      </c>
      <c r="Q23" s="22"/>
      <c r="R23" s="50" t="s">
        <v>62</v>
      </c>
      <c r="S23" t="s">
        <v>29</v>
      </c>
    </row>
    <row r="24" spans="1:22" ht="16.149999999999999" customHeight="1" x14ac:dyDescent="0.2">
      <c r="A24" s="27" t="s">
        <v>21</v>
      </c>
      <c r="B24" s="44"/>
      <c r="C24" s="27"/>
      <c r="D24" s="6"/>
      <c r="E24" s="6"/>
      <c r="F24" s="7"/>
      <c r="G24" s="49" t="s">
        <v>51</v>
      </c>
      <c r="H24" s="7"/>
      <c r="I24" s="26" t="s">
        <v>17</v>
      </c>
      <c r="J24" s="18"/>
      <c r="K24" s="18">
        <v>4</v>
      </c>
      <c r="L24" s="18">
        <v>2</v>
      </c>
      <c r="M24" s="29">
        <f t="shared" ref="M24:M25" si="8">SUBTOTAL(9,J24:L24)</f>
        <v>6</v>
      </c>
      <c r="N24" s="18">
        <v>3</v>
      </c>
      <c r="O24" s="29">
        <f>SUM(M24:N24)</f>
        <v>9</v>
      </c>
      <c r="P24" s="33">
        <v>397.43</v>
      </c>
      <c r="Q24" s="22"/>
      <c r="R24" s="24"/>
      <c r="S24" t="s">
        <v>30</v>
      </c>
    </row>
    <row r="25" spans="1:22" ht="16.149999999999999" customHeight="1" x14ac:dyDescent="0.2">
      <c r="A25" s="27" t="s">
        <v>21</v>
      </c>
      <c r="B25" s="44"/>
      <c r="C25" s="27"/>
      <c r="D25" s="27"/>
      <c r="E25" s="27"/>
      <c r="F25" s="26"/>
      <c r="G25" s="46">
        <v>60</v>
      </c>
      <c r="H25" s="26"/>
      <c r="I25" s="48" t="s">
        <v>16</v>
      </c>
      <c r="J25" s="18">
        <v>19</v>
      </c>
      <c r="K25" s="18">
        <v>34</v>
      </c>
      <c r="L25" s="18">
        <v>0.24</v>
      </c>
      <c r="M25" s="29">
        <f t="shared" si="8"/>
        <v>53.24</v>
      </c>
      <c r="N25" s="18">
        <v>130</v>
      </c>
      <c r="O25" s="29">
        <f>SUM(M25:N25)</f>
        <v>183.24</v>
      </c>
      <c r="P25" s="33">
        <v>1594.16</v>
      </c>
      <c r="Q25" s="22"/>
      <c r="R25" s="24"/>
      <c r="S25" t="s">
        <v>31</v>
      </c>
    </row>
    <row r="26" spans="1:22" ht="16.149999999999999" customHeight="1" x14ac:dyDescent="0.2">
      <c r="A26" s="27" t="s">
        <v>21</v>
      </c>
      <c r="B26" s="44"/>
      <c r="C26" s="27"/>
      <c r="D26" s="27"/>
      <c r="E26" s="27"/>
      <c r="F26" s="26"/>
      <c r="G26" s="46"/>
      <c r="H26" s="26"/>
      <c r="I26" s="31" t="s">
        <v>15</v>
      </c>
      <c r="J26" s="30">
        <f t="shared" ref="J26:P26" si="9">SUM(J23:J25)</f>
        <v>19</v>
      </c>
      <c r="K26" s="30">
        <f t="shared" si="9"/>
        <v>38</v>
      </c>
      <c r="L26" s="30">
        <f t="shared" si="9"/>
        <v>2.2400000000000002</v>
      </c>
      <c r="M26" s="30">
        <f t="shared" si="9"/>
        <v>59.24</v>
      </c>
      <c r="N26" s="30">
        <f t="shared" si="9"/>
        <v>134</v>
      </c>
      <c r="O26" s="30">
        <f t="shared" si="9"/>
        <v>193.24</v>
      </c>
      <c r="P26" s="34">
        <f t="shared" si="9"/>
        <v>2035</v>
      </c>
      <c r="Q26" s="40">
        <v>10032.549999999999</v>
      </c>
      <c r="R26" s="24"/>
      <c r="S26" t="s">
        <v>32</v>
      </c>
      <c r="T26" s="1" t="e">
        <f ca="1">OFFSET(#REF!,V26,0,1,1)</f>
        <v>#REF!</v>
      </c>
      <c r="U26" s="1" t="e">
        <f ca="1">OFFSET(#REF!,V26,-1,1,1)</f>
        <v>#REF!</v>
      </c>
      <c r="V26" s="1">
        <v>118</v>
      </c>
    </row>
    <row r="27" spans="1:22" ht="16.149999999999999" customHeight="1" x14ac:dyDescent="0.2">
      <c r="A27" s="4">
        <v>36</v>
      </c>
      <c r="B27" s="44" t="s">
        <v>43</v>
      </c>
      <c r="C27" s="27">
        <v>79</v>
      </c>
      <c r="D27" s="27">
        <v>2</v>
      </c>
      <c r="E27" s="27">
        <v>6</v>
      </c>
      <c r="F27" s="26">
        <v>0.75</v>
      </c>
      <c r="G27" s="46" t="s">
        <v>22</v>
      </c>
      <c r="H27" s="26" t="s">
        <v>19</v>
      </c>
      <c r="I27" s="48" t="s">
        <v>20</v>
      </c>
      <c r="J27" s="18"/>
      <c r="K27" s="18"/>
      <c r="L27" s="18"/>
      <c r="M27" s="29">
        <f t="shared" ref="M27:M29" si="10">SUBTOTAL(9,J27:L27)</f>
        <v>0</v>
      </c>
      <c r="N27" s="18">
        <v>9.15</v>
      </c>
      <c r="O27" s="29">
        <f>SUM(M27:N27)</f>
        <v>9.15</v>
      </c>
      <c r="P27" s="33">
        <v>367.76</v>
      </c>
      <c r="Q27" s="22"/>
      <c r="R27" s="50" t="s">
        <v>62</v>
      </c>
    </row>
    <row r="28" spans="1:22" ht="16.149999999999999" customHeight="1" x14ac:dyDescent="0.2">
      <c r="A28" s="4"/>
      <c r="B28" s="44"/>
      <c r="C28" s="27"/>
      <c r="D28" s="6"/>
      <c r="E28" s="6"/>
      <c r="F28" s="7"/>
      <c r="G28" s="49" t="s">
        <v>51</v>
      </c>
      <c r="H28" s="7"/>
      <c r="I28" s="48" t="s">
        <v>41</v>
      </c>
      <c r="J28" s="18"/>
      <c r="K28" s="18"/>
      <c r="L28" s="18"/>
      <c r="M28" s="29">
        <f t="shared" si="10"/>
        <v>0</v>
      </c>
      <c r="N28" s="18">
        <v>1.22</v>
      </c>
      <c r="O28" s="29">
        <f>SUM(M28:N28)</f>
        <v>1.22</v>
      </c>
      <c r="P28" s="33">
        <v>49.04</v>
      </c>
      <c r="Q28" s="22"/>
      <c r="R28" s="24"/>
    </row>
    <row r="29" spans="1:22" s="35" customFormat="1" ht="16.149999999999999" customHeight="1" x14ac:dyDescent="0.2">
      <c r="A29" s="27"/>
      <c r="B29" s="44"/>
      <c r="C29" s="27"/>
      <c r="D29" s="27"/>
      <c r="E29" s="27"/>
      <c r="F29" s="26"/>
      <c r="G29" s="46">
        <v>60</v>
      </c>
      <c r="H29" s="26"/>
      <c r="I29" s="48" t="s">
        <v>17</v>
      </c>
      <c r="J29" s="18">
        <v>0.91</v>
      </c>
      <c r="K29" s="18">
        <v>7.22</v>
      </c>
      <c r="L29" s="18">
        <v>4.84</v>
      </c>
      <c r="M29" s="29">
        <f t="shared" si="10"/>
        <v>12.969999999999999</v>
      </c>
      <c r="N29" s="18">
        <v>6.65</v>
      </c>
      <c r="O29" s="29">
        <f>SUM(M29:N29)</f>
        <v>19.619999999999997</v>
      </c>
      <c r="P29" s="33">
        <v>830.48</v>
      </c>
      <c r="Q29" s="24"/>
      <c r="R29" s="24"/>
      <c r="T29" s="36"/>
      <c r="U29" s="36"/>
      <c r="V29" s="36"/>
    </row>
    <row r="30" spans="1:22" ht="16.149999999999999" customHeight="1" x14ac:dyDescent="0.2">
      <c r="A30" s="4"/>
      <c r="B30" s="44"/>
      <c r="C30" s="4"/>
      <c r="D30" s="4"/>
      <c r="E30" s="4"/>
      <c r="F30" s="5"/>
      <c r="G30" s="46"/>
      <c r="H30" s="5"/>
      <c r="I30" s="48" t="s">
        <v>16</v>
      </c>
      <c r="J30" s="18">
        <v>7.65</v>
      </c>
      <c r="K30" s="18">
        <v>15.22</v>
      </c>
      <c r="L30" s="18">
        <v>0.59</v>
      </c>
      <c r="M30" s="29">
        <f t="shared" ref="M30" si="11">SUBTOTAL(9,J30:L30)</f>
        <v>23.46</v>
      </c>
      <c r="N30" s="18">
        <v>69.66</v>
      </c>
      <c r="O30" s="29">
        <f>SUM(M30:N30)</f>
        <v>93.12</v>
      </c>
      <c r="P30" s="33">
        <v>696.41</v>
      </c>
      <c r="Q30" s="25"/>
      <c r="R30" s="23"/>
      <c r="S30" t="s">
        <v>37</v>
      </c>
    </row>
    <row r="31" spans="1:22" ht="16.149999999999999" customHeight="1" x14ac:dyDescent="0.2">
      <c r="A31" s="4"/>
      <c r="B31" s="44"/>
      <c r="C31" s="4"/>
      <c r="D31" s="4"/>
      <c r="E31" s="4"/>
      <c r="F31" s="5"/>
      <c r="G31" s="46"/>
      <c r="H31" s="5"/>
      <c r="I31" s="31" t="s">
        <v>15</v>
      </c>
      <c r="J31" s="37">
        <f t="shared" ref="J31:L31" si="12">SUM(J27:J30)</f>
        <v>8.56</v>
      </c>
      <c r="K31" s="37">
        <f t="shared" si="12"/>
        <v>22.44</v>
      </c>
      <c r="L31" s="37">
        <f t="shared" si="12"/>
        <v>5.43</v>
      </c>
      <c r="M31" s="37">
        <f>SUM(M27:M30)</f>
        <v>36.43</v>
      </c>
      <c r="N31" s="37">
        <f>SUM(N27:N30)</f>
        <v>86.68</v>
      </c>
      <c r="O31" s="37">
        <f>SUM(O27:O30)</f>
        <v>123.11</v>
      </c>
      <c r="P31" s="34">
        <f>SUM(P27:P30)</f>
        <v>1943.69</v>
      </c>
      <c r="Q31" s="39">
        <v>11448.33</v>
      </c>
      <c r="R31" s="24"/>
      <c r="S31" t="s">
        <v>39</v>
      </c>
      <c r="T31" s="1" t="e">
        <f ca="1">OFFSET(#REF!,V31,0,1,1)</f>
        <v>#REF!</v>
      </c>
      <c r="U31" s="1" t="e">
        <f ca="1">OFFSET(#REF!,V31,-1,1,1)</f>
        <v>#REF!</v>
      </c>
      <c r="V31" s="1">
        <v>192</v>
      </c>
    </row>
    <row r="32" spans="1:22" ht="16.149999999999999" customHeight="1" x14ac:dyDescent="0.2">
      <c r="A32" s="27">
        <v>37</v>
      </c>
      <c r="B32" s="44" t="s">
        <v>43</v>
      </c>
      <c r="C32" s="27">
        <v>76</v>
      </c>
      <c r="D32" s="27">
        <v>9</v>
      </c>
      <c r="E32" s="27">
        <v>1</v>
      </c>
      <c r="F32" s="26">
        <v>0.31</v>
      </c>
      <c r="G32" s="46" t="s">
        <v>22</v>
      </c>
      <c r="H32" s="26" t="s">
        <v>19</v>
      </c>
      <c r="I32" s="48" t="s">
        <v>20</v>
      </c>
      <c r="J32" s="18"/>
      <c r="K32" s="18"/>
      <c r="L32" s="18"/>
      <c r="M32" s="29">
        <f t="shared" ref="M32:M35" si="13">SUBTOTAL(9,J32:L32)</f>
        <v>0</v>
      </c>
      <c r="N32" s="18">
        <v>4.3899999999999997</v>
      </c>
      <c r="O32" s="29">
        <f>SUM(M32:N32)</f>
        <v>4.3899999999999997</v>
      </c>
      <c r="P32" s="33">
        <v>176.45</v>
      </c>
      <c r="Q32" s="22"/>
      <c r="R32" s="50" t="s">
        <v>62</v>
      </c>
      <c r="S32" t="s">
        <v>37</v>
      </c>
    </row>
    <row r="33" spans="1:22" ht="16.149999999999999" customHeight="1" x14ac:dyDescent="0.2">
      <c r="A33" s="27"/>
      <c r="B33" s="26"/>
      <c r="C33" s="27"/>
      <c r="D33" s="6"/>
      <c r="E33" s="6"/>
      <c r="F33" s="7"/>
      <c r="G33" s="49" t="s">
        <v>52</v>
      </c>
      <c r="H33" s="7"/>
      <c r="I33" s="48" t="s">
        <v>41</v>
      </c>
      <c r="J33" s="18"/>
      <c r="K33" s="18"/>
      <c r="L33" s="18"/>
      <c r="M33" s="29">
        <f t="shared" si="13"/>
        <v>0</v>
      </c>
      <c r="N33" s="18">
        <v>0.76</v>
      </c>
      <c r="O33" s="29">
        <f>SUM(M33:N33)</f>
        <v>0.76</v>
      </c>
      <c r="P33" s="33">
        <v>30.55</v>
      </c>
      <c r="Q33" s="22"/>
      <c r="R33" s="21"/>
      <c r="S33" t="s">
        <v>38</v>
      </c>
    </row>
    <row r="34" spans="1:22" ht="16.149999999999999" customHeight="1" x14ac:dyDescent="0.2">
      <c r="A34" s="46"/>
      <c r="B34" s="48"/>
      <c r="C34" s="46"/>
      <c r="D34" s="6"/>
      <c r="E34" s="6"/>
      <c r="F34" s="7"/>
      <c r="G34" s="46">
        <v>60</v>
      </c>
      <c r="H34" s="7"/>
      <c r="I34" s="48" t="s">
        <v>17</v>
      </c>
      <c r="J34" s="18"/>
      <c r="K34" s="18"/>
      <c r="L34" s="18">
        <v>0.21</v>
      </c>
      <c r="M34" s="29">
        <f t="shared" si="13"/>
        <v>0.21</v>
      </c>
      <c r="N34" s="18">
        <v>0.91</v>
      </c>
      <c r="O34" s="29">
        <f>SUM(M34:N34)</f>
        <v>1.1200000000000001</v>
      </c>
      <c r="P34" s="33">
        <v>9.8800000000000008</v>
      </c>
      <c r="Q34" s="24"/>
      <c r="R34" s="21"/>
    </row>
    <row r="35" spans="1:22" ht="16.149999999999999" customHeight="1" x14ac:dyDescent="0.2">
      <c r="A35" s="46"/>
      <c r="B35" s="48"/>
      <c r="C35" s="46"/>
      <c r="D35" s="6"/>
      <c r="E35" s="6"/>
      <c r="F35" s="7"/>
      <c r="G35" s="46"/>
      <c r="H35" s="7"/>
      <c r="I35" s="48" t="s">
        <v>16</v>
      </c>
      <c r="J35" s="18">
        <v>12.39</v>
      </c>
      <c r="K35" s="18">
        <v>12.55</v>
      </c>
      <c r="L35" s="18">
        <v>0.12</v>
      </c>
      <c r="M35" s="29">
        <f t="shared" si="13"/>
        <v>25.060000000000002</v>
      </c>
      <c r="N35" s="18">
        <v>53.13</v>
      </c>
      <c r="O35" s="29">
        <f>SUM(M35:N35)</f>
        <v>78.19</v>
      </c>
      <c r="P35" s="33">
        <v>765.6</v>
      </c>
      <c r="Q35" s="25"/>
      <c r="R35" s="21"/>
    </row>
    <row r="36" spans="1:22" ht="16.149999999999999" customHeight="1" x14ac:dyDescent="0.2">
      <c r="A36" s="27"/>
      <c r="B36" s="26"/>
      <c r="C36" s="27"/>
      <c r="D36" s="27"/>
      <c r="E36" s="27"/>
      <c r="F36" s="26"/>
      <c r="G36" s="46"/>
      <c r="H36" s="26"/>
      <c r="I36" s="31" t="s">
        <v>15</v>
      </c>
      <c r="J36" s="37">
        <f t="shared" ref="J36:O36" si="14">SUM(J32:J35)</f>
        <v>12.39</v>
      </c>
      <c r="K36" s="37">
        <f t="shared" si="14"/>
        <v>12.55</v>
      </c>
      <c r="L36" s="37">
        <f t="shared" si="14"/>
        <v>0.32999999999999996</v>
      </c>
      <c r="M36" s="37">
        <f t="shared" si="14"/>
        <v>25.270000000000003</v>
      </c>
      <c r="N36" s="37">
        <f t="shared" si="14"/>
        <v>59.190000000000005</v>
      </c>
      <c r="O36" s="37">
        <f t="shared" si="14"/>
        <v>84.46</v>
      </c>
      <c r="P36" s="34">
        <f>SUM(P32:P35)</f>
        <v>982.48</v>
      </c>
      <c r="Q36" s="39">
        <v>4922.17</v>
      </c>
      <c r="R36" s="24"/>
      <c r="S36" t="s">
        <v>39</v>
      </c>
      <c r="T36" s="1" t="e">
        <f ca="1">OFFSET(#REF!,V36,0,1,1)</f>
        <v>#REF!</v>
      </c>
      <c r="U36" s="1" t="e">
        <f ca="1">OFFSET(#REF!,V36,-1,1,1)</f>
        <v>#REF!</v>
      </c>
      <c r="V36" s="1">
        <v>192</v>
      </c>
    </row>
    <row r="37" spans="1:22" ht="25.5" x14ac:dyDescent="0.2">
      <c r="A37" s="27">
        <v>38</v>
      </c>
      <c r="B37" s="44" t="s">
        <v>44</v>
      </c>
      <c r="C37" s="27">
        <v>22</v>
      </c>
      <c r="D37" s="27">
        <v>9</v>
      </c>
      <c r="E37" s="27">
        <v>1</v>
      </c>
      <c r="F37" s="26">
        <v>4</v>
      </c>
      <c r="G37" s="46" t="s">
        <v>22</v>
      </c>
      <c r="H37" s="44" t="s">
        <v>46</v>
      </c>
      <c r="I37" s="48" t="s">
        <v>20</v>
      </c>
      <c r="J37" s="18">
        <v>0.56000000000000005</v>
      </c>
      <c r="K37" s="18">
        <v>1.5</v>
      </c>
      <c r="L37" s="18"/>
      <c r="M37" s="29">
        <f t="shared" ref="M37:M39" si="15">SUBTOTAL(9,J37:L37)</f>
        <v>2.06</v>
      </c>
      <c r="N37" s="18">
        <v>6</v>
      </c>
      <c r="O37" s="29">
        <f>SUM(M37:N37)</f>
        <v>8.06</v>
      </c>
      <c r="P37" s="33">
        <v>2343.7600000000002</v>
      </c>
      <c r="Q37" s="22"/>
      <c r="R37" s="50" t="s">
        <v>62</v>
      </c>
      <c r="S37" t="s">
        <v>37</v>
      </c>
    </row>
    <row r="38" spans="1:22" ht="15.75" customHeight="1" x14ac:dyDescent="0.2">
      <c r="A38" s="46"/>
      <c r="B38" s="48"/>
      <c r="C38" s="46"/>
      <c r="D38" s="46"/>
      <c r="E38" s="46"/>
      <c r="F38" s="48"/>
      <c r="G38" s="49" t="s">
        <v>53</v>
      </c>
      <c r="H38" s="48"/>
      <c r="I38" s="48" t="s">
        <v>17</v>
      </c>
      <c r="J38" s="18">
        <v>69.739999999999995</v>
      </c>
      <c r="K38" s="18">
        <v>67.5</v>
      </c>
      <c r="L38" s="18">
        <v>1.96</v>
      </c>
      <c r="M38" s="29">
        <f t="shared" si="15"/>
        <v>139.20000000000002</v>
      </c>
      <c r="N38" s="18">
        <v>110</v>
      </c>
      <c r="O38" s="29">
        <f>SUM(M38:N38)</f>
        <v>249.20000000000002</v>
      </c>
      <c r="P38" s="33">
        <v>12488.98</v>
      </c>
      <c r="Q38" s="24"/>
      <c r="R38" s="24"/>
    </row>
    <row r="39" spans="1:22" ht="15.75" customHeight="1" x14ac:dyDescent="0.2">
      <c r="A39" s="46"/>
      <c r="B39" s="48"/>
      <c r="C39" s="46"/>
      <c r="D39" s="46"/>
      <c r="E39" s="46"/>
      <c r="F39" s="48"/>
      <c r="G39" s="46">
        <v>95</v>
      </c>
      <c r="H39" s="48"/>
      <c r="I39" s="48" t="s">
        <v>16</v>
      </c>
      <c r="J39" s="18">
        <v>42.53</v>
      </c>
      <c r="K39" s="18">
        <v>19</v>
      </c>
      <c r="L39" s="18">
        <v>0.24</v>
      </c>
      <c r="M39" s="29">
        <f t="shared" si="15"/>
        <v>61.77</v>
      </c>
      <c r="N39" s="18">
        <v>72</v>
      </c>
      <c r="O39" s="29">
        <f>SUM(M39:N39)</f>
        <v>133.77000000000001</v>
      </c>
      <c r="P39" s="33">
        <v>1933.72</v>
      </c>
      <c r="Q39" s="25"/>
      <c r="R39" s="24"/>
    </row>
    <row r="40" spans="1:22" ht="16.149999999999999" customHeight="1" x14ac:dyDescent="0.2">
      <c r="A40" s="27"/>
      <c r="B40" s="44"/>
      <c r="C40" s="27"/>
      <c r="D40" s="27"/>
      <c r="E40" s="27"/>
      <c r="F40" s="26"/>
      <c r="H40" s="26"/>
      <c r="I40" s="31" t="s">
        <v>15</v>
      </c>
      <c r="J40" s="37">
        <f t="shared" ref="J40:P40" si="16">SUM(J37:J39)</f>
        <v>112.83</v>
      </c>
      <c r="K40" s="37">
        <f t="shared" si="16"/>
        <v>88</v>
      </c>
      <c r="L40" s="37">
        <f t="shared" si="16"/>
        <v>2.2000000000000002</v>
      </c>
      <c r="M40" s="37">
        <f t="shared" si="16"/>
        <v>203.03000000000003</v>
      </c>
      <c r="N40" s="37">
        <f t="shared" si="16"/>
        <v>188</v>
      </c>
      <c r="O40" s="37">
        <f t="shared" si="16"/>
        <v>391.03</v>
      </c>
      <c r="P40" s="34">
        <f t="shared" si="16"/>
        <v>16766.46</v>
      </c>
      <c r="Q40" s="39">
        <v>37221.56</v>
      </c>
      <c r="R40" s="24"/>
      <c r="S40" t="s">
        <v>39</v>
      </c>
      <c r="T40" s="1" t="e">
        <f ca="1">OFFSET(#REF!,V40,0,1,1)</f>
        <v>#REF!</v>
      </c>
      <c r="U40" s="1" t="e">
        <f ca="1">OFFSET(#REF!,V40,-1,1,1)</f>
        <v>#REF!</v>
      </c>
      <c r="V40" s="1">
        <v>192</v>
      </c>
    </row>
    <row r="41" spans="1:22" ht="25.5" x14ac:dyDescent="0.2">
      <c r="A41" s="27">
        <v>39</v>
      </c>
      <c r="B41" s="44" t="s">
        <v>44</v>
      </c>
      <c r="C41" s="27">
        <v>43</v>
      </c>
      <c r="D41" s="27">
        <v>18</v>
      </c>
      <c r="E41" s="27">
        <v>12</v>
      </c>
      <c r="F41" s="26">
        <v>2</v>
      </c>
      <c r="G41" s="46" t="s">
        <v>22</v>
      </c>
      <c r="H41" s="44" t="s">
        <v>46</v>
      </c>
      <c r="I41" s="48" t="s">
        <v>20</v>
      </c>
      <c r="J41" s="18">
        <v>6</v>
      </c>
      <c r="K41" s="18">
        <v>5</v>
      </c>
      <c r="L41" s="18">
        <v>0</v>
      </c>
      <c r="M41" s="29">
        <f t="shared" ref="M41:M42" si="17">SUBTOTAL(9,J41:L41)</f>
        <v>11</v>
      </c>
      <c r="N41" s="18">
        <v>12</v>
      </c>
      <c r="O41" s="29">
        <f>SUM(M41:N41)</f>
        <v>23</v>
      </c>
      <c r="P41" s="33">
        <v>13086.97</v>
      </c>
      <c r="Q41" s="22"/>
      <c r="R41" s="50" t="s">
        <v>63</v>
      </c>
    </row>
    <row r="42" spans="1:22" ht="16.149999999999999" customHeight="1" x14ac:dyDescent="0.2">
      <c r="A42" s="27"/>
      <c r="B42" s="44"/>
      <c r="C42" s="27"/>
      <c r="D42" s="6"/>
      <c r="E42" s="6"/>
      <c r="F42" s="7"/>
      <c r="G42" s="49" t="s">
        <v>54</v>
      </c>
      <c r="H42" s="7"/>
      <c r="I42" s="26" t="s">
        <v>17</v>
      </c>
      <c r="J42" s="18">
        <v>110</v>
      </c>
      <c r="K42" s="18">
        <v>139</v>
      </c>
      <c r="L42" s="18">
        <v>6</v>
      </c>
      <c r="M42" s="29">
        <f t="shared" si="17"/>
        <v>255</v>
      </c>
      <c r="N42" s="18">
        <v>128</v>
      </c>
      <c r="O42" s="29">
        <f>SUM(M42:N42)</f>
        <v>383</v>
      </c>
      <c r="P42" s="33">
        <v>22151.03</v>
      </c>
      <c r="Q42" s="22"/>
      <c r="R42" s="24"/>
    </row>
    <row r="43" spans="1:22" s="35" customFormat="1" ht="16.149999999999999" customHeight="1" x14ac:dyDescent="0.2">
      <c r="A43" s="27"/>
      <c r="B43" s="44"/>
      <c r="C43" s="27"/>
      <c r="D43" s="27"/>
      <c r="E43" s="27"/>
      <c r="F43" s="26"/>
      <c r="G43" s="46">
        <v>85</v>
      </c>
      <c r="H43" s="7"/>
      <c r="I43" s="31" t="s">
        <v>15</v>
      </c>
      <c r="J43" s="37">
        <f t="shared" ref="J43:P43" si="18">SUM(J41:J42)</f>
        <v>116</v>
      </c>
      <c r="K43" s="37">
        <f t="shared" si="18"/>
        <v>144</v>
      </c>
      <c r="L43" s="37">
        <f t="shared" si="18"/>
        <v>6</v>
      </c>
      <c r="M43" s="37">
        <f t="shared" si="18"/>
        <v>266</v>
      </c>
      <c r="N43" s="37">
        <f t="shared" si="18"/>
        <v>140</v>
      </c>
      <c r="O43" s="37">
        <f t="shared" si="18"/>
        <v>406</v>
      </c>
      <c r="P43" s="34">
        <f t="shared" si="18"/>
        <v>35238</v>
      </c>
      <c r="Q43" s="39">
        <v>72237.899999999994</v>
      </c>
      <c r="R43" s="24"/>
      <c r="T43" s="36"/>
      <c r="U43" s="36"/>
      <c r="V43" s="36"/>
    </row>
    <row r="44" spans="1:22" ht="25.5" x14ac:dyDescent="0.2">
      <c r="A44" s="27">
        <v>40</v>
      </c>
      <c r="B44" s="44" t="s">
        <v>44</v>
      </c>
      <c r="C44" s="27">
        <v>43</v>
      </c>
      <c r="D44" s="27">
        <v>16</v>
      </c>
      <c r="E44" s="27">
        <v>13</v>
      </c>
      <c r="F44" s="26">
        <v>2</v>
      </c>
      <c r="G44" s="46" t="s">
        <v>22</v>
      </c>
      <c r="H44" s="26" t="s">
        <v>19</v>
      </c>
      <c r="I44" s="48" t="s">
        <v>20</v>
      </c>
      <c r="J44" s="18">
        <v>7</v>
      </c>
      <c r="K44" s="18">
        <v>2</v>
      </c>
      <c r="L44" s="18"/>
      <c r="M44" s="29">
        <f>SUM(J44:L44)</f>
        <v>9</v>
      </c>
      <c r="N44" s="18">
        <v>11</v>
      </c>
      <c r="O44" s="29">
        <f>SUM(M44:N44)</f>
        <v>20</v>
      </c>
      <c r="P44" s="33">
        <v>11721.91</v>
      </c>
      <c r="Q44" s="22"/>
      <c r="R44" s="50" t="s">
        <v>63</v>
      </c>
      <c r="S44" t="s">
        <v>37</v>
      </c>
    </row>
    <row r="45" spans="1:22" ht="16.149999999999999" customHeight="1" x14ac:dyDescent="0.2">
      <c r="A45" s="46"/>
      <c r="B45" s="48"/>
      <c r="C45" s="46"/>
      <c r="D45" s="46"/>
      <c r="E45" s="46"/>
      <c r="F45" s="48"/>
      <c r="G45" s="49" t="s">
        <v>55</v>
      </c>
      <c r="H45" s="48"/>
      <c r="I45" s="48" t="s">
        <v>17</v>
      </c>
      <c r="J45" s="18">
        <v>82</v>
      </c>
      <c r="K45" s="18">
        <v>107</v>
      </c>
      <c r="L45" s="18">
        <v>4</v>
      </c>
      <c r="M45" s="29">
        <f t="shared" ref="M45:M46" si="19">SUBTOTAL(9,J45:L45)</f>
        <v>193</v>
      </c>
      <c r="N45" s="18">
        <v>105</v>
      </c>
      <c r="O45" s="29">
        <f>SUM(M45:N45)</f>
        <v>298</v>
      </c>
      <c r="P45" s="33">
        <v>16744.39</v>
      </c>
      <c r="Q45" s="22"/>
      <c r="R45" s="24"/>
    </row>
    <row r="46" spans="1:22" ht="16.149999999999999" customHeight="1" x14ac:dyDescent="0.2">
      <c r="A46" s="27"/>
      <c r="B46" s="26"/>
      <c r="C46" s="27"/>
      <c r="D46" s="6"/>
      <c r="E46" s="6"/>
      <c r="F46" s="7"/>
      <c r="G46" s="46">
        <v>80</v>
      </c>
      <c r="H46" s="7"/>
      <c r="I46" s="48" t="s">
        <v>16</v>
      </c>
      <c r="J46" s="18">
        <v>2</v>
      </c>
      <c r="K46" s="18">
        <v>1</v>
      </c>
      <c r="L46" s="18"/>
      <c r="M46" s="29">
        <f t="shared" si="19"/>
        <v>3</v>
      </c>
      <c r="N46" s="18">
        <v>6</v>
      </c>
      <c r="O46" s="29">
        <f>SUM(M46:N46)</f>
        <v>9</v>
      </c>
      <c r="P46" s="33">
        <v>112.66</v>
      </c>
      <c r="Q46" s="22"/>
      <c r="R46" s="21"/>
      <c r="S46" t="s">
        <v>38</v>
      </c>
    </row>
    <row r="47" spans="1:22" ht="16.149999999999999" customHeight="1" x14ac:dyDescent="0.2">
      <c r="A47" s="27"/>
      <c r="B47" s="26"/>
      <c r="C47" s="27"/>
      <c r="D47" s="27"/>
      <c r="E47" s="27"/>
      <c r="F47" s="26"/>
      <c r="G47" s="46"/>
      <c r="H47" s="26"/>
      <c r="I47" s="31" t="s">
        <v>15</v>
      </c>
      <c r="J47" s="30">
        <f t="shared" ref="J47:O47" si="20">SUM(J44:J46)</f>
        <v>91</v>
      </c>
      <c r="K47" s="30">
        <f t="shared" si="20"/>
        <v>110</v>
      </c>
      <c r="L47" s="30">
        <f t="shared" si="20"/>
        <v>4</v>
      </c>
      <c r="M47" s="30">
        <f t="shared" si="20"/>
        <v>205</v>
      </c>
      <c r="N47" s="30">
        <f t="shared" si="20"/>
        <v>122</v>
      </c>
      <c r="O47" s="30">
        <f t="shared" si="20"/>
        <v>327</v>
      </c>
      <c r="P47" s="34">
        <f>P46+P45+P44</f>
        <v>28578.959999999999</v>
      </c>
      <c r="Q47" s="40">
        <v>54014.25</v>
      </c>
      <c r="R47" s="24"/>
      <c r="S47" t="s">
        <v>39</v>
      </c>
      <c r="T47" s="1" t="e">
        <f ca="1">OFFSET(#REF!,V47,0,1,1)</f>
        <v>#REF!</v>
      </c>
      <c r="U47" s="1" t="e">
        <f ca="1">OFFSET(#REF!,V47,-1,1,1)</f>
        <v>#REF!</v>
      </c>
      <c r="V47" s="1">
        <v>192</v>
      </c>
    </row>
    <row r="48" spans="1:22" ht="16.149999999999999" customHeight="1" x14ac:dyDescent="0.2">
      <c r="A48" s="27">
        <v>41</v>
      </c>
      <c r="B48" s="44" t="s">
        <v>45</v>
      </c>
      <c r="C48" s="27">
        <v>12</v>
      </c>
      <c r="D48" s="27">
        <v>10</v>
      </c>
      <c r="E48" s="27">
        <v>6</v>
      </c>
      <c r="F48" s="26">
        <v>4.8</v>
      </c>
      <c r="G48" s="46" t="s">
        <v>60</v>
      </c>
      <c r="H48" s="44" t="s">
        <v>46</v>
      </c>
      <c r="I48" s="48" t="s">
        <v>20</v>
      </c>
      <c r="J48" s="18">
        <v>0.96</v>
      </c>
      <c r="K48" s="18">
        <v>4.32</v>
      </c>
      <c r="L48" s="18">
        <v>0.26</v>
      </c>
      <c r="M48" s="29">
        <f>SUM(J48:L48)</f>
        <v>5.54</v>
      </c>
      <c r="N48" s="18">
        <v>11.28</v>
      </c>
      <c r="O48" s="29">
        <f>SUM(M48:N48)</f>
        <v>16.82</v>
      </c>
      <c r="P48" s="33">
        <v>5800.39</v>
      </c>
      <c r="Q48" s="22"/>
      <c r="R48" s="50" t="s">
        <v>64</v>
      </c>
      <c r="S48" t="s">
        <v>37</v>
      </c>
    </row>
    <row r="49" spans="1:22" ht="16.149999999999999" customHeight="1" x14ac:dyDescent="0.2">
      <c r="A49" s="46"/>
      <c r="B49" s="48"/>
      <c r="C49" s="46"/>
      <c r="D49" s="46"/>
      <c r="E49" s="46"/>
      <c r="F49" s="48"/>
      <c r="G49" s="49" t="s">
        <v>56</v>
      </c>
      <c r="H49" s="48"/>
      <c r="I49" s="48" t="s">
        <v>41</v>
      </c>
      <c r="J49" s="18"/>
      <c r="K49" s="18"/>
      <c r="L49" s="18"/>
      <c r="M49" s="29">
        <f t="shared" ref="M49:M50" si="21">SUBTOTAL(9,J49:L49)</f>
        <v>0</v>
      </c>
      <c r="N49" s="18">
        <v>0.88</v>
      </c>
      <c r="O49" s="29">
        <f>SUM(M49:N49)</f>
        <v>0.88</v>
      </c>
      <c r="P49" s="33">
        <v>35.369999999999997</v>
      </c>
      <c r="Q49" s="22"/>
      <c r="R49" s="24"/>
    </row>
    <row r="50" spans="1:22" ht="16.149999999999999" customHeight="1" x14ac:dyDescent="0.2">
      <c r="A50" s="27"/>
      <c r="B50" s="44"/>
      <c r="C50" s="27"/>
      <c r="D50" s="6"/>
      <c r="E50" s="6"/>
      <c r="F50" s="7"/>
      <c r="G50" s="49">
        <v>80</v>
      </c>
      <c r="H50" s="7"/>
      <c r="I50" s="48" t="s">
        <v>16</v>
      </c>
      <c r="J50" s="18">
        <v>50.3</v>
      </c>
      <c r="K50" s="18">
        <v>0.85</v>
      </c>
      <c r="L50" s="18"/>
      <c r="M50" s="29">
        <f t="shared" si="21"/>
        <v>51.15</v>
      </c>
      <c r="N50" s="18">
        <v>93.46</v>
      </c>
      <c r="O50" s="29">
        <f>SUM(M50:N50)</f>
        <v>144.60999999999999</v>
      </c>
      <c r="P50" s="33">
        <v>1748.29</v>
      </c>
      <c r="Q50" s="22"/>
      <c r="R50" s="21"/>
      <c r="S50" t="s">
        <v>38</v>
      </c>
    </row>
    <row r="51" spans="1:22" ht="16.149999999999999" customHeight="1" x14ac:dyDescent="0.2">
      <c r="A51" s="27"/>
      <c r="B51" s="44"/>
      <c r="C51" s="27"/>
      <c r="D51" s="27"/>
      <c r="E51" s="27"/>
      <c r="F51" s="26"/>
      <c r="G51" s="46"/>
      <c r="H51" s="26"/>
      <c r="I51" s="31" t="s">
        <v>15</v>
      </c>
      <c r="J51" s="30">
        <f t="shared" ref="J51:P51" si="22">SUM(J48:J50)</f>
        <v>51.26</v>
      </c>
      <c r="K51" s="30">
        <f t="shared" si="22"/>
        <v>5.17</v>
      </c>
      <c r="L51" s="30">
        <f t="shared" si="22"/>
        <v>0.26</v>
      </c>
      <c r="M51" s="30">
        <f t="shared" si="22"/>
        <v>56.69</v>
      </c>
      <c r="N51" s="30">
        <f t="shared" si="22"/>
        <v>105.61999999999999</v>
      </c>
      <c r="O51" s="30">
        <f t="shared" si="22"/>
        <v>162.30999999999997</v>
      </c>
      <c r="P51" s="34">
        <f t="shared" si="22"/>
        <v>7584.05</v>
      </c>
      <c r="Q51" s="40">
        <v>19642.689999999999</v>
      </c>
      <c r="R51" s="24"/>
      <c r="S51" t="s">
        <v>39</v>
      </c>
      <c r="T51" s="1" t="e">
        <f ca="1">OFFSET(#REF!,V51,0,1,1)</f>
        <v>#REF!</v>
      </c>
      <c r="U51" s="1" t="e">
        <f ca="1">OFFSET(#REF!,V51,-1,1,1)</f>
        <v>#REF!</v>
      </c>
      <c r="V51" s="1">
        <v>192</v>
      </c>
    </row>
    <row r="52" spans="1:22" ht="16.149999999999999" customHeight="1" x14ac:dyDescent="0.2">
      <c r="A52" s="27">
        <v>42</v>
      </c>
      <c r="B52" s="44" t="s">
        <v>45</v>
      </c>
      <c r="C52" s="27">
        <v>30</v>
      </c>
      <c r="D52" s="27">
        <v>11</v>
      </c>
      <c r="E52" s="27">
        <v>6</v>
      </c>
      <c r="F52" s="26">
        <v>1.9</v>
      </c>
      <c r="G52" s="46" t="s">
        <v>22</v>
      </c>
      <c r="H52" s="44" t="s">
        <v>46</v>
      </c>
      <c r="I52" s="26" t="s">
        <v>16</v>
      </c>
      <c r="J52" s="18">
        <v>45</v>
      </c>
      <c r="K52" s="18">
        <v>37</v>
      </c>
      <c r="L52" s="18">
        <v>1</v>
      </c>
      <c r="M52" s="29">
        <f t="shared" ref="M52" si="23">SUBTOTAL(9,J52:L52)</f>
        <v>83</v>
      </c>
      <c r="N52" s="18">
        <v>129</v>
      </c>
      <c r="O52" s="29">
        <f>SUM(M52:N52)</f>
        <v>212</v>
      </c>
      <c r="P52" s="33">
        <v>2506.7199999999998</v>
      </c>
      <c r="Q52" s="25"/>
      <c r="R52" s="50" t="s">
        <v>65</v>
      </c>
      <c r="S52" t="s">
        <v>37</v>
      </c>
    </row>
    <row r="53" spans="1:22" ht="16.149999999999999" customHeight="1" x14ac:dyDescent="0.2">
      <c r="A53" s="27"/>
      <c r="B53" s="44"/>
      <c r="C53" s="27"/>
      <c r="D53" s="6"/>
      <c r="E53" s="6"/>
      <c r="F53" s="7"/>
      <c r="G53" s="49" t="s">
        <v>57</v>
      </c>
      <c r="H53" s="7"/>
      <c r="I53" s="31" t="s">
        <v>15</v>
      </c>
      <c r="J53" s="30">
        <f t="shared" ref="J53:P53" si="24">SUM(J52:J52)</f>
        <v>45</v>
      </c>
      <c r="K53" s="30">
        <f t="shared" si="24"/>
        <v>37</v>
      </c>
      <c r="L53" s="30">
        <f t="shared" si="24"/>
        <v>1</v>
      </c>
      <c r="M53" s="30">
        <f t="shared" si="24"/>
        <v>83</v>
      </c>
      <c r="N53" s="30">
        <f t="shared" si="24"/>
        <v>129</v>
      </c>
      <c r="O53" s="30">
        <f t="shared" si="24"/>
        <v>212</v>
      </c>
      <c r="P53" s="34">
        <f t="shared" si="24"/>
        <v>2506.7199999999998</v>
      </c>
      <c r="Q53" s="41">
        <v>6768.14</v>
      </c>
      <c r="R53" s="21"/>
      <c r="S53" t="s">
        <v>38</v>
      </c>
    </row>
    <row r="54" spans="1:22" ht="16.149999999999999" customHeight="1" x14ac:dyDescent="0.2">
      <c r="A54" s="27"/>
      <c r="B54" s="44"/>
      <c r="C54" s="27"/>
      <c r="D54" s="27"/>
      <c r="E54" s="27"/>
      <c r="F54" s="26"/>
      <c r="G54" s="46">
        <v>65</v>
      </c>
      <c r="H54" s="26"/>
      <c r="I54" s="7"/>
      <c r="J54" s="19"/>
      <c r="K54" s="19"/>
      <c r="L54" s="19"/>
      <c r="M54" s="30"/>
      <c r="N54" s="19"/>
      <c r="O54" s="19"/>
      <c r="P54" s="42"/>
      <c r="Q54" s="43"/>
      <c r="R54" s="22"/>
      <c r="S54" t="s">
        <v>39</v>
      </c>
      <c r="T54" s="1" t="e">
        <f ca="1">OFFSET(#REF!,V54,0,1,1)</f>
        <v>#REF!</v>
      </c>
      <c r="U54" s="1" t="e">
        <f ca="1">OFFSET(#REF!,V54,-1,1,1)</f>
        <v>#REF!</v>
      </c>
      <c r="V54" s="1">
        <v>192</v>
      </c>
    </row>
    <row r="55" spans="1:22" ht="15.75" customHeight="1" x14ac:dyDescent="0.2">
      <c r="A55" s="27">
        <v>43</v>
      </c>
      <c r="B55" s="44" t="s">
        <v>45</v>
      </c>
      <c r="C55" s="27">
        <v>38</v>
      </c>
      <c r="D55" s="27">
        <v>10</v>
      </c>
      <c r="E55" s="27">
        <v>4</v>
      </c>
      <c r="F55" s="26">
        <v>5.5</v>
      </c>
      <c r="G55" s="46" t="s">
        <v>22</v>
      </c>
      <c r="H55" s="44" t="s">
        <v>46</v>
      </c>
      <c r="I55" s="48" t="s">
        <v>20</v>
      </c>
      <c r="J55" s="18">
        <v>5</v>
      </c>
      <c r="K55" s="18">
        <v>10</v>
      </c>
      <c r="L55" s="18"/>
      <c r="M55" s="29">
        <f t="shared" ref="M55:M58" si="25">SUBTOTAL(9,J55:L55)</f>
        <v>15</v>
      </c>
      <c r="N55" s="18">
        <v>25.9</v>
      </c>
      <c r="O55" s="29">
        <f>SUM(M55:N55)</f>
        <v>40.9</v>
      </c>
      <c r="P55" s="33">
        <v>16890.97</v>
      </c>
      <c r="Q55" s="22"/>
      <c r="R55" s="50" t="s">
        <v>65</v>
      </c>
      <c r="S55" t="s">
        <v>37</v>
      </c>
    </row>
    <row r="56" spans="1:22" ht="15.75" customHeight="1" x14ac:dyDescent="0.2">
      <c r="A56" s="46"/>
      <c r="B56" s="48"/>
      <c r="C56" s="46"/>
      <c r="D56" s="46"/>
      <c r="E56" s="46"/>
      <c r="F56" s="48"/>
      <c r="G56" s="49" t="s">
        <v>58</v>
      </c>
      <c r="H56" s="48"/>
      <c r="I56" s="48" t="s">
        <v>41</v>
      </c>
      <c r="J56" s="18"/>
      <c r="K56" s="18"/>
      <c r="L56" s="18"/>
      <c r="M56" s="29">
        <f t="shared" si="25"/>
        <v>0</v>
      </c>
      <c r="N56" s="18">
        <v>11.18</v>
      </c>
      <c r="O56" s="29">
        <f>SUM(M56:N56)</f>
        <v>11.18</v>
      </c>
      <c r="P56" s="33">
        <v>449.35</v>
      </c>
      <c r="Q56" s="22"/>
      <c r="R56" s="24"/>
    </row>
    <row r="57" spans="1:22" ht="15.75" customHeight="1" x14ac:dyDescent="0.2">
      <c r="A57" s="46"/>
      <c r="B57" s="48"/>
      <c r="C57" s="46"/>
      <c r="D57" s="46"/>
      <c r="E57" s="46"/>
      <c r="F57" s="48"/>
      <c r="G57" s="46">
        <v>80</v>
      </c>
      <c r="H57" s="48"/>
      <c r="I57" s="48" t="s">
        <v>17</v>
      </c>
      <c r="J57" s="18">
        <v>47</v>
      </c>
      <c r="K57" s="18">
        <v>55</v>
      </c>
      <c r="L57" s="18">
        <v>2</v>
      </c>
      <c r="M57" s="29">
        <f t="shared" si="25"/>
        <v>104</v>
      </c>
      <c r="N57" s="18">
        <v>83.46</v>
      </c>
      <c r="O57" s="29">
        <f>SUM(M57:N57)</f>
        <v>187.45999999999998</v>
      </c>
      <c r="P57" s="33">
        <v>9161.65</v>
      </c>
      <c r="Q57" s="24"/>
      <c r="R57" s="24"/>
    </row>
    <row r="58" spans="1:22" ht="15.75" customHeight="1" x14ac:dyDescent="0.2">
      <c r="A58" s="46"/>
      <c r="B58" s="48"/>
      <c r="C58" s="46"/>
      <c r="D58" s="46"/>
      <c r="E58" s="46"/>
      <c r="F58" s="48"/>
      <c r="G58" s="46"/>
      <c r="H58" s="48"/>
      <c r="I58" s="48" t="s">
        <v>16</v>
      </c>
      <c r="J58" s="18">
        <v>25</v>
      </c>
      <c r="K58" s="18">
        <v>1</v>
      </c>
      <c r="L58" s="18"/>
      <c r="M58" s="29">
        <f t="shared" si="25"/>
        <v>26</v>
      </c>
      <c r="N58" s="18">
        <v>42.58</v>
      </c>
      <c r="O58" s="29">
        <f>SUM(M58:N58)</f>
        <v>68.58</v>
      </c>
      <c r="P58" s="33">
        <v>882.36</v>
      </c>
      <c r="Q58" s="25"/>
      <c r="R58" s="24"/>
    </row>
    <row r="59" spans="1:22" ht="16.149999999999999" customHeight="1" x14ac:dyDescent="0.2">
      <c r="A59" s="27"/>
      <c r="B59" s="44"/>
      <c r="C59" s="27"/>
      <c r="D59" s="27"/>
      <c r="E59" s="27"/>
      <c r="F59" s="26"/>
      <c r="G59" s="46"/>
      <c r="H59" s="26"/>
      <c r="I59" s="31" t="s">
        <v>15</v>
      </c>
      <c r="J59" s="37">
        <f t="shared" ref="J59:L59" si="26">SUM(J55:J58)</f>
        <v>77</v>
      </c>
      <c r="K59" s="37">
        <f t="shared" si="26"/>
        <v>66</v>
      </c>
      <c r="L59" s="37">
        <f t="shared" si="26"/>
        <v>2</v>
      </c>
      <c r="M59" s="37">
        <f>SUM(M55:M58)</f>
        <v>145</v>
      </c>
      <c r="N59" s="37">
        <f>SUM(N55:N58)</f>
        <v>163.12</v>
      </c>
      <c r="O59" s="37">
        <f>SUM(O55:O58)</f>
        <v>308.11999999999995</v>
      </c>
      <c r="P59" s="34">
        <f>SUM(P55:P58)</f>
        <v>27384.33</v>
      </c>
      <c r="Q59" s="39">
        <v>59971.68</v>
      </c>
      <c r="R59" s="22"/>
      <c r="S59" t="s">
        <v>39</v>
      </c>
      <c r="T59" s="1" t="e">
        <f ca="1">OFFSET(#REF!,V59,0,1,1)</f>
        <v>#REF!</v>
      </c>
      <c r="U59" s="1" t="e">
        <f ca="1">OFFSET(#REF!,V59,-1,1,1)</f>
        <v>#REF!</v>
      </c>
      <c r="V59" s="1">
        <v>192</v>
      </c>
    </row>
    <row r="60" spans="1:22" ht="16.149999999999999" customHeight="1" x14ac:dyDescent="0.2">
      <c r="A60" s="27">
        <v>44</v>
      </c>
      <c r="B60" s="44" t="s">
        <v>45</v>
      </c>
      <c r="C60" s="27">
        <v>38</v>
      </c>
      <c r="D60" s="27">
        <v>28</v>
      </c>
      <c r="E60" s="27">
        <v>2</v>
      </c>
      <c r="F60" s="26">
        <v>5.4</v>
      </c>
      <c r="G60" s="46" t="s">
        <v>22</v>
      </c>
      <c r="H60" s="44" t="s">
        <v>46</v>
      </c>
      <c r="I60" s="48" t="s">
        <v>20</v>
      </c>
      <c r="J60" s="18"/>
      <c r="K60" s="18">
        <v>3.84</v>
      </c>
      <c r="L60" s="18">
        <v>0.35</v>
      </c>
      <c r="M60" s="29">
        <f t="shared" ref="M60:M63" si="27">SUBTOTAL(9,J60:L60)</f>
        <v>4.1899999999999995</v>
      </c>
      <c r="N60" s="18">
        <v>7.87</v>
      </c>
      <c r="O60" s="29">
        <f>SUM(M60:N60)</f>
        <v>12.059999999999999</v>
      </c>
      <c r="P60" s="33">
        <v>4022.33</v>
      </c>
      <c r="Q60" s="22"/>
      <c r="R60" s="50" t="s">
        <v>65</v>
      </c>
      <c r="S60" t="s">
        <v>29</v>
      </c>
    </row>
    <row r="61" spans="1:22" ht="16.149999999999999" customHeight="1" x14ac:dyDescent="0.2">
      <c r="A61" s="27" t="s">
        <v>21</v>
      </c>
      <c r="B61" s="26"/>
      <c r="C61" s="27"/>
      <c r="D61" s="6"/>
      <c r="E61" s="6"/>
      <c r="F61" s="7"/>
      <c r="G61" s="49" t="s">
        <v>59</v>
      </c>
      <c r="H61" s="7"/>
      <c r="I61" s="48" t="s">
        <v>41</v>
      </c>
      <c r="J61" s="18"/>
      <c r="K61" s="18"/>
      <c r="L61" s="18"/>
      <c r="M61" s="29">
        <f t="shared" si="27"/>
        <v>0</v>
      </c>
      <c r="N61" s="18">
        <v>4.78</v>
      </c>
      <c r="O61" s="29">
        <f>SUM(M61:N61)</f>
        <v>4.78</v>
      </c>
      <c r="P61" s="33">
        <v>192.12</v>
      </c>
      <c r="Q61" s="22"/>
      <c r="R61" s="24"/>
      <c r="S61" t="s">
        <v>30</v>
      </c>
    </row>
    <row r="62" spans="1:22" ht="16.149999999999999" customHeight="1" x14ac:dyDescent="0.2">
      <c r="A62" s="46"/>
      <c r="B62" s="48"/>
      <c r="C62" s="46"/>
      <c r="D62" s="6"/>
      <c r="E62" s="6"/>
      <c r="F62" s="7"/>
      <c r="G62" s="46">
        <v>80</v>
      </c>
      <c r="H62" s="7"/>
      <c r="I62" s="48" t="s">
        <v>17</v>
      </c>
      <c r="J62" s="18">
        <v>9</v>
      </c>
      <c r="K62" s="18">
        <v>45</v>
      </c>
      <c r="L62" s="18">
        <v>2</v>
      </c>
      <c r="M62" s="29">
        <f t="shared" si="27"/>
        <v>56</v>
      </c>
      <c r="N62" s="18">
        <v>75.95</v>
      </c>
      <c r="O62" s="29">
        <f>SUM(M62:N62)</f>
        <v>131.94999999999999</v>
      </c>
      <c r="P62" s="33">
        <v>4533.8599999999997</v>
      </c>
      <c r="Q62" s="24"/>
      <c r="R62" s="24"/>
    </row>
    <row r="63" spans="1:22" ht="16.149999999999999" customHeight="1" x14ac:dyDescent="0.2">
      <c r="A63" s="27" t="s">
        <v>21</v>
      </c>
      <c r="B63" s="26"/>
      <c r="C63" s="27"/>
      <c r="D63" s="27"/>
      <c r="E63" s="27"/>
      <c r="F63" s="26"/>
      <c r="G63" s="46"/>
      <c r="H63" s="26"/>
      <c r="I63" s="48" t="s">
        <v>16</v>
      </c>
      <c r="J63" s="18">
        <v>10</v>
      </c>
      <c r="K63" s="18">
        <v>1</v>
      </c>
      <c r="L63" s="18"/>
      <c r="M63" s="29">
        <f t="shared" si="27"/>
        <v>11</v>
      </c>
      <c r="N63" s="18">
        <v>20.69</v>
      </c>
      <c r="O63" s="29">
        <f>SUM(M63:N63)</f>
        <v>31.69</v>
      </c>
      <c r="P63" s="33">
        <v>353.09</v>
      </c>
      <c r="Q63" s="25"/>
      <c r="R63" s="24"/>
      <c r="S63" t="s">
        <v>31</v>
      </c>
    </row>
    <row r="64" spans="1:22" ht="16.149999999999999" customHeight="1" x14ac:dyDescent="0.2">
      <c r="A64" s="27" t="s">
        <v>21</v>
      </c>
      <c r="B64" s="26"/>
      <c r="C64" s="27"/>
      <c r="D64" s="27"/>
      <c r="E64" s="27"/>
      <c r="F64" s="26"/>
      <c r="G64" s="46"/>
      <c r="H64" s="26"/>
      <c r="I64" s="31" t="s">
        <v>15</v>
      </c>
      <c r="J64" s="37">
        <f t="shared" ref="J64:L64" si="28">SUM(J60:J63)</f>
        <v>19</v>
      </c>
      <c r="K64" s="37">
        <f t="shared" si="28"/>
        <v>49.84</v>
      </c>
      <c r="L64" s="37">
        <f t="shared" si="28"/>
        <v>2.35</v>
      </c>
      <c r="M64" s="37">
        <f>SUM(M60:M63)</f>
        <v>71.19</v>
      </c>
      <c r="N64" s="37">
        <f>SUM(N60:N63)</f>
        <v>109.29</v>
      </c>
      <c r="O64" s="37">
        <f>SUM(O60:O63)</f>
        <v>180.48</v>
      </c>
      <c r="P64" s="34">
        <f>SUM(P60:P63)</f>
        <v>9101.4</v>
      </c>
      <c r="Q64" s="39">
        <v>23208.6</v>
      </c>
      <c r="R64" s="25"/>
      <c r="S64" t="s">
        <v>32</v>
      </c>
      <c r="T64" s="1" t="e">
        <f ca="1">OFFSET(#REF!,V64,0,1,1)</f>
        <v>#REF!</v>
      </c>
      <c r="U64" s="1" t="e">
        <f ca="1">OFFSET(#REF!,V64,-1,1,1)</f>
        <v>#REF!</v>
      </c>
      <c r="V64" s="1">
        <v>118</v>
      </c>
    </row>
    <row r="65" spans="1:24" ht="16.149999999999999" customHeight="1" x14ac:dyDescent="0.2">
      <c r="A65" s="4"/>
      <c r="B65" s="7"/>
      <c r="C65" s="6" t="s">
        <v>18</v>
      </c>
      <c r="D65" s="6"/>
      <c r="E65" s="6"/>
      <c r="F65" s="7">
        <f>SUM(F7:F64)</f>
        <v>41.37</v>
      </c>
      <c r="G65" s="46"/>
      <c r="H65" s="7"/>
      <c r="I65" s="7"/>
      <c r="J65" s="19">
        <f>J64+J59+J53+J51+J47+J43+J40+J36+J31+J26+J22+J18+J14+J10</f>
        <v>659.85</v>
      </c>
      <c r="K65" s="19">
        <f t="shared" ref="K65:P65" si="29">K64+K59+K53+K51+K47+K43+K40+K36+K31+K26+K22+K18+K14+K10</f>
        <v>644.22</v>
      </c>
      <c r="L65" s="19">
        <f t="shared" si="29"/>
        <v>33.369999999999997</v>
      </c>
      <c r="M65" s="19">
        <f t="shared" si="29"/>
        <v>1337.44</v>
      </c>
      <c r="N65" s="19">
        <f t="shared" si="29"/>
        <v>1827.24</v>
      </c>
      <c r="O65" s="19">
        <f t="shared" si="29"/>
        <v>3164.68</v>
      </c>
      <c r="P65" s="8">
        <f t="shared" si="29"/>
        <v>149600.29000000004</v>
      </c>
      <c r="Q65" s="8">
        <f>SUM(Q64,Q59,Q53,Q51,Q47,Q43,Q40,Q36,Q31,Q26,Q22,Q18,Q14,Q10)</f>
        <v>358699.07999999996</v>
      </c>
      <c r="R65" s="8"/>
      <c r="S65" t="s">
        <v>40</v>
      </c>
      <c r="X65" s="12"/>
    </row>
    <row r="66" spans="1:24" x14ac:dyDescent="0.2">
      <c r="N66" s="28"/>
      <c r="S66" t="s">
        <v>40</v>
      </c>
      <c r="X66" s="12"/>
    </row>
    <row r="67" spans="1:24" x14ac:dyDescent="0.2">
      <c r="E67" s="9" t="s">
        <v>27</v>
      </c>
      <c r="G67" s="10"/>
      <c r="I67" s="15"/>
      <c r="J67" s="9"/>
      <c r="K67" s="9"/>
      <c r="L67" s="9"/>
      <c r="M67" s="9"/>
      <c r="N67" s="38" t="s">
        <v>42</v>
      </c>
      <c r="O67" s="9"/>
      <c r="S67" t="s">
        <v>40</v>
      </c>
      <c r="X67" s="12"/>
    </row>
    <row r="68" spans="1:24" x14ac:dyDescent="0.2">
      <c r="G68" s="10"/>
      <c r="I68" s="15"/>
      <c r="J68" s="9"/>
      <c r="K68" s="9"/>
      <c r="L68" s="9"/>
      <c r="M68" s="9"/>
      <c r="N68" s="9"/>
      <c r="O68" s="9"/>
      <c r="X68" s="12"/>
    </row>
    <row r="69" spans="1:24" ht="12.75" customHeight="1" x14ac:dyDescent="0.2">
      <c r="B69" s="52" t="s">
        <v>48</v>
      </c>
      <c r="C69" s="52"/>
      <c r="D69" s="52"/>
      <c r="E69" s="52"/>
      <c r="F69" s="62" t="s">
        <v>28</v>
      </c>
      <c r="G69" s="62"/>
      <c r="H69" s="47"/>
      <c r="I69" s="16"/>
      <c r="J69" s="17"/>
      <c r="K69" s="9"/>
      <c r="L69" s="9"/>
      <c r="M69" s="9" t="s">
        <v>47</v>
      </c>
      <c r="N69" s="9"/>
      <c r="O69" s="9"/>
      <c r="X69" s="12"/>
    </row>
    <row r="73" spans="1:24" x14ac:dyDescent="0.2">
      <c r="N73" s="28"/>
      <c r="P73" s="11"/>
      <c r="Q73"/>
      <c r="R73" s="1"/>
      <c r="S73" s="1"/>
      <c r="U73"/>
      <c r="V73"/>
    </row>
    <row r="74" spans="1:24" x14ac:dyDescent="0.2">
      <c r="N74" s="28"/>
      <c r="P74" s="11"/>
      <c r="Q74"/>
      <c r="R74" s="1"/>
      <c r="S74" s="1"/>
      <c r="U74"/>
      <c r="V74"/>
    </row>
    <row r="75" spans="1:24" x14ac:dyDescent="0.2">
      <c r="N75" s="28"/>
      <c r="P75" s="11"/>
      <c r="Q75"/>
      <c r="R75" s="1"/>
      <c r="S75" s="1"/>
      <c r="U75"/>
      <c r="V75"/>
    </row>
    <row r="76" spans="1:24" x14ac:dyDescent="0.2">
      <c r="N76" s="28"/>
      <c r="P76" s="11"/>
      <c r="Q76"/>
      <c r="R76" s="1"/>
      <c r="S76" s="1"/>
      <c r="U76"/>
      <c r="V76"/>
    </row>
    <row r="77" spans="1:24" x14ac:dyDescent="0.2">
      <c r="N77" s="28"/>
      <c r="P77" s="11"/>
      <c r="Q77"/>
      <c r="R77" s="1"/>
      <c r="S77" s="1"/>
      <c r="U77"/>
      <c r="V77"/>
    </row>
    <row r="78" spans="1:24" x14ac:dyDescent="0.2">
      <c r="N78" s="28"/>
      <c r="P78" s="11"/>
      <c r="Q78"/>
      <c r="R78" s="1"/>
      <c r="S78" s="1"/>
      <c r="U78"/>
      <c r="V78"/>
    </row>
    <row r="79" spans="1:24" x14ac:dyDescent="0.2">
      <c r="N79" s="28"/>
      <c r="P79" s="11"/>
      <c r="Q79"/>
      <c r="R79" s="1"/>
      <c r="S79" s="1"/>
      <c r="U79"/>
      <c r="V79"/>
    </row>
    <row r="80" spans="1:24" x14ac:dyDescent="0.2">
      <c r="N80" s="28"/>
      <c r="P80" s="11"/>
      <c r="Q80"/>
      <c r="R80" s="1"/>
      <c r="S80" s="1"/>
      <c r="U80"/>
      <c r="V80"/>
    </row>
    <row r="81" spans="14:22" x14ac:dyDescent="0.2">
      <c r="N81" s="28"/>
      <c r="P81" s="11"/>
      <c r="Q81"/>
      <c r="R81" s="1"/>
      <c r="S81" s="1"/>
      <c r="U81"/>
      <c r="V81"/>
    </row>
    <row r="82" spans="14:22" x14ac:dyDescent="0.2">
      <c r="N82" s="28"/>
      <c r="P82" s="11"/>
      <c r="Q82"/>
      <c r="R82" s="1"/>
      <c r="S82" s="1"/>
      <c r="U82"/>
      <c r="V82"/>
    </row>
    <row r="83" spans="14:22" x14ac:dyDescent="0.2">
      <c r="N83" s="28"/>
      <c r="P83" s="11"/>
      <c r="Q83"/>
      <c r="R83" s="1"/>
      <c r="S83" s="1"/>
      <c r="U83"/>
      <c r="V83"/>
    </row>
    <row r="84" spans="14:22" x14ac:dyDescent="0.2">
      <c r="N84" s="28"/>
      <c r="P84" s="11"/>
      <c r="Q84"/>
      <c r="R84" s="1"/>
      <c r="S84" s="1"/>
      <c r="U84"/>
      <c r="V84"/>
    </row>
    <row r="85" spans="14:22" x14ac:dyDescent="0.2">
      <c r="N85" s="28"/>
      <c r="P85" s="11"/>
      <c r="Q85"/>
      <c r="R85" s="1"/>
      <c r="S85" s="1"/>
      <c r="U85"/>
      <c r="V85"/>
    </row>
    <row r="86" spans="14:22" x14ac:dyDescent="0.2">
      <c r="N86" s="28"/>
      <c r="P86" s="11"/>
      <c r="Q86"/>
      <c r="R86" s="1"/>
      <c r="S86" s="1"/>
      <c r="U86"/>
      <c r="V86"/>
    </row>
    <row r="87" spans="14:22" x14ac:dyDescent="0.2">
      <c r="N87" s="28"/>
      <c r="P87" s="11"/>
      <c r="Q87"/>
      <c r="R87" s="1"/>
      <c r="S87" s="1"/>
      <c r="U87"/>
      <c r="V87"/>
    </row>
    <row r="88" spans="14:22" x14ac:dyDescent="0.2">
      <c r="N88" s="28"/>
      <c r="P88" s="11"/>
      <c r="Q88"/>
      <c r="R88" s="1"/>
      <c r="S88" s="1"/>
      <c r="U88"/>
      <c r="V88"/>
    </row>
  </sheetData>
  <sheetProtection selectLockedCells="1" autoFilter="0"/>
  <autoFilter ref="A5:R67">
    <filterColumn colId="9" showButton="0"/>
    <filterColumn colId="10" showButton="0"/>
    <filterColumn colId="11" showButton="0"/>
  </autoFilter>
  <mergeCells count="19">
    <mergeCell ref="Q5:Q6"/>
    <mergeCell ref="R5:R6"/>
    <mergeCell ref="A3:R3"/>
    <mergeCell ref="A2:R2"/>
    <mergeCell ref="A5:A6"/>
    <mergeCell ref="B69:E69"/>
    <mergeCell ref="N5:N6"/>
    <mergeCell ref="O5:O6"/>
    <mergeCell ref="P5:P6"/>
    <mergeCell ref="J5:M5"/>
    <mergeCell ref="F5:F6"/>
    <mergeCell ref="G5:G6"/>
    <mergeCell ref="H5:H6"/>
    <mergeCell ref="I5:I6"/>
    <mergeCell ref="B5:B6"/>
    <mergeCell ref="C5:C6"/>
    <mergeCell ref="D5:D6"/>
    <mergeCell ref="E5:E6"/>
    <mergeCell ref="F69:G69"/>
  </mergeCells>
  <pageMargins left="0.59055118110236227" right="0" top="0" bottom="0" header="0.31496062992125984" footer="0.31496062992125984"/>
  <pageSetup paperSize="9" scale="70" orientation="landscape" r:id="rId1"/>
  <colBreaks count="1" manualBreakCount="1">
    <brk id="18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2017-07-12T12:53:53Z</cp:lastPrinted>
  <dcterms:created xsi:type="dcterms:W3CDTF">1996-10-08T23:32:33Z</dcterms:created>
  <dcterms:modified xsi:type="dcterms:W3CDTF">2018-08-31T11:48:23Z</dcterms:modified>
</cp:coreProperties>
</file>