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6 Материалы для аукциона 25.09 Бо Буи Кам КЮ Ла\Болгарское\МАЛЫЙ БИЗНЕС БОЛГАР ПОСЛЕДНИЙ 2018\МАЛЫЙ БИЗНЕС 2018\"/>
    </mc:Choice>
  </mc:AlternateContent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Извещение!$A$4:$S$138</definedName>
    <definedName name="д1">#REF!</definedName>
    <definedName name="_xlnm.Print_Titles" localSheetId="0">Извещение!$4:$5</definedName>
    <definedName name="ЛУ">#REF!</definedName>
    <definedName name="_xlnm.Print_Area" localSheetId="0">Извещение!$A$1:$W$141</definedName>
  </definedNames>
  <calcPr calcId="162913" calcOnSave="0"/>
</workbook>
</file>

<file path=xl/calcChain.xml><?xml version="1.0" encoding="utf-8"?>
<calcChain xmlns="http://schemas.openxmlformats.org/spreadsheetml/2006/main">
  <c r="R136" i="11" l="1"/>
  <c r="Q10" i="11"/>
  <c r="Q134" i="11"/>
  <c r="Q130" i="11"/>
  <c r="Q126" i="11"/>
  <c r="Q122" i="11"/>
  <c r="Q118" i="11"/>
  <c r="Q114" i="11"/>
  <c r="Q110" i="11"/>
  <c r="Q106" i="11"/>
  <c r="Q102" i="11"/>
  <c r="Q98" i="11"/>
  <c r="Q94" i="11"/>
  <c r="Q90" i="11"/>
  <c r="Q86" i="11"/>
  <c r="Q82" i="11"/>
  <c r="Q78" i="11"/>
  <c r="Q74" i="11"/>
  <c r="Q70" i="11"/>
  <c r="Q66" i="11"/>
  <c r="Q62" i="11"/>
  <c r="Q58" i="11"/>
  <c r="Q54" i="11"/>
  <c r="Q49" i="11"/>
  <c r="Q45" i="11"/>
  <c r="Q40" i="11"/>
  <c r="Q35" i="11"/>
  <c r="Q30" i="11"/>
  <c r="Q25" i="11"/>
  <c r="Q15" i="11"/>
  <c r="F136" i="11" l="1"/>
  <c r="V40" i="11" l="1"/>
  <c r="N10" i="11" l="1"/>
  <c r="N15" i="11"/>
  <c r="K20" i="11"/>
  <c r="L10" i="11"/>
  <c r="L136" i="11" s="1"/>
  <c r="K10" i="11"/>
  <c r="K15" i="11"/>
  <c r="N20" i="11"/>
  <c r="J20" i="11"/>
  <c r="J15" i="11"/>
  <c r="J10" i="11"/>
  <c r="M17" i="11"/>
  <c r="P17" i="11" s="1"/>
  <c r="M19" i="11"/>
  <c r="P19" i="11" s="1"/>
  <c r="P14" i="11"/>
  <c r="M16" i="11"/>
  <c r="M11" i="11"/>
  <c r="P12" i="11"/>
  <c r="M7" i="11"/>
  <c r="P7" i="11" s="1"/>
  <c r="M6" i="11"/>
  <c r="M8" i="11"/>
  <c r="P8" i="11" s="1"/>
  <c r="P9" i="11"/>
  <c r="J136" i="11" l="1"/>
  <c r="K136" i="11"/>
  <c r="N136" i="11"/>
  <c r="M20" i="11"/>
  <c r="M10" i="11"/>
  <c r="P11" i="11"/>
  <c r="P15" i="11" s="1"/>
  <c r="M15" i="11"/>
  <c r="P16" i="11"/>
  <c r="P20" i="11" s="1"/>
  <c r="P6" i="11"/>
  <c r="P10" i="11" s="1"/>
  <c r="M136" i="11" l="1"/>
  <c r="P136" i="11"/>
  <c r="U40" i="11"/>
  <c r="Q20" i="11" l="1"/>
  <c r="Q136" i="11" s="1"/>
  <c r="U10" i="11" l="1"/>
  <c r="U30" i="11"/>
  <c r="U20" i="11"/>
  <c r="U35" i="11"/>
  <c r="U15" i="11"/>
  <c r="U25" i="11"/>
  <c r="V30" i="11" l="1"/>
  <c r="V25" i="11"/>
  <c r="V15" i="11"/>
  <c r="V35" i="11"/>
  <c r="V20" i="11"/>
  <c r="V10" i="11"/>
</calcChain>
</file>

<file path=xl/sharedStrings.xml><?xml version="1.0" encoding="utf-8"?>
<sst xmlns="http://schemas.openxmlformats.org/spreadsheetml/2006/main" count="417" uniqueCount="92">
  <si>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</si>
  <si>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</si>
  <si>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</si>
  <si>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</si>
  <si>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</si>
  <si>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</si>
  <si>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</si>
  <si>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</si>
  <si>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</si>
  <si>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</si>
  <si>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</si>
  <si>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</si>
  <si>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</si>
  <si>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</si>
  <si>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</si>
  <si>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</si>
  <si>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</si>
  <si>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</si>
  <si>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</si>
  <si>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</si>
  <si>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</si>
  <si>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</si>
  <si>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</si>
  <si>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мягколиственное</t>
  </si>
  <si>
    <t/>
  </si>
  <si>
    <t xml:space="preserve">мягколиственное 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</si>
  <si>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</si>
  <si>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</si>
  <si>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</si>
  <si>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</si>
  <si>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</si>
  <si>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</si>
  <si>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</si>
  <si>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</si>
  <si>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</si>
  <si>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</si>
  <si>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</si>
  <si>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</si>
  <si>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</si>
  <si>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</si>
  <si>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</si>
  <si>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</si>
  <si>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</si>
  <si>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</si>
  <si>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Восходское/86/10/Итого</t>
  </si>
  <si>
    <t>Тумбинское/45/7/Осина</t>
  </si>
  <si>
    <t>Тумбинское/45/7/Береза</t>
  </si>
  <si>
    <t>Тумбинское/45/7/Липа</t>
  </si>
  <si>
    <t>Тумбинское/45/7/Итого</t>
  </si>
  <si>
    <t>Тумбинское/68/4/Осина</t>
  </si>
  <si>
    <t>Тумбинское/68/4/Береза</t>
  </si>
  <si>
    <t>Тумбинское/68/4/Липа</t>
  </si>
  <si>
    <t>Тумбинское/68/4/Итого</t>
  </si>
  <si>
    <t>Чулпановское/71/24/Береза</t>
  </si>
  <si>
    <t>Чулпановское/71/24/Ольха черная</t>
  </si>
  <si>
    <t>Чулпановское/71/24/Итого</t>
  </si>
  <si>
    <t>Чулпановское/76/3/Береза</t>
  </si>
  <si>
    <t>Чулпановское/76/3/Ольха черная</t>
  </si>
  <si>
    <t>Чулпановское/76/3/Итого</t>
  </si>
  <si>
    <t>/</t>
  </si>
  <si>
    <t>Никольское</t>
  </si>
  <si>
    <t>твердолиственное</t>
  </si>
  <si>
    <t>75 лет</t>
  </si>
  <si>
    <t>ПВР</t>
  </si>
  <si>
    <t>4Ос2Б4Дн</t>
  </si>
  <si>
    <t>70 лет</t>
  </si>
  <si>
    <t>Зам. руководителя-лесничего Мулинов Е.С.</t>
  </si>
  <si>
    <t>Д.В.Зарифуллин</t>
  </si>
  <si>
    <t>16:06:000000:451</t>
  </si>
  <si>
    <t>16:37:000000:309</t>
  </si>
  <si>
    <t>16:06:000000:464</t>
  </si>
  <si>
    <t>5Ос3Лпн2Б</t>
  </si>
  <si>
    <t xml:space="preserve">Береза </t>
  </si>
  <si>
    <t>16:06:000000:445</t>
  </si>
  <si>
    <t>4Ос2Лпн2Б2Дн+Кл</t>
  </si>
  <si>
    <t>7Ос2Лпн1Дн+Б</t>
  </si>
  <si>
    <t>хвойное</t>
  </si>
  <si>
    <t>8С1Б1Ос</t>
  </si>
  <si>
    <t>136 лет</t>
  </si>
  <si>
    <t>Сосна</t>
  </si>
  <si>
    <t>16:37:000000:343</t>
  </si>
  <si>
    <t>6Дн2Б2Ос</t>
  </si>
  <si>
    <t>85 лет</t>
  </si>
  <si>
    <t>10Дн</t>
  </si>
  <si>
    <t>16:06:000000:453</t>
  </si>
  <si>
    <t>10Дн+Б</t>
  </si>
  <si>
    <t>90 лет</t>
  </si>
  <si>
    <t>16:06:000000:454</t>
  </si>
  <si>
    <t>8Ос1Б1Дн</t>
  </si>
  <si>
    <t>4Б4Ос2Дн</t>
  </si>
  <si>
    <t>Делянки обсчитаны по ставкам 2018 года</t>
  </si>
  <si>
    <t>аукционных единиц купли-продажи лесонасаждений  для аукциона (бизнес) Болгарского лесничества на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</si>
</sst>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/>
    </xf>
    <xf numFmtId="3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3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 applyProtection="1">
      <alignment horizontal="center" vertical="center"/>
      <protection hidden="1"/>
    </xf>
    <xf numFmtId="165" fontId="1" fillId="2" borderId="0" xfId="0" applyNumberFormat="1" applyFont="1" applyFill="1" applyBorder="1" applyAlignment="1" applyProtection="1">
      <alignment horizontal="center" vertical="center"/>
      <protection hidden="1"/>
    </xf>
    <xf numFmtId="2" fontId="2" fillId="2" borderId="0" xfId="0" applyNumberFormat="1" applyFont="1" applyFill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4"/>
  <sheetViews>
    <sheetView tabSelected="1" topLeftCell="A99" zoomScale="130" zoomScaleNormal="130" zoomScaleSheetLayoutView="190" workbookViewId="0">
      <selection activeCell="Q106" sqref="Q106"/>
    </sheetView>
  </sheetViews>
  <sheetFormatPr defaultRowHeight="12.75" x14ac:dyDescent="0.2"/>
  <cols>
    <col min="1" max="1" width="4.7109375" style="9" customWidth="1"/>
    <col min="2" max="2" width="19.140625" style="10" customWidth="1"/>
    <col min="3" max="3" width="8.7109375" style="9" customWidth="1"/>
    <col min="4" max="5" width="7.85546875" style="9" customWidth="1"/>
    <col min="6" max="6" width="8.5703125" style="10" customWidth="1"/>
    <col min="7" max="7" width="19.7109375" style="9" customWidth="1"/>
    <col min="8" max="8" width="7.5703125" style="10" customWidth="1"/>
    <col min="9" max="9" width="12.42578125" style="10" customWidth="1"/>
    <col min="10" max="10" width="12" style="11" customWidth="1"/>
    <col min="11" max="11" width="10.5703125" style="11" customWidth="1"/>
    <col min="12" max="12" width="11" style="11" customWidth="1"/>
    <col min="13" max="13" width="10.5703125" style="11" customWidth="1"/>
    <col min="14" max="14" width="11" style="11" customWidth="1"/>
    <col min="15" max="15" width="8.7109375" style="11" customWidth="1"/>
    <col min="16" max="16" width="9.42578125" style="11" customWidth="1"/>
    <col min="17" max="17" width="11.42578125" style="30" customWidth="1"/>
    <col min="18" max="18" width="12.42578125" style="30" customWidth="1"/>
    <col min="19" max="19" width="17.28515625" style="11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</cols>
  <sheetData>
    <row r="1" spans="1:23" x14ac:dyDescent="0.2">
      <c r="A1" s="47" t="s">
        <v>29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3" x14ac:dyDescent="0.2">
      <c r="A2" s="47" t="s">
        <v>91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4" spans="1:23" ht="33" customHeight="1" x14ac:dyDescent="0.2">
      <c r="A4" s="53" t="s">
        <v>0</v>
      </c>
      <c r="B4" s="40" t="s">
        <v>1</v>
      </c>
      <c r="C4" s="53" t="s">
        <v>2</v>
      </c>
      <c r="D4" s="53" t="s">
        <v>3</v>
      </c>
      <c r="E4" s="53" t="s">
        <v>4</v>
      </c>
      <c r="F4" s="40" t="s">
        <v>5</v>
      </c>
      <c r="G4" s="53" t="s">
        <v>6</v>
      </c>
      <c r="H4" s="40" t="s">
        <v>7</v>
      </c>
      <c r="I4" s="40" t="s">
        <v>8</v>
      </c>
      <c r="J4" s="46" t="s">
        <v>9</v>
      </c>
      <c r="K4" s="46"/>
      <c r="L4" s="46"/>
      <c r="M4" s="46"/>
      <c r="N4" s="55" t="s">
        <v>10</v>
      </c>
      <c r="O4" s="55" t="s">
        <v>16</v>
      </c>
      <c r="P4" s="55" t="s">
        <v>11</v>
      </c>
      <c r="Q4" s="57" t="s">
        <v>27</v>
      </c>
      <c r="R4" s="57" t="s">
        <v>26</v>
      </c>
      <c r="S4" s="46" t="s">
        <v>28</v>
      </c>
    </row>
    <row r="5" spans="1:23" ht="24" customHeight="1" x14ac:dyDescent="0.2">
      <c r="A5" s="54"/>
      <c r="B5" s="42"/>
      <c r="C5" s="54"/>
      <c r="D5" s="54"/>
      <c r="E5" s="54"/>
      <c r="F5" s="42"/>
      <c r="G5" s="54"/>
      <c r="H5" s="42"/>
      <c r="I5" s="42"/>
      <c r="J5" s="17" t="s">
        <v>12</v>
      </c>
      <c r="K5" s="17" t="s">
        <v>13</v>
      </c>
      <c r="L5" s="17" t="s">
        <v>14</v>
      </c>
      <c r="M5" s="17" t="s">
        <v>15</v>
      </c>
      <c r="N5" s="56"/>
      <c r="O5" s="56"/>
      <c r="P5" s="56"/>
      <c r="Q5" s="57"/>
      <c r="R5" s="57"/>
      <c r="S5" s="46"/>
    </row>
    <row r="6" spans="1:23" ht="16.149999999999999" customHeight="1" x14ac:dyDescent="0.2">
      <c r="A6" s="2">
        <v>1</v>
      </c>
      <c r="B6" s="3" t="s">
        <v>60</v>
      </c>
      <c r="C6" s="2">
        <v>74</v>
      </c>
      <c r="D6" s="2">
        <v>3</v>
      </c>
      <c r="E6" s="2">
        <v>1</v>
      </c>
      <c r="F6" s="3">
        <v>1.84</v>
      </c>
      <c r="G6" s="2" t="s">
        <v>25</v>
      </c>
      <c r="H6" s="3" t="s">
        <v>21</v>
      </c>
      <c r="I6" s="3" t="s">
        <v>19</v>
      </c>
      <c r="J6" s="21">
        <v>28</v>
      </c>
      <c r="K6" s="21">
        <v>63</v>
      </c>
      <c r="L6" s="21">
        <v>2</v>
      </c>
      <c r="M6" s="21">
        <f t="shared" ref="M6:M8" si="0">SUBTOTAL(9,J6:L6)</f>
        <v>93</v>
      </c>
      <c r="N6" s="21">
        <v>72</v>
      </c>
      <c r="O6" s="21"/>
      <c r="P6" s="21">
        <f t="shared" ref="P6:P9" si="1">SUM(M6:O6)</f>
        <v>165</v>
      </c>
      <c r="Q6" s="27">
        <v>7425.93</v>
      </c>
      <c r="R6" s="28"/>
      <c r="S6" s="4" t="s">
        <v>73</v>
      </c>
      <c r="T6" t="s">
        <v>32</v>
      </c>
    </row>
    <row r="7" spans="1:23" ht="16.149999999999999" customHeight="1" x14ac:dyDescent="0.2">
      <c r="A7" s="2" t="s">
        <v>24</v>
      </c>
      <c r="B7" s="3"/>
      <c r="C7" s="2"/>
      <c r="D7" s="6"/>
      <c r="E7" s="6"/>
      <c r="F7" s="7"/>
      <c r="G7" s="2" t="s">
        <v>71</v>
      </c>
      <c r="H7" s="7"/>
      <c r="I7" s="3" t="s">
        <v>18</v>
      </c>
      <c r="J7" s="21">
        <v>2</v>
      </c>
      <c r="K7" s="21"/>
      <c r="L7" s="21"/>
      <c r="M7" s="21">
        <f t="shared" si="0"/>
        <v>2</v>
      </c>
      <c r="N7" s="21">
        <v>28</v>
      </c>
      <c r="O7" s="21"/>
      <c r="P7" s="21">
        <f t="shared" si="1"/>
        <v>30</v>
      </c>
      <c r="Q7" s="27">
        <v>84.34</v>
      </c>
      <c r="R7" s="28"/>
      <c r="S7" s="4"/>
      <c r="T7" t="s">
        <v>33</v>
      </c>
    </row>
    <row r="8" spans="1:23" ht="16.149999999999999" customHeight="1" x14ac:dyDescent="0.2">
      <c r="A8" s="2" t="s">
        <v>24</v>
      </c>
      <c r="B8" s="3"/>
      <c r="C8" s="2"/>
      <c r="D8" s="2"/>
      <c r="E8" s="2"/>
      <c r="F8" s="3"/>
      <c r="G8" s="2" t="s">
        <v>62</v>
      </c>
      <c r="H8" s="3"/>
      <c r="I8" s="3" t="s">
        <v>72</v>
      </c>
      <c r="J8" s="21">
        <v>12</v>
      </c>
      <c r="K8" s="21">
        <v>1</v>
      </c>
      <c r="L8" s="21"/>
      <c r="M8" s="21">
        <f t="shared" si="0"/>
        <v>13</v>
      </c>
      <c r="N8" s="21">
        <v>15</v>
      </c>
      <c r="O8" s="21"/>
      <c r="P8" s="21">
        <f t="shared" si="1"/>
        <v>28</v>
      </c>
      <c r="Q8" s="27">
        <v>2231.0100000000002</v>
      </c>
      <c r="R8" s="28"/>
      <c r="S8" s="4"/>
      <c r="T8" t="s">
        <v>34</v>
      </c>
    </row>
    <row r="9" spans="1:23" ht="16.149999999999999" customHeight="1" x14ac:dyDescent="0.2">
      <c r="A9" s="2"/>
      <c r="B9" s="3"/>
      <c r="C9" s="2"/>
      <c r="D9" s="2"/>
      <c r="E9" s="2"/>
      <c r="F9" s="3"/>
      <c r="G9" s="2"/>
      <c r="H9" s="3"/>
      <c r="I9" s="3" t="s">
        <v>22</v>
      </c>
      <c r="J9" s="21">
        <v>7</v>
      </c>
      <c r="K9" s="21">
        <v>7</v>
      </c>
      <c r="L9" s="21"/>
      <c r="M9" s="21">
        <v>14</v>
      </c>
      <c r="N9" s="21">
        <v>24</v>
      </c>
      <c r="O9" s="21"/>
      <c r="P9" s="21">
        <f t="shared" si="1"/>
        <v>38</v>
      </c>
      <c r="Q9" s="27">
        <v>15680.67</v>
      </c>
      <c r="R9" s="28"/>
      <c r="S9" s="4"/>
      <c r="T9" t="s">
        <v>35</v>
      </c>
    </row>
    <row r="10" spans="1:23" ht="16.149999999999999" customHeight="1" x14ac:dyDescent="0.2">
      <c r="A10" s="2" t="s">
        <v>24</v>
      </c>
      <c r="B10" s="3"/>
      <c r="C10" s="2"/>
      <c r="D10" s="2"/>
      <c r="E10" s="2"/>
      <c r="F10" s="3"/>
      <c r="G10" s="2"/>
      <c r="H10" s="3"/>
      <c r="I10" s="7" t="s">
        <v>15</v>
      </c>
      <c r="J10" s="22">
        <f>SUM(J6:J9)</f>
        <v>49</v>
      </c>
      <c r="K10" s="22">
        <f t="shared" ref="K10:P10" si="2">SUM(K6:K9)</f>
        <v>71</v>
      </c>
      <c r="L10" s="22">
        <f t="shared" si="2"/>
        <v>2</v>
      </c>
      <c r="M10" s="22">
        <f t="shared" si="2"/>
        <v>122</v>
      </c>
      <c r="N10" s="22">
        <f t="shared" si="2"/>
        <v>139</v>
      </c>
      <c r="O10" s="22"/>
      <c r="P10" s="22">
        <f t="shared" si="2"/>
        <v>261</v>
      </c>
      <c r="Q10" s="28">
        <f>SUM(Q6:Q9)</f>
        <v>25421.95</v>
      </c>
      <c r="R10" s="28">
        <v>28726.799999999999</v>
      </c>
      <c r="S10" s="8"/>
      <c r="T10" t="s">
        <v>36</v>
      </c>
      <c r="U10" s="1" t="e">
        <f ca="1">OFFSET(#REF!,W10,0,1,1)</f>
        <v>#REF!</v>
      </c>
      <c r="V10" s="1" t="e">
        <f ca="1">OFFSET(#REF!,W10,-1,1,1)</f>
        <v>#REF!</v>
      </c>
      <c r="W10" s="1">
        <v>118</v>
      </c>
    </row>
    <row r="11" spans="1:23" ht="16.149999999999999" customHeight="1" x14ac:dyDescent="0.2">
      <c r="A11" s="2">
        <v>2</v>
      </c>
      <c r="B11" s="3" t="s">
        <v>60</v>
      </c>
      <c r="C11" s="2">
        <v>74</v>
      </c>
      <c r="D11" s="2">
        <v>3</v>
      </c>
      <c r="E11" s="2">
        <v>2</v>
      </c>
      <c r="F11" s="3">
        <v>1.5</v>
      </c>
      <c r="G11" s="2" t="s">
        <v>25</v>
      </c>
      <c r="H11" s="3" t="s">
        <v>21</v>
      </c>
      <c r="I11" s="3" t="s">
        <v>19</v>
      </c>
      <c r="J11" s="21">
        <v>44</v>
      </c>
      <c r="K11" s="21">
        <v>106</v>
      </c>
      <c r="L11" s="21">
        <v>2</v>
      </c>
      <c r="M11" s="21">
        <f t="shared" ref="M11" si="3">SUBTOTAL(9,J11:L11)</f>
        <v>152</v>
      </c>
      <c r="N11" s="21">
        <v>97</v>
      </c>
      <c r="O11" s="21"/>
      <c r="P11" s="21">
        <f t="shared" ref="P11:P14" si="4">SUM(M11:O11)</f>
        <v>249</v>
      </c>
      <c r="Q11" s="27">
        <v>12698.29</v>
      </c>
      <c r="R11" s="28"/>
      <c r="S11" s="4" t="s">
        <v>73</v>
      </c>
      <c r="T11" t="s">
        <v>37</v>
      </c>
    </row>
    <row r="12" spans="1:23" ht="16.149999999999999" customHeight="1" x14ac:dyDescent="0.2">
      <c r="A12" s="2" t="s">
        <v>24</v>
      </c>
      <c r="B12" s="3"/>
      <c r="C12" s="2"/>
      <c r="D12" s="6"/>
      <c r="E12" s="6"/>
      <c r="F12" s="7"/>
      <c r="G12" s="2" t="s">
        <v>71</v>
      </c>
      <c r="H12" s="7"/>
      <c r="I12" s="3" t="s">
        <v>18</v>
      </c>
      <c r="J12" s="21"/>
      <c r="K12" s="21"/>
      <c r="L12" s="21"/>
      <c r="M12" s="21"/>
      <c r="N12" s="21">
        <v>88</v>
      </c>
      <c r="O12" s="21"/>
      <c r="P12" s="21">
        <f t="shared" si="4"/>
        <v>88</v>
      </c>
      <c r="Q12" s="27">
        <v>72.16</v>
      </c>
      <c r="R12" s="28"/>
      <c r="S12" s="4"/>
      <c r="T12" t="s">
        <v>38</v>
      </c>
    </row>
    <row r="13" spans="1:23" ht="16.149999999999999" customHeight="1" x14ac:dyDescent="0.2">
      <c r="A13" s="2"/>
      <c r="B13" s="3"/>
      <c r="C13" s="2"/>
      <c r="D13" s="6"/>
      <c r="E13" s="6"/>
      <c r="F13" s="7"/>
      <c r="G13" s="2" t="s">
        <v>62</v>
      </c>
      <c r="H13" s="7"/>
      <c r="I13" s="3" t="s">
        <v>17</v>
      </c>
      <c r="J13" s="21">
        <v>12</v>
      </c>
      <c r="K13" s="21">
        <v>1</v>
      </c>
      <c r="L13" s="21"/>
      <c r="M13" s="21">
        <v>13</v>
      </c>
      <c r="N13" s="21">
        <v>13</v>
      </c>
      <c r="O13" s="21"/>
      <c r="P13" s="21">
        <v>26</v>
      </c>
      <c r="Q13" s="27">
        <v>2322.88</v>
      </c>
      <c r="R13" s="28"/>
      <c r="S13" s="4"/>
    </row>
    <row r="14" spans="1:23" ht="16.149999999999999" customHeight="1" x14ac:dyDescent="0.2">
      <c r="A14" s="2"/>
      <c r="B14" s="3"/>
      <c r="C14" s="2"/>
      <c r="D14" s="6"/>
      <c r="E14" s="6"/>
      <c r="F14" s="7"/>
      <c r="G14" s="2"/>
      <c r="H14" s="7"/>
      <c r="I14" s="3" t="s">
        <v>22</v>
      </c>
      <c r="J14" s="21">
        <v>6</v>
      </c>
      <c r="K14" s="21">
        <v>7</v>
      </c>
      <c r="L14" s="21"/>
      <c r="M14" s="21">
        <v>13</v>
      </c>
      <c r="N14" s="21">
        <v>14</v>
      </c>
      <c r="O14" s="21"/>
      <c r="P14" s="21">
        <f t="shared" si="4"/>
        <v>27</v>
      </c>
      <c r="Q14" s="27">
        <v>14771.19</v>
      </c>
      <c r="R14" s="28"/>
      <c r="S14" s="4"/>
      <c r="T14" t="s">
        <v>39</v>
      </c>
    </row>
    <row r="15" spans="1:23" ht="16.149999999999999" customHeight="1" x14ac:dyDescent="0.2">
      <c r="A15" s="2" t="s">
        <v>24</v>
      </c>
      <c r="B15" s="3"/>
      <c r="C15" s="2"/>
      <c r="D15" s="2"/>
      <c r="E15" s="2"/>
      <c r="F15" s="3"/>
      <c r="G15" s="2"/>
      <c r="H15" s="3"/>
      <c r="I15" s="7" t="s">
        <v>15</v>
      </c>
      <c r="J15" s="22">
        <f>SUM(J11:J14)</f>
        <v>62</v>
      </c>
      <c r="K15" s="22">
        <f t="shared" ref="K15:P15" si="5">SUM(K11:K14)</f>
        <v>114</v>
      </c>
      <c r="L15" s="22">
        <v>2</v>
      </c>
      <c r="M15" s="22">
        <f t="shared" si="5"/>
        <v>178</v>
      </c>
      <c r="N15" s="22">
        <f t="shared" si="5"/>
        <v>212</v>
      </c>
      <c r="O15" s="22"/>
      <c r="P15" s="22">
        <f t="shared" si="5"/>
        <v>390</v>
      </c>
      <c r="Q15" s="28">
        <f>SUM(Q11:Q14)</f>
        <v>29864.520000000004</v>
      </c>
      <c r="R15" s="28">
        <v>32552.33</v>
      </c>
      <c r="S15" s="8"/>
      <c r="T15" t="s">
        <v>40</v>
      </c>
      <c r="U15" s="1" t="e">
        <f ca="1">OFFSET(#REF!,W15,0,1,1)</f>
        <v>#REF!</v>
      </c>
      <c r="V15" s="1" t="e">
        <f ca="1">OFFSET(#REF!,W15,-1,1,1)</f>
        <v>#REF!</v>
      </c>
      <c r="W15" s="1">
        <v>155</v>
      </c>
    </row>
    <row r="16" spans="1:23" ht="16.149999999999999" customHeight="1" x14ac:dyDescent="0.2">
      <c r="A16" s="2">
        <v>3</v>
      </c>
      <c r="B16" s="3" t="s">
        <v>60</v>
      </c>
      <c r="C16" s="2">
        <v>74</v>
      </c>
      <c r="D16" s="2">
        <v>3</v>
      </c>
      <c r="E16" s="2">
        <v>3</v>
      </c>
      <c r="F16" s="3">
        <v>1.36</v>
      </c>
      <c r="G16" s="2" t="s">
        <v>25</v>
      </c>
      <c r="H16" s="3" t="s">
        <v>21</v>
      </c>
      <c r="I16" s="3" t="s">
        <v>19</v>
      </c>
      <c r="J16" s="21">
        <v>18</v>
      </c>
      <c r="K16" s="21">
        <v>93</v>
      </c>
      <c r="L16" s="21">
        <v>3</v>
      </c>
      <c r="M16" s="21">
        <f t="shared" ref="M16:M19" si="6">SUBTOTAL(9,J16:L16)</f>
        <v>114</v>
      </c>
      <c r="N16" s="21">
        <v>77</v>
      </c>
      <c r="O16" s="21"/>
      <c r="P16" s="21">
        <f t="shared" ref="P16:P19" si="7">SUM(M16:O16)</f>
        <v>191</v>
      </c>
      <c r="Q16" s="27">
        <v>9059.33</v>
      </c>
      <c r="R16" s="28"/>
      <c r="S16" s="4" t="s">
        <v>73</v>
      </c>
      <c r="T16" t="s">
        <v>41</v>
      </c>
    </row>
    <row r="17" spans="1:26" ht="16.149999999999999" customHeight="1" x14ac:dyDescent="0.2">
      <c r="A17" s="2" t="s">
        <v>24</v>
      </c>
      <c r="B17" s="3"/>
      <c r="C17" s="2"/>
      <c r="D17" s="6"/>
      <c r="E17" s="6"/>
      <c r="F17" s="7"/>
      <c r="G17" s="2" t="s">
        <v>71</v>
      </c>
      <c r="H17" s="7"/>
      <c r="I17" s="3" t="s">
        <v>18</v>
      </c>
      <c r="J17" s="21">
        <v>6</v>
      </c>
      <c r="K17" s="21">
        <v>2</v>
      </c>
      <c r="L17" s="21"/>
      <c r="M17" s="21">
        <f t="shared" si="6"/>
        <v>8</v>
      </c>
      <c r="N17" s="21">
        <v>2</v>
      </c>
      <c r="O17" s="21"/>
      <c r="P17" s="21">
        <f t="shared" si="7"/>
        <v>10</v>
      </c>
      <c r="Q17" s="27">
        <v>248.54</v>
      </c>
      <c r="R17" s="28"/>
      <c r="S17" s="4"/>
      <c r="T17" t="s">
        <v>42</v>
      </c>
    </row>
    <row r="18" spans="1:26" ht="16.149999999999999" customHeight="1" x14ac:dyDescent="0.2">
      <c r="A18" s="2"/>
      <c r="B18" s="3"/>
      <c r="C18" s="2"/>
      <c r="D18" s="6"/>
      <c r="E18" s="6"/>
      <c r="F18" s="7"/>
      <c r="G18" s="2" t="s">
        <v>62</v>
      </c>
      <c r="H18" s="7"/>
      <c r="I18" s="3" t="s">
        <v>17</v>
      </c>
      <c r="J18" s="21"/>
      <c r="K18" s="21"/>
      <c r="L18" s="21"/>
      <c r="M18" s="21"/>
      <c r="N18" s="21">
        <v>2</v>
      </c>
      <c r="O18" s="21"/>
      <c r="P18" s="21">
        <v>2</v>
      </c>
      <c r="Q18" s="27">
        <v>19.68</v>
      </c>
      <c r="R18" s="28"/>
      <c r="S18" s="4"/>
    </row>
    <row r="19" spans="1:26" ht="16.149999999999999" customHeight="1" x14ac:dyDescent="0.2">
      <c r="A19" s="2" t="s">
        <v>24</v>
      </c>
      <c r="B19" s="3"/>
      <c r="C19" s="2"/>
      <c r="D19" s="2"/>
      <c r="E19" s="2"/>
      <c r="F19" s="3"/>
      <c r="G19" s="2"/>
      <c r="H19" s="3"/>
      <c r="I19" s="3" t="s">
        <v>22</v>
      </c>
      <c r="J19" s="21">
        <v>8</v>
      </c>
      <c r="K19" s="21">
        <v>9</v>
      </c>
      <c r="L19" s="21"/>
      <c r="M19" s="21">
        <f t="shared" si="6"/>
        <v>17</v>
      </c>
      <c r="N19" s="21">
        <v>34</v>
      </c>
      <c r="O19" s="21"/>
      <c r="P19" s="21">
        <f t="shared" si="7"/>
        <v>51</v>
      </c>
      <c r="Q19" s="27">
        <v>20003.57</v>
      </c>
      <c r="R19" s="28"/>
      <c r="S19" s="4"/>
      <c r="T19" t="s">
        <v>43</v>
      </c>
    </row>
    <row r="20" spans="1:26" ht="16.149999999999999" customHeight="1" x14ac:dyDescent="0.2">
      <c r="A20" s="2" t="s">
        <v>24</v>
      </c>
      <c r="B20" s="3"/>
      <c r="C20" s="2"/>
      <c r="D20" s="2"/>
      <c r="E20" s="2"/>
      <c r="F20" s="3"/>
      <c r="G20" s="2"/>
      <c r="H20" s="3"/>
      <c r="I20" s="7" t="s">
        <v>15</v>
      </c>
      <c r="J20" s="22">
        <f t="shared" ref="J20:Q20" si="8">SUM(J16:J19)</f>
        <v>32</v>
      </c>
      <c r="K20" s="22">
        <f t="shared" si="8"/>
        <v>104</v>
      </c>
      <c r="L20" s="22">
        <v>3</v>
      </c>
      <c r="M20" s="22">
        <f t="shared" si="8"/>
        <v>139</v>
      </c>
      <c r="N20" s="22">
        <f t="shared" si="8"/>
        <v>115</v>
      </c>
      <c r="O20" s="22"/>
      <c r="P20" s="22">
        <f t="shared" si="8"/>
        <v>254</v>
      </c>
      <c r="Q20" s="28">
        <f t="shared" si="8"/>
        <v>29331.120000000003</v>
      </c>
      <c r="R20" s="32">
        <v>31677.61</v>
      </c>
      <c r="S20" s="8"/>
      <c r="T20" t="s">
        <v>44</v>
      </c>
      <c r="U20" s="1" t="e">
        <f ca="1">OFFSET(#REF!,W20,0,1,1)</f>
        <v>#REF!</v>
      </c>
      <c r="V20" s="1" t="e">
        <f ca="1">OFFSET(#REF!,W20,-1,1,1)</f>
        <v>#REF!</v>
      </c>
      <c r="W20" s="1">
        <v>192</v>
      </c>
    </row>
    <row r="21" spans="1:26" ht="16.149999999999999" customHeight="1" x14ac:dyDescent="0.2">
      <c r="A21" s="2">
        <v>4</v>
      </c>
      <c r="B21" s="3" t="s">
        <v>60</v>
      </c>
      <c r="C21" s="2">
        <v>82</v>
      </c>
      <c r="D21" s="2">
        <v>4</v>
      </c>
      <c r="E21" s="2">
        <v>1</v>
      </c>
      <c r="F21" s="3">
        <v>2.0099999999999998</v>
      </c>
      <c r="G21" s="2" t="s">
        <v>25</v>
      </c>
      <c r="H21" s="3" t="s">
        <v>21</v>
      </c>
      <c r="I21" s="3" t="s">
        <v>18</v>
      </c>
      <c r="J21" s="21">
        <v>4</v>
      </c>
      <c r="K21" s="21">
        <v>30</v>
      </c>
      <c r="L21" s="21">
        <v>1</v>
      </c>
      <c r="M21" s="21">
        <v>35</v>
      </c>
      <c r="N21" s="21">
        <v>125</v>
      </c>
      <c r="O21" s="21"/>
      <c r="P21" s="21">
        <v>160</v>
      </c>
      <c r="Q21" s="27">
        <v>997.05</v>
      </c>
      <c r="R21" s="28"/>
      <c r="S21" s="4" t="s">
        <v>68</v>
      </c>
      <c r="T21" t="s">
        <v>45</v>
      </c>
    </row>
    <row r="22" spans="1:26" ht="16.149999999999999" customHeight="1" x14ac:dyDescent="0.2">
      <c r="A22" s="2" t="s">
        <v>24</v>
      </c>
      <c r="B22" s="3"/>
      <c r="C22" s="2"/>
      <c r="D22" s="2"/>
      <c r="E22" s="2"/>
      <c r="F22" s="3"/>
      <c r="G22" s="2" t="s">
        <v>74</v>
      </c>
      <c r="H22" s="3"/>
      <c r="I22" s="3" t="s">
        <v>19</v>
      </c>
      <c r="J22" s="21">
        <v>3</v>
      </c>
      <c r="K22" s="21">
        <v>23</v>
      </c>
      <c r="L22" s="21"/>
      <c r="M22" s="21">
        <v>26</v>
      </c>
      <c r="N22" s="21">
        <v>62</v>
      </c>
      <c r="O22" s="21"/>
      <c r="P22" s="21">
        <v>88</v>
      </c>
      <c r="Q22" s="27">
        <v>2151.41</v>
      </c>
      <c r="R22" s="28"/>
      <c r="S22" s="4"/>
      <c r="T22" t="s">
        <v>46</v>
      </c>
    </row>
    <row r="23" spans="1:26" ht="16.149999999999999" customHeight="1" x14ac:dyDescent="0.2">
      <c r="A23" s="2"/>
      <c r="B23" s="3"/>
      <c r="C23" s="2"/>
      <c r="D23" s="2"/>
      <c r="E23" s="2"/>
      <c r="F23" s="3"/>
      <c r="G23" s="2" t="s">
        <v>62</v>
      </c>
      <c r="H23" s="3"/>
      <c r="I23" s="3" t="s">
        <v>22</v>
      </c>
      <c r="J23" s="21">
        <v>2</v>
      </c>
      <c r="K23" s="21">
        <v>13</v>
      </c>
      <c r="L23" s="21"/>
      <c r="M23" s="21">
        <v>15</v>
      </c>
      <c r="N23" s="21">
        <v>50</v>
      </c>
      <c r="O23" s="21"/>
      <c r="P23" s="21">
        <v>65</v>
      </c>
      <c r="Q23" s="27">
        <v>16588.77</v>
      </c>
      <c r="R23" s="28"/>
      <c r="S23" s="4"/>
    </row>
    <row r="24" spans="1:26" ht="16.149999999999999" customHeight="1" x14ac:dyDescent="0.2">
      <c r="A24" s="2" t="s">
        <v>24</v>
      </c>
      <c r="B24" s="3"/>
      <c r="C24" s="2"/>
      <c r="D24" s="2"/>
      <c r="E24" s="2"/>
      <c r="F24" s="3"/>
      <c r="H24" s="3"/>
      <c r="I24" s="3" t="s">
        <v>17</v>
      </c>
      <c r="J24" s="21">
        <v>12</v>
      </c>
      <c r="K24" s="21">
        <v>22</v>
      </c>
      <c r="L24" s="21"/>
      <c r="M24" s="21">
        <v>34</v>
      </c>
      <c r="N24" s="21">
        <v>82</v>
      </c>
      <c r="O24" s="21"/>
      <c r="P24" s="21">
        <v>116</v>
      </c>
      <c r="Q24" s="27">
        <v>5585.68</v>
      </c>
      <c r="R24" s="28"/>
      <c r="S24" s="4"/>
      <c r="T24" t="s">
        <v>47</v>
      </c>
    </row>
    <row r="25" spans="1:26" ht="16.149999999999999" customHeight="1" x14ac:dyDescent="0.2">
      <c r="A25" s="2" t="s">
        <v>24</v>
      </c>
      <c r="B25" s="3"/>
      <c r="C25" s="2"/>
      <c r="D25" s="6"/>
      <c r="E25" s="6"/>
      <c r="F25" s="7"/>
      <c r="G25" s="2"/>
      <c r="H25" s="7"/>
      <c r="I25" s="7" t="s">
        <v>15</v>
      </c>
      <c r="J25" s="22">
        <v>21</v>
      </c>
      <c r="K25" s="22">
        <v>88</v>
      </c>
      <c r="L25" s="22">
        <v>1</v>
      </c>
      <c r="M25" s="22">
        <v>110</v>
      </c>
      <c r="N25" s="22">
        <v>319</v>
      </c>
      <c r="O25" s="22"/>
      <c r="P25" s="22">
        <v>429</v>
      </c>
      <c r="Q25" s="28">
        <f>SUM(Q21:Q24)</f>
        <v>25322.91</v>
      </c>
      <c r="R25" s="32">
        <v>29374.58</v>
      </c>
      <c r="S25" s="8"/>
      <c r="T25" t="s">
        <v>48</v>
      </c>
      <c r="U25" s="1" t="e">
        <f ca="1">OFFSET(#REF!,W25,0,1,1)</f>
        <v>#REF!</v>
      </c>
      <c r="V25" s="1" t="e">
        <f ca="1">OFFSET(#REF!,W25,-1,1,1)</f>
        <v>#REF!</v>
      </c>
      <c r="W25" s="1">
        <v>599</v>
      </c>
    </row>
    <row r="26" spans="1:26" ht="16.149999999999999" customHeight="1" x14ac:dyDescent="0.2">
      <c r="A26" s="2">
        <v>5</v>
      </c>
      <c r="B26" s="3" t="s">
        <v>60</v>
      </c>
      <c r="C26" s="2">
        <v>82</v>
      </c>
      <c r="D26" s="2">
        <v>4</v>
      </c>
      <c r="E26" s="2">
        <v>2</v>
      </c>
      <c r="F26" s="3">
        <v>1.19</v>
      </c>
      <c r="G26" s="2" t="s">
        <v>25</v>
      </c>
      <c r="H26" s="3" t="s">
        <v>21</v>
      </c>
      <c r="I26" s="3" t="s">
        <v>18</v>
      </c>
      <c r="J26" s="21">
        <v>2</v>
      </c>
      <c r="K26" s="21">
        <v>15</v>
      </c>
      <c r="L26" s="21"/>
      <c r="M26" s="21">
        <v>17</v>
      </c>
      <c r="N26" s="21">
        <v>64</v>
      </c>
      <c r="O26" s="21"/>
      <c r="P26" s="21">
        <v>81</v>
      </c>
      <c r="Q26" s="27">
        <v>493.4</v>
      </c>
      <c r="R26" s="28"/>
      <c r="S26" s="4" t="s">
        <v>68</v>
      </c>
      <c r="T26" t="s">
        <v>49</v>
      </c>
    </row>
    <row r="27" spans="1:26" ht="16.149999999999999" customHeight="1" x14ac:dyDescent="0.2">
      <c r="A27" s="2" t="s">
        <v>24</v>
      </c>
      <c r="B27" s="3"/>
      <c r="C27" s="2"/>
      <c r="D27" s="2"/>
      <c r="E27" s="2"/>
      <c r="F27" s="3"/>
      <c r="G27" s="2" t="s">
        <v>74</v>
      </c>
      <c r="H27" s="3"/>
      <c r="I27" s="3" t="s">
        <v>19</v>
      </c>
      <c r="J27" s="21">
        <v>2</v>
      </c>
      <c r="K27" s="21">
        <v>12</v>
      </c>
      <c r="L27" s="21"/>
      <c r="M27" s="21">
        <v>14</v>
      </c>
      <c r="N27" s="21">
        <v>32</v>
      </c>
      <c r="O27" s="21"/>
      <c r="P27" s="21">
        <v>46</v>
      </c>
      <c r="Q27" s="27">
        <v>1166.3399999999999</v>
      </c>
      <c r="R27" s="28"/>
      <c r="S27" s="4"/>
      <c r="T27" t="s">
        <v>50</v>
      </c>
    </row>
    <row r="28" spans="1:26" ht="16.149999999999999" customHeight="1" x14ac:dyDescent="0.2">
      <c r="A28" s="2"/>
      <c r="B28" s="3"/>
      <c r="C28" s="2"/>
      <c r="D28" s="2"/>
      <c r="E28" s="2"/>
      <c r="F28" s="3"/>
      <c r="G28" s="2" t="s">
        <v>62</v>
      </c>
      <c r="H28" s="3"/>
      <c r="I28" s="3" t="s">
        <v>22</v>
      </c>
      <c r="J28" s="21">
        <v>1</v>
      </c>
      <c r="K28" s="21">
        <v>7</v>
      </c>
      <c r="L28" s="21"/>
      <c r="M28" s="21">
        <v>8</v>
      </c>
      <c r="N28" s="21">
        <v>40</v>
      </c>
      <c r="O28" s="21"/>
      <c r="P28" s="21">
        <v>48</v>
      </c>
      <c r="Q28" s="27">
        <v>9358.6299999999992</v>
      </c>
      <c r="R28" s="28"/>
      <c r="S28" s="4"/>
    </row>
    <row r="29" spans="1:26" ht="16.149999999999999" customHeight="1" x14ac:dyDescent="0.2">
      <c r="A29" s="2" t="s">
        <v>24</v>
      </c>
      <c r="B29" s="3"/>
      <c r="C29" s="2"/>
      <c r="D29" s="2"/>
      <c r="E29" s="2"/>
      <c r="F29" s="3"/>
      <c r="H29" s="3"/>
      <c r="I29" s="3" t="s">
        <v>17</v>
      </c>
      <c r="J29" s="21">
        <v>5</v>
      </c>
      <c r="K29" s="21">
        <v>10</v>
      </c>
      <c r="L29" s="21"/>
      <c r="M29" s="21">
        <v>15</v>
      </c>
      <c r="N29" s="21">
        <v>39</v>
      </c>
      <c r="O29" s="21"/>
      <c r="P29" s="21">
        <v>54</v>
      </c>
      <c r="Q29" s="27">
        <v>2477.46</v>
      </c>
      <c r="R29" s="28"/>
      <c r="S29" s="4"/>
      <c r="T29" t="s">
        <v>51</v>
      </c>
      <c r="Z29" s="16"/>
    </row>
    <row r="30" spans="1:26" ht="16.149999999999999" customHeight="1" x14ac:dyDescent="0.2">
      <c r="A30" s="2" t="s">
        <v>24</v>
      </c>
      <c r="B30" s="3"/>
      <c r="C30" s="2"/>
      <c r="D30" s="6"/>
      <c r="E30" s="6"/>
      <c r="F30" s="7"/>
      <c r="G30" s="2"/>
      <c r="H30" s="7"/>
      <c r="I30" s="7" t="s">
        <v>15</v>
      </c>
      <c r="J30" s="22">
        <v>10</v>
      </c>
      <c r="K30" s="22">
        <v>44</v>
      </c>
      <c r="L30" s="22"/>
      <c r="M30" s="22">
        <v>54</v>
      </c>
      <c r="N30" s="22">
        <v>175</v>
      </c>
      <c r="O30" s="22"/>
      <c r="P30" s="22">
        <v>229</v>
      </c>
      <c r="Q30" s="28">
        <f>SUM(Q26:Q29)</f>
        <v>13495.829999999998</v>
      </c>
      <c r="R30" s="32">
        <v>15790.12</v>
      </c>
      <c r="S30" s="8"/>
      <c r="T30" t="s">
        <v>52</v>
      </c>
      <c r="U30" s="1" t="e">
        <f ca="1">OFFSET(#REF!,W30,0,1,1)</f>
        <v>#REF!</v>
      </c>
      <c r="V30" s="1" t="e">
        <f ca="1">OFFSET(#REF!,W30,-1,1,1)</f>
        <v>#REF!</v>
      </c>
      <c r="W30" s="1">
        <v>636</v>
      </c>
      <c r="Y30" s="15"/>
      <c r="Z30" s="16"/>
    </row>
    <row r="31" spans="1:26" ht="16.149999999999999" customHeight="1" x14ac:dyDescent="0.2">
      <c r="A31" s="2">
        <v>6</v>
      </c>
      <c r="B31" s="3" t="s">
        <v>60</v>
      </c>
      <c r="C31" s="2">
        <v>83</v>
      </c>
      <c r="D31" s="2">
        <v>1</v>
      </c>
      <c r="E31" s="2">
        <v>1</v>
      </c>
      <c r="F31" s="3">
        <v>1.48</v>
      </c>
      <c r="G31" s="2" t="s">
        <v>23</v>
      </c>
      <c r="H31" s="3" t="s">
        <v>21</v>
      </c>
      <c r="I31" s="3" t="s">
        <v>19</v>
      </c>
      <c r="J31" s="21">
        <v>3</v>
      </c>
      <c r="K31" s="21">
        <v>29</v>
      </c>
      <c r="L31" s="21">
        <v>6</v>
      </c>
      <c r="M31" s="21">
        <v>38</v>
      </c>
      <c r="N31" s="21">
        <v>75</v>
      </c>
      <c r="O31" s="21"/>
      <c r="P31" s="21">
        <v>113</v>
      </c>
      <c r="Q31" s="27">
        <v>2854.74</v>
      </c>
      <c r="R31" s="28"/>
      <c r="S31" s="4" t="s">
        <v>68</v>
      </c>
      <c r="T31" t="s">
        <v>53</v>
      </c>
      <c r="Y31" s="15"/>
      <c r="Z31" s="16"/>
    </row>
    <row r="32" spans="1:26" ht="16.149999999999999" customHeight="1" x14ac:dyDescent="0.2">
      <c r="A32" s="2"/>
      <c r="B32" s="3"/>
      <c r="C32" s="2"/>
      <c r="D32" s="2"/>
      <c r="E32" s="2"/>
      <c r="F32" s="3"/>
      <c r="G32" s="2" t="s">
        <v>75</v>
      </c>
      <c r="H32" s="3"/>
      <c r="I32" s="3" t="s">
        <v>22</v>
      </c>
      <c r="J32" s="21">
        <v>1</v>
      </c>
      <c r="K32" s="21">
        <v>3</v>
      </c>
      <c r="L32" s="21"/>
      <c r="M32" s="21">
        <v>4</v>
      </c>
      <c r="N32" s="21">
        <v>6</v>
      </c>
      <c r="O32" s="21"/>
      <c r="P32" s="21">
        <v>10</v>
      </c>
      <c r="Q32" s="27">
        <v>4301.01</v>
      </c>
      <c r="R32" s="28"/>
      <c r="S32" s="5"/>
      <c r="Y32" s="15"/>
      <c r="Z32" s="16"/>
    </row>
    <row r="33" spans="1:26" ht="16.149999999999999" customHeight="1" x14ac:dyDescent="0.2">
      <c r="A33" s="2"/>
      <c r="B33" s="3"/>
      <c r="C33" s="2"/>
      <c r="D33" s="2"/>
      <c r="E33" s="2"/>
      <c r="F33" s="3"/>
      <c r="G33" s="2" t="s">
        <v>62</v>
      </c>
      <c r="H33" s="3"/>
      <c r="I33" s="3" t="s">
        <v>17</v>
      </c>
      <c r="J33" s="21">
        <v>2</v>
      </c>
      <c r="K33" s="21">
        <v>1</v>
      </c>
      <c r="L33" s="21"/>
      <c r="M33" s="21">
        <v>3</v>
      </c>
      <c r="N33" s="21">
        <v>7</v>
      </c>
      <c r="O33" s="21"/>
      <c r="P33" s="21">
        <v>10</v>
      </c>
      <c r="Q33" s="27">
        <v>537.24</v>
      </c>
      <c r="R33" s="28"/>
      <c r="S33" s="5"/>
      <c r="Y33" s="15"/>
      <c r="Z33" s="16"/>
    </row>
    <row r="34" spans="1:26" ht="16.149999999999999" customHeight="1" x14ac:dyDescent="0.2">
      <c r="A34" s="2" t="s">
        <v>24</v>
      </c>
      <c r="B34" s="3"/>
      <c r="C34" s="2"/>
      <c r="D34" s="2"/>
      <c r="E34" s="2"/>
      <c r="F34" s="3"/>
      <c r="H34" s="3"/>
      <c r="I34" s="3" t="s">
        <v>18</v>
      </c>
      <c r="J34" s="21">
        <v>1</v>
      </c>
      <c r="K34" s="21">
        <v>1</v>
      </c>
      <c r="L34" s="21"/>
      <c r="M34" s="21">
        <v>2</v>
      </c>
      <c r="N34" s="21">
        <v>106</v>
      </c>
      <c r="O34" s="21"/>
      <c r="P34" s="21">
        <v>108</v>
      </c>
      <c r="Q34" s="27">
        <v>144.75</v>
      </c>
      <c r="R34" s="28"/>
      <c r="S34" s="4"/>
      <c r="T34" t="s">
        <v>54</v>
      </c>
      <c r="Y34" s="15"/>
    </row>
    <row r="35" spans="1:26" ht="16.149999999999999" customHeight="1" x14ac:dyDescent="0.2">
      <c r="A35" s="2" t="s">
        <v>24</v>
      </c>
      <c r="B35" s="3"/>
      <c r="C35" s="2"/>
      <c r="D35" s="6"/>
      <c r="E35" s="6"/>
      <c r="F35" s="7"/>
      <c r="G35" s="2"/>
      <c r="H35" s="7"/>
      <c r="I35" s="7" t="s">
        <v>15</v>
      </c>
      <c r="J35" s="22">
        <v>7</v>
      </c>
      <c r="K35" s="22">
        <v>34</v>
      </c>
      <c r="L35" s="22">
        <v>6</v>
      </c>
      <c r="M35" s="22">
        <v>47</v>
      </c>
      <c r="N35" s="22">
        <v>194</v>
      </c>
      <c r="O35" s="22"/>
      <c r="P35" s="22">
        <v>241</v>
      </c>
      <c r="Q35" s="28">
        <f>SUM(Q31:Q34)</f>
        <v>7837.74</v>
      </c>
      <c r="R35" s="32">
        <v>10737.7</v>
      </c>
      <c r="S35" s="8"/>
      <c r="T35" t="s">
        <v>55</v>
      </c>
      <c r="U35" s="1" t="e">
        <f ca="1">OFFSET(#REF!,W35,0,1,1)</f>
        <v>#REF!</v>
      </c>
      <c r="V35" s="1" t="e">
        <f ca="1">OFFSET(#REF!,W35,-1,1,1)</f>
        <v>#REF!</v>
      </c>
      <c r="W35" s="1">
        <v>710</v>
      </c>
      <c r="Y35" s="15"/>
      <c r="Z35" s="16"/>
    </row>
    <row r="36" spans="1:26" ht="16.149999999999999" customHeight="1" x14ac:dyDescent="0.2">
      <c r="A36" s="2">
        <v>7</v>
      </c>
      <c r="B36" s="3" t="s">
        <v>60</v>
      </c>
      <c r="C36" s="2">
        <v>83</v>
      </c>
      <c r="D36" s="2">
        <v>1</v>
      </c>
      <c r="E36" s="2">
        <v>2</v>
      </c>
      <c r="F36" s="3">
        <v>1.61</v>
      </c>
      <c r="G36" s="2" t="s">
        <v>23</v>
      </c>
      <c r="H36" s="3" t="s">
        <v>21</v>
      </c>
      <c r="I36" s="3" t="s">
        <v>19</v>
      </c>
      <c r="J36" s="21"/>
      <c r="K36" s="21">
        <v>43</v>
      </c>
      <c r="L36" s="21">
        <v>9</v>
      </c>
      <c r="M36" s="21">
        <v>52</v>
      </c>
      <c r="N36" s="21">
        <v>32</v>
      </c>
      <c r="O36" s="21"/>
      <c r="P36" s="21">
        <v>84</v>
      </c>
      <c r="Q36" s="27">
        <v>3446.24</v>
      </c>
      <c r="R36" s="28"/>
      <c r="S36" s="4" t="s">
        <v>68</v>
      </c>
      <c r="T36" t="s">
        <v>56</v>
      </c>
      <c r="Y36" s="15"/>
    </row>
    <row r="37" spans="1:26" ht="16.149999999999999" customHeight="1" x14ac:dyDescent="0.2">
      <c r="A37" s="2"/>
      <c r="B37" s="3"/>
      <c r="C37" s="2"/>
      <c r="D37" s="2"/>
      <c r="E37" s="2"/>
      <c r="F37" s="3"/>
      <c r="G37" s="2" t="s">
        <v>75</v>
      </c>
      <c r="H37" s="3"/>
      <c r="I37" s="3" t="s">
        <v>18</v>
      </c>
      <c r="J37" s="21">
        <v>9</v>
      </c>
      <c r="K37" s="21">
        <v>6</v>
      </c>
      <c r="L37" s="21"/>
      <c r="M37" s="21">
        <v>15</v>
      </c>
      <c r="N37" s="21">
        <v>78</v>
      </c>
      <c r="O37" s="21"/>
      <c r="P37" s="21">
        <v>93</v>
      </c>
      <c r="Q37" s="27">
        <v>485.07</v>
      </c>
      <c r="R37" s="28"/>
      <c r="S37" s="5"/>
      <c r="Y37" s="15"/>
    </row>
    <row r="38" spans="1:26" ht="16.149999999999999" customHeight="1" x14ac:dyDescent="0.2">
      <c r="A38" s="2"/>
      <c r="B38" s="3"/>
      <c r="C38" s="2"/>
      <c r="D38" s="2"/>
      <c r="E38" s="2"/>
      <c r="F38" s="3"/>
      <c r="G38" s="2" t="s">
        <v>62</v>
      </c>
      <c r="H38" s="3"/>
      <c r="I38" s="3" t="s">
        <v>22</v>
      </c>
      <c r="J38" s="21">
        <v>1</v>
      </c>
      <c r="K38" s="21">
        <v>2</v>
      </c>
      <c r="L38" s="21"/>
      <c r="M38" s="21">
        <v>3</v>
      </c>
      <c r="N38" s="21">
        <v>12</v>
      </c>
      <c r="O38" s="21"/>
      <c r="P38" s="21">
        <v>15</v>
      </c>
      <c r="Q38" s="27">
        <v>3447.06</v>
      </c>
      <c r="R38" s="28"/>
      <c r="S38" s="5"/>
      <c r="Y38" s="15"/>
    </row>
    <row r="39" spans="1:26" ht="16.149999999999999" customHeight="1" x14ac:dyDescent="0.2">
      <c r="A39" s="2" t="s">
        <v>24</v>
      </c>
      <c r="B39" s="3"/>
      <c r="C39" s="2"/>
      <c r="D39" s="2"/>
      <c r="E39" s="2"/>
      <c r="F39" s="3"/>
      <c r="G39" s="2"/>
      <c r="H39" s="3"/>
      <c r="I39" s="3" t="s">
        <v>17</v>
      </c>
      <c r="J39" s="21">
        <v>7</v>
      </c>
      <c r="K39" s="21">
        <v>1</v>
      </c>
      <c r="L39" s="21"/>
      <c r="M39" s="21">
        <v>8</v>
      </c>
      <c r="N39" s="21">
        <v>3</v>
      </c>
      <c r="O39" s="21"/>
      <c r="P39" s="21">
        <v>11</v>
      </c>
      <c r="Q39" s="27">
        <v>1296.3699999999999</v>
      </c>
      <c r="R39" s="28"/>
      <c r="S39" s="4"/>
      <c r="T39" t="s">
        <v>57</v>
      </c>
      <c r="Y39" s="15"/>
    </row>
    <row r="40" spans="1:26" ht="16.149999999999999" customHeight="1" x14ac:dyDescent="0.2">
      <c r="A40" s="2" t="s">
        <v>24</v>
      </c>
      <c r="B40" s="3"/>
      <c r="C40" s="2"/>
      <c r="D40" s="6"/>
      <c r="E40" s="6"/>
      <c r="F40" s="7"/>
      <c r="G40" s="2"/>
      <c r="H40" s="7"/>
      <c r="I40" s="7" t="s">
        <v>15</v>
      </c>
      <c r="J40" s="22">
        <v>17</v>
      </c>
      <c r="K40" s="22">
        <v>52</v>
      </c>
      <c r="L40" s="22">
        <v>9</v>
      </c>
      <c r="M40" s="22">
        <v>78</v>
      </c>
      <c r="N40" s="22">
        <v>125</v>
      </c>
      <c r="O40" s="22"/>
      <c r="P40" s="22">
        <v>203</v>
      </c>
      <c r="Q40" s="28">
        <f>SUM(Q36:Q39)</f>
        <v>8674.74</v>
      </c>
      <c r="R40" s="32">
        <v>11797.65</v>
      </c>
      <c r="S40" s="8"/>
      <c r="T40" t="s">
        <v>58</v>
      </c>
      <c r="U40" s="1" t="e">
        <f ca="1">OFFSET(#REF!,W40,0,1,1)</f>
        <v>#REF!</v>
      </c>
      <c r="V40" s="1" t="e">
        <f ca="1">OFFSET(#REF!,W40,-1,1,1)</f>
        <v>#REF!</v>
      </c>
      <c r="W40" s="1">
        <v>747</v>
      </c>
      <c r="Y40" s="15"/>
      <c r="Z40" s="16"/>
    </row>
    <row r="41" spans="1:26" ht="16.149999999999999" customHeight="1" x14ac:dyDescent="0.2">
      <c r="A41" s="2">
        <v>8</v>
      </c>
      <c r="B41" s="3" t="s">
        <v>60</v>
      </c>
      <c r="C41" s="2">
        <v>83</v>
      </c>
      <c r="D41" s="2">
        <v>1</v>
      </c>
      <c r="E41" s="2">
        <v>3</v>
      </c>
      <c r="F41" s="3">
        <v>1.5</v>
      </c>
      <c r="G41" s="2" t="s">
        <v>23</v>
      </c>
      <c r="H41" s="3" t="s">
        <v>21</v>
      </c>
      <c r="I41" s="3" t="s">
        <v>19</v>
      </c>
      <c r="J41" s="21">
        <v>1</v>
      </c>
      <c r="K41" s="21">
        <v>26</v>
      </c>
      <c r="L41" s="21">
        <v>6</v>
      </c>
      <c r="M41" s="21">
        <v>33</v>
      </c>
      <c r="N41" s="21">
        <v>67</v>
      </c>
      <c r="O41" s="21"/>
      <c r="P41" s="21">
        <v>100</v>
      </c>
      <c r="Q41" s="27">
        <v>2065.4299999999998</v>
      </c>
      <c r="R41" s="33"/>
      <c r="S41" s="4" t="s">
        <v>68</v>
      </c>
      <c r="Y41" s="15"/>
      <c r="Z41" s="16"/>
    </row>
    <row r="42" spans="1:26" ht="16.149999999999999" customHeight="1" x14ac:dyDescent="0.2">
      <c r="A42" s="2"/>
      <c r="B42" s="3"/>
      <c r="C42" s="2"/>
      <c r="D42" s="2"/>
      <c r="E42" s="2"/>
      <c r="F42" s="3"/>
      <c r="G42" s="2" t="s">
        <v>75</v>
      </c>
      <c r="H42" s="3"/>
      <c r="I42" s="3" t="s">
        <v>18</v>
      </c>
      <c r="J42" s="21"/>
      <c r="K42" s="21"/>
      <c r="L42" s="21"/>
      <c r="M42" s="21"/>
      <c r="N42" s="21">
        <v>23</v>
      </c>
      <c r="O42" s="21"/>
      <c r="P42" s="21">
        <v>23</v>
      </c>
      <c r="Q42" s="27">
        <v>16.100000000000001</v>
      </c>
      <c r="R42" s="33"/>
      <c r="S42" s="8"/>
      <c r="Y42" s="15"/>
      <c r="Z42" s="16"/>
    </row>
    <row r="43" spans="1:26" ht="16.149999999999999" customHeight="1" x14ac:dyDescent="0.2">
      <c r="A43" s="2"/>
      <c r="B43" s="3"/>
      <c r="C43" s="2"/>
      <c r="D43" s="2"/>
      <c r="E43" s="2"/>
      <c r="F43" s="3"/>
      <c r="G43" s="2" t="s">
        <v>62</v>
      </c>
      <c r="H43" s="3"/>
      <c r="I43" s="3" t="s">
        <v>22</v>
      </c>
      <c r="J43" s="21"/>
      <c r="K43" s="21">
        <v>3</v>
      </c>
      <c r="L43" s="21"/>
      <c r="M43" s="21">
        <v>3</v>
      </c>
      <c r="N43" s="21">
        <v>2</v>
      </c>
      <c r="O43" s="21"/>
      <c r="P43" s="21">
        <v>5</v>
      </c>
      <c r="Q43" s="27">
        <v>2441.81</v>
      </c>
      <c r="R43" s="33"/>
      <c r="S43" s="8"/>
      <c r="Y43" s="15"/>
      <c r="Z43" s="16"/>
    </row>
    <row r="44" spans="1:26" ht="16.149999999999999" customHeight="1" x14ac:dyDescent="0.2">
      <c r="A44" s="2" t="s">
        <v>24</v>
      </c>
      <c r="B44" s="3"/>
      <c r="C44" s="2"/>
      <c r="D44" s="2"/>
      <c r="E44" s="2"/>
      <c r="F44" s="3"/>
      <c r="G44" s="2"/>
      <c r="H44" s="3"/>
      <c r="I44" s="3" t="s">
        <v>17</v>
      </c>
      <c r="J44" s="21">
        <v>4</v>
      </c>
      <c r="K44" s="21">
        <v>4</v>
      </c>
      <c r="L44" s="21"/>
      <c r="M44" s="21">
        <v>8</v>
      </c>
      <c r="N44" s="21">
        <v>8</v>
      </c>
      <c r="O44" s="21"/>
      <c r="P44" s="21">
        <v>16</v>
      </c>
      <c r="Q44" s="27">
        <v>1081.3599999999999</v>
      </c>
      <c r="R44" s="33"/>
      <c r="S44" s="8"/>
      <c r="Y44" s="15"/>
      <c r="Z44" s="16"/>
    </row>
    <row r="45" spans="1:26" ht="16.149999999999999" customHeight="1" x14ac:dyDescent="0.2">
      <c r="A45" s="2" t="s">
        <v>24</v>
      </c>
      <c r="B45" s="3"/>
      <c r="C45" s="2"/>
      <c r="D45" s="6"/>
      <c r="E45" s="6"/>
      <c r="F45" s="7"/>
      <c r="G45" s="2"/>
      <c r="H45" s="7"/>
      <c r="I45" s="7" t="s">
        <v>15</v>
      </c>
      <c r="J45" s="22">
        <v>5</v>
      </c>
      <c r="K45" s="22">
        <v>33</v>
      </c>
      <c r="L45" s="22">
        <v>6</v>
      </c>
      <c r="M45" s="22">
        <v>44</v>
      </c>
      <c r="N45" s="22">
        <v>100</v>
      </c>
      <c r="O45" s="22"/>
      <c r="P45" s="22">
        <v>144</v>
      </c>
      <c r="Q45" s="28">
        <f>SUM(Q41:Q44)</f>
        <v>5604.7</v>
      </c>
      <c r="R45" s="33">
        <v>8519.14</v>
      </c>
      <c r="S45" s="8"/>
      <c r="Y45" s="15"/>
      <c r="Z45" s="16"/>
    </row>
    <row r="46" spans="1:26" ht="16.149999999999999" customHeight="1" x14ac:dyDescent="0.2">
      <c r="A46" s="2">
        <v>9</v>
      </c>
      <c r="B46" s="3" t="s">
        <v>60</v>
      </c>
      <c r="C46" s="2">
        <v>83</v>
      </c>
      <c r="D46" s="2">
        <v>1</v>
      </c>
      <c r="E46" s="2">
        <v>4</v>
      </c>
      <c r="F46" s="3">
        <v>1.49</v>
      </c>
      <c r="G46" s="2" t="s">
        <v>23</v>
      </c>
      <c r="H46" s="3" t="s">
        <v>21</v>
      </c>
      <c r="I46" s="3" t="s">
        <v>18</v>
      </c>
      <c r="J46" s="21">
        <v>23</v>
      </c>
      <c r="K46" s="21">
        <v>15</v>
      </c>
      <c r="L46" s="21"/>
      <c r="M46" s="21">
        <v>38</v>
      </c>
      <c r="N46" s="21">
        <v>131</v>
      </c>
      <c r="O46" s="21"/>
      <c r="P46" s="21">
        <v>169</v>
      </c>
      <c r="Q46" s="27">
        <v>1237.3499999999999</v>
      </c>
      <c r="R46" s="33"/>
      <c r="S46" s="4" t="s">
        <v>68</v>
      </c>
      <c r="Y46" s="15"/>
      <c r="Z46" s="16"/>
    </row>
    <row r="47" spans="1:26" ht="16.149999999999999" customHeight="1" x14ac:dyDescent="0.2">
      <c r="A47" s="2"/>
      <c r="B47" s="3"/>
      <c r="C47" s="2"/>
      <c r="D47" s="2"/>
      <c r="E47" s="2"/>
      <c r="F47" s="3"/>
      <c r="G47" s="2" t="s">
        <v>75</v>
      </c>
      <c r="H47" s="3"/>
      <c r="I47" s="3" t="s">
        <v>19</v>
      </c>
      <c r="J47" s="21">
        <v>2</v>
      </c>
      <c r="K47" s="21">
        <v>22</v>
      </c>
      <c r="L47" s="21">
        <v>5</v>
      </c>
      <c r="M47" s="21">
        <v>29</v>
      </c>
      <c r="N47" s="21">
        <v>20</v>
      </c>
      <c r="O47" s="21"/>
      <c r="P47" s="21">
        <v>49</v>
      </c>
      <c r="Q47" s="27">
        <v>2078.84</v>
      </c>
      <c r="R47" s="33"/>
      <c r="S47" s="8"/>
      <c r="Y47" s="15"/>
      <c r="Z47" s="16"/>
    </row>
    <row r="48" spans="1:26" ht="16.149999999999999" customHeight="1" x14ac:dyDescent="0.2">
      <c r="A48" s="2"/>
      <c r="B48" s="3"/>
      <c r="C48" s="2"/>
      <c r="D48" s="2"/>
      <c r="E48" s="2"/>
      <c r="F48" s="3"/>
      <c r="G48" s="2" t="s">
        <v>62</v>
      </c>
      <c r="H48" s="3"/>
      <c r="I48" s="3" t="s">
        <v>17</v>
      </c>
      <c r="J48" s="21">
        <v>21</v>
      </c>
      <c r="K48" s="21">
        <v>13</v>
      </c>
      <c r="L48" s="21"/>
      <c r="M48" s="21">
        <v>34</v>
      </c>
      <c r="N48" s="21">
        <v>9</v>
      </c>
      <c r="O48" s="21"/>
      <c r="P48" s="21">
        <v>43</v>
      </c>
      <c r="Q48" s="27">
        <v>5313.94</v>
      </c>
      <c r="R48" s="33"/>
      <c r="S48" s="8"/>
      <c r="Y48" s="15"/>
      <c r="Z48" s="16"/>
    </row>
    <row r="49" spans="1:26" ht="16.149999999999999" customHeight="1" x14ac:dyDescent="0.2">
      <c r="A49" s="2" t="s">
        <v>24</v>
      </c>
      <c r="B49" s="3"/>
      <c r="C49" s="2"/>
      <c r="D49" s="6"/>
      <c r="E49" s="6"/>
      <c r="F49" s="7"/>
      <c r="G49" s="2"/>
      <c r="H49" s="7"/>
      <c r="I49" s="7" t="s">
        <v>15</v>
      </c>
      <c r="J49" s="22">
        <v>46</v>
      </c>
      <c r="K49" s="22">
        <v>50</v>
      </c>
      <c r="L49" s="22">
        <v>5</v>
      </c>
      <c r="M49" s="22">
        <v>101</v>
      </c>
      <c r="N49" s="22">
        <v>160</v>
      </c>
      <c r="O49" s="22"/>
      <c r="P49" s="22">
        <v>261</v>
      </c>
      <c r="Q49" s="28">
        <f>SUM(Q46:Q48)</f>
        <v>8630.1299999999992</v>
      </c>
      <c r="R49" s="33">
        <v>11564.37</v>
      </c>
      <c r="S49" s="8"/>
      <c r="Y49" s="15"/>
      <c r="Z49" s="16"/>
    </row>
    <row r="50" spans="1:26" ht="16.149999999999999" customHeight="1" x14ac:dyDescent="0.2">
      <c r="A50" s="2">
        <v>10</v>
      </c>
      <c r="B50" s="3" t="s">
        <v>60</v>
      </c>
      <c r="C50" s="2">
        <v>83</v>
      </c>
      <c r="D50" s="2">
        <v>1</v>
      </c>
      <c r="E50" s="2">
        <v>5</v>
      </c>
      <c r="F50" s="3">
        <v>2.31</v>
      </c>
      <c r="G50" s="2" t="s">
        <v>23</v>
      </c>
      <c r="H50" s="3" t="s">
        <v>21</v>
      </c>
      <c r="I50" s="3" t="s">
        <v>19</v>
      </c>
      <c r="J50" s="24">
        <v>4</v>
      </c>
      <c r="K50" s="26">
        <v>68</v>
      </c>
      <c r="L50" s="24">
        <v>11</v>
      </c>
      <c r="M50" s="26">
        <v>83</v>
      </c>
      <c r="N50" s="26">
        <v>134</v>
      </c>
      <c r="O50" s="24"/>
      <c r="P50" s="26">
        <v>217</v>
      </c>
      <c r="Q50" s="29">
        <v>6179.88</v>
      </c>
      <c r="R50" s="33"/>
      <c r="S50" s="4" t="s">
        <v>68</v>
      </c>
      <c r="Y50" s="15"/>
      <c r="Z50" s="16"/>
    </row>
    <row r="51" spans="1:26" ht="16.149999999999999" customHeight="1" x14ac:dyDescent="0.2">
      <c r="A51" s="2"/>
      <c r="B51" s="3"/>
      <c r="C51" s="2"/>
      <c r="D51" s="2"/>
      <c r="E51" s="2"/>
      <c r="F51" s="3"/>
      <c r="G51" s="2" t="s">
        <v>75</v>
      </c>
      <c r="H51" s="3"/>
      <c r="I51" s="3" t="s">
        <v>18</v>
      </c>
      <c r="J51" s="24">
        <v>23</v>
      </c>
      <c r="K51" s="26">
        <v>3</v>
      </c>
      <c r="L51" s="24"/>
      <c r="M51" s="26">
        <v>26</v>
      </c>
      <c r="N51" s="26">
        <v>98</v>
      </c>
      <c r="O51" s="24"/>
      <c r="P51" s="26">
        <v>124</v>
      </c>
      <c r="Q51" s="29">
        <v>910.05</v>
      </c>
      <c r="R51" s="33"/>
      <c r="S51" s="8"/>
      <c r="Y51" s="15"/>
      <c r="Z51" s="16"/>
    </row>
    <row r="52" spans="1:26" ht="16.149999999999999" customHeight="1" x14ac:dyDescent="0.2">
      <c r="A52" s="2"/>
      <c r="B52" s="3"/>
      <c r="C52" s="2"/>
      <c r="D52" s="2"/>
      <c r="E52" s="2"/>
      <c r="F52" s="3"/>
      <c r="G52" s="2" t="s">
        <v>62</v>
      </c>
      <c r="H52" s="3"/>
      <c r="I52" s="3" t="s">
        <v>22</v>
      </c>
      <c r="J52" s="24"/>
      <c r="K52" s="26">
        <v>6</v>
      </c>
      <c r="L52" s="24"/>
      <c r="M52" s="26">
        <v>6</v>
      </c>
      <c r="N52" s="26">
        <v>18</v>
      </c>
      <c r="O52" s="24"/>
      <c r="P52" s="26">
        <v>24</v>
      </c>
      <c r="Q52" s="29">
        <v>6260.16</v>
      </c>
      <c r="R52" s="33"/>
      <c r="S52" s="8"/>
      <c r="Y52" s="15"/>
      <c r="Z52" s="16"/>
    </row>
    <row r="53" spans="1:26" ht="16.149999999999999" customHeight="1" x14ac:dyDescent="0.2">
      <c r="A53" s="2" t="s">
        <v>24</v>
      </c>
      <c r="B53" s="3"/>
      <c r="C53" s="2"/>
      <c r="D53" s="2"/>
      <c r="E53" s="2"/>
      <c r="F53" s="3"/>
      <c r="G53" s="2"/>
      <c r="H53" s="3"/>
      <c r="I53" s="3" t="s">
        <v>17</v>
      </c>
      <c r="J53" s="21">
        <v>5</v>
      </c>
      <c r="K53" s="21">
        <v>4</v>
      </c>
      <c r="L53" s="21"/>
      <c r="M53" s="21">
        <v>9</v>
      </c>
      <c r="N53" s="21">
        <v>17</v>
      </c>
      <c r="O53" s="21"/>
      <c r="P53" s="21">
        <v>26</v>
      </c>
      <c r="Q53" s="27">
        <v>1522.74</v>
      </c>
      <c r="R53" s="33"/>
      <c r="S53" s="8"/>
      <c r="Y53" s="15"/>
      <c r="Z53" s="16"/>
    </row>
    <row r="54" spans="1:26" ht="16.149999999999999" customHeight="1" x14ac:dyDescent="0.2">
      <c r="A54" s="2" t="s">
        <v>24</v>
      </c>
      <c r="B54" s="3"/>
      <c r="C54" s="2"/>
      <c r="D54" s="6"/>
      <c r="E54" s="6"/>
      <c r="F54" s="7"/>
      <c r="G54" s="2"/>
      <c r="H54" s="7"/>
      <c r="I54" s="7" t="s">
        <v>15</v>
      </c>
      <c r="J54" s="22">
        <v>32</v>
      </c>
      <c r="K54" s="22">
        <v>81</v>
      </c>
      <c r="L54" s="22">
        <v>11</v>
      </c>
      <c r="M54" s="22">
        <v>124</v>
      </c>
      <c r="N54" s="22">
        <v>267</v>
      </c>
      <c r="O54" s="22"/>
      <c r="P54" s="22">
        <v>391</v>
      </c>
      <c r="Q54" s="28">
        <f>SUM(Q50:Q53)</f>
        <v>14872.83</v>
      </c>
      <c r="R54" s="33">
        <v>19334.68</v>
      </c>
      <c r="S54" s="8"/>
      <c r="Y54" s="15"/>
      <c r="Z54" s="16"/>
    </row>
    <row r="55" spans="1:26" ht="16.149999999999999" customHeight="1" x14ac:dyDescent="0.2">
      <c r="A55" s="2">
        <v>11</v>
      </c>
      <c r="B55" s="3" t="s">
        <v>60</v>
      </c>
      <c r="C55" s="2">
        <v>83</v>
      </c>
      <c r="D55" s="2">
        <v>1</v>
      </c>
      <c r="E55" s="2">
        <v>6</v>
      </c>
      <c r="F55" s="3">
        <v>1.61</v>
      </c>
      <c r="G55" s="2" t="s">
        <v>23</v>
      </c>
      <c r="H55" s="3" t="s">
        <v>21</v>
      </c>
      <c r="I55" s="3" t="s">
        <v>19</v>
      </c>
      <c r="J55" s="21">
        <v>1</v>
      </c>
      <c r="K55" s="21">
        <v>22</v>
      </c>
      <c r="L55" s="21">
        <v>3</v>
      </c>
      <c r="M55" s="21">
        <v>26</v>
      </c>
      <c r="N55" s="21">
        <v>9</v>
      </c>
      <c r="O55" s="21"/>
      <c r="P55" s="21">
        <v>35</v>
      </c>
      <c r="Q55" s="27">
        <v>1788.17</v>
      </c>
      <c r="R55" s="33"/>
      <c r="S55" s="4" t="s">
        <v>68</v>
      </c>
      <c r="Y55" s="15"/>
      <c r="Z55" s="16"/>
    </row>
    <row r="56" spans="1:26" ht="16.149999999999999" customHeight="1" x14ac:dyDescent="0.2">
      <c r="A56" s="2"/>
      <c r="B56" s="3"/>
      <c r="C56" s="2"/>
      <c r="D56" s="2"/>
      <c r="E56" s="2"/>
      <c r="F56" s="3"/>
      <c r="G56" s="2" t="s">
        <v>75</v>
      </c>
      <c r="H56" s="3"/>
      <c r="I56" s="3" t="s">
        <v>18</v>
      </c>
      <c r="J56" s="21">
        <v>23</v>
      </c>
      <c r="K56" s="21">
        <v>19</v>
      </c>
      <c r="L56" s="21"/>
      <c r="M56" s="21">
        <v>42</v>
      </c>
      <c r="N56" s="21">
        <v>91</v>
      </c>
      <c r="O56" s="21"/>
      <c r="P56" s="21">
        <v>133</v>
      </c>
      <c r="Q56" s="27">
        <v>1242.5</v>
      </c>
      <c r="R56" s="33"/>
      <c r="S56" s="8"/>
      <c r="Y56" s="15"/>
      <c r="Z56" s="16"/>
    </row>
    <row r="57" spans="1:26" ht="16.149999999999999" customHeight="1" x14ac:dyDescent="0.2">
      <c r="A57" s="2"/>
      <c r="B57" s="3"/>
      <c r="C57" s="2"/>
      <c r="D57" s="2"/>
      <c r="E57" s="2"/>
      <c r="F57" s="3"/>
      <c r="G57" s="2" t="s">
        <v>62</v>
      </c>
      <c r="H57" s="3"/>
      <c r="I57" s="3" t="s">
        <v>17</v>
      </c>
      <c r="J57" s="21">
        <v>16</v>
      </c>
      <c r="K57" s="21">
        <v>21</v>
      </c>
      <c r="L57" s="21"/>
      <c r="M57" s="21">
        <v>37</v>
      </c>
      <c r="N57" s="21">
        <v>6</v>
      </c>
      <c r="O57" s="21"/>
      <c r="P57" s="21">
        <v>43</v>
      </c>
      <c r="Q57" s="27">
        <v>5148.04</v>
      </c>
      <c r="R57" s="33"/>
      <c r="S57" s="8"/>
      <c r="Y57" s="15"/>
      <c r="Z57" s="16"/>
    </row>
    <row r="58" spans="1:26" ht="16.149999999999999" customHeight="1" x14ac:dyDescent="0.2">
      <c r="A58" s="2" t="s">
        <v>24</v>
      </c>
      <c r="B58" s="3"/>
      <c r="C58" s="2"/>
      <c r="D58" s="6"/>
      <c r="E58" s="6"/>
      <c r="F58" s="7"/>
      <c r="G58" s="2"/>
      <c r="H58" s="7"/>
      <c r="I58" s="7" t="s">
        <v>15</v>
      </c>
      <c r="J58" s="22">
        <v>40</v>
      </c>
      <c r="K58" s="22">
        <v>62</v>
      </c>
      <c r="L58" s="22">
        <v>3</v>
      </c>
      <c r="M58" s="22">
        <v>105</v>
      </c>
      <c r="N58" s="22">
        <v>106</v>
      </c>
      <c r="O58" s="22"/>
      <c r="P58" s="22">
        <v>211</v>
      </c>
      <c r="Q58" s="28">
        <f>SUM(Q55:Q57)</f>
        <v>8178.71</v>
      </c>
      <c r="R58" s="33">
        <v>11368.41</v>
      </c>
      <c r="S58" s="8"/>
      <c r="Y58" s="15"/>
      <c r="Z58" s="16"/>
    </row>
    <row r="59" spans="1:26" ht="16.149999999999999" customHeight="1" x14ac:dyDescent="0.2">
      <c r="A59" s="2">
        <v>12</v>
      </c>
      <c r="B59" s="3" t="s">
        <v>60</v>
      </c>
      <c r="C59" s="2">
        <v>47</v>
      </c>
      <c r="D59" s="2">
        <v>18</v>
      </c>
      <c r="E59" s="2">
        <v>1</v>
      </c>
      <c r="F59" s="3">
        <v>1.6</v>
      </c>
      <c r="G59" s="2" t="s">
        <v>76</v>
      </c>
      <c r="H59" s="3" t="s">
        <v>63</v>
      </c>
      <c r="I59" s="40" t="s">
        <v>79</v>
      </c>
      <c r="J59" s="34">
        <v>65</v>
      </c>
      <c r="K59" s="34">
        <v>15</v>
      </c>
      <c r="L59" s="34"/>
      <c r="M59" s="34">
        <v>80</v>
      </c>
      <c r="N59" s="34">
        <v>2</v>
      </c>
      <c r="O59" s="34"/>
      <c r="P59" s="34">
        <v>82</v>
      </c>
      <c r="Q59" s="37">
        <v>13022.29</v>
      </c>
      <c r="R59" s="33"/>
      <c r="S59" s="23" t="s">
        <v>80</v>
      </c>
      <c r="Y59" s="15"/>
      <c r="Z59" s="16"/>
    </row>
    <row r="60" spans="1:26" ht="16.149999999999999" customHeight="1" x14ac:dyDescent="0.2">
      <c r="A60" s="2"/>
      <c r="B60" s="3"/>
      <c r="C60" s="2"/>
      <c r="D60" s="2"/>
      <c r="E60" s="2"/>
      <c r="F60" s="3"/>
      <c r="G60" s="2" t="s">
        <v>77</v>
      </c>
      <c r="H60" s="3"/>
      <c r="I60" s="42"/>
      <c r="J60" s="36"/>
      <c r="K60" s="36"/>
      <c r="L60" s="36"/>
      <c r="M60" s="36"/>
      <c r="N60" s="36"/>
      <c r="O60" s="36"/>
      <c r="P60" s="36"/>
      <c r="Q60" s="39"/>
      <c r="R60" s="33"/>
      <c r="S60" s="8"/>
      <c r="Y60" s="15"/>
      <c r="Z60" s="16"/>
    </row>
    <row r="61" spans="1:26" ht="16.149999999999999" customHeight="1" x14ac:dyDescent="0.2">
      <c r="A61" s="2" t="s">
        <v>24</v>
      </c>
      <c r="B61" s="3"/>
      <c r="C61" s="2"/>
      <c r="D61" s="2"/>
      <c r="E61" s="2"/>
      <c r="F61" s="3"/>
      <c r="G61" s="2" t="s">
        <v>78</v>
      </c>
      <c r="H61" s="3"/>
      <c r="I61" s="3" t="s">
        <v>18</v>
      </c>
      <c r="J61" s="21"/>
      <c r="K61" s="21"/>
      <c r="L61" s="21"/>
      <c r="M61" s="21"/>
      <c r="N61" s="21">
        <v>27</v>
      </c>
      <c r="O61" s="21"/>
      <c r="P61" s="21">
        <v>27</v>
      </c>
      <c r="Q61" s="27">
        <v>11.07</v>
      </c>
      <c r="R61" s="33"/>
      <c r="S61" s="8"/>
      <c r="Y61" s="15"/>
      <c r="Z61" s="16"/>
    </row>
    <row r="62" spans="1:26" ht="16.149999999999999" customHeight="1" x14ac:dyDescent="0.2">
      <c r="A62" s="2" t="s">
        <v>24</v>
      </c>
      <c r="B62" s="3"/>
      <c r="C62" s="2"/>
      <c r="D62" s="6"/>
      <c r="E62" s="6"/>
      <c r="F62" s="7"/>
      <c r="G62" s="2"/>
      <c r="H62" s="7"/>
      <c r="I62" s="7" t="s">
        <v>15</v>
      </c>
      <c r="J62" s="22">
        <v>65</v>
      </c>
      <c r="K62" s="22">
        <v>15</v>
      </c>
      <c r="L62" s="22"/>
      <c r="M62" s="22">
        <v>80</v>
      </c>
      <c r="N62" s="22">
        <v>29</v>
      </c>
      <c r="O62" s="22"/>
      <c r="P62" s="22">
        <v>109</v>
      </c>
      <c r="Q62" s="28">
        <f>SUM(Q59:Q61)</f>
        <v>13033.36</v>
      </c>
      <c r="R62" s="33">
        <v>14336.7</v>
      </c>
      <c r="S62" s="8"/>
      <c r="Y62" s="15"/>
      <c r="Z62" s="16"/>
    </row>
    <row r="63" spans="1:26" ht="16.149999999999999" customHeight="1" x14ac:dyDescent="0.2">
      <c r="A63" s="2">
        <v>13</v>
      </c>
      <c r="B63" s="3" t="s">
        <v>60</v>
      </c>
      <c r="C63" s="2">
        <v>65</v>
      </c>
      <c r="D63" s="2">
        <v>9</v>
      </c>
      <c r="E63" s="2">
        <v>1</v>
      </c>
      <c r="F63" s="3">
        <v>1.31</v>
      </c>
      <c r="G63" s="2" t="s">
        <v>61</v>
      </c>
      <c r="H63" s="3" t="s">
        <v>63</v>
      </c>
      <c r="I63" s="3" t="s">
        <v>22</v>
      </c>
      <c r="J63" s="21"/>
      <c r="K63" s="21">
        <v>2</v>
      </c>
      <c r="L63" s="21"/>
      <c r="M63" s="21">
        <v>2</v>
      </c>
      <c r="N63" s="21">
        <v>65</v>
      </c>
      <c r="O63" s="21"/>
      <c r="P63" s="21">
        <v>67</v>
      </c>
      <c r="Q63" s="27">
        <v>2229.3000000000002</v>
      </c>
      <c r="R63" s="33"/>
      <c r="S63" s="23" t="s">
        <v>69</v>
      </c>
      <c r="Y63" s="15"/>
      <c r="Z63" s="16"/>
    </row>
    <row r="64" spans="1:26" ht="16.149999999999999" customHeight="1" x14ac:dyDescent="0.2">
      <c r="A64" s="2"/>
      <c r="B64" s="3"/>
      <c r="C64" s="2"/>
      <c r="D64" s="2"/>
      <c r="E64" s="2"/>
      <c r="F64" s="3"/>
      <c r="G64" s="2" t="s">
        <v>81</v>
      </c>
      <c r="H64" s="3"/>
      <c r="I64" s="3" t="s">
        <v>18</v>
      </c>
      <c r="J64" s="21"/>
      <c r="K64" s="21"/>
      <c r="L64" s="21"/>
      <c r="M64" s="21"/>
      <c r="N64" s="21">
        <v>34</v>
      </c>
      <c r="O64" s="21"/>
      <c r="P64" s="21">
        <v>34</v>
      </c>
      <c r="Q64" s="27">
        <v>13.94</v>
      </c>
      <c r="R64" s="33"/>
      <c r="S64" s="8"/>
      <c r="Y64" s="15"/>
      <c r="Z64" s="16"/>
    </row>
    <row r="65" spans="1:26" ht="16.149999999999999" customHeight="1" x14ac:dyDescent="0.2">
      <c r="A65" s="2" t="s">
        <v>24</v>
      </c>
      <c r="B65" s="3"/>
      <c r="C65" s="2"/>
      <c r="D65" s="2"/>
      <c r="E65" s="2"/>
      <c r="F65" s="3"/>
      <c r="G65" s="2" t="s">
        <v>82</v>
      </c>
      <c r="H65" s="3"/>
      <c r="I65" s="3" t="s">
        <v>17</v>
      </c>
      <c r="J65" s="21">
        <v>2</v>
      </c>
      <c r="K65" s="21"/>
      <c r="L65" s="21"/>
      <c r="M65" s="21">
        <v>2</v>
      </c>
      <c r="N65" s="21">
        <v>42</v>
      </c>
      <c r="O65" s="21"/>
      <c r="P65" s="21">
        <v>44</v>
      </c>
      <c r="Q65" s="27">
        <v>379.3</v>
      </c>
      <c r="R65" s="33"/>
      <c r="S65" s="8"/>
      <c r="Y65" s="15"/>
      <c r="Z65" s="16"/>
    </row>
    <row r="66" spans="1:26" ht="16.149999999999999" customHeight="1" x14ac:dyDescent="0.2">
      <c r="A66" s="2" t="s">
        <v>24</v>
      </c>
      <c r="B66" s="3"/>
      <c r="C66" s="2"/>
      <c r="D66" s="6"/>
      <c r="E66" s="6"/>
      <c r="F66" s="7"/>
      <c r="G66" s="2"/>
      <c r="H66" s="7"/>
      <c r="I66" s="7" t="s">
        <v>15</v>
      </c>
      <c r="J66" s="22">
        <v>2</v>
      </c>
      <c r="K66" s="22">
        <v>2</v>
      </c>
      <c r="L66" s="22"/>
      <c r="M66" s="22">
        <v>4</v>
      </c>
      <c r="N66" s="22">
        <v>141</v>
      </c>
      <c r="O66" s="22"/>
      <c r="P66" s="22">
        <v>145</v>
      </c>
      <c r="Q66" s="28">
        <f>SUM(Q63:Q65)</f>
        <v>2622.5400000000004</v>
      </c>
      <c r="R66" s="33">
        <v>3645.33</v>
      </c>
      <c r="S66" s="8"/>
      <c r="Y66" s="15"/>
      <c r="Z66" s="16"/>
    </row>
    <row r="67" spans="1:26" ht="16.149999999999999" customHeight="1" x14ac:dyDescent="0.2">
      <c r="A67" s="2">
        <v>14</v>
      </c>
      <c r="B67" s="3" t="s">
        <v>60</v>
      </c>
      <c r="C67" s="2">
        <v>65</v>
      </c>
      <c r="D67" s="2">
        <v>9</v>
      </c>
      <c r="E67" s="2">
        <v>2</v>
      </c>
      <c r="F67" s="3">
        <v>2.02</v>
      </c>
      <c r="G67" s="2" t="s">
        <v>61</v>
      </c>
      <c r="H67" s="3" t="s">
        <v>63</v>
      </c>
      <c r="I67" s="3" t="s">
        <v>18</v>
      </c>
      <c r="J67" s="21">
        <v>1</v>
      </c>
      <c r="K67" s="21">
        <v>1</v>
      </c>
      <c r="L67" s="21"/>
      <c r="M67" s="21">
        <v>2</v>
      </c>
      <c r="N67" s="21">
        <v>56</v>
      </c>
      <c r="O67" s="21"/>
      <c r="P67" s="21">
        <v>58</v>
      </c>
      <c r="Q67" s="27">
        <v>51.88</v>
      </c>
      <c r="R67" s="33"/>
      <c r="S67" s="23" t="s">
        <v>69</v>
      </c>
      <c r="Y67" s="15"/>
      <c r="Z67" s="16"/>
    </row>
    <row r="68" spans="1:26" ht="16.149999999999999" customHeight="1" x14ac:dyDescent="0.2">
      <c r="A68" s="2"/>
      <c r="B68" s="3"/>
      <c r="C68" s="2"/>
      <c r="D68" s="2"/>
      <c r="E68" s="2"/>
      <c r="F68" s="3"/>
      <c r="G68" s="2" t="s">
        <v>81</v>
      </c>
      <c r="H68" s="3"/>
      <c r="I68" s="3" t="s">
        <v>22</v>
      </c>
      <c r="J68" s="21"/>
      <c r="K68" s="21"/>
      <c r="L68" s="21"/>
      <c r="M68" s="21"/>
      <c r="N68" s="21">
        <v>97</v>
      </c>
      <c r="O68" s="21"/>
      <c r="P68" s="21">
        <v>97</v>
      </c>
      <c r="Q68" s="27">
        <v>1949.7</v>
      </c>
      <c r="R68" s="33"/>
      <c r="S68" s="8"/>
      <c r="Y68" s="15"/>
      <c r="Z68" s="16"/>
    </row>
    <row r="69" spans="1:26" ht="16.149999999999999" customHeight="1" x14ac:dyDescent="0.2">
      <c r="A69" s="2" t="s">
        <v>24</v>
      </c>
      <c r="B69" s="3"/>
      <c r="C69" s="2"/>
      <c r="D69" s="2"/>
      <c r="E69" s="2"/>
      <c r="F69" s="3"/>
      <c r="G69" s="2" t="s">
        <v>82</v>
      </c>
      <c r="H69" s="3"/>
      <c r="I69" s="3" t="s">
        <v>17</v>
      </c>
      <c r="J69" s="21"/>
      <c r="K69" s="21"/>
      <c r="L69" s="21"/>
      <c r="M69" s="21"/>
      <c r="N69" s="21">
        <v>90</v>
      </c>
      <c r="O69" s="21"/>
      <c r="P69" s="21">
        <v>90</v>
      </c>
      <c r="Q69" s="27">
        <v>442.8</v>
      </c>
      <c r="R69" s="33"/>
      <c r="S69" s="8"/>
      <c r="Y69" s="15"/>
      <c r="Z69" s="16"/>
    </row>
    <row r="70" spans="1:26" ht="16.149999999999999" customHeight="1" x14ac:dyDescent="0.2">
      <c r="A70" s="2" t="s">
        <v>24</v>
      </c>
      <c r="B70" s="3"/>
      <c r="C70" s="2"/>
      <c r="D70" s="6"/>
      <c r="E70" s="6"/>
      <c r="F70" s="7"/>
      <c r="G70" s="2"/>
      <c r="H70" s="7"/>
      <c r="I70" s="7" t="s">
        <v>15</v>
      </c>
      <c r="J70" s="22">
        <v>1</v>
      </c>
      <c r="K70" s="22">
        <v>1</v>
      </c>
      <c r="L70" s="22"/>
      <c r="M70" s="22">
        <v>2</v>
      </c>
      <c r="N70" s="22">
        <v>243</v>
      </c>
      <c r="O70" s="22"/>
      <c r="P70" s="22">
        <v>245</v>
      </c>
      <c r="Q70" s="28">
        <f>SUM(Q67:Q69)</f>
        <v>2444.38</v>
      </c>
      <c r="R70" s="33">
        <v>4008.78</v>
      </c>
      <c r="S70" s="8"/>
      <c r="Y70" s="15"/>
      <c r="Z70" s="16"/>
    </row>
    <row r="71" spans="1:26" ht="16.149999999999999" customHeight="1" x14ac:dyDescent="0.2">
      <c r="A71" s="2">
        <v>15</v>
      </c>
      <c r="B71" s="3" t="s">
        <v>60</v>
      </c>
      <c r="C71" s="2">
        <v>65</v>
      </c>
      <c r="D71" s="2">
        <v>9</v>
      </c>
      <c r="E71" s="2">
        <v>3</v>
      </c>
      <c r="F71" s="3">
        <v>1.98</v>
      </c>
      <c r="G71" s="2" t="s">
        <v>61</v>
      </c>
      <c r="H71" s="3" t="s">
        <v>63</v>
      </c>
      <c r="I71" s="3" t="s">
        <v>22</v>
      </c>
      <c r="J71" s="21"/>
      <c r="K71" s="21"/>
      <c r="L71" s="21"/>
      <c r="M71" s="21"/>
      <c r="N71" s="21">
        <v>87</v>
      </c>
      <c r="O71" s="21"/>
      <c r="P71" s="21">
        <v>87</v>
      </c>
      <c r="Q71" s="27">
        <v>1748.7</v>
      </c>
      <c r="R71" s="33"/>
      <c r="S71" s="23" t="s">
        <v>69</v>
      </c>
      <c r="Y71" s="15"/>
      <c r="Z71" s="16"/>
    </row>
    <row r="72" spans="1:26" ht="16.149999999999999" customHeight="1" x14ac:dyDescent="0.2">
      <c r="A72" s="2"/>
      <c r="B72" s="3"/>
      <c r="C72" s="2"/>
      <c r="D72" s="2"/>
      <c r="E72" s="2"/>
      <c r="F72" s="3"/>
      <c r="G72" s="2" t="s">
        <v>81</v>
      </c>
      <c r="H72" s="3"/>
      <c r="I72" s="3" t="s">
        <v>18</v>
      </c>
      <c r="J72" s="21"/>
      <c r="K72" s="21"/>
      <c r="L72" s="21"/>
      <c r="M72" s="21"/>
      <c r="N72" s="21">
        <v>24</v>
      </c>
      <c r="O72" s="21"/>
      <c r="P72" s="21">
        <v>24</v>
      </c>
      <c r="Q72" s="27">
        <v>9.84</v>
      </c>
      <c r="R72" s="33"/>
      <c r="S72" s="8"/>
      <c r="Y72" s="15"/>
      <c r="Z72" s="16"/>
    </row>
    <row r="73" spans="1:26" ht="16.149999999999999" customHeight="1" x14ac:dyDescent="0.2">
      <c r="A73" s="2" t="s">
        <v>24</v>
      </c>
      <c r="B73" s="3"/>
      <c r="C73" s="2"/>
      <c r="D73" s="2"/>
      <c r="E73" s="2"/>
      <c r="F73" s="3"/>
      <c r="G73" s="2" t="s">
        <v>82</v>
      </c>
      <c r="H73" s="3"/>
      <c r="I73" s="3" t="s">
        <v>17</v>
      </c>
      <c r="J73" s="21"/>
      <c r="K73" s="21"/>
      <c r="L73" s="21"/>
      <c r="M73" s="21"/>
      <c r="N73" s="21">
        <v>26</v>
      </c>
      <c r="O73" s="21"/>
      <c r="P73" s="21">
        <v>26</v>
      </c>
      <c r="Q73" s="27">
        <v>127.92</v>
      </c>
      <c r="R73" s="33"/>
      <c r="S73" s="8"/>
      <c r="Y73" s="15"/>
      <c r="Z73" s="16"/>
    </row>
    <row r="74" spans="1:26" ht="16.149999999999999" customHeight="1" x14ac:dyDescent="0.2">
      <c r="A74" s="2" t="s">
        <v>24</v>
      </c>
      <c r="B74" s="3"/>
      <c r="C74" s="2"/>
      <c r="D74" s="6"/>
      <c r="E74" s="6"/>
      <c r="F74" s="7"/>
      <c r="G74" s="2"/>
      <c r="H74" s="7"/>
      <c r="I74" s="7" t="s">
        <v>15</v>
      </c>
      <c r="J74" s="22"/>
      <c r="K74" s="22"/>
      <c r="L74" s="22"/>
      <c r="M74" s="22"/>
      <c r="N74" s="22">
        <v>137</v>
      </c>
      <c r="O74" s="22"/>
      <c r="P74" s="22">
        <v>137</v>
      </c>
      <c r="Q74" s="28">
        <f>SUM(Q71:Q73)</f>
        <v>1886.46</v>
      </c>
      <c r="R74" s="33">
        <v>3433.36</v>
      </c>
      <c r="S74" s="8"/>
      <c r="Y74" s="15"/>
      <c r="Z74" s="16"/>
    </row>
    <row r="75" spans="1:26" ht="16.149999999999999" customHeight="1" x14ac:dyDescent="0.2">
      <c r="A75" s="2">
        <v>16</v>
      </c>
      <c r="B75" s="3" t="s">
        <v>60</v>
      </c>
      <c r="C75" s="2">
        <v>65</v>
      </c>
      <c r="D75" s="2">
        <v>9</v>
      </c>
      <c r="E75" s="2">
        <v>4</v>
      </c>
      <c r="F75" s="3">
        <v>1.69</v>
      </c>
      <c r="G75" s="2" t="s">
        <v>61</v>
      </c>
      <c r="H75" s="3" t="s">
        <v>63</v>
      </c>
      <c r="I75" s="3" t="s">
        <v>22</v>
      </c>
      <c r="J75" s="21"/>
      <c r="K75" s="21"/>
      <c r="L75" s="21"/>
      <c r="M75" s="21"/>
      <c r="N75" s="21">
        <v>71</v>
      </c>
      <c r="O75" s="21"/>
      <c r="P75" s="21">
        <v>71</v>
      </c>
      <c r="Q75" s="27">
        <v>1427.1</v>
      </c>
      <c r="R75" s="33"/>
      <c r="S75" s="23" t="s">
        <v>69</v>
      </c>
      <c r="Y75" s="15"/>
      <c r="Z75" s="16"/>
    </row>
    <row r="76" spans="1:26" ht="16.149999999999999" customHeight="1" x14ac:dyDescent="0.2">
      <c r="A76" s="2"/>
      <c r="B76" s="3"/>
      <c r="C76" s="2"/>
      <c r="D76" s="2"/>
      <c r="E76" s="2"/>
      <c r="F76" s="3"/>
      <c r="G76" s="2" t="s">
        <v>81</v>
      </c>
      <c r="H76" s="3"/>
      <c r="I76" s="3" t="s">
        <v>18</v>
      </c>
      <c r="J76" s="21"/>
      <c r="K76" s="21"/>
      <c r="L76" s="21"/>
      <c r="M76" s="21"/>
      <c r="N76" s="21">
        <v>53</v>
      </c>
      <c r="O76" s="21"/>
      <c r="P76" s="21">
        <v>53</v>
      </c>
      <c r="Q76" s="27">
        <v>21.73</v>
      </c>
      <c r="R76" s="33"/>
      <c r="S76" s="8"/>
      <c r="Y76" s="15"/>
      <c r="Z76" s="16"/>
    </row>
    <row r="77" spans="1:26" ht="16.149999999999999" customHeight="1" x14ac:dyDescent="0.2">
      <c r="A77" s="2" t="s">
        <v>24</v>
      </c>
      <c r="B77" s="3"/>
      <c r="C77" s="2"/>
      <c r="D77" s="2"/>
      <c r="E77" s="2"/>
      <c r="F77" s="3"/>
      <c r="G77" s="2" t="s">
        <v>82</v>
      </c>
      <c r="H77" s="3"/>
      <c r="I77" s="3" t="s">
        <v>17</v>
      </c>
      <c r="J77" s="21"/>
      <c r="K77" s="21"/>
      <c r="L77" s="21"/>
      <c r="M77" s="21"/>
      <c r="N77" s="21">
        <v>43</v>
      </c>
      <c r="O77" s="21"/>
      <c r="P77" s="21">
        <v>43</v>
      </c>
      <c r="Q77" s="27">
        <v>211.56</v>
      </c>
      <c r="R77" s="33"/>
      <c r="S77" s="8"/>
      <c r="Y77" s="15"/>
      <c r="Z77" s="16"/>
    </row>
    <row r="78" spans="1:26" ht="16.149999999999999" customHeight="1" x14ac:dyDescent="0.2">
      <c r="A78" s="2" t="s">
        <v>24</v>
      </c>
      <c r="B78" s="3"/>
      <c r="C78" s="2"/>
      <c r="D78" s="6"/>
      <c r="E78" s="6"/>
      <c r="F78" s="7"/>
      <c r="G78" s="2"/>
      <c r="H78" s="7"/>
      <c r="I78" s="7" t="s">
        <v>15</v>
      </c>
      <c r="J78" s="22"/>
      <c r="K78" s="22"/>
      <c r="L78" s="22"/>
      <c r="M78" s="22"/>
      <c r="N78" s="22">
        <v>167</v>
      </c>
      <c r="O78" s="22"/>
      <c r="P78" s="22">
        <v>167</v>
      </c>
      <c r="Q78" s="28">
        <f>SUM(Q75:Q77)</f>
        <v>1660.3899999999999</v>
      </c>
      <c r="R78" s="33">
        <v>2988.7</v>
      </c>
      <c r="S78" s="8"/>
      <c r="Y78" s="15"/>
      <c r="Z78" s="16"/>
    </row>
    <row r="79" spans="1:26" ht="16.149999999999999" customHeight="1" x14ac:dyDescent="0.2">
      <c r="A79" s="2">
        <v>17</v>
      </c>
      <c r="B79" s="3" t="s">
        <v>60</v>
      </c>
      <c r="C79" s="2">
        <v>65</v>
      </c>
      <c r="D79" s="2">
        <v>9</v>
      </c>
      <c r="E79" s="2">
        <v>5</v>
      </c>
      <c r="F79" s="3">
        <v>2.1</v>
      </c>
      <c r="G79" s="2" t="s">
        <v>61</v>
      </c>
      <c r="H79" s="3" t="s">
        <v>63</v>
      </c>
      <c r="I79" s="40" t="s">
        <v>22</v>
      </c>
      <c r="J79" s="34"/>
      <c r="K79" s="34"/>
      <c r="L79" s="34"/>
      <c r="M79" s="34"/>
      <c r="N79" s="34">
        <v>81</v>
      </c>
      <c r="O79" s="34"/>
      <c r="P79" s="34">
        <v>81</v>
      </c>
      <c r="Q79" s="44">
        <v>1628.1</v>
      </c>
      <c r="R79" s="33"/>
      <c r="S79" s="23" t="s">
        <v>69</v>
      </c>
      <c r="Y79" s="15"/>
      <c r="Z79" s="16"/>
    </row>
    <row r="80" spans="1:26" ht="16.149999999999999" customHeight="1" x14ac:dyDescent="0.2">
      <c r="A80" s="2"/>
      <c r="B80" s="3"/>
      <c r="C80" s="2"/>
      <c r="D80" s="2"/>
      <c r="E80" s="2"/>
      <c r="F80" s="3"/>
      <c r="G80" s="2" t="s">
        <v>81</v>
      </c>
      <c r="H80" s="3"/>
      <c r="I80" s="42"/>
      <c r="J80" s="36"/>
      <c r="K80" s="43"/>
      <c r="L80" s="36"/>
      <c r="M80" s="43"/>
      <c r="N80" s="43"/>
      <c r="O80" s="36"/>
      <c r="P80" s="43"/>
      <c r="Q80" s="45"/>
      <c r="R80" s="33"/>
      <c r="S80" s="8"/>
      <c r="Y80" s="15"/>
      <c r="Z80" s="16"/>
    </row>
    <row r="81" spans="1:26" ht="16.149999999999999" customHeight="1" x14ac:dyDescent="0.2">
      <c r="A81" s="2" t="s">
        <v>24</v>
      </c>
      <c r="B81" s="3"/>
      <c r="C81" s="2"/>
      <c r="D81" s="2"/>
      <c r="E81" s="2"/>
      <c r="F81" s="3"/>
      <c r="G81" s="2" t="s">
        <v>82</v>
      </c>
      <c r="H81" s="3"/>
      <c r="I81" s="3" t="s">
        <v>18</v>
      </c>
      <c r="J81" s="21"/>
      <c r="K81" s="21"/>
      <c r="L81" s="21"/>
      <c r="M81" s="21"/>
      <c r="N81" s="21">
        <v>85</v>
      </c>
      <c r="O81" s="21"/>
      <c r="P81" s="21">
        <v>85</v>
      </c>
      <c r="Q81" s="27">
        <v>34.85</v>
      </c>
      <c r="R81" s="33"/>
      <c r="S81" s="8"/>
      <c r="Y81" s="15"/>
      <c r="Z81" s="16"/>
    </row>
    <row r="82" spans="1:26" ht="16.149999999999999" customHeight="1" x14ac:dyDescent="0.2">
      <c r="A82" s="2" t="s">
        <v>24</v>
      </c>
      <c r="B82" s="3"/>
      <c r="C82" s="2"/>
      <c r="D82" s="6"/>
      <c r="E82" s="6"/>
      <c r="F82" s="7"/>
      <c r="G82" s="2"/>
      <c r="H82" s="7"/>
      <c r="I82" s="7" t="s">
        <v>15</v>
      </c>
      <c r="J82" s="22"/>
      <c r="K82" s="22"/>
      <c r="L82" s="22"/>
      <c r="M82" s="22"/>
      <c r="N82" s="22">
        <v>166</v>
      </c>
      <c r="O82" s="22"/>
      <c r="P82" s="22">
        <v>166</v>
      </c>
      <c r="Q82" s="28">
        <f>SUM(Q79:Q81)</f>
        <v>1662.9499999999998</v>
      </c>
      <c r="R82" s="33">
        <v>3292.64</v>
      </c>
      <c r="S82" s="8"/>
      <c r="Y82" s="15"/>
      <c r="Z82" s="16"/>
    </row>
    <row r="83" spans="1:26" ht="16.149999999999999" customHeight="1" x14ac:dyDescent="0.2">
      <c r="A83" s="2">
        <v>18</v>
      </c>
      <c r="B83" s="3" t="s">
        <v>60</v>
      </c>
      <c r="C83" s="2">
        <v>71</v>
      </c>
      <c r="D83" s="2">
        <v>10</v>
      </c>
      <c r="E83" s="2">
        <v>1</v>
      </c>
      <c r="F83" s="3">
        <v>2.6</v>
      </c>
      <c r="G83" s="2" t="s">
        <v>61</v>
      </c>
      <c r="H83" s="3" t="s">
        <v>63</v>
      </c>
      <c r="I83" s="40" t="s">
        <v>22</v>
      </c>
      <c r="J83" s="34"/>
      <c r="K83" s="34">
        <v>5</v>
      </c>
      <c r="L83" s="34"/>
      <c r="M83" s="34">
        <v>5</v>
      </c>
      <c r="N83" s="34">
        <v>95</v>
      </c>
      <c r="O83" s="34"/>
      <c r="P83" s="34">
        <v>100</v>
      </c>
      <c r="Q83" s="37">
        <v>4216.5</v>
      </c>
      <c r="R83" s="33"/>
      <c r="S83" s="23" t="s">
        <v>84</v>
      </c>
      <c r="Y83" s="15"/>
      <c r="Z83" s="16"/>
    </row>
    <row r="84" spans="1:26" ht="16.149999999999999" customHeight="1" x14ac:dyDescent="0.2">
      <c r="A84" s="2" t="s">
        <v>24</v>
      </c>
      <c r="B84" s="3"/>
      <c r="C84" s="2"/>
      <c r="D84" s="2"/>
      <c r="E84" s="2"/>
      <c r="F84" s="3"/>
      <c r="G84" s="2" t="s">
        <v>83</v>
      </c>
      <c r="H84" s="3"/>
      <c r="I84" s="41"/>
      <c r="J84" s="35"/>
      <c r="K84" s="35"/>
      <c r="L84" s="35"/>
      <c r="M84" s="35"/>
      <c r="N84" s="35"/>
      <c r="O84" s="35"/>
      <c r="P84" s="35"/>
      <c r="Q84" s="38"/>
      <c r="R84" s="33"/>
      <c r="S84" s="8"/>
      <c r="Y84" s="15"/>
      <c r="Z84" s="16"/>
    </row>
    <row r="85" spans="1:26" ht="16.149999999999999" customHeight="1" x14ac:dyDescent="0.2">
      <c r="A85" s="2" t="s">
        <v>24</v>
      </c>
      <c r="B85" s="3"/>
      <c r="C85" s="2"/>
      <c r="D85" s="2"/>
      <c r="E85" s="2"/>
      <c r="F85" s="3"/>
      <c r="G85" s="2" t="s">
        <v>82</v>
      </c>
      <c r="H85" s="3"/>
      <c r="I85" s="42"/>
      <c r="J85" s="36"/>
      <c r="K85" s="36"/>
      <c r="L85" s="36"/>
      <c r="M85" s="36"/>
      <c r="N85" s="36"/>
      <c r="O85" s="36"/>
      <c r="P85" s="36"/>
      <c r="Q85" s="39"/>
      <c r="R85" s="33"/>
      <c r="S85" s="8"/>
      <c r="Y85" s="15"/>
      <c r="Z85" s="16"/>
    </row>
    <row r="86" spans="1:26" ht="16.149999999999999" customHeight="1" x14ac:dyDescent="0.2">
      <c r="A86" s="2" t="s">
        <v>24</v>
      </c>
      <c r="B86" s="3"/>
      <c r="C86" s="2"/>
      <c r="D86" s="6"/>
      <c r="E86" s="6"/>
      <c r="F86" s="7"/>
      <c r="G86" s="2"/>
      <c r="H86" s="7"/>
      <c r="I86" s="7" t="s">
        <v>15</v>
      </c>
      <c r="J86" s="22"/>
      <c r="K86" s="22">
        <v>5</v>
      </c>
      <c r="L86" s="22"/>
      <c r="M86" s="22">
        <v>5</v>
      </c>
      <c r="N86" s="22">
        <v>95</v>
      </c>
      <c r="O86" s="22"/>
      <c r="P86" s="22">
        <v>100</v>
      </c>
      <c r="Q86" s="28">
        <f>SUM(Q83)</f>
        <v>4216.5</v>
      </c>
      <c r="R86" s="33">
        <v>6240.42</v>
      </c>
      <c r="S86" s="8"/>
      <c r="Y86" s="15"/>
      <c r="Z86" s="16"/>
    </row>
    <row r="87" spans="1:26" ht="16.149999999999999" customHeight="1" x14ac:dyDescent="0.2">
      <c r="A87" s="2">
        <v>19</v>
      </c>
      <c r="B87" s="3" t="s">
        <v>60</v>
      </c>
      <c r="C87" s="2">
        <v>72</v>
      </c>
      <c r="D87" s="2">
        <v>1</v>
      </c>
      <c r="E87" s="2">
        <v>1</v>
      </c>
      <c r="F87" s="3">
        <v>1.54</v>
      </c>
      <c r="G87" s="2" t="s">
        <v>61</v>
      </c>
      <c r="H87" s="3" t="s">
        <v>63</v>
      </c>
      <c r="I87" s="40" t="s">
        <v>22</v>
      </c>
      <c r="J87" s="34">
        <v>3</v>
      </c>
      <c r="K87" s="34">
        <v>11</v>
      </c>
      <c r="L87" s="34"/>
      <c r="M87" s="34">
        <v>14</v>
      </c>
      <c r="N87" s="34">
        <v>81</v>
      </c>
      <c r="O87" s="34"/>
      <c r="P87" s="34">
        <v>95</v>
      </c>
      <c r="Q87" s="37">
        <v>8640.75</v>
      </c>
      <c r="R87" s="33"/>
      <c r="S87" s="23" t="s">
        <v>87</v>
      </c>
      <c r="Y87" s="15"/>
      <c r="Z87" s="16"/>
    </row>
    <row r="88" spans="1:26" ht="16.149999999999999" customHeight="1" x14ac:dyDescent="0.2">
      <c r="A88" s="2"/>
      <c r="B88" s="3"/>
      <c r="C88" s="2"/>
      <c r="D88" s="2"/>
      <c r="E88" s="2"/>
      <c r="F88" s="3"/>
      <c r="G88" s="2" t="s">
        <v>85</v>
      </c>
      <c r="H88" s="3"/>
      <c r="I88" s="41"/>
      <c r="J88" s="35"/>
      <c r="K88" s="35"/>
      <c r="L88" s="35"/>
      <c r="M88" s="35"/>
      <c r="N88" s="35"/>
      <c r="O88" s="35"/>
      <c r="P88" s="35"/>
      <c r="Q88" s="38"/>
      <c r="R88" s="33"/>
      <c r="S88" s="8"/>
      <c r="Y88" s="15"/>
      <c r="Z88" s="16"/>
    </row>
    <row r="89" spans="1:26" ht="16.149999999999999" customHeight="1" x14ac:dyDescent="0.2">
      <c r="A89" s="2" t="s">
        <v>24</v>
      </c>
      <c r="B89" s="3"/>
      <c r="C89" s="2"/>
      <c r="D89" s="2"/>
      <c r="E89" s="2"/>
      <c r="F89" s="3"/>
      <c r="G89" s="2" t="s">
        <v>86</v>
      </c>
      <c r="H89" s="3"/>
      <c r="I89" s="42"/>
      <c r="J89" s="36"/>
      <c r="K89" s="36"/>
      <c r="L89" s="36"/>
      <c r="M89" s="36"/>
      <c r="N89" s="36"/>
      <c r="O89" s="36"/>
      <c r="P89" s="36"/>
      <c r="Q89" s="39"/>
      <c r="R89" s="33"/>
      <c r="S89" s="8"/>
      <c r="Y89" s="15"/>
      <c r="Z89" s="16"/>
    </row>
    <row r="90" spans="1:26" ht="16.149999999999999" customHeight="1" x14ac:dyDescent="0.2">
      <c r="A90" s="2" t="s">
        <v>24</v>
      </c>
      <c r="B90" s="3"/>
      <c r="C90" s="2"/>
      <c r="D90" s="6"/>
      <c r="E90" s="6"/>
      <c r="F90" s="7"/>
      <c r="G90" s="2"/>
      <c r="H90" s="7"/>
      <c r="I90" s="7" t="s">
        <v>15</v>
      </c>
      <c r="J90" s="22">
        <v>3</v>
      </c>
      <c r="K90" s="22">
        <v>11</v>
      </c>
      <c r="L90" s="22"/>
      <c r="M90" s="22">
        <v>14</v>
      </c>
      <c r="N90" s="22">
        <v>81</v>
      </c>
      <c r="O90" s="22"/>
      <c r="P90" s="22">
        <v>95</v>
      </c>
      <c r="Q90" s="28">
        <f>SUM(Q87)</f>
        <v>8640.75</v>
      </c>
      <c r="R90" s="33">
        <v>9850.4599999999991</v>
      </c>
      <c r="S90" s="8"/>
      <c r="Y90" s="15"/>
      <c r="Z90" s="16"/>
    </row>
    <row r="91" spans="1:26" ht="16.149999999999999" customHeight="1" x14ac:dyDescent="0.2">
      <c r="A91" s="2">
        <v>20</v>
      </c>
      <c r="B91" s="3" t="s">
        <v>60</v>
      </c>
      <c r="C91" s="2">
        <v>72</v>
      </c>
      <c r="D91" s="2">
        <v>1</v>
      </c>
      <c r="E91" s="2">
        <v>2</v>
      </c>
      <c r="F91" s="3">
        <v>1.53</v>
      </c>
      <c r="G91" s="2" t="s">
        <v>61</v>
      </c>
      <c r="H91" s="3" t="s">
        <v>63</v>
      </c>
      <c r="I91" s="40" t="s">
        <v>22</v>
      </c>
      <c r="J91" s="34">
        <v>2</v>
      </c>
      <c r="K91" s="34">
        <v>13</v>
      </c>
      <c r="L91" s="34"/>
      <c r="M91" s="34">
        <v>15</v>
      </c>
      <c r="N91" s="34">
        <v>92</v>
      </c>
      <c r="O91" s="34"/>
      <c r="P91" s="34">
        <v>107</v>
      </c>
      <c r="Q91" s="37">
        <v>9138.9</v>
      </c>
      <c r="R91" s="33"/>
      <c r="S91" s="23" t="s">
        <v>87</v>
      </c>
      <c r="Y91" s="15"/>
      <c r="Z91" s="16"/>
    </row>
    <row r="92" spans="1:26" ht="16.149999999999999" customHeight="1" x14ac:dyDescent="0.2">
      <c r="A92" s="2"/>
      <c r="B92" s="3"/>
      <c r="C92" s="2"/>
      <c r="D92" s="2"/>
      <c r="E92" s="2"/>
      <c r="F92" s="3"/>
      <c r="G92" s="2" t="s">
        <v>85</v>
      </c>
      <c r="H92" s="3"/>
      <c r="I92" s="41"/>
      <c r="J92" s="35"/>
      <c r="K92" s="35"/>
      <c r="L92" s="35"/>
      <c r="M92" s="35"/>
      <c r="N92" s="35"/>
      <c r="O92" s="35"/>
      <c r="P92" s="35"/>
      <c r="Q92" s="38"/>
      <c r="R92" s="33"/>
      <c r="S92" s="8"/>
      <c r="Y92" s="15"/>
      <c r="Z92" s="16"/>
    </row>
    <row r="93" spans="1:26" ht="16.149999999999999" customHeight="1" x14ac:dyDescent="0.2">
      <c r="A93" s="2" t="s">
        <v>24</v>
      </c>
      <c r="B93" s="3"/>
      <c r="C93" s="2"/>
      <c r="D93" s="2"/>
      <c r="E93" s="2"/>
      <c r="F93" s="3"/>
      <c r="G93" s="2" t="s">
        <v>86</v>
      </c>
      <c r="H93" s="3"/>
      <c r="I93" s="42"/>
      <c r="J93" s="36"/>
      <c r="K93" s="36"/>
      <c r="L93" s="36"/>
      <c r="M93" s="36"/>
      <c r="N93" s="36"/>
      <c r="O93" s="36"/>
      <c r="P93" s="36"/>
      <c r="Q93" s="39"/>
      <c r="R93" s="33"/>
      <c r="S93" s="8"/>
      <c r="Y93" s="15"/>
      <c r="Z93" s="16"/>
    </row>
    <row r="94" spans="1:26" ht="16.149999999999999" customHeight="1" x14ac:dyDescent="0.2">
      <c r="A94" s="2" t="s">
        <v>24</v>
      </c>
      <c r="B94" s="3"/>
      <c r="C94" s="2"/>
      <c r="D94" s="6"/>
      <c r="E94" s="6"/>
      <c r="F94" s="7"/>
      <c r="G94" s="2"/>
      <c r="H94" s="7"/>
      <c r="I94" s="7" t="s">
        <v>15</v>
      </c>
      <c r="J94" s="22">
        <v>2</v>
      </c>
      <c r="K94" s="22">
        <v>13</v>
      </c>
      <c r="L94" s="22"/>
      <c r="M94" s="22">
        <v>15</v>
      </c>
      <c r="N94" s="22">
        <v>92</v>
      </c>
      <c r="O94" s="22"/>
      <c r="P94" s="22">
        <v>107</v>
      </c>
      <c r="Q94" s="28">
        <f>SUM(Q91)</f>
        <v>9138.9</v>
      </c>
      <c r="R94" s="33">
        <v>10326.959999999999</v>
      </c>
      <c r="S94" s="8"/>
      <c r="Y94" s="15"/>
      <c r="Z94" s="16"/>
    </row>
    <row r="95" spans="1:26" ht="16.149999999999999" customHeight="1" x14ac:dyDescent="0.2">
      <c r="A95" s="2">
        <v>21</v>
      </c>
      <c r="B95" s="3" t="s">
        <v>60</v>
      </c>
      <c r="C95" s="2">
        <v>72</v>
      </c>
      <c r="D95" s="2">
        <v>1</v>
      </c>
      <c r="E95" s="2">
        <v>3</v>
      </c>
      <c r="F95" s="3">
        <v>1.02</v>
      </c>
      <c r="G95" s="2" t="s">
        <v>61</v>
      </c>
      <c r="H95" s="3" t="s">
        <v>63</v>
      </c>
      <c r="I95" s="40" t="s">
        <v>22</v>
      </c>
      <c r="J95" s="34">
        <v>3</v>
      </c>
      <c r="K95" s="34">
        <v>9</v>
      </c>
      <c r="L95" s="34"/>
      <c r="M95" s="34">
        <v>12</v>
      </c>
      <c r="N95" s="34">
        <v>68</v>
      </c>
      <c r="O95" s="34"/>
      <c r="P95" s="34">
        <v>80</v>
      </c>
      <c r="Q95" s="44">
        <v>7456.65</v>
      </c>
      <c r="R95" s="33"/>
      <c r="S95" s="23" t="s">
        <v>87</v>
      </c>
      <c r="Y95" s="15"/>
      <c r="Z95" s="16"/>
    </row>
    <row r="96" spans="1:26" ht="16.149999999999999" customHeight="1" x14ac:dyDescent="0.2">
      <c r="A96" s="2"/>
      <c r="B96" s="3"/>
      <c r="C96" s="2"/>
      <c r="D96" s="2"/>
      <c r="E96" s="2"/>
      <c r="F96" s="3"/>
      <c r="G96" s="2" t="s">
        <v>85</v>
      </c>
      <c r="H96" s="3"/>
      <c r="I96" s="42"/>
      <c r="J96" s="36"/>
      <c r="K96" s="43"/>
      <c r="L96" s="36"/>
      <c r="M96" s="43"/>
      <c r="N96" s="43"/>
      <c r="O96" s="36"/>
      <c r="P96" s="43"/>
      <c r="Q96" s="45"/>
      <c r="R96" s="33"/>
      <c r="S96" s="8"/>
      <c r="Y96" s="15"/>
      <c r="Z96" s="16"/>
    </row>
    <row r="97" spans="1:26" ht="16.149999999999999" customHeight="1" x14ac:dyDescent="0.2">
      <c r="A97" s="2" t="s">
        <v>24</v>
      </c>
      <c r="B97" s="3"/>
      <c r="C97" s="2"/>
      <c r="D97" s="2"/>
      <c r="E97" s="2"/>
      <c r="F97" s="3"/>
      <c r="G97" s="2" t="s">
        <v>86</v>
      </c>
      <c r="H97" s="3"/>
      <c r="I97" s="3" t="s">
        <v>17</v>
      </c>
      <c r="J97" s="21"/>
      <c r="K97" s="21">
        <v>1</v>
      </c>
      <c r="L97" s="21"/>
      <c r="M97" s="21">
        <v>1</v>
      </c>
      <c r="N97" s="21">
        <v>13</v>
      </c>
      <c r="O97" s="21"/>
      <c r="P97" s="21">
        <v>14</v>
      </c>
      <c r="Q97" s="27">
        <v>125.48</v>
      </c>
      <c r="R97" s="33"/>
      <c r="S97" s="8"/>
      <c r="Y97" s="15"/>
      <c r="Z97" s="16"/>
    </row>
    <row r="98" spans="1:26" ht="16.149999999999999" customHeight="1" x14ac:dyDescent="0.2">
      <c r="A98" s="2" t="s">
        <v>24</v>
      </c>
      <c r="B98" s="3"/>
      <c r="C98" s="2"/>
      <c r="D98" s="6"/>
      <c r="E98" s="6"/>
      <c r="F98" s="7"/>
      <c r="G98" s="2"/>
      <c r="H98" s="7"/>
      <c r="I98" s="7" t="s">
        <v>15</v>
      </c>
      <c r="J98" s="22">
        <v>3</v>
      </c>
      <c r="K98" s="22">
        <v>10</v>
      </c>
      <c r="L98" s="22"/>
      <c r="M98" s="22">
        <v>13</v>
      </c>
      <c r="N98" s="22">
        <v>81</v>
      </c>
      <c r="O98" s="22"/>
      <c r="P98" s="22">
        <v>94</v>
      </c>
      <c r="Q98" s="28">
        <f>SUM(Q95:Q97)</f>
        <v>7582.1299999999992</v>
      </c>
      <c r="R98" s="33">
        <v>8416.16</v>
      </c>
      <c r="S98" s="8"/>
      <c r="Y98" s="15"/>
      <c r="Z98" s="16"/>
    </row>
    <row r="99" spans="1:26" ht="16.149999999999999" customHeight="1" x14ac:dyDescent="0.2">
      <c r="A99" s="2">
        <v>22</v>
      </c>
      <c r="B99" s="3" t="s">
        <v>60</v>
      </c>
      <c r="C99" s="2">
        <v>72</v>
      </c>
      <c r="D99" s="2">
        <v>1</v>
      </c>
      <c r="E99" s="2">
        <v>4</v>
      </c>
      <c r="F99" s="3">
        <v>0.96</v>
      </c>
      <c r="G99" s="2" t="s">
        <v>61</v>
      </c>
      <c r="H99" s="3" t="s">
        <v>63</v>
      </c>
      <c r="I99" s="40" t="s">
        <v>22</v>
      </c>
      <c r="J99" s="34">
        <v>2</v>
      </c>
      <c r="K99" s="34">
        <v>7</v>
      </c>
      <c r="L99" s="34"/>
      <c r="M99" s="34">
        <v>9</v>
      </c>
      <c r="N99" s="34">
        <v>74</v>
      </c>
      <c r="O99" s="34"/>
      <c r="P99" s="34">
        <v>83</v>
      </c>
      <c r="Q99" s="37">
        <v>6008.7</v>
      </c>
      <c r="R99" s="33"/>
      <c r="S99" s="23" t="s">
        <v>87</v>
      </c>
      <c r="Y99" s="15"/>
      <c r="Z99" s="16"/>
    </row>
    <row r="100" spans="1:26" ht="16.149999999999999" customHeight="1" x14ac:dyDescent="0.2">
      <c r="A100" s="2"/>
      <c r="B100" s="3"/>
      <c r="C100" s="2"/>
      <c r="D100" s="2"/>
      <c r="E100" s="2"/>
      <c r="F100" s="3"/>
      <c r="G100" s="2" t="s">
        <v>85</v>
      </c>
      <c r="H100" s="3"/>
      <c r="I100" s="41"/>
      <c r="J100" s="35"/>
      <c r="K100" s="35"/>
      <c r="L100" s="35"/>
      <c r="M100" s="35"/>
      <c r="N100" s="35"/>
      <c r="O100" s="35"/>
      <c r="P100" s="35"/>
      <c r="Q100" s="38"/>
      <c r="R100" s="33"/>
      <c r="S100" s="8"/>
      <c r="Y100" s="15"/>
      <c r="Z100" s="16"/>
    </row>
    <row r="101" spans="1:26" ht="16.149999999999999" customHeight="1" x14ac:dyDescent="0.2">
      <c r="A101" s="2" t="s">
        <v>24</v>
      </c>
      <c r="B101" s="3"/>
      <c r="C101" s="2"/>
      <c r="D101" s="2"/>
      <c r="E101" s="2"/>
      <c r="F101" s="3"/>
      <c r="G101" s="2" t="s">
        <v>86</v>
      </c>
      <c r="H101" s="3"/>
      <c r="I101" s="42"/>
      <c r="J101" s="36"/>
      <c r="K101" s="36"/>
      <c r="L101" s="36"/>
      <c r="M101" s="36"/>
      <c r="N101" s="36"/>
      <c r="O101" s="36"/>
      <c r="P101" s="36"/>
      <c r="Q101" s="39"/>
      <c r="R101" s="33"/>
      <c r="S101" s="8"/>
      <c r="Y101" s="15"/>
      <c r="Z101" s="16"/>
    </row>
    <row r="102" spans="1:26" ht="16.149999999999999" customHeight="1" x14ac:dyDescent="0.2">
      <c r="A102" s="2" t="s">
        <v>24</v>
      </c>
      <c r="B102" s="3"/>
      <c r="C102" s="2"/>
      <c r="D102" s="6"/>
      <c r="E102" s="6"/>
      <c r="F102" s="7"/>
      <c r="G102" s="2"/>
      <c r="H102" s="7"/>
      <c r="I102" s="7" t="s">
        <v>15</v>
      </c>
      <c r="J102" s="22">
        <v>2</v>
      </c>
      <c r="K102" s="22">
        <v>7</v>
      </c>
      <c r="L102" s="22"/>
      <c r="M102" s="22">
        <v>9</v>
      </c>
      <c r="N102" s="22">
        <v>74</v>
      </c>
      <c r="O102" s="22"/>
      <c r="P102" s="22">
        <v>83</v>
      </c>
      <c r="Q102" s="28">
        <f>SUM(Q99)</f>
        <v>6008.7</v>
      </c>
      <c r="R102" s="33">
        <v>6789.83</v>
      </c>
      <c r="S102" s="8"/>
      <c r="Y102" s="15"/>
      <c r="Z102" s="16"/>
    </row>
    <row r="103" spans="1:26" ht="16.149999999999999" customHeight="1" x14ac:dyDescent="0.2">
      <c r="A103" s="2">
        <v>23</v>
      </c>
      <c r="B103" s="3" t="s">
        <v>60</v>
      </c>
      <c r="C103" s="2">
        <v>72</v>
      </c>
      <c r="D103" s="2">
        <v>1</v>
      </c>
      <c r="E103" s="2">
        <v>5</v>
      </c>
      <c r="F103" s="3">
        <v>2.16</v>
      </c>
      <c r="G103" s="2" t="s">
        <v>61</v>
      </c>
      <c r="H103" s="3" t="s">
        <v>63</v>
      </c>
      <c r="I103" s="40" t="s">
        <v>22</v>
      </c>
      <c r="J103" s="34">
        <v>3</v>
      </c>
      <c r="K103" s="34">
        <v>16</v>
      </c>
      <c r="L103" s="34"/>
      <c r="M103" s="34">
        <v>19</v>
      </c>
      <c r="N103" s="34">
        <v>292</v>
      </c>
      <c r="O103" s="34"/>
      <c r="P103" s="34">
        <v>311</v>
      </c>
      <c r="Q103" s="37">
        <v>15188.85</v>
      </c>
      <c r="R103" s="33"/>
      <c r="S103" s="23" t="s">
        <v>87</v>
      </c>
      <c r="Y103" s="15"/>
      <c r="Z103" s="16"/>
    </row>
    <row r="104" spans="1:26" ht="16.149999999999999" customHeight="1" x14ac:dyDescent="0.2">
      <c r="A104" s="2"/>
      <c r="B104" s="3"/>
      <c r="C104" s="2"/>
      <c r="D104" s="2"/>
      <c r="E104" s="2"/>
      <c r="F104" s="3"/>
      <c r="G104" s="2" t="s">
        <v>85</v>
      </c>
      <c r="H104" s="3"/>
      <c r="I104" s="41"/>
      <c r="J104" s="35"/>
      <c r="K104" s="35"/>
      <c r="L104" s="35"/>
      <c r="M104" s="35"/>
      <c r="N104" s="35"/>
      <c r="O104" s="35"/>
      <c r="P104" s="35"/>
      <c r="Q104" s="38"/>
      <c r="R104" s="33"/>
      <c r="S104" s="8"/>
      <c r="Y104" s="15"/>
      <c r="Z104" s="16"/>
    </row>
    <row r="105" spans="1:26" ht="16.149999999999999" customHeight="1" x14ac:dyDescent="0.2">
      <c r="A105" s="2" t="s">
        <v>24</v>
      </c>
      <c r="B105" s="3"/>
      <c r="C105" s="2"/>
      <c r="D105" s="2"/>
      <c r="E105" s="2"/>
      <c r="F105" s="3"/>
      <c r="G105" s="2" t="s">
        <v>86</v>
      </c>
      <c r="H105" s="3"/>
      <c r="I105" s="42"/>
      <c r="J105" s="36"/>
      <c r="K105" s="36"/>
      <c r="L105" s="36"/>
      <c r="M105" s="36"/>
      <c r="N105" s="36"/>
      <c r="O105" s="36"/>
      <c r="P105" s="36"/>
      <c r="Q105" s="39"/>
      <c r="R105" s="33"/>
      <c r="S105" s="8"/>
      <c r="Y105" s="15"/>
      <c r="Z105" s="16"/>
    </row>
    <row r="106" spans="1:26" ht="16.149999999999999" customHeight="1" x14ac:dyDescent="0.2">
      <c r="A106" s="2" t="s">
        <v>24</v>
      </c>
      <c r="B106" s="3"/>
      <c r="C106" s="2"/>
      <c r="D106" s="6"/>
      <c r="E106" s="6"/>
      <c r="F106" s="7"/>
      <c r="G106" s="2"/>
      <c r="H106" s="7"/>
      <c r="I106" s="7" t="s">
        <v>15</v>
      </c>
      <c r="J106" s="22">
        <v>3</v>
      </c>
      <c r="K106" s="22">
        <v>16</v>
      </c>
      <c r="L106" s="22"/>
      <c r="M106" s="22">
        <v>19</v>
      </c>
      <c r="N106" s="22">
        <v>292</v>
      </c>
      <c r="O106" s="22"/>
      <c r="P106" s="22">
        <v>311</v>
      </c>
      <c r="Q106" s="28">
        <f>SUM(Q103)</f>
        <v>15188.85</v>
      </c>
      <c r="R106" s="33">
        <v>16859.62</v>
      </c>
      <c r="S106" s="8"/>
      <c r="Y106" s="15"/>
      <c r="Z106" s="16"/>
    </row>
    <row r="107" spans="1:26" ht="16.149999999999999" customHeight="1" x14ac:dyDescent="0.2">
      <c r="A107" s="2">
        <v>24</v>
      </c>
      <c r="B107" s="3" t="s">
        <v>60</v>
      </c>
      <c r="C107" s="2">
        <v>72</v>
      </c>
      <c r="D107" s="2">
        <v>1</v>
      </c>
      <c r="E107" s="2">
        <v>6</v>
      </c>
      <c r="F107" s="3">
        <v>2.29</v>
      </c>
      <c r="G107" s="2" t="s">
        <v>61</v>
      </c>
      <c r="H107" s="3" t="s">
        <v>63</v>
      </c>
      <c r="I107" s="40" t="s">
        <v>22</v>
      </c>
      <c r="J107" s="34">
        <v>4</v>
      </c>
      <c r="K107" s="34">
        <v>18</v>
      </c>
      <c r="L107" s="34"/>
      <c r="M107" s="34">
        <v>22</v>
      </c>
      <c r="N107" s="34">
        <v>294</v>
      </c>
      <c r="O107" s="34"/>
      <c r="P107" s="34">
        <v>316</v>
      </c>
      <c r="Q107" s="37">
        <v>16797.599999999999</v>
      </c>
      <c r="R107" s="33"/>
      <c r="S107" s="23" t="s">
        <v>87</v>
      </c>
      <c r="Y107" s="15"/>
      <c r="Z107" s="16"/>
    </row>
    <row r="108" spans="1:26" ht="16.149999999999999" customHeight="1" x14ac:dyDescent="0.2">
      <c r="A108" s="2"/>
      <c r="B108" s="3"/>
      <c r="C108" s="2"/>
      <c r="D108" s="2"/>
      <c r="E108" s="2"/>
      <c r="F108" s="3"/>
      <c r="G108" s="2" t="s">
        <v>85</v>
      </c>
      <c r="H108" s="3"/>
      <c r="I108" s="41"/>
      <c r="J108" s="35"/>
      <c r="K108" s="35"/>
      <c r="L108" s="35"/>
      <c r="M108" s="35"/>
      <c r="N108" s="35"/>
      <c r="O108" s="35"/>
      <c r="P108" s="35"/>
      <c r="Q108" s="38"/>
      <c r="R108" s="33"/>
      <c r="S108" s="8"/>
      <c r="Y108" s="15"/>
      <c r="Z108" s="16"/>
    </row>
    <row r="109" spans="1:26" ht="16.149999999999999" customHeight="1" x14ac:dyDescent="0.2">
      <c r="A109" s="2" t="s">
        <v>24</v>
      </c>
      <c r="B109" s="3"/>
      <c r="C109" s="2"/>
      <c r="D109" s="2"/>
      <c r="E109" s="2"/>
      <c r="F109" s="3"/>
      <c r="G109" s="2" t="s">
        <v>86</v>
      </c>
      <c r="H109" s="3"/>
      <c r="I109" s="42"/>
      <c r="J109" s="36"/>
      <c r="K109" s="36"/>
      <c r="L109" s="36"/>
      <c r="M109" s="36"/>
      <c r="N109" s="36"/>
      <c r="O109" s="36"/>
      <c r="P109" s="36"/>
      <c r="Q109" s="39"/>
      <c r="R109" s="33"/>
      <c r="S109" s="8"/>
      <c r="Y109" s="15"/>
      <c r="Z109" s="16"/>
    </row>
    <row r="110" spans="1:26" ht="16.149999999999999" customHeight="1" x14ac:dyDescent="0.2">
      <c r="A110" s="2" t="s">
        <v>24</v>
      </c>
      <c r="B110" s="3"/>
      <c r="C110" s="2"/>
      <c r="D110" s="6"/>
      <c r="E110" s="6"/>
      <c r="F110" s="7"/>
      <c r="G110" s="2"/>
      <c r="H110" s="7"/>
      <c r="I110" s="7" t="s">
        <v>15</v>
      </c>
      <c r="J110" s="22">
        <v>4</v>
      </c>
      <c r="K110" s="22">
        <v>18</v>
      </c>
      <c r="L110" s="22"/>
      <c r="M110" s="22">
        <v>22</v>
      </c>
      <c r="N110" s="22">
        <v>294</v>
      </c>
      <c r="O110" s="22"/>
      <c r="P110" s="22">
        <v>316</v>
      </c>
      <c r="Q110" s="28">
        <f>SUM(Q107)</f>
        <v>16797.599999999999</v>
      </c>
      <c r="R110" s="33">
        <v>18645.34</v>
      </c>
      <c r="S110" s="8"/>
      <c r="Y110" s="15"/>
      <c r="Z110" s="16"/>
    </row>
    <row r="111" spans="1:26" ht="16.149999999999999" customHeight="1" x14ac:dyDescent="0.2">
      <c r="A111" s="2">
        <v>25</v>
      </c>
      <c r="B111" s="3" t="s">
        <v>60</v>
      </c>
      <c r="C111" s="2">
        <v>84</v>
      </c>
      <c r="D111" s="2">
        <v>5</v>
      </c>
      <c r="E111" s="2">
        <v>1</v>
      </c>
      <c r="F111" s="3">
        <v>2.0099999999999998</v>
      </c>
      <c r="G111" s="2" t="s">
        <v>23</v>
      </c>
      <c r="H111" s="3" t="s">
        <v>63</v>
      </c>
      <c r="I111" s="3" t="s">
        <v>18</v>
      </c>
      <c r="J111" s="21"/>
      <c r="K111" s="21">
        <v>4</v>
      </c>
      <c r="L111" s="21"/>
      <c r="M111" s="21">
        <v>4</v>
      </c>
      <c r="N111" s="21">
        <v>125</v>
      </c>
      <c r="O111" s="21"/>
      <c r="P111" s="21">
        <v>129</v>
      </c>
      <c r="Q111" s="27">
        <v>101.29</v>
      </c>
      <c r="R111" s="33"/>
      <c r="S111" s="23" t="s">
        <v>70</v>
      </c>
      <c r="Y111" s="15"/>
      <c r="Z111" s="16"/>
    </row>
    <row r="112" spans="1:26" ht="16.149999999999999" customHeight="1" x14ac:dyDescent="0.2">
      <c r="A112" s="2"/>
      <c r="B112" s="3"/>
      <c r="C112" s="2"/>
      <c r="D112" s="2"/>
      <c r="E112" s="2"/>
      <c r="F112" s="3"/>
      <c r="G112" s="2" t="s">
        <v>88</v>
      </c>
      <c r="H112" s="3"/>
      <c r="I112" s="3" t="s">
        <v>17</v>
      </c>
      <c r="J112" s="21">
        <v>2</v>
      </c>
      <c r="K112" s="21">
        <v>2</v>
      </c>
      <c r="L112" s="21"/>
      <c r="M112" s="21">
        <v>4</v>
      </c>
      <c r="N112" s="21">
        <v>29</v>
      </c>
      <c r="O112" s="21"/>
      <c r="P112" s="21">
        <v>33</v>
      </c>
      <c r="Q112" s="27">
        <v>438.38</v>
      </c>
      <c r="R112" s="33"/>
      <c r="S112" s="8"/>
      <c r="Y112" s="15"/>
      <c r="Z112" s="16"/>
    </row>
    <row r="113" spans="1:26" ht="16.149999999999999" customHeight="1" x14ac:dyDescent="0.2">
      <c r="A113" s="2" t="s">
        <v>24</v>
      </c>
      <c r="B113" s="3"/>
      <c r="C113" s="2"/>
      <c r="D113" s="2"/>
      <c r="E113" s="2"/>
      <c r="F113" s="3"/>
      <c r="G113" s="2" t="s">
        <v>65</v>
      </c>
      <c r="H113" s="3"/>
      <c r="I113" s="3" t="s">
        <v>22</v>
      </c>
      <c r="J113" s="21"/>
      <c r="K113" s="21">
        <v>4</v>
      </c>
      <c r="L113" s="21"/>
      <c r="M113" s="21">
        <v>4</v>
      </c>
      <c r="N113" s="21">
        <v>39</v>
      </c>
      <c r="O113" s="21"/>
      <c r="P113" s="21">
        <v>43</v>
      </c>
      <c r="Q113" s="27">
        <v>2629.5</v>
      </c>
      <c r="R113" s="33"/>
      <c r="S113" s="8"/>
      <c r="Y113" s="15"/>
      <c r="Z113" s="16"/>
    </row>
    <row r="114" spans="1:26" ht="16.149999999999999" customHeight="1" x14ac:dyDescent="0.2">
      <c r="A114" s="2" t="s">
        <v>24</v>
      </c>
      <c r="B114" s="3"/>
      <c r="C114" s="2"/>
      <c r="D114" s="6"/>
      <c r="E114" s="6"/>
      <c r="F114" s="7"/>
      <c r="G114" s="2"/>
      <c r="H114" s="7"/>
      <c r="I114" s="7" t="s">
        <v>15</v>
      </c>
      <c r="J114" s="22">
        <v>2</v>
      </c>
      <c r="K114" s="22">
        <v>10</v>
      </c>
      <c r="L114" s="22"/>
      <c r="M114" s="22">
        <v>12</v>
      </c>
      <c r="N114" s="22">
        <v>193</v>
      </c>
      <c r="O114" s="22"/>
      <c r="P114" s="22">
        <v>205</v>
      </c>
      <c r="Q114" s="28">
        <f>SUM(Q111:Q113)</f>
        <v>3169.17</v>
      </c>
      <c r="R114" s="33">
        <v>4722.0600000000004</v>
      </c>
      <c r="S114" s="8"/>
      <c r="Y114" s="15"/>
      <c r="Z114" s="16"/>
    </row>
    <row r="115" spans="1:26" ht="16.149999999999999" customHeight="1" x14ac:dyDescent="0.2">
      <c r="A115" s="2">
        <v>26</v>
      </c>
      <c r="B115" s="3" t="s">
        <v>60</v>
      </c>
      <c r="C115" s="2">
        <v>84</v>
      </c>
      <c r="D115" s="2">
        <v>8</v>
      </c>
      <c r="E115" s="2">
        <v>2</v>
      </c>
      <c r="F115" s="3">
        <v>1.0900000000000001</v>
      </c>
      <c r="G115" s="2" t="s">
        <v>23</v>
      </c>
      <c r="H115" s="3" t="s">
        <v>63</v>
      </c>
      <c r="I115" s="3" t="s">
        <v>18</v>
      </c>
      <c r="J115" s="21">
        <v>1</v>
      </c>
      <c r="K115" s="21">
        <v>6</v>
      </c>
      <c r="L115" s="21"/>
      <c r="M115" s="21">
        <v>7</v>
      </c>
      <c r="N115" s="21">
        <v>71</v>
      </c>
      <c r="O115" s="21"/>
      <c r="P115" s="21">
        <v>78</v>
      </c>
      <c r="Q115" s="27">
        <v>120.58</v>
      </c>
      <c r="R115" s="33"/>
      <c r="S115" s="23" t="s">
        <v>70</v>
      </c>
      <c r="Y115" s="15"/>
      <c r="Z115" s="16"/>
    </row>
    <row r="116" spans="1:26" ht="16.149999999999999" customHeight="1" x14ac:dyDescent="0.2">
      <c r="A116" s="2"/>
      <c r="B116" s="3"/>
      <c r="C116" s="2"/>
      <c r="D116" s="2"/>
      <c r="E116" s="2"/>
      <c r="F116" s="3"/>
      <c r="G116" s="2" t="s">
        <v>64</v>
      </c>
      <c r="H116" s="3"/>
      <c r="I116" s="3" t="s">
        <v>22</v>
      </c>
      <c r="J116" s="21"/>
      <c r="K116" s="21">
        <v>4</v>
      </c>
      <c r="L116" s="21">
        <v>1</v>
      </c>
      <c r="M116" s="21">
        <v>5</v>
      </c>
      <c r="N116" s="21">
        <v>50</v>
      </c>
      <c r="O116" s="21"/>
      <c r="P116" s="21">
        <v>55</v>
      </c>
      <c r="Q116" s="27">
        <v>3082.74</v>
      </c>
      <c r="R116" s="33"/>
      <c r="S116" s="8"/>
      <c r="Y116" s="15"/>
      <c r="Z116" s="16"/>
    </row>
    <row r="117" spans="1:26" ht="16.149999999999999" customHeight="1" x14ac:dyDescent="0.2">
      <c r="A117" s="2" t="s">
        <v>24</v>
      </c>
      <c r="B117" s="3"/>
      <c r="C117" s="2"/>
      <c r="D117" s="2"/>
      <c r="E117" s="2"/>
      <c r="F117" s="3"/>
      <c r="G117" s="2" t="s">
        <v>65</v>
      </c>
      <c r="H117" s="3"/>
      <c r="I117" s="3" t="s">
        <v>17</v>
      </c>
      <c r="J117" s="21">
        <v>2</v>
      </c>
      <c r="K117" s="21">
        <v>5</v>
      </c>
      <c r="L117" s="21"/>
      <c r="M117" s="21">
        <v>7</v>
      </c>
      <c r="N117" s="21">
        <v>13</v>
      </c>
      <c r="O117" s="21"/>
      <c r="P117" s="21">
        <v>20</v>
      </c>
      <c r="Q117" s="27">
        <v>544.22</v>
      </c>
      <c r="R117" s="33"/>
      <c r="S117" s="8"/>
      <c r="Y117" s="15"/>
      <c r="Z117" s="16"/>
    </row>
    <row r="118" spans="1:26" ht="16.149999999999999" customHeight="1" x14ac:dyDescent="0.2">
      <c r="A118" s="2" t="s">
        <v>24</v>
      </c>
      <c r="B118" s="3"/>
      <c r="C118" s="2"/>
      <c r="D118" s="6"/>
      <c r="E118" s="6"/>
      <c r="F118" s="7"/>
      <c r="G118" s="2"/>
      <c r="H118" s="7"/>
      <c r="I118" s="7" t="s">
        <v>15</v>
      </c>
      <c r="J118" s="22">
        <v>3</v>
      </c>
      <c r="K118" s="22">
        <v>15</v>
      </c>
      <c r="L118" s="22">
        <v>1</v>
      </c>
      <c r="M118" s="22">
        <v>19</v>
      </c>
      <c r="N118" s="22">
        <v>134</v>
      </c>
      <c r="O118" s="22"/>
      <c r="P118" s="22">
        <v>153</v>
      </c>
      <c r="Q118" s="28">
        <f>SUM(Q115:Q117)</f>
        <v>3747.54</v>
      </c>
      <c r="R118" s="33">
        <v>4572</v>
      </c>
      <c r="S118" s="8"/>
      <c r="Y118" s="15"/>
      <c r="Z118" s="16"/>
    </row>
    <row r="119" spans="1:26" ht="16.149999999999999" customHeight="1" x14ac:dyDescent="0.2">
      <c r="A119" s="2">
        <v>27</v>
      </c>
      <c r="B119" s="3" t="s">
        <v>60</v>
      </c>
      <c r="C119" s="2">
        <v>85</v>
      </c>
      <c r="D119" s="2">
        <v>2</v>
      </c>
      <c r="E119" s="2">
        <v>1</v>
      </c>
      <c r="F119" s="3">
        <v>1.5</v>
      </c>
      <c r="G119" s="2" t="s">
        <v>23</v>
      </c>
      <c r="H119" s="3" t="s">
        <v>63</v>
      </c>
      <c r="I119" s="3" t="s">
        <v>18</v>
      </c>
      <c r="J119" s="21">
        <v>2</v>
      </c>
      <c r="K119" s="21">
        <v>1</v>
      </c>
      <c r="L119" s="21"/>
      <c r="M119" s="21">
        <v>3</v>
      </c>
      <c r="N119" s="21">
        <v>188</v>
      </c>
      <c r="O119" s="21"/>
      <c r="P119" s="21">
        <v>191</v>
      </c>
      <c r="Q119" s="27">
        <v>122.41</v>
      </c>
      <c r="R119" s="33"/>
      <c r="S119" s="23" t="s">
        <v>70</v>
      </c>
      <c r="Y119" s="15"/>
      <c r="Z119" s="16"/>
    </row>
    <row r="120" spans="1:26" ht="16.149999999999999" customHeight="1" x14ac:dyDescent="0.2">
      <c r="A120" s="2"/>
      <c r="B120" s="3"/>
      <c r="C120" s="2"/>
      <c r="D120" s="2"/>
      <c r="E120" s="2"/>
      <c r="F120" s="3"/>
      <c r="G120" s="2" t="s">
        <v>89</v>
      </c>
      <c r="H120" s="3"/>
      <c r="I120" s="3" t="s">
        <v>17</v>
      </c>
      <c r="J120" s="21">
        <v>5</v>
      </c>
      <c r="K120" s="21">
        <v>1</v>
      </c>
      <c r="L120" s="21">
        <v>1</v>
      </c>
      <c r="M120" s="21">
        <v>7</v>
      </c>
      <c r="N120" s="21">
        <v>97</v>
      </c>
      <c r="O120" s="21"/>
      <c r="P120" s="21">
        <v>104</v>
      </c>
      <c r="Q120" s="27">
        <v>1001.58</v>
      </c>
      <c r="R120" s="33"/>
      <c r="S120" s="8"/>
      <c r="Y120" s="15"/>
      <c r="Z120" s="16"/>
    </row>
    <row r="121" spans="1:26" ht="16.149999999999999" customHeight="1" x14ac:dyDescent="0.2">
      <c r="A121" s="2" t="s">
        <v>24</v>
      </c>
      <c r="B121" s="3"/>
      <c r="C121" s="2"/>
      <c r="D121" s="2"/>
      <c r="E121" s="2"/>
      <c r="F121" s="3"/>
      <c r="G121" s="2" t="s">
        <v>82</v>
      </c>
      <c r="H121" s="3"/>
      <c r="I121" s="3" t="s">
        <v>22</v>
      </c>
      <c r="J121" s="21">
        <v>4</v>
      </c>
      <c r="K121" s="21">
        <v>2</v>
      </c>
      <c r="L121" s="21"/>
      <c r="M121" s="21">
        <v>6</v>
      </c>
      <c r="N121" s="21">
        <v>34</v>
      </c>
      <c r="O121" s="21"/>
      <c r="P121" s="21">
        <v>40</v>
      </c>
      <c r="Q121" s="27">
        <v>4189.2</v>
      </c>
      <c r="R121" s="33"/>
      <c r="S121" s="8"/>
      <c r="Y121" s="15"/>
      <c r="Z121" s="16"/>
    </row>
    <row r="122" spans="1:26" ht="16.149999999999999" customHeight="1" x14ac:dyDescent="0.2">
      <c r="A122" s="2" t="s">
        <v>24</v>
      </c>
      <c r="B122" s="3"/>
      <c r="C122" s="2"/>
      <c r="D122" s="6"/>
      <c r="E122" s="6"/>
      <c r="F122" s="7"/>
      <c r="G122" s="2"/>
      <c r="H122" s="7"/>
      <c r="I122" s="7" t="s">
        <v>15</v>
      </c>
      <c r="J122" s="22">
        <v>11</v>
      </c>
      <c r="K122" s="22">
        <v>4</v>
      </c>
      <c r="L122" s="22">
        <v>1</v>
      </c>
      <c r="M122" s="22">
        <v>16</v>
      </c>
      <c r="N122" s="22">
        <v>319</v>
      </c>
      <c r="O122" s="22"/>
      <c r="P122" s="22">
        <v>335</v>
      </c>
      <c r="Q122" s="28">
        <f>SUM(Q119:Q121)</f>
        <v>5313.19</v>
      </c>
      <c r="R122" s="33">
        <v>6482.09</v>
      </c>
      <c r="S122" s="8"/>
      <c r="Y122" s="15"/>
      <c r="Z122" s="16"/>
    </row>
    <row r="123" spans="1:26" ht="16.149999999999999" customHeight="1" x14ac:dyDescent="0.2">
      <c r="A123" s="2">
        <v>28</v>
      </c>
      <c r="B123" s="3" t="s">
        <v>60</v>
      </c>
      <c r="C123" s="2">
        <v>85</v>
      </c>
      <c r="D123" s="2">
        <v>4</v>
      </c>
      <c r="E123" s="2">
        <v>2</v>
      </c>
      <c r="F123" s="3">
        <v>1.48</v>
      </c>
      <c r="G123" s="2" t="s">
        <v>23</v>
      </c>
      <c r="H123" s="3" t="s">
        <v>63</v>
      </c>
      <c r="I123" s="3" t="s">
        <v>17</v>
      </c>
      <c r="J123" s="21">
        <v>8</v>
      </c>
      <c r="K123" s="21">
        <v>13</v>
      </c>
      <c r="L123" s="21"/>
      <c r="M123" s="21">
        <v>21</v>
      </c>
      <c r="N123" s="21">
        <v>35</v>
      </c>
      <c r="O123" s="21"/>
      <c r="P123" s="21">
        <v>56</v>
      </c>
      <c r="Q123" s="27">
        <v>1662.6</v>
      </c>
      <c r="R123" s="33"/>
      <c r="S123" s="23" t="s">
        <v>70</v>
      </c>
      <c r="Y123" s="15"/>
      <c r="Z123" s="16"/>
    </row>
    <row r="124" spans="1:26" ht="16.149999999999999" customHeight="1" x14ac:dyDescent="0.2">
      <c r="A124" s="2"/>
      <c r="B124" s="3"/>
      <c r="C124" s="2"/>
      <c r="D124" s="2"/>
      <c r="E124" s="2"/>
      <c r="F124" s="3"/>
      <c r="G124" s="2" t="s">
        <v>89</v>
      </c>
      <c r="H124" s="3"/>
      <c r="I124" s="3" t="s">
        <v>18</v>
      </c>
      <c r="J124" s="21">
        <v>10</v>
      </c>
      <c r="K124" s="21">
        <v>13</v>
      </c>
      <c r="L124" s="21"/>
      <c r="M124" s="21">
        <v>23</v>
      </c>
      <c r="N124" s="21">
        <v>39</v>
      </c>
      <c r="O124" s="21"/>
      <c r="P124" s="21">
        <v>62</v>
      </c>
      <c r="Q124" s="27">
        <v>342.72</v>
      </c>
      <c r="R124" s="33"/>
      <c r="S124" s="8"/>
      <c r="Y124" s="15"/>
      <c r="Z124" s="16"/>
    </row>
    <row r="125" spans="1:26" ht="16.149999999999999" customHeight="1" x14ac:dyDescent="0.2">
      <c r="A125" s="2" t="s">
        <v>24</v>
      </c>
      <c r="B125" s="3"/>
      <c r="C125" s="2"/>
      <c r="D125" s="2"/>
      <c r="E125" s="2"/>
      <c r="F125" s="3"/>
      <c r="G125" s="2" t="s">
        <v>82</v>
      </c>
      <c r="H125" s="3"/>
      <c r="I125" s="3" t="s">
        <v>22</v>
      </c>
      <c r="J125" s="21"/>
      <c r="K125" s="21">
        <v>6</v>
      </c>
      <c r="L125" s="21">
        <v>1</v>
      </c>
      <c r="M125" s="21">
        <v>7</v>
      </c>
      <c r="N125" s="21">
        <v>10</v>
      </c>
      <c r="O125" s="21"/>
      <c r="P125" s="21">
        <v>17</v>
      </c>
      <c r="Q125" s="27">
        <v>3201.54</v>
      </c>
      <c r="R125" s="33"/>
      <c r="S125" s="8"/>
      <c r="Y125" s="15"/>
      <c r="Z125" s="16"/>
    </row>
    <row r="126" spans="1:26" ht="16.149999999999999" customHeight="1" x14ac:dyDescent="0.2">
      <c r="A126" s="2" t="s">
        <v>24</v>
      </c>
      <c r="B126" s="3"/>
      <c r="C126" s="2"/>
      <c r="D126" s="6"/>
      <c r="E126" s="6"/>
      <c r="F126" s="7"/>
      <c r="G126" s="2"/>
      <c r="H126" s="7"/>
      <c r="I126" s="7" t="s">
        <v>15</v>
      </c>
      <c r="J126" s="22">
        <v>18</v>
      </c>
      <c r="K126" s="22">
        <v>32</v>
      </c>
      <c r="L126" s="22">
        <v>1</v>
      </c>
      <c r="M126" s="22">
        <v>51</v>
      </c>
      <c r="N126" s="22">
        <v>84</v>
      </c>
      <c r="O126" s="22"/>
      <c r="P126" s="22">
        <v>135</v>
      </c>
      <c r="Q126" s="28">
        <f>SUM(Q123:Q125)</f>
        <v>5206.8599999999997</v>
      </c>
      <c r="R126" s="33">
        <v>6352.37</v>
      </c>
      <c r="S126" s="8"/>
      <c r="Y126" s="15"/>
      <c r="Z126" s="16"/>
    </row>
    <row r="127" spans="1:26" ht="16.149999999999999" customHeight="1" x14ac:dyDescent="0.2">
      <c r="A127" s="2">
        <v>29</v>
      </c>
      <c r="B127" s="3" t="s">
        <v>60</v>
      </c>
      <c r="C127" s="2">
        <v>85</v>
      </c>
      <c r="D127" s="2">
        <v>4</v>
      </c>
      <c r="E127" s="2">
        <v>3</v>
      </c>
      <c r="F127" s="3">
        <v>2.02</v>
      </c>
      <c r="G127" s="2" t="s">
        <v>23</v>
      </c>
      <c r="H127" s="3" t="s">
        <v>63</v>
      </c>
      <c r="I127" s="3" t="s">
        <v>17</v>
      </c>
      <c r="J127" s="21">
        <v>13</v>
      </c>
      <c r="K127" s="21">
        <v>28</v>
      </c>
      <c r="L127" s="21"/>
      <c r="M127" s="21">
        <v>41</v>
      </c>
      <c r="N127" s="21">
        <v>54</v>
      </c>
      <c r="O127" s="21"/>
      <c r="P127" s="21">
        <v>95</v>
      </c>
      <c r="Q127" s="27">
        <v>3110.53</v>
      </c>
      <c r="R127" s="33"/>
      <c r="S127" s="23" t="s">
        <v>70</v>
      </c>
      <c r="Y127" s="15"/>
      <c r="Z127" s="16"/>
    </row>
    <row r="128" spans="1:26" ht="16.149999999999999" customHeight="1" x14ac:dyDescent="0.2">
      <c r="A128" s="2"/>
      <c r="B128" s="3"/>
      <c r="C128" s="2"/>
      <c r="D128" s="2"/>
      <c r="E128" s="2"/>
      <c r="F128" s="3"/>
      <c r="G128" s="2" t="s">
        <v>89</v>
      </c>
      <c r="H128" s="3"/>
      <c r="I128" s="3" t="s">
        <v>18</v>
      </c>
      <c r="J128" s="21">
        <v>2</v>
      </c>
      <c r="K128" s="21">
        <v>6</v>
      </c>
      <c r="L128" s="21"/>
      <c r="M128" s="21">
        <v>8</v>
      </c>
      <c r="N128" s="21">
        <v>50</v>
      </c>
      <c r="O128" s="21"/>
      <c r="P128" s="21">
        <v>58</v>
      </c>
      <c r="Q128" s="27">
        <v>128.38</v>
      </c>
      <c r="R128" s="33"/>
      <c r="S128" s="8"/>
      <c r="Y128" s="15"/>
      <c r="Z128" s="16"/>
    </row>
    <row r="129" spans="1:26" ht="16.149999999999999" customHeight="1" x14ac:dyDescent="0.2">
      <c r="A129" s="2" t="s">
        <v>24</v>
      </c>
      <c r="B129" s="3"/>
      <c r="C129" s="2"/>
      <c r="D129" s="2"/>
      <c r="E129" s="2"/>
      <c r="F129" s="3"/>
      <c r="G129" s="2" t="s">
        <v>82</v>
      </c>
      <c r="H129" s="3"/>
      <c r="I129" s="3" t="s">
        <v>22</v>
      </c>
      <c r="J129" s="21"/>
      <c r="K129" s="21">
        <v>3</v>
      </c>
      <c r="L129" s="21">
        <v>1</v>
      </c>
      <c r="M129" s="21">
        <v>4</v>
      </c>
      <c r="N129" s="21">
        <v>2</v>
      </c>
      <c r="O129" s="21"/>
      <c r="P129" s="21">
        <v>6</v>
      </c>
      <c r="Q129" s="27">
        <v>1656.54</v>
      </c>
      <c r="R129" s="33"/>
      <c r="S129" s="8"/>
      <c r="Y129" s="15"/>
      <c r="Z129" s="16"/>
    </row>
    <row r="130" spans="1:26" ht="16.149999999999999" customHeight="1" x14ac:dyDescent="0.2">
      <c r="A130" s="2" t="s">
        <v>24</v>
      </c>
      <c r="B130" s="3"/>
      <c r="C130" s="2"/>
      <c r="D130" s="6"/>
      <c r="E130" s="6"/>
      <c r="F130" s="7"/>
      <c r="G130" s="2"/>
      <c r="H130" s="7"/>
      <c r="I130" s="7" t="s">
        <v>15</v>
      </c>
      <c r="J130" s="22">
        <v>15</v>
      </c>
      <c r="K130" s="22">
        <v>37</v>
      </c>
      <c r="L130" s="22">
        <v>1</v>
      </c>
      <c r="M130" s="22">
        <v>53</v>
      </c>
      <c r="N130" s="22">
        <v>106</v>
      </c>
      <c r="O130" s="22"/>
      <c r="P130" s="22">
        <v>159</v>
      </c>
      <c r="Q130" s="28">
        <f>SUM(Q127:Q129)</f>
        <v>4895.4500000000007</v>
      </c>
      <c r="R130" s="33">
        <v>6461.99</v>
      </c>
      <c r="S130" s="8"/>
      <c r="Y130" s="15"/>
      <c r="Z130" s="16"/>
    </row>
    <row r="131" spans="1:26" ht="16.149999999999999" customHeight="1" x14ac:dyDescent="0.2">
      <c r="A131" s="2">
        <v>30</v>
      </c>
      <c r="B131" s="3" t="s">
        <v>60</v>
      </c>
      <c r="C131" s="2">
        <v>85</v>
      </c>
      <c r="D131" s="2">
        <v>4</v>
      </c>
      <c r="E131" s="2">
        <v>4</v>
      </c>
      <c r="F131" s="3">
        <v>1</v>
      </c>
      <c r="G131" s="2" t="s">
        <v>23</v>
      </c>
      <c r="H131" s="3" t="s">
        <v>63</v>
      </c>
      <c r="I131" s="3" t="s">
        <v>17</v>
      </c>
      <c r="J131" s="21">
        <v>5</v>
      </c>
      <c r="K131" s="21">
        <v>10</v>
      </c>
      <c r="L131" s="21"/>
      <c r="M131" s="21">
        <v>15</v>
      </c>
      <c r="N131" s="21">
        <v>27</v>
      </c>
      <c r="O131" s="21"/>
      <c r="P131" s="21">
        <v>42</v>
      </c>
      <c r="Q131" s="27">
        <v>1179.69</v>
      </c>
      <c r="R131" s="33"/>
      <c r="S131" s="23" t="s">
        <v>70</v>
      </c>
      <c r="Y131" s="15"/>
      <c r="Z131" s="16"/>
    </row>
    <row r="132" spans="1:26" ht="16.149999999999999" customHeight="1" x14ac:dyDescent="0.2">
      <c r="A132" s="2"/>
      <c r="B132" s="3"/>
      <c r="C132" s="2"/>
      <c r="D132" s="2"/>
      <c r="E132" s="2"/>
      <c r="F132" s="3"/>
      <c r="G132" s="2" t="s">
        <v>89</v>
      </c>
      <c r="H132" s="3"/>
      <c r="I132" s="3" t="s">
        <v>18</v>
      </c>
      <c r="J132" s="21">
        <v>1</v>
      </c>
      <c r="K132" s="21">
        <v>2</v>
      </c>
      <c r="L132" s="21"/>
      <c r="M132" s="21">
        <v>3</v>
      </c>
      <c r="N132" s="21">
        <v>24</v>
      </c>
      <c r="O132" s="21"/>
      <c r="P132" s="21">
        <v>27</v>
      </c>
      <c r="Q132" s="27">
        <v>51.27</v>
      </c>
      <c r="R132" s="33"/>
      <c r="S132" s="8"/>
      <c r="Y132" s="15"/>
      <c r="Z132" s="16"/>
    </row>
    <row r="133" spans="1:26" ht="16.149999999999999" customHeight="1" x14ac:dyDescent="0.2">
      <c r="A133" s="2" t="s">
        <v>24</v>
      </c>
      <c r="B133" s="3"/>
      <c r="C133" s="2"/>
      <c r="D133" s="2"/>
      <c r="E133" s="2"/>
      <c r="F133" s="3"/>
      <c r="G133" s="2" t="s">
        <v>82</v>
      </c>
      <c r="H133" s="3"/>
      <c r="I133" s="3" t="s">
        <v>22</v>
      </c>
      <c r="J133" s="21"/>
      <c r="K133" s="21">
        <v>7</v>
      </c>
      <c r="L133" s="21"/>
      <c r="M133" s="21">
        <v>7</v>
      </c>
      <c r="N133" s="21">
        <v>8</v>
      </c>
      <c r="O133" s="21"/>
      <c r="P133" s="21">
        <v>15</v>
      </c>
      <c r="Q133" s="27">
        <v>3390.6</v>
      </c>
      <c r="R133" s="33"/>
      <c r="S133" s="8"/>
      <c r="Y133" s="15"/>
      <c r="Z133" s="16"/>
    </row>
    <row r="134" spans="1:26" ht="16.149999999999999" customHeight="1" x14ac:dyDescent="0.2">
      <c r="A134" s="2" t="s">
        <v>24</v>
      </c>
      <c r="B134" s="3"/>
      <c r="C134" s="2"/>
      <c r="D134" s="6"/>
      <c r="E134" s="6"/>
      <c r="F134" s="7"/>
      <c r="G134" s="2"/>
      <c r="H134" s="7"/>
      <c r="I134" s="7" t="s">
        <v>15</v>
      </c>
      <c r="J134" s="22">
        <v>6</v>
      </c>
      <c r="K134" s="22">
        <v>19</v>
      </c>
      <c r="L134" s="22"/>
      <c r="M134" s="22">
        <v>25</v>
      </c>
      <c r="N134" s="22">
        <v>59</v>
      </c>
      <c r="O134" s="22"/>
      <c r="P134" s="22">
        <v>84</v>
      </c>
      <c r="Q134" s="28">
        <f>SUM(Q131:Q133)</f>
        <v>4621.5599999999995</v>
      </c>
      <c r="R134" s="33">
        <v>5407.23</v>
      </c>
      <c r="S134" s="8"/>
      <c r="Y134" s="15"/>
      <c r="Z134" s="16"/>
    </row>
    <row r="135" spans="1:26" ht="16.149999999999999" customHeight="1" x14ac:dyDescent="0.2">
      <c r="A135" s="2" t="s">
        <v>24</v>
      </c>
      <c r="B135" s="3"/>
      <c r="C135" s="2"/>
      <c r="D135" s="2"/>
      <c r="E135" s="2"/>
      <c r="F135" s="3"/>
      <c r="G135" s="2"/>
      <c r="H135" s="3"/>
      <c r="I135" s="3"/>
      <c r="J135" s="21"/>
      <c r="K135" s="21"/>
      <c r="L135" s="21"/>
      <c r="M135" s="21"/>
      <c r="N135" s="21"/>
      <c r="O135" s="21"/>
      <c r="P135" s="21"/>
      <c r="Q135" s="27"/>
      <c r="R135" s="28"/>
      <c r="S135" s="4"/>
      <c r="T135" t="s">
        <v>59</v>
      </c>
      <c r="Y135" s="15"/>
      <c r="Z135" s="16"/>
    </row>
    <row r="136" spans="1:26" ht="16.149999999999999" customHeight="1" x14ac:dyDescent="0.2">
      <c r="A136" s="2"/>
      <c r="B136" s="7"/>
      <c r="C136" s="6" t="s">
        <v>20</v>
      </c>
      <c r="D136" s="6"/>
      <c r="E136" s="6"/>
      <c r="F136" s="7">
        <f>SUM(F6:F131)</f>
        <v>49.800000000000011</v>
      </c>
      <c r="G136" s="2"/>
      <c r="H136" s="7"/>
      <c r="I136" s="7"/>
      <c r="J136" s="22">
        <f>SUM(J10+J15+J20+J25+J30+J35+J40+J45+J49+J54+J58+J62+J66+J70+J74+J78+J82+J86+J90+J94+J98+J102+J106+J110+J114+J118+J122+J126+J130+J134)</f>
        <v>461</v>
      </c>
      <c r="K136" s="22">
        <f>SUM(K10+K15+K20+K25+K30+K35+K45+K49+K54+K58+K62+K66+K70+K86+K90+K94+K98+K102+K106+K110+K114+K118+K122+K126+K130+K134+K40)</f>
        <v>948</v>
      </c>
      <c r="L136" s="22">
        <f>SUM(L10+L15+L20+L25+L35+L40+L45+L49+L54+L118+L122+L126+L130+L58)</f>
        <v>52</v>
      </c>
      <c r="M136" s="22">
        <f>SUM(M10+M15+M20+M25+M30+M35+M40+M45+M49+M54+M58+M62+M66+M70+M86+M90+M94+M98+M102+M106+M110+M114+M118+M122+M130+M134+M126)</f>
        <v>1461</v>
      </c>
      <c r="N136" s="22">
        <f>SUM(N10+N15+N20+N25+N30+N35+N40+N45+N49+N54+N58+N62+N66+N70+N74+N78+N82+N86+N90+N94+N98+N102+N106+N110+N114+N118+N122+N126+N130+N134)</f>
        <v>4699</v>
      </c>
      <c r="O136" s="22"/>
      <c r="P136" s="22">
        <f>SUM(P10+P15+P20+P25+P30+P35+P40+P45+P49+P54+P58+P62+P66+P70+P74+P78+P82+P86+P90+P94+P98+P102+P106+P110+P114+P118+P122+P126+P130+P134)</f>
        <v>6160</v>
      </c>
      <c r="Q136" s="28">
        <f>Q10+Q15+Q20+Q25+Q30+Q35+Q40+Q45+Q49+Q54+Q58+Q62+Q66+Q70+Q74+Q78+Q82+Q86+Q90+Q94+Q98+Q102+Q106+Q110+Q114+Q118+Q122+Q126+Q130+Q134</f>
        <v>295072.45999999996</v>
      </c>
      <c r="R136" s="28">
        <f>R10+R15+R20+R25+R30+R35+R40+R45+R49+R54+R58+R62+R66+R70+R74+R78+R82+R86+R90+R94+R98+R102+R106+R110+R114+R118+R122+R126+R130+R134</f>
        <v>354275.43</v>
      </c>
      <c r="S136" s="8"/>
      <c r="T136" t="s">
        <v>59</v>
      </c>
      <c r="Y136" s="15"/>
      <c r="Z136" s="16"/>
    </row>
    <row r="137" spans="1:26" x14ac:dyDescent="0.2">
      <c r="T137" t="s">
        <v>59</v>
      </c>
      <c r="Y137" s="15"/>
      <c r="Z137" s="16"/>
    </row>
    <row r="138" spans="1:26" x14ac:dyDescent="0.2">
      <c r="E138" s="9" t="s">
        <v>30</v>
      </c>
      <c r="G138" s="10"/>
      <c r="I138" s="18"/>
      <c r="J138" s="9"/>
      <c r="K138" s="9"/>
      <c r="L138" s="9"/>
      <c r="M138" s="9"/>
      <c r="N138" s="25" t="s">
        <v>90</v>
      </c>
      <c r="O138" s="9"/>
      <c r="P138" s="9"/>
      <c r="Q138" s="31"/>
      <c r="T138" t="s">
        <v>59</v>
      </c>
      <c r="Y138" s="15"/>
      <c r="Z138" s="16"/>
    </row>
    <row r="139" spans="1:26" x14ac:dyDescent="0.2">
      <c r="G139" s="10"/>
      <c r="I139" s="18"/>
      <c r="J139" s="9"/>
      <c r="K139" s="9"/>
      <c r="L139" s="9"/>
      <c r="M139" s="9"/>
      <c r="N139" s="9"/>
      <c r="O139" s="9"/>
      <c r="P139" s="9"/>
      <c r="Q139" s="31"/>
      <c r="Y139" s="15"/>
      <c r="Z139" s="16"/>
    </row>
    <row r="140" spans="1:26" ht="12.75" customHeight="1" x14ac:dyDescent="0.2">
      <c r="B140" s="48" t="s">
        <v>66</v>
      </c>
      <c r="C140" s="49"/>
      <c r="D140" s="49"/>
      <c r="E140" s="49"/>
      <c r="F140" s="50" t="s">
        <v>31</v>
      </c>
      <c r="G140" s="50"/>
      <c r="H140" s="50"/>
      <c r="I140" s="19"/>
      <c r="J140" s="20"/>
      <c r="K140" s="9"/>
      <c r="L140" s="9"/>
      <c r="M140" s="9" t="s">
        <v>67</v>
      </c>
      <c r="N140" s="9"/>
      <c r="O140" s="9"/>
      <c r="P140" s="9"/>
      <c r="Q140" s="31"/>
      <c r="Y140" s="15"/>
      <c r="Z140" s="16"/>
    </row>
    <row r="141" spans="1:26" x14ac:dyDescent="0.2">
      <c r="B141" s="49"/>
      <c r="C141" s="49"/>
      <c r="D141" s="49"/>
      <c r="E141" s="49"/>
      <c r="G141" s="10"/>
      <c r="I141" s="18"/>
      <c r="J141" s="9"/>
      <c r="K141" s="51"/>
      <c r="L141" s="52"/>
      <c r="M141" s="52"/>
      <c r="N141" s="9"/>
      <c r="O141" s="9"/>
      <c r="P141" s="9"/>
      <c r="Q141" s="31"/>
      <c r="Y141" s="15"/>
      <c r="Z141" s="16"/>
    </row>
    <row r="142" spans="1:26" x14ac:dyDescent="0.2">
      <c r="B142" s="12"/>
      <c r="C142" s="13"/>
      <c r="D142" s="13"/>
      <c r="E142" s="13"/>
      <c r="L142" s="14"/>
      <c r="M142" s="14"/>
      <c r="Y142" s="15"/>
      <c r="Z142" s="16"/>
    </row>
    <row r="143" spans="1:26" x14ac:dyDescent="0.2">
      <c r="Y143" s="15"/>
      <c r="Z143" s="16"/>
    </row>
    <row r="144" spans="1:26" x14ac:dyDescent="0.2">
      <c r="Y144" s="15"/>
    </row>
  </sheetData>
  <sheetProtection selectLockedCells="1" autoFilter="0"/>
  <autoFilter ref="A4:S138">
    <filterColumn colId="9" showButton="0"/>
    <filterColumn colId="10" showButton="0"/>
    <filterColumn colId="11" showButton="0"/>
  </autoFilter>
  <sortState ref="B10:Q385">
    <sortCondition ref="B385"/>
  </sortState>
  <mergeCells count="102">
    <mergeCell ref="K95:K96"/>
    <mergeCell ref="L95:L96"/>
    <mergeCell ref="M95:M96"/>
    <mergeCell ref="I103:I105"/>
    <mergeCell ref="J103:J105"/>
    <mergeCell ref="K103:K105"/>
    <mergeCell ref="L103:L105"/>
    <mergeCell ref="M103:M105"/>
    <mergeCell ref="N103:N105"/>
    <mergeCell ref="I83:I85"/>
    <mergeCell ref="J83:J85"/>
    <mergeCell ref="K83:K85"/>
    <mergeCell ref="L83:L85"/>
    <mergeCell ref="M83:M85"/>
    <mergeCell ref="N83:N85"/>
    <mergeCell ref="O83:O85"/>
    <mergeCell ref="P83:P85"/>
    <mergeCell ref="Q83:Q85"/>
    <mergeCell ref="S4:S5"/>
    <mergeCell ref="A2:S2"/>
    <mergeCell ref="A1:S1"/>
    <mergeCell ref="B140:E141"/>
    <mergeCell ref="F140:H140"/>
    <mergeCell ref="K141:M141"/>
    <mergeCell ref="A4:A5"/>
    <mergeCell ref="B4:B5"/>
    <mergeCell ref="C4:C5"/>
    <mergeCell ref="D4:D5"/>
    <mergeCell ref="E4:E5"/>
    <mergeCell ref="J4:M4"/>
    <mergeCell ref="F4:F5"/>
    <mergeCell ref="G4:G5"/>
    <mergeCell ref="H4:H5"/>
    <mergeCell ref="I4:I5"/>
    <mergeCell ref="N4:N5"/>
    <mergeCell ref="O4:O5"/>
    <mergeCell ref="P4:P5"/>
    <mergeCell ref="Q4:Q5"/>
    <mergeCell ref="R4:R5"/>
    <mergeCell ref="I59:I60"/>
    <mergeCell ref="J59:J60"/>
    <mergeCell ref="K59:K60"/>
    <mergeCell ref="O59:O60"/>
    <mergeCell ref="P59:P60"/>
    <mergeCell ref="Q59:Q60"/>
    <mergeCell ref="I87:I89"/>
    <mergeCell ref="J87:J89"/>
    <mergeCell ref="K87:K89"/>
    <mergeCell ref="L87:L89"/>
    <mergeCell ref="M87:M89"/>
    <mergeCell ref="N87:N89"/>
    <mergeCell ref="O87:O89"/>
    <mergeCell ref="P87:P89"/>
    <mergeCell ref="Q87:Q89"/>
    <mergeCell ref="L59:L60"/>
    <mergeCell ref="M59:M60"/>
    <mergeCell ref="N59:N60"/>
    <mergeCell ref="I79:I80"/>
    <mergeCell ref="J79:J80"/>
    <mergeCell ref="K79:K80"/>
    <mergeCell ref="L79:L80"/>
    <mergeCell ref="M79:M80"/>
    <mergeCell ref="N79:N80"/>
    <mergeCell ref="O79:O80"/>
    <mergeCell ref="P79:P80"/>
    <mergeCell ref="Q79:Q80"/>
    <mergeCell ref="O91:O93"/>
    <mergeCell ref="P91:P93"/>
    <mergeCell ref="Q91:Q93"/>
    <mergeCell ref="I99:I101"/>
    <mergeCell ref="J99:J101"/>
    <mergeCell ref="K99:K101"/>
    <mergeCell ref="L99:L101"/>
    <mergeCell ref="M99:M101"/>
    <mergeCell ref="N99:N101"/>
    <mergeCell ref="O99:O101"/>
    <mergeCell ref="P99:P101"/>
    <mergeCell ref="Q99:Q101"/>
    <mergeCell ref="I91:I93"/>
    <mergeCell ref="J91:J93"/>
    <mergeCell ref="K91:K93"/>
    <mergeCell ref="L91:L93"/>
    <mergeCell ref="M91:M93"/>
    <mergeCell ref="N91:N93"/>
    <mergeCell ref="N95:N96"/>
    <mergeCell ref="O95:O96"/>
    <mergeCell ref="P95:P96"/>
    <mergeCell ref="Q95:Q96"/>
    <mergeCell ref="I95:I96"/>
    <mergeCell ref="J95:J96"/>
    <mergeCell ref="O103:O105"/>
    <mergeCell ref="P103:P105"/>
    <mergeCell ref="Q103:Q105"/>
    <mergeCell ref="I107:I109"/>
    <mergeCell ref="J107:J109"/>
    <mergeCell ref="K107:K109"/>
    <mergeCell ref="L107:L109"/>
    <mergeCell ref="M107:M109"/>
    <mergeCell ref="N107:N109"/>
    <mergeCell ref="O107:O109"/>
    <mergeCell ref="P107:P109"/>
    <mergeCell ref="Q107:Q109"/>
  </mergeCells>
  <pageMargins left="0" right="0" top="0" bottom="0" header="0.31496062992125984" footer="0.31496062992125984"/>
  <pageSetup paperSize="9" scale="70" orientation="landscape" r:id="rId1"/>
  <ignoredErrors>
    <ignoredError sqref="J135:Q135" unlockedFormula="1"/>
    <ignoredError sqref="J10:N10 M6 O6:P6 M7 O7:P7 M8 O8:P8 O9:P9 J15:K15 M11 O11:P11 O12:P12 O14:P14 J20:K20 M16 P16 M17 P17 M19 P19 M15:N15 M20:Q20 P10 P15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2018-08-27T05:28:09Z</cp:lastPrinted>
  <dcterms:created xsi:type="dcterms:W3CDTF">1996-10-08T23:32:33Z</dcterms:created>
  <dcterms:modified xsi:type="dcterms:W3CDTF">2018-08-31T11:35:09Z</dcterms:modified>
</cp:coreProperties>
</file>