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6.05 Бав Буг Ел\Елабужское\"/>
    </mc:Choice>
  </mc:AlternateContent>
  <bookViews>
    <workbookView xWindow="120" yWindow="1140" windowWidth="9720" windowHeight="6300"/>
  </bookViews>
  <sheets>
    <sheet name="Извещение" sheetId="11" r:id="rId1"/>
    <sheet name="Лист1" sheetId="12" r:id="rId2"/>
  </sheets>
  <definedNames>
    <definedName name="_xlnm._FilterDatabase" localSheetId="0" hidden="1">Извещение!$A$5:$R$45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Извещение!$A$1:$R$48</definedName>
    <definedName name="_xlnm.Print_Area" localSheetId="1">Лист1!$B$1:$S$54</definedName>
  </definedNames>
  <calcPr calcId="162913" refMode="R1C1"/>
</workbook>
</file>

<file path=xl/calcChain.xml><?xml version="1.0" encoding="utf-8"?>
<calcChain xmlns="http://schemas.openxmlformats.org/spreadsheetml/2006/main">
  <c r="P38" i="11" l="1"/>
  <c r="O52" i="12"/>
  <c r="M52" i="12"/>
  <c r="L52" i="12"/>
  <c r="K52" i="12"/>
  <c r="O51" i="12"/>
  <c r="M51" i="12"/>
  <c r="L51" i="12"/>
  <c r="K51" i="12"/>
  <c r="O50" i="12"/>
  <c r="M50" i="12"/>
  <c r="L50" i="12"/>
  <c r="K50" i="12"/>
  <c r="O49" i="12"/>
  <c r="O54" i="12" s="1"/>
  <c r="M49" i="12"/>
  <c r="M54" i="12" s="1"/>
  <c r="L49" i="12"/>
  <c r="L54" i="12" s="1"/>
  <c r="K49" i="12"/>
  <c r="K54" i="12" s="1"/>
  <c r="R43" i="12"/>
  <c r="G43" i="12"/>
  <c r="Q41" i="12"/>
  <c r="O41" i="12"/>
  <c r="M41" i="12"/>
  <c r="L41" i="12"/>
  <c r="K41" i="12"/>
  <c r="N40" i="12"/>
  <c r="P40" i="12" s="1"/>
  <c r="P39" i="12"/>
  <c r="N39" i="12"/>
  <c r="N41" i="12" s="1"/>
  <c r="Q38" i="12"/>
  <c r="O38" i="12"/>
  <c r="M38" i="12"/>
  <c r="L38" i="12"/>
  <c r="K38" i="12"/>
  <c r="N37" i="12"/>
  <c r="P37" i="12" s="1"/>
  <c r="N36" i="12"/>
  <c r="P36" i="12" s="1"/>
  <c r="Q35" i="12"/>
  <c r="O35" i="12"/>
  <c r="M35" i="12"/>
  <c r="L35" i="12"/>
  <c r="K35" i="12"/>
  <c r="N34" i="12"/>
  <c r="N35" i="12" s="1"/>
  <c r="P33" i="12"/>
  <c r="N33" i="12"/>
  <c r="Q32" i="12"/>
  <c r="O32" i="12"/>
  <c r="M32" i="12"/>
  <c r="L32" i="12"/>
  <c r="K32" i="12"/>
  <c r="N31" i="12"/>
  <c r="P31" i="12" s="1"/>
  <c r="N30" i="12"/>
  <c r="Q29" i="12"/>
  <c r="O29" i="12"/>
  <c r="N29" i="12"/>
  <c r="M29" i="12"/>
  <c r="L29" i="12"/>
  <c r="K29" i="12"/>
  <c r="P28" i="12"/>
  <c r="N28" i="12"/>
  <c r="N27" i="12"/>
  <c r="P27" i="12" s="1"/>
  <c r="P26" i="12"/>
  <c r="N26" i="12"/>
  <c r="Q25" i="12"/>
  <c r="O25" i="12"/>
  <c r="M25" i="12"/>
  <c r="L25" i="12"/>
  <c r="K25" i="12"/>
  <c r="N24" i="12"/>
  <c r="P24" i="12" s="1"/>
  <c r="N23" i="12"/>
  <c r="P23" i="12" s="1"/>
  <c r="N22" i="12"/>
  <c r="Q21" i="12"/>
  <c r="O21" i="12"/>
  <c r="N21" i="12"/>
  <c r="M21" i="12"/>
  <c r="L21" i="12"/>
  <c r="K21" i="12"/>
  <c r="P20" i="12"/>
  <c r="N20" i="12"/>
  <c r="N19" i="12"/>
  <c r="P19" i="12" s="1"/>
  <c r="P21" i="12" s="1"/>
  <c r="Q18" i="12"/>
  <c r="O18" i="12"/>
  <c r="M18" i="12"/>
  <c r="L18" i="12"/>
  <c r="K18" i="12"/>
  <c r="N17" i="12"/>
  <c r="P17" i="12" s="1"/>
  <c r="N16" i="12"/>
  <c r="P16" i="12" s="1"/>
  <c r="N15" i="12"/>
  <c r="N18" i="12" s="1"/>
  <c r="Q14" i="12"/>
  <c r="O14" i="12"/>
  <c r="M14" i="12"/>
  <c r="L14" i="12"/>
  <c r="K14" i="12"/>
  <c r="N13" i="12"/>
  <c r="P13" i="12" s="1"/>
  <c r="P12" i="12"/>
  <c r="N12" i="12"/>
  <c r="N11" i="12"/>
  <c r="N14" i="12" s="1"/>
  <c r="Q10" i="12"/>
  <c r="O10" i="12"/>
  <c r="M10" i="12"/>
  <c r="L10" i="12"/>
  <c r="K10" i="12"/>
  <c r="N9" i="12"/>
  <c r="N8" i="12"/>
  <c r="P8" i="12" s="1"/>
  <c r="N7" i="12"/>
  <c r="Q43" i="11"/>
  <c r="F43" i="11"/>
  <c r="P41" i="11"/>
  <c r="N41" i="11"/>
  <c r="L41" i="11"/>
  <c r="K41" i="11"/>
  <c r="J41" i="11"/>
  <c r="M40" i="11"/>
  <c r="O40" i="11" s="1"/>
  <c r="M39" i="11"/>
  <c r="M41" i="11" s="1"/>
  <c r="N38" i="11"/>
  <c r="L38" i="11"/>
  <c r="K38" i="11"/>
  <c r="J38" i="11"/>
  <c r="M37" i="11"/>
  <c r="O37" i="11" s="1"/>
  <c r="M36" i="11"/>
  <c r="P35" i="11"/>
  <c r="N35" i="11"/>
  <c r="L35" i="11"/>
  <c r="K35" i="11"/>
  <c r="J35" i="11"/>
  <c r="M34" i="11"/>
  <c r="O34" i="11" s="1"/>
  <c r="M33" i="11"/>
  <c r="O33" i="11" s="1"/>
  <c r="P32" i="11"/>
  <c r="N32" i="11"/>
  <c r="L32" i="11"/>
  <c r="K32" i="11"/>
  <c r="J32" i="11"/>
  <c r="M31" i="11"/>
  <c r="O31" i="11" s="1"/>
  <c r="M30" i="11"/>
  <c r="O30" i="11" s="1"/>
  <c r="P29" i="11"/>
  <c r="N29" i="11"/>
  <c r="L29" i="11"/>
  <c r="K29" i="11"/>
  <c r="J29" i="11"/>
  <c r="M28" i="11"/>
  <c r="O28" i="11" s="1"/>
  <c r="M27" i="11"/>
  <c r="O27" i="11" s="1"/>
  <c r="M26" i="11"/>
  <c r="P25" i="11"/>
  <c r="N25" i="11"/>
  <c r="L25" i="11"/>
  <c r="K25" i="11"/>
  <c r="J25" i="11"/>
  <c r="M24" i="11"/>
  <c r="O24" i="11" s="1"/>
  <c r="M23" i="11"/>
  <c r="O23" i="11" s="1"/>
  <c r="M22" i="11"/>
  <c r="P21" i="11"/>
  <c r="N21" i="11"/>
  <c r="L21" i="11"/>
  <c r="K21" i="11"/>
  <c r="J21" i="11"/>
  <c r="M20" i="11"/>
  <c r="O20" i="11" s="1"/>
  <c r="M19" i="11"/>
  <c r="O19" i="11" s="1"/>
  <c r="P18" i="11"/>
  <c r="N18" i="11"/>
  <c r="L18" i="11"/>
  <c r="K18" i="11"/>
  <c r="J18" i="11"/>
  <c r="M17" i="11"/>
  <c r="O17" i="11" s="1"/>
  <c r="M16" i="11"/>
  <c r="O16" i="11" s="1"/>
  <c r="M15" i="11"/>
  <c r="O15" i="11" s="1"/>
  <c r="P14" i="11"/>
  <c r="N14" i="11"/>
  <c r="L14" i="11"/>
  <c r="K14" i="11"/>
  <c r="J14" i="11"/>
  <c r="M13" i="11"/>
  <c r="O13" i="11" s="1"/>
  <c r="M12" i="11"/>
  <c r="O12" i="11" s="1"/>
  <c r="M11" i="11"/>
  <c r="O11" i="11" s="1"/>
  <c r="P10" i="11"/>
  <c r="N10" i="11"/>
  <c r="L10" i="11"/>
  <c r="K10" i="11"/>
  <c r="J10" i="11"/>
  <c r="M9" i="11"/>
  <c r="O9" i="11" s="1"/>
  <c r="M8" i="11"/>
  <c r="O8" i="11" s="1"/>
  <c r="M7" i="11"/>
  <c r="M25" i="11" l="1"/>
  <c r="P29" i="12"/>
  <c r="L43" i="12"/>
  <c r="Q43" i="12"/>
  <c r="N49" i="12"/>
  <c r="P34" i="12"/>
  <c r="P11" i="12"/>
  <c r="P14" i="12" s="1"/>
  <c r="P41" i="12"/>
  <c r="M10" i="11"/>
  <c r="M43" i="12"/>
  <c r="M32" i="11"/>
  <c r="N51" i="12"/>
  <c r="N25" i="12"/>
  <c r="N32" i="12"/>
  <c r="P35" i="12"/>
  <c r="K43" i="12"/>
  <c r="O43" i="12"/>
  <c r="O35" i="11"/>
  <c r="M38" i="11"/>
  <c r="M18" i="11"/>
  <c r="O18" i="11"/>
  <c r="O22" i="11"/>
  <c r="O25" i="11" s="1"/>
  <c r="P38" i="12"/>
  <c r="N50" i="12"/>
  <c r="N52" i="12"/>
  <c r="P7" i="12"/>
  <c r="P9" i="12"/>
  <c r="P51" i="12" s="1"/>
  <c r="N10" i="12"/>
  <c r="P30" i="12"/>
  <c r="P32" i="12" s="1"/>
  <c r="N38" i="12"/>
  <c r="N43" i="12" s="1"/>
  <c r="P15" i="12"/>
  <c r="P18" i="12" s="1"/>
  <c r="P22" i="12"/>
  <c r="P25" i="12" s="1"/>
  <c r="K43" i="11"/>
  <c r="O32" i="11"/>
  <c r="J43" i="11"/>
  <c r="O21" i="11"/>
  <c r="N43" i="11"/>
  <c r="P43" i="11"/>
  <c r="M29" i="11"/>
  <c r="O36" i="11"/>
  <c r="O38" i="11" s="1"/>
  <c r="O39" i="11"/>
  <c r="O41" i="11" s="1"/>
  <c r="L43" i="11"/>
  <c r="O14" i="11"/>
  <c r="M21" i="11"/>
  <c r="M35" i="11"/>
  <c r="O7" i="11"/>
  <c r="O10" i="11" s="1"/>
  <c r="M14" i="11"/>
  <c r="O26" i="11"/>
  <c r="O29" i="11" s="1"/>
  <c r="P50" i="12" l="1"/>
  <c r="M43" i="11"/>
  <c r="N54" i="12"/>
  <c r="P43" i="12"/>
  <c r="P10" i="12"/>
  <c r="P49" i="12"/>
  <c r="P52" i="12"/>
  <c r="O43" i="11"/>
  <c r="P54" i="12" l="1"/>
</calcChain>
</file>

<file path=xl/sharedStrings.xml><?xml version="1.0" encoding="utf-8"?>
<sst xmlns="http://schemas.openxmlformats.org/spreadsheetml/2006/main" count="228" uniqueCount="49">
  <si>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</si>
  <si>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</si>
  <si>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</si>
  <si>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</si>
  <si>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</si>
  <si>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</si>
  <si>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</si>
  <si>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</si>
  <si>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</si>
  <si>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</si>
  <si>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</si>
  <si>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</si>
  <si>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</si>
  <si>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</si>
  <si>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</si>
  <si>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</si>
  <si>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Береза</t>
  </si>
  <si>
    <t>Осина</t>
  </si>
  <si>
    <t>Липа</t>
  </si>
  <si>
    <t>ВСЕГО</t>
  </si>
  <si>
    <t>СР</t>
  </si>
  <si>
    <t>Дуб</t>
  </si>
  <si>
    <t xml:space="preserve">мягколиственное 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</si>
  <si>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</si>
  <si>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</si>
  <si>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</si>
  <si>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</si>
  <si>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</si>
  <si>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</si>
  <si>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Руководитель-лесничий</t>
  </si>
  <si>
    <t>Мортовское</t>
  </si>
  <si>
    <t>Заместитель руководителя Клеткина Е.Н.</t>
  </si>
  <si>
    <t>Р.Ф. Гилазиев</t>
  </si>
  <si>
    <t>16:18:000000:484</t>
  </si>
  <si>
    <t>16:39:000000:760</t>
  </si>
  <si>
    <t>Татарстанское</t>
  </si>
  <si>
    <t>7Лп2Б1Д</t>
  </si>
  <si>
    <t>Татарстансоке</t>
  </si>
  <si>
    <t>мягколиственное</t>
  </si>
  <si>
    <t>16:39:000000:798</t>
  </si>
  <si>
    <t>Делянки обсчитаны по ставкам 2019 года</t>
  </si>
  <si>
    <t>16:39:000000:748</t>
  </si>
  <si>
    <t>6ОС2КЛ2ЛП</t>
  </si>
  <si>
    <t>6ОС2ЛП2КЛ+Д</t>
  </si>
  <si>
    <t>8ОС2ЛП</t>
  </si>
  <si>
    <t>6ОС3ЛП1В</t>
  </si>
  <si>
    <t>6Б3ЛП1ОС+Д</t>
  </si>
  <si>
    <t>5Б4ЛП1ОС+В+Кл</t>
  </si>
  <si>
    <t>аукционных единиц купли-продажи лесонасаждений  для аукциона (бизнес) Елабужского лесничества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</si>
</sst>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2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/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2" fontId="4" fillId="0" borderId="0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2" fontId="3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Fill="1" applyAlignment="1" applyProtection="1">
      <alignment horizontal="center" vertical="center"/>
      <protection hidden="1"/>
    </xf>
    <xf numFmtId="2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/>
    <xf numFmtId="1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2" fontId="3" fillId="3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5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tabSelected="1" zoomScale="115" zoomScaleNormal="115" zoomScaleSheetLayoutView="190" workbookViewId="0">
      <selection activeCell="A47" sqref="A47"/>
    </sheetView>
  </sheetViews>
  <sheetFormatPr defaultRowHeight="12.75" x14ac:dyDescent="0.2"/>
  <cols>
    <col min="1" max="1" width="6.5703125" style="3" customWidth="1"/>
    <col min="2" max="2" width="14.140625" style="4" customWidth="1"/>
    <col min="3" max="3" width="8.7109375" style="3" customWidth="1"/>
    <col min="4" max="4" width="7.85546875" style="3" customWidth="1"/>
    <col min="5" max="5" width="9.42578125" style="3" customWidth="1"/>
    <col min="6" max="6" width="11" style="4" customWidth="1"/>
    <col min="7" max="7" width="21.140625" style="25" customWidth="1"/>
    <col min="8" max="8" width="7.5703125" style="4" customWidth="1"/>
    <col min="9" max="9" width="9.42578125" style="4" customWidth="1"/>
    <col min="10" max="10" width="10.85546875" style="5" customWidth="1"/>
    <col min="11" max="11" width="9.7109375" style="5" customWidth="1"/>
    <col min="12" max="12" width="10.28515625" style="5" customWidth="1"/>
    <col min="13" max="13" width="10.5703125" style="5" customWidth="1"/>
    <col min="14" max="15" width="10.140625" style="5" customWidth="1"/>
    <col min="16" max="16" width="13.28515625" style="26" customWidth="1"/>
    <col min="17" max="17" width="12.85546875" style="5" customWidth="1"/>
    <col min="18" max="18" width="16.7109375" style="5" customWidth="1"/>
    <col min="19" max="19" width="16.7109375" customWidth="1"/>
  </cols>
  <sheetData>
    <row r="1" spans="1:18" x14ac:dyDescent="0.2">
      <c r="A1" s="9"/>
      <c r="B1" s="9"/>
      <c r="C1" s="9"/>
      <c r="D1" s="9"/>
      <c r="E1" s="9"/>
      <c r="F1" s="9"/>
      <c r="G1" s="23"/>
      <c r="H1" s="9"/>
      <c r="I1" s="9"/>
      <c r="J1" s="1"/>
      <c r="K1" s="1"/>
      <c r="L1" s="1"/>
      <c r="M1" s="1"/>
      <c r="N1" s="1"/>
      <c r="O1" s="1"/>
      <c r="P1" s="28"/>
      <c r="Q1" s="2"/>
      <c r="R1" s="2"/>
    </row>
    <row r="2" spans="1:18" x14ac:dyDescent="0.2">
      <c r="A2" s="45" t="s">
        <v>26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18" x14ac:dyDescent="0.2">
      <c r="A3" s="45" t="s">
        <v>48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5" spans="1:18" ht="33" customHeight="1" x14ac:dyDescent="0.2">
      <c r="A5" s="46" t="s">
        <v>0</v>
      </c>
      <c r="B5" s="57" t="s">
        <v>1</v>
      </c>
      <c r="C5" s="46" t="s">
        <v>2</v>
      </c>
      <c r="D5" s="46" t="s">
        <v>3</v>
      </c>
      <c r="E5" s="58" t="s">
        <v>4</v>
      </c>
      <c r="F5" s="53" t="s">
        <v>5</v>
      </c>
      <c r="G5" s="55" t="s">
        <v>6</v>
      </c>
      <c r="H5" s="53" t="s">
        <v>7</v>
      </c>
      <c r="I5" s="53" t="s">
        <v>8</v>
      </c>
      <c r="J5" s="44" t="s">
        <v>9</v>
      </c>
      <c r="K5" s="44"/>
      <c r="L5" s="44"/>
      <c r="M5" s="44"/>
      <c r="N5" s="49" t="s">
        <v>10</v>
      </c>
      <c r="O5" s="49" t="s">
        <v>11</v>
      </c>
      <c r="P5" s="51" t="s">
        <v>24</v>
      </c>
      <c r="Q5" s="44" t="s">
        <v>23</v>
      </c>
      <c r="R5" s="44" t="s">
        <v>25</v>
      </c>
    </row>
    <row r="6" spans="1:18" ht="24" customHeight="1" x14ac:dyDescent="0.2">
      <c r="A6" s="46"/>
      <c r="B6" s="57"/>
      <c r="C6" s="46"/>
      <c r="D6" s="46"/>
      <c r="E6" s="59"/>
      <c r="F6" s="54"/>
      <c r="G6" s="56"/>
      <c r="H6" s="54"/>
      <c r="I6" s="54"/>
      <c r="J6" s="8" t="s">
        <v>12</v>
      </c>
      <c r="K6" s="8" t="s">
        <v>13</v>
      </c>
      <c r="L6" s="8" t="s">
        <v>14</v>
      </c>
      <c r="M6" s="8" t="s">
        <v>15</v>
      </c>
      <c r="N6" s="50"/>
      <c r="O6" s="50"/>
      <c r="P6" s="52"/>
      <c r="Q6" s="44"/>
      <c r="R6" s="44"/>
    </row>
    <row r="7" spans="1:18" ht="16.149999999999999" customHeight="1" x14ac:dyDescent="0.2">
      <c r="A7" s="24">
        <v>1</v>
      </c>
      <c r="B7" s="29" t="s">
        <v>30</v>
      </c>
      <c r="C7" s="24">
        <v>43</v>
      </c>
      <c r="D7" s="24">
        <v>6</v>
      </c>
      <c r="E7" s="24">
        <v>1</v>
      </c>
      <c r="F7" s="29">
        <v>12.7</v>
      </c>
      <c r="G7" s="24" t="s">
        <v>22</v>
      </c>
      <c r="H7" s="29" t="s">
        <v>20</v>
      </c>
      <c r="I7" s="29" t="s">
        <v>18</v>
      </c>
      <c r="J7" s="32">
        <v>52</v>
      </c>
      <c r="K7" s="32">
        <v>378</v>
      </c>
      <c r="L7" s="32">
        <v>76</v>
      </c>
      <c r="M7" s="33">
        <f t="shared" ref="M7:M9" si="0">SUBTOTAL(9,J7:L7)</f>
        <v>506</v>
      </c>
      <c r="N7" s="32">
        <v>1473</v>
      </c>
      <c r="O7" s="33">
        <f>SUM(M7:N7)</f>
        <v>1979</v>
      </c>
      <c r="P7" s="13">
        <v>43285.73</v>
      </c>
      <c r="Q7" s="13"/>
      <c r="R7" s="13" t="s">
        <v>33</v>
      </c>
    </row>
    <row r="8" spans="1:18" ht="16.149999999999999" customHeight="1" x14ac:dyDescent="0.2">
      <c r="A8" s="24"/>
      <c r="B8" s="29"/>
      <c r="C8" s="24"/>
      <c r="D8" s="24"/>
      <c r="E8" s="24"/>
      <c r="F8" s="29"/>
      <c r="G8" s="24" t="s">
        <v>36</v>
      </c>
      <c r="H8" s="29"/>
      <c r="I8" s="29" t="s">
        <v>16</v>
      </c>
      <c r="J8" s="32">
        <v>5</v>
      </c>
      <c r="K8" s="32">
        <v>109</v>
      </c>
      <c r="L8" s="32">
        <v>30</v>
      </c>
      <c r="M8" s="33">
        <f t="shared" si="0"/>
        <v>144</v>
      </c>
      <c r="N8" s="32">
        <v>517</v>
      </c>
      <c r="O8" s="33">
        <f>SUM(M8:N8)</f>
        <v>661</v>
      </c>
      <c r="P8" s="13">
        <v>23288.53</v>
      </c>
      <c r="Q8" s="13"/>
      <c r="R8" s="13"/>
    </row>
    <row r="9" spans="1:18" ht="16.149999999999999" customHeight="1" x14ac:dyDescent="0.2">
      <c r="A9" s="24"/>
      <c r="B9" s="29"/>
      <c r="C9" s="24"/>
      <c r="D9" s="24"/>
      <c r="E9" s="24"/>
      <c r="F9" s="29"/>
      <c r="G9" s="24">
        <v>65</v>
      </c>
      <c r="H9" s="29"/>
      <c r="I9" s="29" t="s">
        <v>21</v>
      </c>
      <c r="J9" s="32">
        <v>0</v>
      </c>
      <c r="K9" s="32">
        <v>33</v>
      </c>
      <c r="L9" s="32">
        <v>24</v>
      </c>
      <c r="M9" s="33">
        <f t="shared" si="0"/>
        <v>57</v>
      </c>
      <c r="N9" s="32">
        <v>248</v>
      </c>
      <c r="O9" s="33">
        <f>SUM(M9:N9)</f>
        <v>305</v>
      </c>
      <c r="P9" s="13">
        <v>56552.27</v>
      </c>
      <c r="Q9" s="13"/>
      <c r="R9" s="13"/>
    </row>
    <row r="10" spans="1:18" ht="16.149999999999999" customHeight="1" x14ac:dyDescent="0.2">
      <c r="A10" s="24"/>
      <c r="B10" s="29"/>
      <c r="C10" s="24"/>
      <c r="D10" s="24"/>
      <c r="E10" s="24"/>
      <c r="F10" s="29"/>
      <c r="G10" s="24"/>
      <c r="H10" s="29"/>
      <c r="I10" s="16" t="s">
        <v>15</v>
      </c>
      <c r="J10" s="18">
        <f>SUM(J7:J9)</f>
        <v>57</v>
      </c>
      <c r="K10" s="18">
        <f t="shared" ref="K10:P10" si="1">SUM(K7:K9)</f>
        <v>520</v>
      </c>
      <c r="L10" s="18">
        <f t="shared" si="1"/>
        <v>130</v>
      </c>
      <c r="M10" s="18">
        <f t="shared" si="1"/>
        <v>707</v>
      </c>
      <c r="N10" s="18">
        <f t="shared" si="1"/>
        <v>2238</v>
      </c>
      <c r="O10" s="18">
        <f t="shared" si="1"/>
        <v>2945</v>
      </c>
      <c r="P10" s="16">
        <f t="shared" si="1"/>
        <v>123126.53</v>
      </c>
      <c r="Q10" s="16">
        <v>370610.86</v>
      </c>
      <c r="R10" s="13"/>
    </row>
    <row r="11" spans="1:18" ht="16.149999999999999" customHeight="1" x14ac:dyDescent="0.2">
      <c r="A11" s="24">
        <v>2</v>
      </c>
      <c r="B11" s="29" t="s">
        <v>30</v>
      </c>
      <c r="C11" s="24">
        <v>46</v>
      </c>
      <c r="D11" s="24">
        <v>6</v>
      </c>
      <c r="E11" s="24">
        <v>1</v>
      </c>
      <c r="F11" s="29">
        <v>11.4</v>
      </c>
      <c r="G11" s="24" t="s">
        <v>38</v>
      </c>
      <c r="H11" s="29" t="s">
        <v>20</v>
      </c>
      <c r="I11" s="29" t="s">
        <v>16</v>
      </c>
      <c r="J11" s="32">
        <v>48</v>
      </c>
      <c r="K11" s="32">
        <v>328</v>
      </c>
      <c r="L11" s="32">
        <v>93</v>
      </c>
      <c r="M11" s="33">
        <f t="shared" ref="M11:M13" si="2">SUBTOTAL(9,J11:L11)</f>
        <v>469</v>
      </c>
      <c r="N11" s="32">
        <v>1068</v>
      </c>
      <c r="O11" s="33">
        <f>SUM(M11:N11)</f>
        <v>1537</v>
      </c>
      <c r="P11" s="13">
        <v>71240.69</v>
      </c>
      <c r="Q11" s="13"/>
      <c r="R11" s="13" t="s">
        <v>33</v>
      </c>
    </row>
    <row r="12" spans="1:18" ht="16.149999999999999" customHeight="1" x14ac:dyDescent="0.2">
      <c r="A12" s="24"/>
      <c r="B12" s="29"/>
      <c r="C12" s="24"/>
      <c r="D12" s="24"/>
      <c r="E12" s="24"/>
      <c r="F12" s="29"/>
      <c r="G12" s="24" t="s">
        <v>46</v>
      </c>
      <c r="H12" s="29"/>
      <c r="I12" s="29" t="s">
        <v>18</v>
      </c>
      <c r="J12" s="32">
        <v>0</v>
      </c>
      <c r="K12" s="32">
        <v>130</v>
      </c>
      <c r="L12" s="32">
        <v>35</v>
      </c>
      <c r="M12" s="33">
        <f t="shared" si="2"/>
        <v>165</v>
      </c>
      <c r="N12" s="32">
        <v>482</v>
      </c>
      <c r="O12" s="33">
        <f>SUM(M12:N12)</f>
        <v>647</v>
      </c>
      <c r="P12" s="13">
        <v>13190.97</v>
      </c>
      <c r="Q12" s="13"/>
      <c r="R12" s="13"/>
    </row>
    <row r="13" spans="1:18" ht="16.149999999999999" customHeight="1" x14ac:dyDescent="0.2">
      <c r="A13" s="24"/>
      <c r="B13" s="29"/>
      <c r="C13" s="24"/>
      <c r="D13" s="24"/>
      <c r="E13" s="24"/>
      <c r="F13" s="29"/>
      <c r="G13" s="24">
        <v>65</v>
      </c>
      <c r="H13" s="29"/>
      <c r="I13" s="29" t="s">
        <v>17</v>
      </c>
      <c r="J13" s="32">
        <v>4</v>
      </c>
      <c r="K13" s="32">
        <v>51</v>
      </c>
      <c r="L13" s="32">
        <v>11</v>
      </c>
      <c r="M13" s="33">
        <f t="shared" si="2"/>
        <v>66</v>
      </c>
      <c r="N13" s="32">
        <v>192</v>
      </c>
      <c r="O13" s="33">
        <f>SUM(M13:N13)</f>
        <v>258</v>
      </c>
      <c r="P13" s="13">
        <v>1869.45</v>
      </c>
      <c r="Q13" s="13"/>
      <c r="R13" s="13"/>
    </row>
    <row r="14" spans="1:18" ht="16.149999999999999" customHeight="1" x14ac:dyDescent="0.2">
      <c r="A14" s="24"/>
      <c r="B14" s="29"/>
      <c r="C14" s="24"/>
      <c r="D14" s="24"/>
      <c r="E14" s="24"/>
      <c r="F14" s="29"/>
      <c r="G14" s="24"/>
      <c r="H14" s="29"/>
      <c r="I14" s="16" t="s">
        <v>15</v>
      </c>
      <c r="J14" s="18">
        <f>SUM(J11:J13)</f>
        <v>52</v>
      </c>
      <c r="K14" s="18">
        <f t="shared" ref="K14:P14" si="3">SUM(K11:K13)</f>
        <v>509</v>
      </c>
      <c r="L14" s="18">
        <f t="shared" si="3"/>
        <v>139</v>
      </c>
      <c r="M14" s="18">
        <f t="shared" si="3"/>
        <v>700</v>
      </c>
      <c r="N14" s="18">
        <f t="shared" si="3"/>
        <v>1742</v>
      </c>
      <c r="O14" s="18">
        <f t="shared" si="3"/>
        <v>2442</v>
      </c>
      <c r="P14" s="16">
        <f t="shared" si="3"/>
        <v>86301.11</v>
      </c>
      <c r="Q14" s="16">
        <v>309820.98</v>
      </c>
      <c r="R14" s="13"/>
    </row>
    <row r="15" spans="1:18" ht="15.75" customHeight="1" x14ac:dyDescent="0.2">
      <c r="A15" s="24">
        <v>3</v>
      </c>
      <c r="B15" s="29" t="s">
        <v>30</v>
      </c>
      <c r="C15" s="24">
        <v>38</v>
      </c>
      <c r="D15" s="24">
        <v>15</v>
      </c>
      <c r="E15" s="24">
        <v>1</v>
      </c>
      <c r="F15" s="29">
        <v>10.8</v>
      </c>
      <c r="G15" s="24" t="s">
        <v>38</v>
      </c>
      <c r="H15" s="29" t="s">
        <v>20</v>
      </c>
      <c r="I15" s="29" t="s">
        <v>16</v>
      </c>
      <c r="J15" s="32">
        <v>12</v>
      </c>
      <c r="K15" s="32">
        <v>224</v>
      </c>
      <c r="L15" s="32">
        <v>56</v>
      </c>
      <c r="M15" s="33">
        <f t="shared" ref="M15:M17" si="4">SUBTOTAL(9,J15:L15)</f>
        <v>292</v>
      </c>
      <c r="N15" s="32">
        <v>822</v>
      </c>
      <c r="O15" s="33">
        <f>SUM(M15:N15)</f>
        <v>1114</v>
      </c>
      <c r="P15" s="13">
        <v>45203.31</v>
      </c>
      <c r="Q15" s="13"/>
      <c r="R15" s="13" t="s">
        <v>33</v>
      </c>
    </row>
    <row r="16" spans="1:18" ht="16.149999999999999" customHeight="1" x14ac:dyDescent="0.2">
      <c r="A16" s="24"/>
      <c r="B16" s="29"/>
      <c r="C16" s="24"/>
      <c r="D16" s="24"/>
      <c r="E16" s="24"/>
      <c r="F16" s="29"/>
      <c r="G16" s="24" t="s">
        <v>47</v>
      </c>
      <c r="H16" s="29"/>
      <c r="I16" s="29" t="s">
        <v>18</v>
      </c>
      <c r="J16" s="32">
        <v>0</v>
      </c>
      <c r="K16" s="32">
        <v>141</v>
      </c>
      <c r="L16" s="32">
        <v>50</v>
      </c>
      <c r="M16" s="33">
        <f t="shared" si="4"/>
        <v>191</v>
      </c>
      <c r="N16" s="32">
        <v>565</v>
      </c>
      <c r="O16" s="33">
        <f>SUM(M16:N16)</f>
        <v>756</v>
      </c>
      <c r="P16" s="13">
        <v>14905.69</v>
      </c>
      <c r="Q16" s="13"/>
      <c r="R16" s="13"/>
    </row>
    <row r="17" spans="1:18" ht="16.149999999999999" customHeight="1" x14ac:dyDescent="0.2">
      <c r="A17" s="24"/>
      <c r="B17" s="29"/>
      <c r="C17" s="24"/>
      <c r="D17" s="24"/>
      <c r="E17" s="24"/>
      <c r="F17" s="29"/>
      <c r="G17" s="24">
        <v>65</v>
      </c>
      <c r="H17" s="29"/>
      <c r="I17" s="29" t="s">
        <v>17</v>
      </c>
      <c r="J17" s="32">
        <v>2</v>
      </c>
      <c r="K17" s="32">
        <v>37</v>
      </c>
      <c r="L17" s="32">
        <v>9</v>
      </c>
      <c r="M17" s="33">
        <f t="shared" si="4"/>
        <v>48</v>
      </c>
      <c r="N17" s="32">
        <v>176</v>
      </c>
      <c r="O17" s="33">
        <f>SUM(M17:N17)</f>
        <v>224</v>
      </c>
      <c r="P17" s="13">
        <v>1371.05</v>
      </c>
      <c r="Q17" s="13"/>
      <c r="R17" s="13"/>
    </row>
    <row r="18" spans="1:18" ht="16.149999999999999" customHeight="1" x14ac:dyDescent="0.2">
      <c r="A18" s="24"/>
      <c r="B18" s="29"/>
      <c r="C18" s="24"/>
      <c r="D18" s="24"/>
      <c r="E18" s="24"/>
      <c r="F18" s="29"/>
      <c r="G18" s="24"/>
      <c r="H18" s="29"/>
      <c r="I18" s="16" t="s">
        <v>15</v>
      </c>
      <c r="J18" s="18">
        <f>SUM(J15:J17)</f>
        <v>14</v>
      </c>
      <c r="K18" s="18">
        <f t="shared" ref="K18:P18" si="5">SUM(K15:K17)</f>
        <v>402</v>
      </c>
      <c r="L18" s="18">
        <f t="shared" si="5"/>
        <v>115</v>
      </c>
      <c r="M18" s="18">
        <f t="shared" si="5"/>
        <v>531</v>
      </c>
      <c r="N18" s="18">
        <f t="shared" si="5"/>
        <v>1563</v>
      </c>
      <c r="O18" s="18">
        <f t="shared" si="5"/>
        <v>2094</v>
      </c>
      <c r="P18" s="16">
        <f t="shared" si="5"/>
        <v>61480.05</v>
      </c>
      <c r="Q18" s="16">
        <v>272971.42</v>
      </c>
      <c r="R18" s="13"/>
    </row>
    <row r="19" spans="1:18" s="17" customFormat="1" ht="16.149999999999999" customHeight="1" x14ac:dyDescent="0.2">
      <c r="A19" s="24">
        <v>4</v>
      </c>
      <c r="B19" s="29" t="s">
        <v>35</v>
      </c>
      <c r="C19" s="24">
        <v>50</v>
      </c>
      <c r="D19" s="24">
        <v>17</v>
      </c>
      <c r="E19" s="24">
        <v>1</v>
      </c>
      <c r="F19" s="29">
        <v>4.9000000000000004</v>
      </c>
      <c r="G19" s="24" t="s">
        <v>22</v>
      </c>
      <c r="H19" s="29" t="s">
        <v>20</v>
      </c>
      <c r="I19" s="29" t="s">
        <v>17</v>
      </c>
      <c r="J19" s="32">
        <v>63</v>
      </c>
      <c r="K19" s="32">
        <v>153</v>
      </c>
      <c r="L19" s="32">
        <v>10</v>
      </c>
      <c r="M19" s="33">
        <f t="shared" ref="M19:M20" si="6">SUBTOTAL(9,J19:L19)</f>
        <v>226</v>
      </c>
      <c r="N19" s="32">
        <v>294</v>
      </c>
      <c r="O19" s="33">
        <f>SUM(M19:N19)</f>
        <v>520</v>
      </c>
      <c r="P19" s="29">
        <v>6869.2</v>
      </c>
      <c r="Q19" s="14"/>
      <c r="R19" s="13" t="s">
        <v>34</v>
      </c>
    </row>
    <row r="20" spans="1:18" ht="16.149999999999999" customHeight="1" x14ac:dyDescent="0.2">
      <c r="A20" s="24"/>
      <c r="B20" s="29"/>
      <c r="C20" s="24"/>
      <c r="D20" s="31"/>
      <c r="E20" s="31"/>
      <c r="F20" s="20"/>
      <c r="G20" s="24" t="s">
        <v>42</v>
      </c>
      <c r="H20" s="20"/>
      <c r="I20" s="29" t="s">
        <v>18</v>
      </c>
      <c r="J20" s="32">
        <v>6</v>
      </c>
      <c r="K20" s="32">
        <v>115</v>
      </c>
      <c r="L20" s="32">
        <v>6</v>
      </c>
      <c r="M20" s="33">
        <f t="shared" si="6"/>
        <v>127</v>
      </c>
      <c r="N20" s="32">
        <v>170</v>
      </c>
      <c r="O20" s="33">
        <f>SUM(M20:N20)</f>
        <v>297</v>
      </c>
      <c r="P20" s="29">
        <v>10722.81</v>
      </c>
      <c r="Q20" s="14"/>
      <c r="R20" s="13"/>
    </row>
    <row r="21" spans="1:18" ht="16.149999999999999" customHeight="1" x14ac:dyDescent="0.2">
      <c r="A21" s="24"/>
      <c r="B21" s="29"/>
      <c r="C21" s="24"/>
      <c r="D21" s="24"/>
      <c r="E21" s="24"/>
      <c r="F21" s="29"/>
      <c r="G21" s="24">
        <v>55</v>
      </c>
      <c r="H21" s="29"/>
      <c r="I21" s="16" t="s">
        <v>15</v>
      </c>
      <c r="J21" s="34">
        <f t="shared" ref="J21:P21" si="7">SUM(J19:J20)</f>
        <v>69</v>
      </c>
      <c r="K21" s="34">
        <f t="shared" si="7"/>
        <v>268</v>
      </c>
      <c r="L21" s="34">
        <f t="shared" si="7"/>
        <v>16</v>
      </c>
      <c r="M21" s="34">
        <f t="shared" si="7"/>
        <v>353</v>
      </c>
      <c r="N21" s="34">
        <f t="shared" si="7"/>
        <v>464</v>
      </c>
      <c r="O21" s="34">
        <f t="shared" si="7"/>
        <v>817</v>
      </c>
      <c r="P21" s="16">
        <f t="shared" si="7"/>
        <v>17592.009999999998</v>
      </c>
      <c r="Q21" s="19">
        <v>113820.3</v>
      </c>
      <c r="R21" s="14"/>
    </row>
    <row r="22" spans="1:18" s="22" customFormat="1" ht="16.149999999999999" customHeight="1" x14ac:dyDescent="0.2">
      <c r="A22" s="24">
        <v>5</v>
      </c>
      <c r="B22" s="29" t="s">
        <v>37</v>
      </c>
      <c r="C22" s="24">
        <v>69</v>
      </c>
      <c r="D22" s="24">
        <v>18</v>
      </c>
      <c r="E22" s="24">
        <v>5</v>
      </c>
      <c r="F22" s="29">
        <v>2.9</v>
      </c>
      <c r="G22" s="24" t="s">
        <v>22</v>
      </c>
      <c r="H22" s="29" t="s">
        <v>20</v>
      </c>
      <c r="I22" s="29" t="s">
        <v>17</v>
      </c>
      <c r="J22" s="32">
        <v>30</v>
      </c>
      <c r="K22" s="32">
        <v>120</v>
      </c>
      <c r="L22" s="32">
        <v>7</v>
      </c>
      <c r="M22" s="33">
        <f t="shared" ref="M22:M24" si="8">SUBTOTAL(9,J22:L22)</f>
        <v>157</v>
      </c>
      <c r="N22" s="32">
        <v>276</v>
      </c>
      <c r="O22" s="33">
        <f>SUM(M22:N22)</f>
        <v>433</v>
      </c>
      <c r="P22" s="29">
        <v>4718.16</v>
      </c>
      <c r="Q22" s="21"/>
      <c r="R22" s="13"/>
    </row>
    <row r="23" spans="1:18" s="22" customFormat="1" ht="16.149999999999999" customHeight="1" x14ac:dyDescent="0.2">
      <c r="A23" s="24"/>
      <c r="B23" s="29"/>
      <c r="C23" s="24"/>
      <c r="D23" s="24"/>
      <c r="E23" s="24"/>
      <c r="F23" s="29"/>
      <c r="G23" s="24" t="s">
        <v>43</v>
      </c>
      <c r="H23" s="29"/>
      <c r="I23" s="29" t="s">
        <v>18</v>
      </c>
      <c r="J23" s="32">
        <v>1</v>
      </c>
      <c r="K23" s="32">
        <v>9</v>
      </c>
      <c r="L23" s="32">
        <v>1</v>
      </c>
      <c r="M23" s="33">
        <f t="shared" si="8"/>
        <v>11</v>
      </c>
      <c r="N23" s="32">
        <v>62</v>
      </c>
      <c r="O23" s="33">
        <f>SUM(M23:N23)</f>
        <v>73</v>
      </c>
      <c r="P23" s="29">
        <v>1030.54</v>
      </c>
      <c r="Q23" s="21"/>
      <c r="R23" s="13" t="s">
        <v>41</v>
      </c>
    </row>
    <row r="24" spans="1:18" s="22" customFormat="1" ht="16.149999999999999" customHeight="1" x14ac:dyDescent="0.2">
      <c r="A24" s="24"/>
      <c r="B24" s="29"/>
      <c r="C24" s="24"/>
      <c r="D24" s="24"/>
      <c r="E24" s="24"/>
      <c r="F24" s="29"/>
      <c r="G24" s="24">
        <v>55</v>
      </c>
      <c r="H24" s="29"/>
      <c r="I24" s="29" t="s">
        <v>21</v>
      </c>
      <c r="J24" s="32">
        <v>0</v>
      </c>
      <c r="K24" s="32">
        <v>0</v>
      </c>
      <c r="L24" s="32">
        <v>0</v>
      </c>
      <c r="M24" s="33">
        <f t="shared" si="8"/>
        <v>0</v>
      </c>
      <c r="N24" s="32">
        <v>15</v>
      </c>
      <c r="O24" s="33">
        <f>SUM(M24:N24)</f>
        <v>15</v>
      </c>
      <c r="P24" s="29">
        <v>661.24</v>
      </c>
      <c r="Q24" s="21"/>
      <c r="R24" s="13"/>
    </row>
    <row r="25" spans="1:18" s="22" customFormat="1" ht="16.149999999999999" customHeight="1" x14ac:dyDescent="0.2">
      <c r="A25" s="24"/>
      <c r="B25" s="29"/>
      <c r="C25" s="24"/>
      <c r="D25" s="24"/>
      <c r="E25" s="24"/>
      <c r="F25" s="29"/>
      <c r="G25" s="24"/>
      <c r="H25" s="29"/>
      <c r="I25" s="16" t="s">
        <v>15</v>
      </c>
      <c r="J25" s="18">
        <f>SUM(J22:J24)</f>
        <v>31</v>
      </c>
      <c r="K25" s="18">
        <f t="shared" ref="K25:P25" si="9">SUM(K22:K24)</f>
        <v>129</v>
      </c>
      <c r="L25" s="18">
        <f t="shared" si="9"/>
        <v>8</v>
      </c>
      <c r="M25" s="18">
        <f t="shared" si="9"/>
        <v>168</v>
      </c>
      <c r="N25" s="18">
        <f t="shared" si="9"/>
        <v>353</v>
      </c>
      <c r="O25" s="18">
        <f t="shared" si="9"/>
        <v>521</v>
      </c>
      <c r="P25" s="16">
        <f t="shared" si="9"/>
        <v>6409.94</v>
      </c>
      <c r="Q25" s="16">
        <v>63330.21</v>
      </c>
      <c r="R25" s="13"/>
    </row>
    <row r="26" spans="1:18" s="30" customFormat="1" ht="16.149999999999999" customHeight="1" x14ac:dyDescent="0.2">
      <c r="A26" s="24">
        <v>6</v>
      </c>
      <c r="B26" s="29" t="s">
        <v>37</v>
      </c>
      <c r="C26" s="24">
        <v>69</v>
      </c>
      <c r="D26" s="24">
        <v>18</v>
      </c>
      <c r="E26" s="24">
        <v>4</v>
      </c>
      <c r="F26" s="29">
        <v>3.2</v>
      </c>
      <c r="G26" s="24" t="s">
        <v>22</v>
      </c>
      <c r="H26" s="29" t="s">
        <v>20</v>
      </c>
      <c r="I26" s="29" t="s">
        <v>17</v>
      </c>
      <c r="J26" s="32">
        <v>34</v>
      </c>
      <c r="K26" s="32">
        <v>129</v>
      </c>
      <c r="L26" s="32">
        <v>8</v>
      </c>
      <c r="M26" s="33">
        <f t="shared" ref="M26:M28" si="10">SUBTOTAL(9,J26:L26)</f>
        <v>171</v>
      </c>
      <c r="N26" s="32">
        <v>301</v>
      </c>
      <c r="O26" s="33">
        <f>SUM(M26:N26)</f>
        <v>472</v>
      </c>
      <c r="P26" s="29">
        <v>5145.49</v>
      </c>
      <c r="Q26" s="21"/>
      <c r="R26" s="13" t="s">
        <v>41</v>
      </c>
    </row>
    <row r="27" spans="1:18" s="30" customFormat="1" ht="16.149999999999999" customHeight="1" x14ac:dyDescent="0.2">
      <c r="A27" s="24"/>
      <c r="B27" s="29"/>
      <c r="C27" s="24"/>
      <c r="D27" s="24"/>
      <c r="E27" s="24"/>
      <c r="F27" s="29"/>
      <c r="G27" s="24" t="s">
        <v>43</v>
      </c>
      <c r="H27" s="29"/>
      <c r="I27" s="29" t="s">
        <v>18</v>
      </c>
      <c r="J27" s="32">
        <v>1</v>
      </c>
      <c r="K27" s="32">
        <v>10</v>
      </c>
      <c r="L27" s="32">
        <v>1</v>
      </c>
      <c r="M27" s="33">
        <f t="shared" si="10"/>
        <v>12</v>
      </c>
      <c r="N27" s="32">
        <v>69</v>
      </c>
      <c r="O27" s="33">
        <f>SUM(M27:N27)</f>
        <v>81</v>
      </c>
      <c r="P27" s="29">
        <v>1128.1500000000001</v>
      </c>
      <c r="Q27" s="21"/>
      <c r="R27" s="13"/>
    </row>
    <row r="28" spans="1:18" s="30" customFormat="1" ht="16.149999999999999" customHeight="1" x14ac:dyDescent="0.2">
      <c r="A28" s="24"/>
      <c r="B28" s="29"/>
      <c r="C28" s="24"/>
      <c r="D28" s="24"/>
      <c r="E28" s="24"/>
      <c r="F28" s="29"/>
      <c r="G28" s="24">
        <v>55</v>
      </c>
      <c r="H28" s="29"/>
      <c r="I28" s="29" t="s">
        <v>21</v>
      </c>
      <c r="J28" s="32">
        <v>0</v>
      </c>
      <c r="K28" s="32">
        <v>0</v>
      </c>
      <c r="L28" s="32">
        <v>0</v>
      </c>
      <c r="M28" s="33">
        <f t="shared" si="10"/>
        <v>0</v>
      </c>
      <c r="N28" s="32">
        <v>12</v>
      </c>
      <c r="O28" s="33">
        <f>SUM(M28:N28)</f>
        <v>12</v>
      </c>
      <c r="P28" s="29">
        <v>528.99</v>
      </c>
      <c r="Q28" s="21"/>
      <c r="R28" s="13"/>
    </row>
    <row r="29" spans="1:18" s="30" customFormat="1" ht="16.149999999999999" customHeight="1" x14ac:dyDescent="0.2">
      <c r="A29" s="24"/>
      <c r="B29" s="29"/>
      <c r="C29" s="24"/>
      <c r="D29" s="24"/>
      <c r="E29" s="24"/>
      <c r="F29" s="29"/>
      <c r="G29" s="24"/>
      <c r="H29" s="29"/>
      <c r="I29" s="16" t="s">
        <v>15</v>
      </c>
      <c r="J29" s="18">
        <f>SUM(J26:J28)</f>
        <v>35</v>
      </c>
      <c r="K29" s="18">
        <f t="shared" ref="K29:P29" si="11">SUM(K26:K28)</f>
        <v>139</v>
      </c>
      <c r="L29" s="18">
        <f t="shared" si="11"/>
        <v>9</v>
      </c>
      <c r="M29" s="18">
        <f t="shared" si="11"/>
        <v>183</v>
      </c>
      <c r="N29" s="18">
        <f t="shared" si="11"/>
        <v>382</v>
      </c>
      <c r="O29" s="18">
        <f t="shared" si="11"/>
        <v>565</v>
      </c>
      <c r="P29" s="16">
        <f t="shared" si="11"/>
        <v>6802.6299999999992</v>
      </c>
      <c r="Q29" s="16">
        <v>69522.880000000005</v>
      </c>
      <c r="R29" s="13"/>
    </row>
    <row r="30" spans="1:18" s="22" customFormat="1" ht="16.149999999999999" customHeight="1" x14ac:dyDescent="0.2">
      <c r="A30" s="24">
        <v>7</v>
      </c>
      <c r="B30" s="29" t="s">
        <v>35</v>
      </c>
      <c r="C30" s="24">
        <v>9</v>
      </c>
      <c r="D30" s="24">
        <v>6</v>
      </c>
      <c r="E30" s="24">
        <v>6</v>
      </c>
      <c r="F30" s="29">
        <v>3.6</v>
      </c>
      <c r="G30" s="24" t="s">
        <v>22</v>
      </c>
      <c r="H30" s="29" t="s">
        <v>20</v>
      </c>
      <c r="I30" s="29" t="s">
        <v>17</v>
      </c>
      <c r="J30" s="32">
        <v>16</v>
      </c>
      <c r="K30" s="32">
        <v>117</v>
      </c>
      <c r="L30" s="32">
        <v>8</v>
      </c>
      <c r="M30" s="33">
        <f t="shared" ref="M30:M31" si="12">SUBTOTAL(9,J30:L30)</f>
        <v>141</v>
      </c>
      <c r="N30" s="32">
        <v>371</v>
      </c>
      <c r="O30" s="33">
        <f>SUM(M30:N30)</f>
        <v>512</v>
      </c>
      <c r="P30" s="29">
        <v>4231.46</v>
      </c>
      <c r="Q30" s="14"/>
      <c r="R30" s="13" t="s">
        <v>39</v>
      </c>
    </row>
    <row r="31" spans="1:18" s="22" customFormat="1" ht="16.149999999999999" customHeight="1" x14ac:dyDescent="0.2">
      <c r="A31" s="24"/>
      <c r="B31" s="29"/>
      <c r="C31" s="24"/>
      <c r="D31" s="31"/>
      <c r="E31" s="31"/>
      <c r="F31" s="20"/>
      <c r="G31" s="24" t="s">
        <v>45</v>
      </c>
      <c r="H31" s="20"/>
      <c r="I31" s="29" t="s">
        <v>18</v>
      </c>
      <c r="J31" s="32">
        <v>3</v>
      </c>
      <c r="K31" s="32">
        <v>17</v>
      </c>
      <c r="L31" s="32">
        <v>7</v>
      </c>
      <c r="M31" s="33">
        <f t="shared" si="12"/>
        <v>27</v>
      </c>
      <c r="N31" s="32">
        <v>85</v>
      </c>
      <c r="O31" s="33">
        <f>SUM(M31:N31)</f>
        <v>112</v>
      </c>
      <c r="P31" s="29">
        <v>2213.11</v>
      </c>
      <c r="Q31" s="14"/>
      <c r="R31" s="13"/>
    </row>
    <row r="32" spans="1:18" s="22" customFormat="1" ht="16.149999999999999" customHeight="1" x14ac:dyDescent="0.2">
      <c r="A32" s="24"/>
      <c r="B32" s="29"/>
      <c r="C32" s="24"/>
      <c r="D32" s="24"/>
      <c r="E32" s="24"/>
      <c r="F32" s="29"/>
      <c r="G32" s="24">
        <v>55</v>
      </c>
      <c r="H32" s="29"/>
      <c r="I32" s="16" t="s">
        <v>15</v>
      </c>
      <c r="J32" s="34">
        <f t="shared" ref="J32:P32" si="13">SUM(J30:J31)</f>
        <v>19</v>
      </c>
      <c r="K32" s="34">
        <f t="shared" si="13"/>
        <v>134</v>
      </c>
      <c r="L32" s="34">
        <f t="shared" si="13"/>
        <v>15</v>
      </c>
      <c r="M32" s="34">
        <f t="shared" si="13"/>
        <v>168</v>
      </c>
      <c r="N32" s="34">
        <f t="shared" si="13"/>
        <v>456</v>
      </c>
      <c r="O32" s="34">
        <f t="shared" si="13"/>
        <v>624</v>
      </c>
      <c r="P32" s="16">
        <f t="shared" si="13"/>
        <v>6444.57</v>
      </c>
      <c r="Q32" s="19">
        <v>56776.66</v>
      </c>
      <c r="R32" s="14"/>
    </row>
    <row r="33" spans="1:21" s="22" customFormat="1" ht="16.149999999999999" customHeight="1" x14ac:dyDescent="0.2">
      <c r="A33" s="24">
        <v>8</v>
      </c>
      <c r="B33" s="29" t="s">
        <v>35</v>
      </c>
      <c r="C33" s="24">
        <v>9</v>
      </c>
      <c r="D33" s="24">
        <v>6</v>
      </c>
      <c r="E33" s="24">
        <v>5</v>
      </c>
      <c r="F33" s="29">
        <v>2.7</v>
      </c>
      <c r="G33" s="24" t="s">
        <v>22</v>
      </c>
      <c r="H33" s="29" t="s">
        <v>20</v>
      </c>
      <c r="I33" s="29" t="s">
        <v>17</v>
      </c>
      <c r="J33" s="32">
        <v>15</v>
      </c>
      <c r="K33" s="32">
        <v>116</v>
      </c>
      <c r="L33" s="32">
        <v>7</v>
      </c>
      <c r="M33" s="33">
        <f t="shared" ref="M33:M34" si="14">SUBTOTAL(9,J33:L33)</f>
        <v>138</v>
      </c>
      <c r="N33" s="32">
        <v>297</v>
      </c>
      <c r="O33" s="33">
        <f>SUM(M33:N33)</f>
        <v>435</v>
      </c>
      <c r="P33" s="29">
        <v>4087.51</v>
      </c>
      <c r="Q33" s="14"/>
      <c r="R33" s="13" t="s">
        <v>39</v>
      </c>
    </row>
    <row r="34" spans="1:21" s="22" customFormat="1" ht="16.149999999999999" customHeight="1" x14ac:dyDescent="0.2">
      <c r="A34" s="24"/>
      <c r="B34" s="29"/>
      <c r="C34" s="24"/>
      <c r="D34" s="31"/>
      <c r="E34" s="31"/>
      <c r="F34" s="20"/>
      <c r="G34" s="24" t="s">
        <v>45</v>
      </c>
      <c r="H34" s="20"/>
      <c r="I34" s="29" t="s">
        <v>18</v>
      </c>
      <c r="J34" s="32">
        <v>3</v>
      </c>
      <c r="K34" s="32">
        <v>16</v>
      </c>
      <c r="L34" s="32">
        <v>6</v>
      </c>
      <c r="M34" s="33">
        <f t="shared" si="14"/>
        <v>25</v>
      </c>
      <c r="N34" s="32">
        <v>83</v>
      </c>
      <c r="O34" s="33">
        <f>SUM(M34:N34)</f>
        <v>108</v>
      </c>
      <c r="P34" s="29">
        <v>2084.92</v>
      </c>
      <c r="Q34" s="14"/>
      <c r="R34" s="13"/>
    </row>
    <row r="35" spans="1:21" s="22" customFormat="1" ht="16.149999999999999" customHeight="1" x14ac:dyDescent="0.2">
      <c r="A35" s="24"/>
      <c r="B35" s="29"/>
      <c r="C35" s="24"/>
      <c r="D35" s="24"/>
      <c r="E35" s="24"/>
      <c r="F35" s="29"/>
      <c r="G35" s="24">
        <v>55</v>
      </c>
      <c r="H35" s="29"/>
      <c r="I35" s="16" t="s">
        <v>15</v>
      </c>
      <c r="J35" s="34">
        <f t="shared" ref="J35:P35" si="15">SUM(J33:J34)</f>
        <v>18</v>
      </c>
      <c r="K35" s="34">
        <f t="shared" si="15"/>
        <v>132</v>
      </c>
      <c r="L35" s="34">
        <f t="shared" si="15"/>
        <v>13</v>
      </c>
      <c r="M35" s="34">
        <f t="shared" si="15"/>
        <v>163</v>
      </c>
      <c r="N35" s="34">
        <f t="shared" si="15"/>
        <v>380</v>
      </c>
      <c r="O35" s="34">
        <f t="shared" si="15"/>
        <v>543</v>
      </c>
      <c r="P35" s="16">
        <f t="shared" si="15"/>
        <v>6172.43</v>
      </c>
      <c r="Q35" s="19">
        <v>59440.5</v>
      </c>
      <c r="R35" s="14"/>
    </row>
    <row r="36" spans="1:21" s="22" customFormat="1" ht="16.149999999999999" customHeight="1" x14ac:dyDescent="0.2">
      <c r="A36" s="24">
        <v>9</v>
      </c>
      <c r="B36" s="29" t="s">
        <v>35</v>
      </c>
      <c r="C36" s="24">
        <v>63</v>
      </c>
      <c r="D36" s="24">
        <v>63</v>
      </c>
      <c r="E36" s="24">
        <v>4</v>
      </c>
      <c r="F36" s="29">
        <v>4.7</v>
      </c>
      <c r="G36" s="24" t="s">
        <v>22</v>
      </c>
      <c r="H36" s="29" t="s">
        <v>20</v>
      </c>
      <c r="I36" s="29" t="s">
        <v>17</v>
      </c>
      <c r="J36" s="32">
        <v>69</v>
      </c>
      <c r="K36" s="32">
        <v>192</v>
      </c>
      <c r="L36" s="32">
        <v>8</v>
      </c>
      <c r="M36" s="33">
        <f t="shared" ref="M36:M37" si="16">SUBTOTAL(9,J36:L36)</f>
        <v>269</v>
      </c>
      <c r="N36" s="32">
        <v>452</v>
      </c>
      <c r="O36" s="33">
        <f>SUM(M36:N36)</f>
        <v>721</v>
      </c>
      <c r="P36" s="29">
        <v>8269.49</v>
      </c>
      <c r="Q36" s="14"/>
      <c r="R36" s="13" t="s">
        <v>41</v>
      </c>
    </row>
    <row r="37" spans="1:21" s="22" customFormat="1" ht="16.149999999999999" customHeight="1" x14ac:dyDescent="0.2">
      <c r="A37" s="24"/>
      <c r="B37" s="29"/>
      <c r="C37" s="24"/>
      <c r="D37" s="31"/>
      <c r="E37" s="31"/>
      <c r="F37" s="20"/>
      <c r="G37" s="24" t="s">
        <v>44</v>
      </c>
      <c r="H37" s="20"/>
      <c r="I37" s="29" t="s">
        <v>18</v>
      </c>
      <c r="J37" s="32">
        <v>0</v>
      </c>
      <c r="K37" s="32">
        <v>7</v>
      </c>
      <c r="L37" s="32">
        <v>1</v>
      </c>
      <c r="M37" s="33">
        <f t="shared" si="16"/>
        <v>8</v>
      </c>
      <c r="N37" s="32">
        <v>63</v>
      </c>
      <c r="O37" s="33">
        <f>SUM(M37:N37)</f>
        <v>71</v>
      </c>
      <c r="P37" s="29">
        <v>756.6</v>
      </c>
      <c r="Q37" s="14"/>
      <c r="R37" s="13"/>
    </row>
    <row r="38" spans="1:21" s="22" customFormat="1" ht="16.149999999999999" customHeight="1" x14ac:dyDescent="0.2">
      <c r="A38" s="24"/>
      <c r="B38" s="29"/>
      <c r="C38" s="24"/>
      <c r="D38" s="24"/>
      <c r="E38" s="24"/>
      <c r="F38" s="29"/>
      <c r="G38" s="24">
        <v>55</v>
      </c>
      <c r="H38" s="29"/>
      <c r="I38" s="16" t="s">
        <v>15</v>
      </c>
      <c r="J38" s="34">
        <f t="shared" ref="J38:O38" si="17">SUM(J36:J37)</f>
        <v>69</v>
      </c>
      <c r="K38" s="34">
        <f t="shared" si="17"/>
        <v>199</v>
      </c>
      <c r="L38" s="34">
        <f t="shared" si="17"/>
        <v>9</v>
      </c>
      <c r="M38" s="34">
        <f t="shared" si="17"/>
        <v>277</v>
      </c>
      <c r="N38" s="34">
        <f t="shared" si="17"/>
        <v>515</v>
      </c>
      <c r="O38" s="34">
        <f t="shared" si="17"/>
        <v>792</v>
      </c>
      <c r="P38" s="16">
        <f>SUM(P36:P37)</f>
        <v>9026.09</v>
      </c>
      <c r="Q38" s="19">
        <v>101001.95</v>
      </c>
      <c r="R38" s="14"/>
    </row>
    <row r="39" spans="1:21" s="22" customFormat="1" ht="16.149999999999999" customHeight="1" x14ac:dyDescent="0.2">
      <c r="A39" s="24">
        <v>10</v>
      </c>
      <c r="B39" s="29" t="s">
        <v>35</v>
      </c>
      <c r="C39" s="24">
        <v>63</v>
      </c>
      <c r="D39" s="24">
        <v>63</v>
      </c>
      <c r="E39" s="24">
        <v>3</v>
      </c>
      <c r="F39" s="29">
        <v>4.8</v>
      </c>
      <c r="G39" s="24" t="s">
        <v>22</v>
      </c>
      <c r="H39" s="29" t="s">
        <v>20</v>
      </c>
      <c r="I39" s="29" t="s">
        <v>17</v>
      </c>
      <c r="J39" s="32">
        <v>79</v>
      </c>
      <c r="K39" s="32">
        <v>206</v>
      </c>
      <c r="L39" s="32">
        <v>11</v>
      </c>
      <c r="M39" s="33">
        <f t="shared" ref="M39:M40" si="18">SUBTOTAL(9,J39:L39)</f>
        <v>296</v>
      </c>
      <c r="N39" s="32">
        <v>514</v>
      </c>
      <c r="O39" s="33">
        <f>SUM(M39:N39)</f>
        <v>810</v>
      </c>
      <c r="P39" s="29">
        <v>9111.1</v>
      </c>
      <c r="Q39" s="14"/>
      <c r="R39" s="13" t="s">
        <v>41</v>
      </c>
    </row>
    <row r="40" spans="1:21" s="22" customFormat="1" ht="16.149999999999999" customHeight="1" x14ac:dyDescent="0.2">
      <c r="A40" s="24"/>
      <c r="B40" s="29"/>
      <c r="C40" s="24"/>
      <c r="D40" s="31"/>
      <c r="E40" s="31"/>
      <c r="F40" s="20"/>
      <c r="G40" s="24" t="s">
        <v>44</v>
      </c>
      <c r="H40" s="20"/>
      <c r="I40" s="29" t="s">
        <v>18</v>
      </c>
      <c r="J40" s="32">
        <v>0</v>
      </c>
      <c r="K40" s="32">
        <v>7</v>
      </c>
      <c r="L40" s="32">
        <v>1</v>
      </c>
      <c r="M40" s="33">
        <f t="shared" si="18"/>
        <v>8</v>
      </c>
      <c r="N40" s="32">
        <v>36</v>
      </c>
      <c r="O40" s="33">
        <f>SUM(M40:N40)</f>
        <v>44</v>
      </c>
      <c r="P40" s="29">
        <v>695.87</v>
      </c>
      <c r="Q40" s="14"/>
      <c r="R40" s="13"/>
    </row>
    <row r="41" spans="1:21" s="22" customFormat="1" ht="16.149999999999999" customHeight="1" x14ac:dyDescent="0.2">
      <c r="A41" s="24"/>
      <c r="B41" s="29"/>
      <c r="C41" s="24"/>
      <c r="D41" s="24"/>
      <c r="E41" s="24"/>
      <c r="F41" s="29"/>
      <c r="G41" s="24">
        <v>55</v>
      </c>
      <c r="H41" s="29"/>
      <c r="I41" s="16" t="s">
        <v>15</v>
      </c>
      <c r="J41" s="34">
        <f t="shared" ref="J41:P41" si="19">SUM(J39:J40)</f>
        <v>79</v>
      </c>
      <c r="K41" s="34">
        <f t="shared" si="19"/>
        <v>213</v>
      </c>
      <c r="L41" s="34">
        <f t="shared" si="19"/>
        <v>12</v>
      </c>
      <c r="M41" s="34">
        <f t="shared" si="19"/>
        <v>304</v>
      </c>
      <c r="N41" s="34">
        <f t="shared" si="19"/>
        <v>550</v>
      </c>
      <c r="O41" s="34">
        <f t="shared" si="19"/>
        <v>854</v>
      </c>
      <c r="P41" s="16">
        <f t="shared" si="19"/>
        <v>9806.9700000000012</v>
      </c>
      <c r="Q41" s="19">
        <v>103855.81</v>
      </c>
      <c r="R41" s="13"/>
    </row>
    <row r="42" spans="1:21" s="22" customFormat="1" ht="16.149999999999999" customHeight="1" x14ac:dyDescent="0.2">
      <c r="A42" s="24"/>
      <c r="B42" s="29"/>
      <c r="C42" s="24"/>
      <c r="D42" s="24"/>
      <c r="E42" s="24"/>
      <c r="F42" s="29"/>
      <c r="G42" s="24"/>
      <c r="H42" s="29"/>
      <c r="I42" s="20"/>
      <c r="J42" s="35"/>
      <c r="K42" s="35"/>
      <c r="L42" s="35"/>
      <c r="M42" s="35"/>
      <c r="N42" s="35"/>
      <c r="O42" s="35"/>
      <c r="P42" s="20"/>
      <c r="Q42" s="21"/>
      <c r="R42" s="13"/>
    </row>
    <row r="43" spans="1:21" ht="16.149999999999999" customHeight="1" x14ac:dyDescent="0.2">
      <c r="A43" s="24"/>
      <c r="B43" s="20"/>
      <c r="C43" s="31" t="s">
        <v>19</v>
      </c>
      <c r="D43" s="31"/>
      <c r="E43" s="31"/>
      <c r="F43" s="14">
        <f>SUM(F7:F42)</f>
        <v>61.70000000000001</v>
      </c>
      <c r="G43" s="24"/>
      <c r="H43" s="20"/>
      <c r="I43" s="20"/>
      <c r="J43" s="35">
        <f t="shared" ref="J43:N43" si="20">J41+J38+J35+J32+J29+J25+J21+J18+J14+J10</f>
        <v>443</v>
      </c>
      <c r="K43" s="35">
        <f t="shared" si="20"/>
        <v>2645</v>
      </c>
      <c r="L43" s="35">
        <f t="shared" si="20"/>
        <v>466</v>
      </c>
      <c r="M43" s="35">
        <f t="shared" si="20"/>
        <v>3554</v>
      </c>
      <c r="N43" s="35">
        <f t="shared" si="20"/>
        <v>8643</v>
      </c>
      <c r="O43" s="35">
        <f>O41+O38+O35+O32+O29+O25+O21+O18+O14+O10</f>
        <v>12197</v>
      </c>
      <c r="P43" s="14">
        <f t="shared" ref="P43:Q43" si="21">P41+P38+P35+P32+P29+P25+P21+P18+P14+P10</f>
        <v>333162.32999999996</v>
      </c>
      <c r="Q43" s="14">
        <f t="shared" si="21"/>
        <v>1521151.5699999998</v>
      </c>
      <c r="R43" s="14"/>
    </row>
    <row r="44" spans="1:21" x14ac:dyDescent="0.2">
      <c r="N44" s="15"/>
      <c r="T44" s="6"/>
      <c r="U44" s="7"/>
    </row>
    <row r="45" spans="1:21" x14ac:dyDescent="0.2">
      <c r="E45" s="3" t="s">
        <v>28</v>
      </c>
      <c r="G45" s="26"/>
      <c r="I45" s="10"/>
      <c r="J45" s="3"/>
      <c r="K45" s="3"/>
      <c r="L45" s="3"/>
      <c r="M45" s="3"/>
      <c r="N45" s="27" t="s">
        <v>40</v>
      </c>
      <c r="O45" s="3"/>
      <c r="T45" s="6"/>
      <c r="U45" s="7"/>
    </row>
    <row r="46" spans="1:21" x14ac:dyDescent="0.2">
      <c r="G46" s="26"/>
      <c r="I46" s="10"/>
      <c r="J46" s="3"/>
      <c r="K46" s="3"/>
      <c r="L46" s="3"/>
      <c r="M46" s="3"/>
      <c r="N46" s="3"/>
      <c r="O46" s="3"/>
      <c r="T46" s="6"/>
      <c r="U46" s="7"/>
    </row>
    <row r="47" spans="1:21" ht="12.75" customHeight="1" x14ac:dyDescent="0.2">
      <c r="B47" s="48" t="s">
        <v>31</v>
      </c>
      <c r="C47" s="48"/>
      <c r="D47" s="48"/>
      <c r="E47" s="48"/>
      <c r="F47" s="47" t="s">
        <v>29</v>
      </c>
      <c r="G47" s="47"/>
      <c r="H47" s="47"/>
      <c r="I47" s="11"/>
      <c r="J47" s="12"/>
      <c r="K47" s="3"/>
      <c r="L47" s="3"/>
      <c r="M47" s="3" t="s">
        <v>32</v>
      </c>
      <c r="N47" s="3"/>
      <c r="O47" s="3"/>
      <c r="T47" s="6"/>
      <c r="U47" s="7"/>
    </row>
  </sheetData>
  <sheetProtection selectLockedCells="1" autoFilter="0"/>
  <autoFilter ref="A5:R45">
    <filterColumn colId="9" showButton="0"/>
    <filterColumn colId="10" showButton="0"/>
    <filterColumn colId="11" showButton="0"/>
  </autoFilter>
  <sortState ref="B10:Q385">
    <sortCondition ref="B385"/>
  </sortState>
  <mergeCells count="19">
    <mergeCell ref="F47:H47"/>
    <mergeCell ref="B47:E47"/>
    <mergeCell ref="N5:N6"/>
    <mergeCell ref="O5:O6"/>
    <mergeCell ref="P5:P6"/>
    <mergeCell ref="J5:M5"/>
    <mergeCell ref="F5:F6"/>
    <mergeCell ref="G5:G6"/>
    <mergeCell ref="H5:H6"/>
    <mergeCell ref="I5:I6"/>
    <mergeCell ref="B5:B6"/>
    <mergeCell ref="C5:C6"/>
    <mergeCell ref="D5:D6"/>
    <mergeCell ref="E5:E6"/>
    <mergeCell ref="Q5:Q6"/>
    <mergeCell ref="R5:R6"/>
    <mergeCell ref="A3:R3"/>
    <mergeCell ref="A2:R2"/>
    <mergeCell ref="A5:A6"/>
  </mergeCells>
  <pageMargins left="0.59055118110236227" right="0.19685039370078741" top="0.59055118110236227" bottom="0.1968503937007874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4"/>
  <sheetViews>
    <sheetView view="pageBreakPreview" zoomScale="60" zoomScaleNormal="100" workbookViewId="0">
      <selection activeCell="V37" sqref="V37"/>
    </sheetView>
  </sheetViews>
  <sheetFormatPr defaultRowHeight="12.75" x14ac:dyDescent="0.2"/>
  <cols>
    <col min="3" max="3" width="15.42578125" customWidth="1"/>
    <col min="8" max="8" width="16" customWidth="1"/>
    <col min="16" max="16" width="10.140625" customWidth="1"/>
    <col min="17" max="17" width="11.85546875" customWidth="1"/>
    <col min="18" max="18" width="12.28515625" customWidth="1"/>
    <col min="19" max="19" width="20.28515625" customWidth="1"/>
  </cols>
  <sheetData>
    <row r="1" spans="2:19" x14ac:dyDescent="0.2">
      <c r="B1" s="37"/>
      <c r="C1" s="37"/>
      <c r="D1" s="37"/>
      <c r="E1" s="37"/>
      <c r="F1" s="37"/>
      <c r="G1" s="37"/>
      <c r="H1" s="23"/>
      <c r="I1" s="37"/>
      <c r="J1" s="37"/>
      <c r="K1" s="1"/>
      <c r="L1" s="1"/>
      <c r="M1" s="1"/>
      <c r="N1" s="1"/>
      <c r="O1" s="1"/>
      <c r="P1" s="1"/>
      <c r="Q1" s="28"/>
      <c r="R1" s="2"/>
      <c r="S1" s="2"/>
    </row>
    <row r="2" spans="2:19" x14ac:dyDescent="0.2">
      <c r="B2" s="45" t="s">
        <v>26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2:19" x14ac:dyDescent="0.2">
      <c r="B3" s="45" t="s">
        <v>27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2:19" x14ac:dyDescent="0.2">
      <c r="B4" s="3"/>
      <c r="C4" s="38"/>
      <c r="D4" s="3"/>
      <c r="E4" s="3"/>
      <c r="F4" s="3"/>
      <c r="G4" s="38"/>
      <c r="H4" s="25"/>
      <c r="I4" s="38"/>
      <c r="J4" s="38"/>
      <c r="K4" s="5"/>
      <c r="L4" s="5"/>
      <c r="M4" s="5"/>
      <c r="N4" s="5"/>
      <c r="O4" s="5"/>
      <c r="P4" s="5"/>
      <c r="Q4" s="26"/>
      <c r="R4" s="5"/>
      <c r="S4" s="5"/>
    </row>
    <row r="5" spans="2:19" ht="33" customHeight="1" x14ac:dyDescent="0.2">
      <c r="B5" s="46" t="s">
        <v>0</v>
      </c>
      <c r="C5" s="57" t="s">
        <v>1</v>
      </c>
      <c r="D5" s="46" t="s">
        <v>2</v>
      </c>
      <c r="E5" s="46" t="s">
        <v>3</v>
      </c>
      <c r="F5" s="58" t="s">
        <v>4</v>
      </c>
      <c r="G5" s="53" t="s">
        <v>5</v>
      </c>
      <c r="H5" s="55" t="s">
        <v>6</v>
      </c>
      <c r="I5" s="53" t="s">
        <v>7</v>
      </c>
      <c r="J5" s="53" t="s">
        <v>8</v>
      </c>
      <c r="K5" s="44" t="s">
        <v>9</v>
      </c>
      <c r="L5" s="44"/>
      <c r="M5" s="44"/>
      <c r="N5" s="44"/>
      <c r="O5" s="49" t="s">
        <v>10</v>
      </c>
      <c r="P5" s="49" t="s">
        <v>11</v>
      </c>
      <c r="Q5" s="51" t="s">
        <v>24</v>
      </c>
      <c r="R5" s="44" t="s">
        <v>23</v>
      </c>
      <c r="S5" s="44" t="s">
        <v>25</v>
      </c>
    </row>
    <row r="6" spans="2:19" ht="24" customHeight="1" x14ac:dyDescent="0.2">
      <c r="B6" s="46"/>
      <c r="C6" s="57"/>
      <c r="D6" s="46"/>
      <c r="E6" s="46"/>
      <c r="F6" s="59"/>
      <c r="G6" s="54"/>
      <c r="H6" s="56"/>
      <c r="I6" s="54"/>
      <c r="J6" s="54"/>
      <c r="K6" s="36" t="s">
        <v>12</v>
      </c>
      <c r="L6" s="36" t="s">
        <v>13</v>
      </c>
      <c r="M6" s="36" t="s">
        <v>14</v>
      </c>
      <c r="N6" s="36" t="s">
        <v>15</v>
      </c>
      <c r="O6" s="50"/>
      <c r="P6" s="50"/>
      <c r="Q6" s="52"/>
      <c r="R6" s="44"/>
      <c r="S6" s="44"/>
    </row>
    <row r="7" spans="2:19" ht="16.149999999999999" customHeight="1" x14ac:dyDescent="0.2">
      <c r="B7" s="24">
        <v>1</v>
      </c>
      <c r="C7" s="29" t="s">
        <v>30</v>
      </c>
      <c r="D7" s="24">
        <v>43</v>
      </c>
      <c r="E7" s="24">
        <v>6</v>
      </c>
      <c r="F7" s="24">
        <v>1</v>
      </c>
      <c r="G7" s="29">
        <v>12.7</v>
      </c>
      <c r="H7" s="24" t="s">
        <v>22</v>
      </c>
      <c r="I7" s="29" t="s">
        <v>20</v>
      </c>
      <c r="J7" s="39" t="s">
        <v>18</v>
      </c>
      <c r="K7" s="32">
        <v>52</v>
      </c>
      <c r="L7" s="32">
        <v>378</v>
      </c>
      <c r="M7" s="32">
        <v>76</v>
      </c>
      <c r="N7" s="33">
        <f t="shared" ref="N7:N9" si="0">SUBTOTAL(9,K7:M7)</f>
        <v>506</v>
      </c>
      <c r="O7" s="32">
        <v>1473</v>
      </c>
      <c r="P7" s="33">
        <f>SUM(N7:O7)</f>
        <v>1979</v>
      </c>
      <c r="Q7" s="13">
        <v>43285.73</v>
      </c>
      <c r="R7" s="13"/>
      <c r="S7" s="13" t="s">
        <v>33</v>
      </c>
    </row>
    <row r="8" spans="2:19" ht="16.149999999999999" customHeight="1" x14ac:dyDescent="0.2">
      <c r="B8" s="24"/>
      <c r="C8" s="29"/>
      <c r="D8" s="24"/>
      <c r="E8" s="24"/>
      <c r="F8" s="24"/>
      <c r="G8" s="29"/>
      <c r="H8" s="24" t="s">
        <v>36</v>
      </c>
      <c r="I8" s="29"/>
      <c r="J8" s="40" t="s">
        <v>16</v>
      </c>
      <c r="K8" s="32">
        <v>5</v>
      </c>
      <c r="L8" s="32">
        <v>109</v>
      </c>
      <c r="M8" s="32">
        <v>30</v>
      </c>
      <c r="N8" s="33">
        <f t="shared" si="0"/>
        <v>144</v>
      </c>
      <c r="O8" s="32">
        <v>517</v>
      </c>
      <c r="P8" s="33">
        <f>SUM(N8:O8)</f>
        <v>661</v>
      </c>
      <c r="Q8" s="13">
        <v>23288.53</v>
      </c>
      <c r="R8" s="13"/>
      <c r="S8" s="13"/>
    </row>
    <row r="9" spans="2:19" ht="16.149999999999999" customHeight="1" x14ac:dyDescent="0.2">
      <c r="B9" s="24"/>
      <c r="C9" s="29"/>
      <c r="D9" s="24"/>
      <c r="E9" s="24"/>
      <c r="F9" s="24"/>
      <c r="G9" s="29"/>
      <c r="H9" s="24">
        <v>65</v>
      </c>
      <c r="I9" s="29"/>
      <c r="J9" s="42" t="s">
        <v>21</v>
      </c>
      <c r="K9" s="32">
        <v>0</v>
      </c>
      <c r="L9" s="32">
        <v>33</v>
      </c>
      <c r="M9" s="32">
        <v>24</v>
      </c>
      <c r="N9" s="33">
        <f t="shared" si="0"/>
        <v>57</v>
      </c>
      <c r="O9" s="32">
        <v>248</v>
      </c>
      <c r="P9" s="33">
        <f>SUM(N9:O9)</f>
        <v>305</v>
      </c>
      <c r="Q9" s="13">
        <v>56552.27</v>
      </c>
      <c r="R9" s="13"/>
      <c r="S9" s="13"/>
    </row>
    <row r="10" spans="2:19" ht="16.149999999999999" customHeight="1" x14ac:dyDescent="0.2">
      <c r="B10" s="24"/>
      <c r="C10" s="29"/>
      <c r="D10" s="24"/>
      <c r="E10" s="24"/>
      <c r="F10" s="24"/>
      <c r="G10" s="29"/>
      <c r="H10" s="24"/>
      <c r="I10" s="29"/>
      <c r="J10" s="16" t="s">
        <v>15</v>
      </c>
      <c r="K10" s="18">
        <f>SUM(K7:K9)</f>
        <v>57</v>
      </c>
      <c r="L10" s="18">
        <f t="shared" ref="L10:Q10" si="1">SUM(L7:L9)</f>
        <v>520</v>
      </c>
      <c r="M10" s="18">
        <f t="shared" si="1"/>
        <v>130</v>
      </c>
      <c r="N10" s="18">
        <f t="shared" si="1"/>
        <v>707</v>
      </c>
      <c r="O10" s="18">
        <f t="shared" si="1"/>
        <v>2238</v>
      </c>
      <c r="P10" s="18">
        <f t="shared" si="1"/>
        <v>2945</v>
      </c>
      <c r="Q10" s="16">
        <f t="shared" si="1"/>
        <v>123126.53</v>
      </c>
      <c r="R10" s="16">
        <v>370610.86</v>
      </c>
      <c r="S10" s="13"/>
    </row>
    <row r="11" spans="2:19" ht="16.149999999999999" customHeight="1" x14ac:dyDescent="0.2">
      <c r="B11" s="24">
        <v>2</v>
      </c>
      <c r="C11" s="29" t="s">
        <v>30</v>
      </c>
      <c r="D11" s="24">
        <v>46</v>
      </c>
      <c r="E11" s="24">
        <v>6</v>
      </c>
      <c r="F11" s="24">
        <v>1</v>
      </c>
      <c r="G11" s="29">
        <v>11.4</v>
      </c>
      <c r="H11" s="24" t="s">
        <v>38</v>
      </c>
      <c r="I11" s="29" t="s">
        <v>20</v>
      </c>
      <c r="J11" s="40" t="s">
        <v>16</v>
      </c>
      <c r="K11" s="32">
        <v>48</v>
      </c>
      <c r="L11" s="32">
        <v>328</v>
      </c>
      <c r="M11" s="32">
        <v>93</v>
      </c>
      <c r="N11" s="33">
        <f t="shared" ref="N11:N13" si="2">SUBTOTAL(9,K11:M11)</f>
        <v>469</v>
      </c>
      <c r="O11" s="32">
        <v>1068</v>
      </c>
      <c r="P11" s="33">
        <f>SUM(N11:O11)</f>
        <v>1537</v>
      </c>
      <c r="Q11" s="13">
        <v>71240.69</v>
      </c>
      <c r="R11" s="13"/>
      <c r="S11" s="13" t="s">
        <v>33</v>
      </c>
    </row>
    <row r="12" spans="2:19" ht="16.149999999999999" customHeight="1" x14ac:dyDescent="0.2">
      <c r="B12" s="24"/>
      <c r="C12" s="29"/>
      <c r="D12" s="24"/>
      <c r="E12" s="24"/>
      <c r="F12" s="24"/>
      <c r="G12" s="29"/>
      <c r="H12" s="24" t="s">
        <v>46</v>
      </c>
      <c r="I12" s="29"/>
      <c r="J12" s="39" t="s">
        <v>18</v>
      </c>
      <c r="K12" s="32">
        <v>0</v>
      </c>
      <c r="L12" s="32">
        <v>130</v>
      </c>
      <c r="M12" s="32">
        <v>35</v>
      </c>
      <c r="N12" s="33">
        <f t="shared" si="2"/>
        <v>165</v>
      </c>
      <c r="O12" s="32">
        <v>482</v>
      </c>
      <c r="P12" s="33">
        <f>SUM(N12:O12)</f>
        <v>647</v>
      </c>
      <c r="Q12" s="13">
        <v>13190.97</v>
      </c>
      <c r="R12" s="13"/>
      <c r="S12" s="13"/>
    </row>
    <row r="13" spans="2:19" ht="16.149999999999999" customHeight="1" x14ac:dyDescent="0.2">
      <c r="B13" s="24"/>
      <c r="C13" s="29"/>
      <c r="D13" s="24"/>
      <c r="E13" s="24"/>
      <c r="F13" s="24"/>
      <c r="G13" s="29"/>
      <c r="H13" s="24">
        <v>65</v>
      </c>
      <c r="I13" s="29"/>
      <c r="J13" s="41" t="s">
        <v>17</v>
      </c>
      <c r="K13" s="32">
        <v>4</v>
      </c>
      <c r="L13" s="32">
        <v>51</v>
      </c>
      <c r="M13" s="32">
        <v>11</v>
      </c>
      <c r="N13" s="33">
        <f t="shared" si="2"/>
        <v>66</v>
      </c>
      <c r="O13" s="32">
        <v>192</v>
      </c>
      <c r="P13" s="33">
        <f>SUM(N13:O13)</f>
        <v>258</v>
      </c>
      <c r="Q13" s="13">
        <v>1869.45</v>
      </c>
      <c r="R13" s="13"/>
      <c r="S13" s="13"/>
    </row>
    <row r="14" spans="2:19" ht="16.149999999999999" customHeight="1" x14ac:dyDescent="0.2">
      <c r="B14" s="24"/>
      <c r="C14" s="29"/>
      <c r="D14" s="24"/>
      <c r="E14" s="24"/>
      <c r="F14" s="24"/>
      <c r="G14" s="29"/>
      <c r="H14" s="24"/>
      <c r="I14" s="29"/>
      <c r="J14" s="16" t="s">
        <v>15</v>
      </c>
      <c r="K14" s="18">
        <f>SUM(K11:K13)</f>
        <v>52</v>
      </c>
      <c r="L14" s="18">
        <f t="shared" ref="L14:Q14" si="3">SUM(L11:L13)</f>
        <v>509</v>
      </c>
      <c r="M14" s="18">
        <f t="shared" si="3"/>
        <v>139</v>
      </c>
      <c r="N14" s="18">
        <f t="shared" si="3"/>
        <v>700</v>
      </c>
      <c r="O14" s="18">
        <f t="shared" si="3"/>
        <v>1742</v>
      </c>
      <c r="P14" s="18">
        <f t="shared" si="3"/>
        <v>2442</v>
      </c>
      <c r="Q14" s="16">
        <f t="shared" si="3"/>
        <v>86301.11</v>
      </c>
      <c r="R14" s="16">
        <v>309820.98</v>
      </c>
      <c r="S14" s="13"/>
    </row>
    <row r="15" spans="2:19" ht="15.75" customHeight="1" x14ac:dyDescent="0.2">
      <c r="B15" s="24">
        <v>3</v>
      </c>
      <c r="C15" s="29" t="s">
        <v>30</v>
      </c>
      <c r="D15" s="24">
        <v>38</v>
      </c>
      <c r="E15" s="24">
        <v>15</v>
      </c>
      <c r="F15" s="24">
        <v>1</v>
      </c>
      <c r="G15" s="29">
        <v>10.8</v>
      </c>
      <c r="H15" s="24" t="s">
        <v>38</v>
      </c>
      <c r="I15" s="29" t="s">
        <v>20</v>
      </c>
      <c r="J15" s="40" t="s">
        <v>16</v>
      </c>
      <c r="K15" s="32">
        <v>12</v>
      </c>
      <c r="L15" s="32">
        <v>224</v>
      </c>
      <c r="M15" s="32">
        <v>56</v>
      </c>
      <c r="N15" s="33">
        <f t="shared" ref="N15:N17" si="4">SUBTOTAL(9,K15:M15)</f>
        <v>292</v>
      </c>
      <c r="O15" s="32">
        <v>822</v>
      </c>
      <c r="P15" s="33">
        <f>SUM(N15:O15)</f>
        <v>1114</v>
      </c>
      <c r="Q15" s="13">
        <v>45203.31</v>
      </c>
      <c r="R15" s="13"/>
      <c r="S15" s="13" t="s">
        <v>33</v>
      </c>
    </row>
    <row r="16" spans="2:19" ht="16.149999999999999" customHeight="1" x14ac:dyDescent="0.2">
      <c r="B16" s="24"/>
      <c r="C16" s="29"/>
      <c r="D16" s="24"/>
      <c r="E16" s="24"/>
      <c r="F16" s="24"/>
      <c r="G16" s="29"/>
      <c r="H16" s="24" t="s">
        <v>47</v>
      </c>
      <c r="I16" s="29"/>
      <c r="J16" s="39" t="s">
        <v>18</v>
      </c>
      <c r="K16" s="32">
        <v>0</v>
      </c>
      <c r="L16" s="32">
        <v>141</v>
      </c>
      <c r="M16" s="32">
        <v>50</v>
      </c>
      <c r="N16" s="33">
        <f t="shared" si="4"/>
        <v>191</v>
      </c>
      <c r="O16" s="32">
        <v>565</v>
      </c>
      <c r="P16" s="33">
        <f>SUM(N16:O16)</f>
        <v>756</v>
      </c>
      <c r="Q16" s="13">
        <v>14905.69</v>
      </c>
      <c r="R16" s="13"/>
      <c r="S16" s="13"/>
    </row>
    <row r="17" spans="2:19" ht="16.149999999999999" customHeight="1" x14ac:dyDescent="0.2">
      <c r="B17" s="24"/>
      <c r="C17" s="29"/>
      <c r="D17" s="24"/>
      <c r="E17" s="24"/>
      <c r="F17" s="24"/>
      <c r="G17" s="29"/>
      <c r="H17" s="24">
        <v>65</v>
      </c>
      <c r="I17" s="29"/>
      <c r="J17" s="41" t="s">
        <v>17</v>
      </c>
      <c r="K17" s="32">
        <v>2</v>
      </c>
      <c r="L17" s="32">
        <v>37</v>
      </c>
      <c r="M17" s="32">
        <v>9</v>
      </c>
      <c r="N17" s="33">
        <f t="shared" si="4"/>
        <v>48</v>
      </c>
      <c r="O17" s="32">
        <v>176</v>
      </c>
      <c r="P17" s="33">
        <f>SUM(N17:O17)</f>
        <v>224</v>
      </c>
      <c r="Q17" s="13">
        <v>1371.05</v>
      </c>
      <c r="R17" s="13"/>
      <c r="S17" s="13"/>
    </row>
    <row r="18" spans="2:19" ht="16.149999999999999" customHeight="1" x14ac:dyDescent="0.2">
      <c r="B18" s="24"/>
      <c r="C18" s="29"/>
      <c r="D18" s="24"/>
      <c r="E18" s="24"/>
      <c r="F18" s="24"/>
      <c r="G18" s="29"/>
      <c r="H18" s="24"/>
      <c r="I18" s="29"/>
      <c r="J18" s="16" t="s">
        <v>15</v>
      </c>
      <c r="K18" s="18">
        <f>SUM(K15:K17)</f>
        <v>14</v>
      </c>
      <c r="L18" s="18">
        <f t="shared" ref="L18:Q18" si="5">SUM(L15:L17)</f>
        <v>402</v>
      </c>
      <c r="M18" s="18">
        <f t="shared" si="5"/>
        <v>115</v>
      </c>
      <c r="N18" s="18">
        <f t="shared" si="5"/>
        <v>531</v>
      </c>
      <c r="O18" s="18">
        <f t="shared" si="5"/>
        <v>1563</v>
      </c>
      <c r="P18" s="18">
        <f t="shared" si="5"/>
        <v>2094</v>
      </c>
      <c r="Q18" s="16">
        <f t="shared" si="5"/>
        <v>61480.05</v>
      </c>
      <c r="R18" s="16">
        <v>272971.42</v>
      </c>
      <c r="S18" s="13"/>
    </row>
    <row r="19" spans="2:19" s="17" customFormat="1" ht="16.149999999999999" customHeight="1" x14ac:dyDescent="0.2">
      <c r="B19" s="24">
        <v>4</v>
      </c>
      <c r="C19" s="29" t="s">
        <v>35</v>
      </c>
      <c r="D19" s="24">
        <v>50</v>
      </c>
      <c r="E19" s="24">
        <v>17</v>
      </c>
      <c r="F19" s="24">
        <v>1</v>
      </c>
      <c r="G19" s="29">
        <v>4.9000000000000004</v>
      </c>
      <c r="H19" s="24" t="s">
        <v>22</v>
      </c>
      <c r="I19" s="29" t="s">
        <v>20</v>
      </c>
      <c r="J19" s="41" t="s">
        <v>17</v>
      </c>
      <c r="K19" s="32">
        <v>63</v>
      </c>
      <c r="L19" s="32">
        <v>153</v>
      </c>
      <c r="M19" s="32">
        <v>10</v>
      </c>
      <c r="N19" s="33">
        <f t="shared" ref="N19:N20" si="6">SUBTOTAL(9,K19:M19)</f>
        <v>226</v>
      </c>
      <c r="O19" s="32">
        <v>294</v>
      </c>
      <c r="P19" s="33">
        <f>SUM(N19:O19)</f>
        <v>520</v>
      </c>
      <c r="Q19" s="29">
        <v>6869.2</v>
      </c>
      <c r="R19" s="14"/>
      <c r="S19" s="13" t="s">
        <v>34</v>
      </c>
    </row>
    <row r="20" spans="2:19" ht="16.149999999999999" customHeight="1" x14ac:dyDescent="0.2">
      <c r="B20" s="24"/>
      <c r="C20" s="29"/>
      <c r="D20" s="24"/>
      <c r="E20" s="31"/>
      <c r="F20" s="31"/>
      <c r="G20" s="20"/>
      <c r="H20" s="24" t="s">
        <v>42</v>
      </c>
      <c r="I20" s="20"/>
      <c r="J20" s="39" t="s">
        <v>18</v>
      </c>
      <c r="K20" s="32">
        <v>6</v>
      </c>
      <c r="L20" s="32">
        <v>115</v>
      </c>
      <c r="M20" s="32">
        <v>6</v>
      </c>
      <c r="N20" s="33">
        <f t="shared" si="6"/>
        <v>127</v>
      </c>
      <c r="O20" s="32">
        <v>170</v>
      </c>
      <c r="P20" s="33">
        <f>SUM(N20:O20)</f>
        <v>297</v>
      </c>
      <c r="Q20" s="29">
        <v>10722.81</v>
      </c>
      <c r="R20" s="14"/>
      <c r="S20" s="13"/>
    </row>
    <row r="21" spans="2:19" ht="16.149999999999999" customHeight="1" x14ac:dyDescent="0.2">
      <c r="B21" s="24"/>
      <c r="C21" s="29"/>
      <c r="D21" s="24"/>
      <c r="E21" s="24"/>
      <c r="F21" s="24"/>
      <c r="G21" s="29"/>
      <c r="H21" s="24">
        <v>55</v>
      </c>
      <c r="I21" s="29"/>
      <c r="J21" s="16" t="s">
        <v>15</v>
      </c>
      <c r="K21" s="34">
        <f t="shared" ref="K21:Q21" si="7">SUM(K19:K20)</f>
        <v>69</v>
      </c>
      <c r="L21" s="34">
        <f t="shared" si="7"/>
        <v>268</v>
      </c>
      <c r="M21" s="34">
        <f t="shared" si="7"/>
        <v>16</v>
      </c>
      <c r="N21" s="34">
        <f t="shared" si="7"/>
        <v>353</v>
      </c>
      <c r="O21" s="34">
        <f t="shared" si="7"/>
        <v>464</v>
      </c>
      <c r="P21" s="34">
        <f t="shared" si="7"/>
        <v>817</v>
      </c>
      <c r="Q21" s="16">
        <f t="shared" si="7"/>
        <v>17592.009999999998</v>
      </c>
      <c r="R21" s="19">
        <v>113820.3</v>
      </c>
      <c r="S21" s="14"/>
    </row>
    <row r="22" spans="2:19" s="22" customFormat="1" ht="16.149999999999999" customHeight="1" x14ac:dyDescent="0.2">
      <c r="B22" s="24">
        <v>5</v>
      </c>
      <c r="C22" s="29" t="s">
        <v>37</v>
      </c>
      <c r="D22" s="24">
        <v>69</v>
      </c>
      <c r="E22" s="24">
        <v>18</v>
      </c>
      <c r="F22" s="24">
        <v>5</v>
      </c>
      <c r="G22" s="29">
        <v>2.9</v>
      </c>
      <c r="H22" s="24" t="s">
        <v>22</v>
      </c>
      <c r="I22" s="29" t="s">
        <v>20</v>
      </c>
      <c r="J22" s="41" t="s">
        <v>17</v>
      </c>
      <c r="K22" s="32">
        <v>30</v>
      </c>
      <c r="L22" s="32">
        <v>120</v>
      </c>
      <c r="M22" s="32">
        <v>7</v>
      </c>
      <c r="N22" s="33">
        <f t="shared" ref="N22:N24" si="8">SUBTOTAL(9,K22:M22)</f>
        <v>157</v>
      </c>
      <c r="O22" s="32">
        <v>276</v>
      </c>
      <c r="P22" s="33">
        <f>SUM(N22:O22)</f>
        <v>433</v>
      </c>
      <c r="Q22" s="29">
        <v>4718.16</v>
      </c>
      <c r="R22" s="21"/>
      <c r="S22" s="13"/>
    </row>
    <row r="23" spans="2:19" s="22" customFormat="1" ht="16.149999999999999" customHeight="1" x14ac:dyDescent="0.2">
      <c r="B23" s="24"/>
      <c r="C23" s="29"/>
      <c r="D23" s="24"/>
      <c r="E23" s="24"/>
      <c r="F23" s="24"/>
      <c r="G23" s="29"/>
      <c r="H23" s="24" t="s">
        <v>43</v>
      </c>
      <c r="I23" s="29"/>
      <c r="J23" s="39" t="s">
        <v>18</v>
      </c>
      <c r="K23" s="32">
        <v>1</v>
      </c>
      <c r="L23" s="32">
        <v>9</v>
      </c>
      <c r="M23" s="32">
        <v>1</v>
      </c>
      <c r="N23" s="33">
        <f t="shared" si="8"/>
        <v>11</v>
      </c>
      <c r="O23" s="32">
        <v>62</v>
      </c>
      <c r="P23" s="33">
        <f>SUM(N23:O23)</f>
        <v>73</v>
      </c>
      <c r="Q23" s="29">
        <v>1030.54</v>
      </c>
      <c r="R23" s="21"/>
      <c r="S23" s="13" t="s">
        <v>41</v>
      </c>
    </row>
    <row r="24" spans="2:19" s="22" customFormat="1" ht="16.149999999999999" customHeight="1" x14ac:dyDescent="0.2">
      <c r="B24" s="24"/>
      <c r="C24" s="29"/>
      <c r="D24" s="24"/>
      <c r="E24" s="24"/>
      <c r="F24" s="24"/>
      <c r="G24" s="29"/>
      <c r="H24" s="24">
        <v>55</v>
      </c>
      <c r="I24" s="29"/>
      <c r="J24" s="42" t="s">
        <v>21</v>
      </c>
      <c r="K24" s="32">
        <v>0</v>
      </c>
      <c r="L24" s="32">
        <v>0</v>
      </c>
      <c r="M24" s="32">
        <v>0</v>
      </c>
      <c r="N24" s="33">
        <f t="shared" si="8"/>
        <v>0</v>
      </c>
      <c r="O24" s="32">
        <v>15</v>
      </c>
      <c r="P24" s="33">
        <f>SUM(N24:O24)</f>
        <v>15</v>
      </c>
      <c r="Q24" s="29">
        <v>661.24</v>
      </c>
      <c r="R24" s="21"/>
      <c r="S24" s="13"/>
    </row>
    <row r="25" spans="2:19" s="22" customFormat="1" ht="16.149999999999999" customHeight="1" x14ac:dyDescent="0.2">
      <c r="B25" s="24"/>
      <c r="C25" s="29"/>
      <c r="D25" s="24"/>
      <c r="E25" s="24"/>
      <c r="F25" s="24"/>
      <c r="G25" s="29"/>
      <c r="H25" s="24"/>
      <c r="I25" s="29"/>
      <c r="J25" s="16" t="s">
        <v>15</v>
      </c>
      <c r="K25" s="18">
        <f>SUM(K22:K24)</f>
        <v>31</v>
      </c>
      <c r="L25" s="18">
        <f t="shared" ref="L25:Q25" si="9">SUM(L22:L24)</f>
        <v>129</v>
      </c>
      <c r="M25" s="18">
        <f t="shared" si="9"/>
        <v>8</v>
      </c>
      <c r="N25" s="18">
        <f t="shared" si="9"/>
        <v>168</v>
      </c>
      <c r="O25" s="18">
        <f t="shared" si="9"/>
        <v>353</v>
      </c>
      <c r="P25" s="18">
        <f t="shared" si="9"/>
        <v>521</v>
      </c>
      <c r="Q25" s="16">
        <f t="shared" si="9"/>
        <v>6409.94</v>
      </c>
      <c r="R25" s="16">
        <v>63330.21</v>
      </c>
      <c r="S25" s="13"/>
    </row>
    <row r="26" spans="2:19" s="30" customFormat="1" ht="16.149999999999999" customHeight="1" x14ac:dyDescent="0.2">
      <c r="B26" s="24">
        <v>6</v>
      </c>
      <c r="C26" s="29" t="s">
        <v>37</v>
      </c>
      <c r="D26" s="24">
        <v>69</v>
      </c>
      <c r="E26" s="24">
        <v>18</v>
      </c>
      <c r="F26" s="24">
        <v>4</v>
      </c>
      <c r="G26" s="29">
        <v>3.2</v>
      </c>
      <c r="H26" s="24" t="s">
        <v>22</v>
      </c>
      <c r="I26" s="29" t="s">
        <v>20</v>
      </c>
      <c r="J26" s="41" t="s">
        <v>17</v>
      </c>
      <c r="K26" s="32">
        <v>34</v>
      </c>
      <c r="L26" s="32">
        <v>129</v>
      </c>
      <c r="M26" s="32">
        <v>8</v>
      </c>
      <c r="N26" s="33">
        <f t="shared" ref="N26:N28" si="10">SUBTOTAL(9,K26:M26)</f>
        <v>171</v>
      </c>
      <c r="O26" s="32">
        <v>301</v>
      </c>
      <c r="P26" s="33">
        <f>SUM(N26:O26)</f>
        <v>472</v>
      </c>
      <c r="Q26" s="29">
        <v>5145.49</v>
      </c>
      <c r="R26" s="21"/>
      <c r="S26" s="13" t="s">
        <v>41</v>
      </c>
    </row>
    <row r="27" spans="2:19" s="30" customFormat="1" ht="16.149999999999999" customHeight="1" x14ac:dyDescent="0.2">
      <c r="B27" s="24"/>
      <c r="C27" s="29"/>
      <c r="D27" s="24"/>
      <c r="E27" s="24"/>
      <c r="F27" s="24"/>
      <c r="G27" s="29"/>
      <c r="H27" s="24" t="s">
        <v>43</v>
      </c>
      <c r="I27" s="29"/>
      <c r="J27" s="39" t="s">
        <v>18</v>
      </c>
      <c r="K27" s="32">
        <v>1</v>
      </c>
      <c r="L27" s="32">
        <v>10</v>
      </c>
      <c r="M27" s="32">
        <v>1</v>
      </c>
      <c r="N27" s="33">
        <f t="shared" si="10"/>
        <v>12</v>
      </c>
      <c r="O27" s="32">
        <v>69</v>
      </c>
      <c r="P27" s="33">
        <f>SUM(N27:O27)</f>
        <v>81</v>
      </c>
      <c r="Q27" s="29">
        <v>1128.1500000000001</v>
      </c>
      <c r="R27" s="21"/>
      <c r="S27" s="13"/>
    </row>
    <row r="28" spans="2:19" s="30" customFormat="1" ht="16.149999999999999" customHeight="1" x14ac:dyDescent="0.2">
      <c r="B28" s="24"/>
      <c r="C28" s="29"/>
      <c r="D28" s="24"/>
      <c r="E28" s="24"/>
      <c r="F28" s="24"/>
      <c r="G28" s="29"/>
      <c r="H28" s="24">
        <v>55</v>
      </c>
      <c r="I28" s="29"/>
      <c r="J28" s="42" t="s">
        <v>21</v>
      </c>
      <c r="K28" s="32">
        <v>0</v>
      </c>
      <c r="L28" s="32">
        <v>0</v>
      </c>
      <c r="M28" s="32">
        <v>0</v>
      </c>
      <c r="N28" s="33">
        <f t="shared" si="10"/>
        <v>0</v>
      </c>
      <c r="O28" s="32">
        <v>12</v>
      </c>
      <c r="P28" s="33">
        <f>SUM(N28:O28)</f>
        <v>12</v>
      </c>
      <c r="Q28" s="29">
        <v>528.99</v>
      </c>
      <c r="R28" s="21"/>
      <c r="S28" s="13"/>
    </row>
    <row r="29" spans="2:19" s="30" customFormat="1" ht="16.149999999999999" customHeight="1" x14ac:dyDescent="0.2">
      <c r="B29" s="24"/>
      <c r="C29" s="29"/>
      <c r="D29" s="24"/>
      <c r="E29" s="24"/>
      <c r="F29" s="24"/>
      <c r="G29" s="29"/>
      <c r="H29" s="24"/>
      <c r="I29" s="29"/>
      <c r="J29" s="16" t="s">
        <v>15</v>
      </c>
      <c r="K29" s="18">
        <f>SUM(K26:K28)</f>
        <v>35</v>
      </c>
      <c r="L29" s="18">
        <f t="shared" ref="L29:Q29" si="11">SUM(L26:L28)</f>
        <v>139</v>
      </c>
      <c r="M29" s="18">
        <f t="shared" si="11"/>
        <v>9</v>
      </c>
      <c r="N29" s="18">
        <f t="shared" si="11"/>
        <v>183</v>
      </c>
      <c r="O29" s="18">
        <f t="shared" si="11"/>
        <v>382</v>
      </c>
      <c r="P29" s="18">
        <f t="shared" si="11"/>
        <v>565</v>
      </c>
      <c r="Q29" s="16">
        <f t="shared" si="11"/>
        <v>6802.6299999999992</v>
      </c>
      <c r="R29" s="16">
        <v>69522.880000000005</v>
      </c>
      <c r="S29" s="13"/>
    </row>
    <row r="30" spans="2:19" s="22" customFormat="1" ht="16.149999999999999" customHeight="1" x14ac:dyDescent="0.2">
      <c r="B30" s="24">
        <v>7</v>
      </c>
      <c r="C30" s="29" t="s">
        <v>35</v>
      </c>
      <c r="D30" s="24">
        <v>9</v>
      </c>
      <c r="E30" s="24">
        <v>6</v>
      </c>
      <c r="F30" s="24">
        <v>6</v>
      </c>
      <c r="G30" s="29">
        <v>3.6</v>
      </c>
      <c r="H30" s="24" t="s">
        <v>22</v>
      </c>
      <c r="I30" s="29" t="s">
        <v>20</v>
      </c>
      <c r="J30" s="41" t="s">
        <v>17</v>
      </c>
      <c r="K30" s="32">
        <v>16</v>
      </c>
      <c r="L30" s="32">
        <v>117</v>
      </c>
      <c r="M30" s="32">
        <v>8</v>
      </c>
      <c r="N30" s="33">
        <f t="shared" ref="N30:N31" si="12">SUBTOTAL(9,K30:M30)</f>
        <v>141</v>
      </c>
      <c r="O30" s="32">
        <v>371</v>
      </c>
      <c r="P30" s="33">
        <f>SUM(N30:O30)</f>
        <v>512</v>
      </c>
      <c r="Q30" s="29">
        <v>4231.46</v>
      </c>
      <c r="R30" s="14"/>
      <c r="S30" s="13" t="s">
        <v>39</v>
      </c>
    </row>
    <row r="31" spans="2:19" s="22" customFormat="1" ht="16.149999999999999" customHeight="1" x14ac:dyDescent="0.2">
      <c r="B31" s="24"/>
      <c r="C31" s="29"/>
      <c r="D31" s="24"/>
      <c r="E31" s="31"/>
      <c r="F31" s="31"/>
      <c r="G31" s="20"/>
      <c r="H31" s="24" t="s">
        <v>45</v>
      </c>
      <c r="I31" s="20"/>
      <c r="J31" s="39" t="s">
        <v>18</v>
      </c>
      <c r="K31" s="32">
        <v>3</v>
      </c>
      <c r="L31" s="32">
        <v>17</v>
      </c>
      <c r="M31" s="32">
        <v>7</v>
      </c>
      <c r="N31" s="33">
        <f t="shared" si="12"/>
        <v>27</v>
      </c>
      <c r="O31" s="32">
        <v>85</v>
      </c>
      <c r="P31" s="33">
        <f>SUM(N31:O31)</f>
        <v>112</v>
      </c>
      <c r="Q31" s="29">
        <v>2213.11</v>
      </c>
      <c r="R31" s="14"/>
      <c r="S31" s="13"/>
    </row>
    <row r="32" spans="2:19" s="22" customFormat="1" ht="16.149999999999999" customHeight="1" x14ac:dyDescent="0.2">
      <c r="B32" s="24"/>
      <c r="C32" s="29"/>
      <c r="D32" s="24"/>
      <c r="E32" s="24"/>
      <c r="F32" s="24"/>
      <c r="G32" s="29"/>
      <c r="H32" s="24">
        <v>55</v>
      </c>
      <c r="I32" s="29"/>
      <c r="J32" s="16" t="s">
        <v>15</v>
      </c>
      <c r="K32" s="34">
        <f t="shared" ref="K32:Q32" si="13">SUM(K30:K31)</f>
        <v>19</v>
      </c>
      <c r="L32" s="34">
        <f t="shared" si="13"/>
        <v>134</v>
      </c>
      <c r="M32" s="34">
        <f t="shared" si="13"/>
        <v>15</v>
      </c>
      <c r="N32" s="34">
        <f t="shared" si="13"/>
        <v>168</v>
      </c>
      <c r="O32" s="34">
        <f t="shared" si="13"/>
        <v>456</v>
      </c>
      <c r="P32" s="34">
        <f t="shared" si="13"/>
        <v>624</v>
      </c>
      <c r="Q32" s="16">
        <f t="shared" si="13"/>
        <v>6444.57</v>
      </c>
      <c r="R32" s="19">
        <v>56776.66</v>
      </c>
      <c r="S32" s="14"/>
    </row>
    <row r="33" spans="2:22" s="22" customFormat="1" ht="16.149999999999999" customHeight="1" x14ac:dyDescent="0.2">
      <c r="B33" s="24">
        <v>8</v>
      </c>
      <c r="C33" s="29" t="s">
        <v>35</v>
      </c>
      <c r="D33" s="24">
        <v>9</v>
      </c>
      <c r="E33" s="24">
        <v>6</v>
      </c>
      <c r="F33" s="24">
        <v>5</v>
      </c>
      <c r="G33" s="29">
        <v>2.7</v>
      </c>
      <c r="H33" s="24" t="s">
        <v>22</v>
      </c>
      <c r="I33" s="29" t="s">
        <v>20</v>
      </c>
      <c r="J33" s="41" t="s">
        <v>17</v>
      </c>
      <c r="K33" s="32">
        <v>15</v>
      </c>
      <c r="L33" s="32">
        <v>116</v>
      </c>
      <c r="M33" s="32">
        <v>7</v>
      </c>
      <c r="N33" s="33">
        <f t="shared" ref="N33:N34" si="14">SUBTOTAL(9,K33:M33)</f>
        <v>138</v>
      </c>
      <c r="O33" s="32">
        <v>297</v>
      </c>
      <c r="P33" s="33">
        <f>SUM(N33:O33)</f>
        <v>435</v>
      </c>
      <c r="Q33" s="29">
        <v>4087.51</v>
      </c>
      <c r="R33" s="14"/>
      <c r="S33" s="13" t="s">
        <v>39</v>
      </c>
    </row>
    <row r="34" spans="2:22" s="22" customFormat="1" ht="16.149999999999999" customHeight="1" x14ac:dyDescent="0.2">
      <c r="B34" s="24"/>
      <c r="C34" s="29"/>
      <c r="D34" s="24"/>
      <c r="E34" s="31"/>
      <c r="F34" s="31"/>
      <c r="G34" s="20"/>
      <c r="H34" s="24" t="s">
        <v>45</v>
      </c>
      <c r="I34" s="20"/>
      <c r="J34" s="39" t="s">
        <v>18</v>
      </c>
      <c r="K34" s="32">
        <v>3</v>
      </c>
      <c r="L34" s="32">
        <v>16</v>
      </c>
      <c r="M34" s="32">
        <v>6</v>
      </c>
      <c r="N34" s="33">
        <f t="shared" si="14"/>
        <v>25</v>
      </c>
      <c r="O34" s="32">
        <v>83</v>
      </c>
      <c r="P34" s="33">
        <f>SUM(N34:O34)</f>
        <v>108</v>
      </c>
      <c r="Q34" s="29">
        <v>2084.92</v>
      </c>
      <c r="R34" s="14"/>
      <c r="S34" s="13"/>
    </row>
    <row r="35" spans="2:22" s="22" customFormat="1" ht="16.149999999999999" customHeight="1" x14ac:dyDescent="0.2">
      <c r="B35" s="24"/>
      <c r="C35" s="29"/>
      <c r="D35" s="24"/>
      <c r="E35" s="24"/>
      <c r="F35" s="24"/>
      <c r="G35" s="29"/>
      <c r="H35" s="24">
        <v>55</v>
      </c>
      <c r="I35" s="29"/>
      <c r="J35" s="16" t="s">
        <v>15</v>
      </c>
      <c r="K35" s="34">
        <f t="shared" ref="K35:Q35" si="15">SUM(K33:K34)</f>
        <v>18</v>
      </c>
      <c r="L35" s="34">
        <f t="shared" si="15"/>
        <v>132</v>
      </c>
      <c r="M35" s="34">
        <f t="shared" si="15"/>
        <v>13</v>
      </c>
      <c r="N35" s="34">
        <f t="shared" si="15"/>
        <v>163</v>
      </c>
      <c r="O35" s="34">
        <f t="shared" si="15"/>
        <v>380</v>
      </c>
      <c r="P35" s="34">
        <f t="shared" si="15"/>
        <v>543</v>
      </c>
      <c r="Q35" s="16">
        <f t="shared" si="15"/>
        <v>6172.43</v>
      </c>
      <c r="R35" s="19">
        <v>59440.5</v>
      </c>
      <c r="S35" s="14"/>
    </row>
    <row r="36" spans="2:22" s="22" customFormat="1" ht="16.149999999999999" customHeight="1" x14ac:dyDescent="0.2">
      <c r="B36" s="24">
        <v>9</v>
      </c>
      <c r="C36" s="29" t="s">
        <v>35</v>
      </c>
      <c r="D36" s="24">
        <v>63</v>
      </c>
      <c r="E36" s="24">
        <v>63</v>
      </c>
      <c r="F36" s="24">
        <v>4</v>
      </c>
      <c r="G36" s="29">
        <v>4.7</v>
      </c>
      <c r="H36" s="24" t="s">
        <v>22</v>
      </c>
      <c r="I36" s="29" t="s">
        <v>20</v>
      </c>
      <c r="J36" s="41" t="s">
        <v>17</v>
      </c>
      <c r="K36" s="32">
        <v>69</v>
      </c>
      <c r="L36" s="32">
        <v>192</v>
      </c>
      <c r="M36" s="32">
        <v>8</v>
      </c>
      <c r="N36" s="33">
        <f t="shared" ref="N36:N37" si="16">SUBTOTAL(9,K36:M36)</f>
        <v>269</v>
      </c>
      <c r="O36" s="32">
        <v>452</v>
      </c>
      <c r="P36" s="33">
        <f>SUM(N36:O36)</f>
        <v>721</v>
      </c>
      <c r="Q36" s="29">
        <v>8269.49</v>
      </c>
      <c r="R36" s="14"/>
      <c r="S36" s="13" t="s">
        <v>41</v>
      </c>
    </row>
    <row r="37" spans="2:22" s="22" customFormat="1" ht="16.149999999999999" customHeight="1" x14ac:dyDescent="0.2">
      <c r="B37" s="24"/>
      <c r="C37" s="29"/>
      <c r="D37" s="24"/>
      <c r="E37" s="31"/>
      <c r="F37" s="31"/>
      <c r="G37" s="20"/>
      <c r="H37" s="24" t="s">
        <v>44</v>
      </c>
      <c r="I37" s="20"/>
      <c r="J37" s="39" t="s">
        <v>18</v>
      </c>
      <c r="K37" s="32">
        <v>0</v>
      </c>
      <c r="L37" s="32">
        <v>7</v>
      </c>
      <c r="M37" s="32">
        <v>1</v>
      </c>
      <c r="N37" s="33">
        <f t="shared" si="16"/>
        <v>8</v>
      </c>
      <c r="O37" s="32">
        <v>63</v>
      </c>
      <c r="P37" s="33">
        <f>SUM(N37:O37)</f>
        <v>71</v>
      </c>
      <c r="Q37" s="29">
        <v>756.6</v>
      </c>
      <c r="R37" s="14"/>
      <c r="S37" s="13"/>
    </row>
    <row r="38" spans="2:22" s="22" customFormat="1" ht="16.149999999999999" customHeight="1" x14ac:dyDescent="0.2">
      <c r="B38" s="24"/>
      <c r="C38" s="29"/>
      <c r="D38" s="24"/>
      <c r="E38" s="24"/>
      <c r="F38" s="24"/>
      <c r="G38" s="29"/>
      <c r="H38" s="24">
        <v>55</v>
      </c>
      <c r="I38" s="29"/>
      <c r="J38" s="16" t="s">
        <v>15</v>
      </c>
      <c r="K38" s="34">
        <f t="shared" ref="K38:Q38" si="17">SUM(K36:K37)</f>
        <v>69</v>
      </c>
      <c r="L38" s="34">
        <f t="shared" si="17"/>
        <v>199</v>
      </c>
      <c r="M38" s="34">
        <f t="shared" si="17"/>
        <v>9</v>
      </c>
      <c r="N38" s="34">
        <f t="shared" si="17"/>
        <v>277</v>
      </c>
      <c r="O38" s="34">
        <f t="shared" si="17"/>
        <v>515</v>
      </c>
      <c r="P38" s="34">
        <f t="shared" si="17"/>
        <v>792</v>
      </c>
      <c r="Q38" s="16">
        <f t="shared" si="17"/>
        <v>9026.09</v>
      </c>
      <c r="R38" s="19">
        <v>101001.95</v>
      </c>
      <c r="S38" s="14"/>
    </row>
    <row r="39" spans="2:22" s="22" customFormat="1" ht="16.149999999999999" customHeight="1" x14ac:dyDescent="0.2">
      <c r="B39" s="24">
        <v>10</v>
      </c>
      <c r="C39" s="29" t="s">
        <v>35</v>
      </c>
      <c r="D39" s="24">
        <v>63</v>
      </c>
      <c r="E39" s="24">
        <v>63</v>
      </c>
      <c r="F39" s="24">
        <v>3</v>
      </c>
      <c r="G39" s="29">
        <v>4.8</v>
      </c>
      <c r="H39" s="24" t="s">
        <v>22</v>
      </c>
      <c r="I39" s="29" t="s">
        <v>20</v>
      </c>
      <c r="J39" s="41" t="s">
        <v>17</v>
      </c>
      <c r="K39" s="32">
        <v>79</v>
      </c>
      <c r="L39" s="32">
        <v>206</v>
      </c>
      <c r="M39" s="32">
        <v>11</v>
      </c>
      <c r="N39" s="33">
        <f t="shared" ref="N39:N40" si="18">SUBTOTAL(9,K39:M39)</f>
        <v>296</v>
      </c>
      <c r="O39" s="32">
        <v>514</v>
      </c>
      <c r="P39" s="33">
        <f>SUM(N39:O39)</f>
        <v>810</v>
      </c>
      <c r="Q39" s="29">
        <v>9111.1</v>
      </c>
      <c r="R39" s="14"/>
      <c r="S39" s="13" t="s">
        <v>41</v>
      </c>
    </row>
    <row r="40" spans="2:22" s="22" customFormat="1" ht="16.149999999999999" customHeight="1" x14ac:dyDescent="0.2">
      <c r="B40" s="24"/>
      <c r="C40" s="29"/>
      <c r="D40" s="24"/>
      <c r="E40" s="31"/>
      <c r="F40" s="31"/>
      <c r="G40" s="20"/>
      <c r="H40" s="24" t="s">
        <v>44</v>
      </c>
      <c r="I40" s="20"/>
      <c r="J40" s="39" t="s">
        <v>18</v>
      </c>
      <c r="K40" s="32">
        <v>0</v>
      </c>
      <c r="L40" s="32">
        <v>7</v>
      </c>
      <c r="M40" s="32">
        <v>1</v>
      </c>
      <c r="N40" s="33">
        <f t="shared" si="18"/>
        <v>8</v>
      </c>
      <c r="O40" s="32">
        <v>36</v>
      </c>
      <c r="P40" s="33">
        <f>SUM(N40:O40)</f>
        <v>44</v>
      </c>
      <c r="Q40" s="29">
        <v>695.87</v>
      </c>
      <c r="R40" s="14"/>
      <c r="S40" s="13"/>
    </row>
    <row r="41" spans="2:22" s="22" customFormat="1" ht="16.149999999999999" customHeight="1" x14ac:dyDescent="0.2">
      <c r="B41" s="24"/>
      <c r="C41" s="29"/>
      <c r="D41" s="24"/>
      <c r="E41" s="24"/>
      <c r="F41" s="24"/>
      <c r="G41" s="29"/>
      <c r="H41" s="24">
        <v>55</v>
      </c>
      <c r="I41" s="29"/>
      <c r="J41" s="16" t="s">
        <v>15</v>
      </c>
      <c r="K41" s="34">
        <f t="shared" ref="K41:Q41" si="19">SUM(K39:K40)</f>
        <v>79</v>
      </c>
      <c r="L41" s="34">
        <f t="shared" si="19"/>
        <v>213</v>
      </c>
      <c r="M41" s="34">
        <f t="shared" si="19"/>
        <v>12</v>
      </c>
      <c r="N41" s="34">
        <f t="shared" si="19"/>
        <v>304</v>
      </c>
      <c r="O41" s="34">
        <f t="shared" si="19"/>
        <v>550</v>
      </c>
      <c r="P41" s="34">
        <f t="shared" si="19"/>
        <v>854</v>
      </c>
      <c r="Q41" s="16">
        <f t="shared" si="19"/>
        <v>9806.9700000000012</v>
      </c>
      <c r="R41" s="19">
        <v>103855.81</v>
      </c>
      <c r="S41" s="13"/>
    </row>
    <row r="42" spans="2:22" s="22" customFormat="1" ht="16.149999999999999" customHeight="1" x14ac:dyDescent="0.2">
      <c r="B42" s="24"/>
      <c r="C42" s="29"/>
      <c r="D42" s="24"/>
      <c r="E42" s="24"/>
      <c r="F42" s="24"/>
      <c r="G42" s="29"/>
      <c r="H42" s="24"/>
      <c r="I42" s="29"/>
      <c r="J42" s="20"/>
      <c r="K42" s="35"/>
      <c r="L42" s="35"/>
      <c r="M42" s="35"/>
      <c r="N42" s="35"/>
      <c r="O42" s="35"/>
      <c r="P42" s="35"/>
      <c r="Q42" s="20"/>
      <c r="R42" s="21"/>
      <c r="S42" s="13"/>
    </row>
    <row r="43" spans="2:22" ht="16.149999999999999" customHeight="1" x14ac:dyDescent="0.2">
      <c r="B43" s="24"/>
      <c r="C43" s="20"/>
      <c r="D43" s="31" t="s">
        <v>19</v>
      </c>
      <c r="E43" s="31"/>
      <c r="F43" s="31"/>
      <c r="G43" s="14">
        <f>SUM(G7:G42)</f>
        <v>61.70000000000001</v>
      </c>
      <c r="H43" s="24"/>
      <c r="I43" s="20"/>
      <c r="J43" s="20"/>
      <c r="K43" s="35">
        <f t="shared" ref="K43:O43" si="20">K41+K38+K35+K32+K29+K25+K21+K18+K14+K10</f>
        <v>443</v>
      </c>
      <c r="L43" s="35">
        <f t="shared" si="20"/>
        <v>2645</v>
      </c>
      <c r="M43" s="35">
        <f t="shared" si="20"/>
        <v>466</v>
      </c>
      <c r="N43" s="35">
        <f t="shared" si="20"/>
        <v>3554</v>
      </c>
      <c r="O43" s="35">
        <f t="shared" si="20"/>
        <v>8643</v>
      </c>
      <c r="P43" s="35">
        <f>P41+P38+P35+P32+P29+P25+P21+P18+P14+P10</f>
        <v>12197</v>
      </c>
      <c r="Q43" s="14">
        <f t="shared" ref="Q43:R43" si="21">Q41+Q38+Q35+Q32+Q29+Q25+Q21+Q18+Q14+Q10</f>
        <v>333162.32999999996</v>
      </c>
      <c r="R43" s="14">
        <f t="shared" si="21"/>
        <v>1521151.5699999998</v>
      </c>
      <c r="S43" s="14"/>
    </row>
    <row r="44" spans="2:22" x14ac:dyDescent="0.2">
      <c r="B44" s="3"/>
      <c r="C44" s="38"/>
      <c r="D44" s="3"/>
      <c r="E44" s="3"/>
      <c r="F44" s="3"/>
      <c r="G44" s="38"/>
      <c r="H44" s="25"/>
      <c r="I44" s="38"/>
      <c r="J44" s="38"/>
      <c r="K44" s="5"/>
      <c r="L44" s="5"/>
      <c r="M44" s="5"/>
      <c r="N44" s="5"/>
      <c r="O44" s="38"/>
      <c r="P44" s="5"/>
      <c r="Q44" s="26"/>
      <c r="R44" s="5"/>
      <c r="S44" s="5"/>
      <c r="U44" s="6"/>
      <c r="V44" s="7"/>
    </row>
    <row r="45" spans="2:22" x14ac:dyDescent="0.2">
      <c r="B45" s="3"/>
      <c r="C45" s="38"/>
      <c r="D45" s="3"/>
      <c r="E45" s="3"/>
      <c r="F45" s="3" t="s">
        <v>28</v>
      </c>
      <c r="G45" s="38"/>
      <c r="H45" s="26"/>
      <c r="I45" s="38"/>
      <c r="J45" s="10"/>
      <c r="K45" s="3"/>
      <c r="L45" s="3"/>
      <c r="M45" s="3"/>
      <c r="N45" s="3"/>
      <c r="O45" s="38" t="s">
        <v>40</v>
      </c>
      <c r="P45" s="3"/>
      <c r="Q45" s="26"/>
      <c r="R45" s="5"/>
      <c r="S45" s="5"/>
      <c r="U45" s="6"/>
      <c r="V45" s="7"/>
    </row>
    <row r="46" spans="2:22" x14ac:dyDescent="0.2">
      <c r="B46" s="3"/>
      <c r="C46" s="38"/>
      <c r="D46" s="3"/>
      <c r="E46" s="3"/>
      <c r="F46" s="3"/>
      <c r="G46" s="38"/>
      <c r="H46" s="26"/>
      <c r="I46" s="38"/>
      <c r="J46" s="10"/>
      <c r="K46" s="3"/>
      <c r="L46" s="3"/>
      <c r="M46" s="3"/>
      <c r="N46" s="3"/>
      <c r="O46" s="3"/>
      <c r="P46" s="3"/>
      <c r="Q46" s="26"/>
      <c r="R46" s="5"/>
      <c r="S46" s="5"/>
      <c r="U46" s="6"/>
      <c r="V46" s="7"/>
    </row>
    <row r="47" spans="2:22" ht="12.75" customHeight="1" x14ac:dyDescent="0.2">
      <c r="B47" s="3"/>
      <c r="C47" s="48" t="s">
        <v>31</v>
      </c>
      <c r="D47" s="48"/>
      <c r="E47" s="48"/>
      <c r="F47" s="48"/>
      <c r="G47" s="47" t="s">
        <v>29</v>
      </c>
      <c r="H47" s="47"/>
      <c r="I47" s="47"/>
      <c r="J47" s="11"/>
      <c r="K47" s="12"/>
      <c r="L47" s="3"/>
      <c r="M47" s="3"/>
      <c r="N47" s="3" t="s">
        <v>32</v>
      </c>
      <c r="O47" s="3"/>
      <c r="P47" s="3"/>
      <c r="Q47" s="26"/>
      <c r="R47" s="5"/>
      <c r="S47" s="5"/>
      <c r="U47" s="6"/>
      <c r="V47" s="7"/>
    </row>
    <row r="48" spans="2:22" x14ac:dyDescent="0.2">
      <c r="B48" s="3"/>
      <c r="C48" s="38"/>
      <c r="D48" s="3"/>
      <c r="E48" s="3"/>
      <c r="F48" s="3"/>
      <c r="G48" s="38"/>
      <c r="H48" s="25"/>
      <c r="I48" s="38"/>
      <c r="J48" s="38"/>
      <c r="K48" s="5"/>
      <c r="L48" s="5"/>
      <c r="M48" s="5"/>
      <c r="N48" s="5"/>
      <c r="O48" s="5"/>
      <c r="P48" s="5"/>
      <c r="Q48" s="26"/>
      <c r="R48" s="5"/>
      <c r="S48" s="5"/>
    </row>
    <row r="49" spans="2:19" x14ac:dyDescent="0.2">
      <c r="B49" s="3"/>
      <c r="C49" s="38"/>
      <c r="D49" s="3"/>
      <c r="E49" s="3"/>
      <c r="F49" s="3"/>
      <c r="G49" s="38"/>
      <c r="H49" s="25"/>
      <c r="I49" s="39" t="s">
        <v>18</v>
      </c>
      <c r="J49" s="43"/>
      <c r="K49" s="39">
        <f t="shared" ref="K49:P49" si="22">K7+K12+K16+K20+K23+K27+K31+K34+K37+K40</f>
        <v>66</v>
      </c>
      <c r="L49" s="39">
        <f t="shared" si="22"/>
        <v>830</v>
      </c>
      <c r="M49" s="39">
        <f t="shared" si="22"/>
        <v>184</v>
      </c>
      <c r="N49" s="39">
        <f t="shared" si="22"/>
        <v>1080</v>
      </c>
      <c r="O49" s="39">
        <f t="shared" si="22"/>
        <v>3088</v>
      </c>
      <c r="P49" s="39">
        <f t="shared" si="22"/>
        <v>4168</v>
      </c>
      <c r="Q49" s="43"/>
      <c r="R49" s="43"/>
      <c r="S49" s="5"/>
    </row>
    <row r="50" spans="2:19" x14ac:dyDescent="0.2">
      <c r="B50" s="3"/>
      <c r="C50" s="38"/>
      <c r="D50" s="3"/>
      <c r="E50" s="3"/>
      <c r="F50" s="3"/>
      <c r="G50" s="38"/>
      <c r="H50" s="25"/>
      <c r="I50" s="40" t="s">
        <v>16</v>
      </c>
      <c r="J50" s="43"/>
      <c r="K50" s="40">
        <f t="shared" ref="K50:P50" si="23">K8+K11+K15</f>
        <v>65</v>
      </c>
      <c r="L50" s="40">
        <f t="shared" si="23"/>
        <v>661</v>
      </c>
      <c r="M50" s="40">
        <f t="shared" si="23"/>
        <v>179</v>
      </c>
      <c r="N50" s="40">
        <f t="shared" si="23"/>
        <v>905</v>
      </c>
      <c r="O50" s="40">
        <f t="shared" si="23"/>
        <v>2407</v>
      </c>
      <c r="P50" s="40">
        <f t="shared" si="23"/>
        <v>3312</v>
      </c>
      <c r="Q50" s="43"/>
      <c r="R50" s="43"/>
      <c r="S50" s="5"/>
    </row>
    <row r="51" spans="2:19" x14ac:dyDescent="0.2">
      <c r="B51" s="3"/>
      <c r="C51" s="38"/>
      <c r="D51" s="3"/>
      <c r="E51" s="3"/>
      <c r="F51" s="3"/>
      <c r="G51" s="38"/>
      <c r="H51" s="25"/>
      <c r="I51" s="42" t="s">
        <v>21</v>
      </c>
      <c r="J51" s="43"/>
      <c r="K51" s="42">
        <f t="shared" ref="K51:P51" si="24">K9+K24+K28</f>
        <v>0</v>
      </c>
      <c r="L51" s="42">
        <f t="shared" si="24"/>
        <v>33</v>
      </c>
      <c r="M51" s="42">
        <f t="shared" si="24"/>
        <v>24</v>
      </c>
      <c r="N51" s="42">
        <f t="shared" si="24"/>
        <v>57</v>
      </c>
      <c r="O51" s="42">
        <f t="shared" si="24"/>
        <v>275</v>
      </c>
      <c r="P51" s="42">
        <f t="shared" si="24"/>
        <v>332</v>
      </c>
      <c r="Q51" s="43"/>
      <c r="R51" s="43"/>
      <c r="S51" s="5"/>
    </row>
    <row r="52" spans="2:19" x14ac:dyDescent="0.2">
      <c r="B52" s="3"/>
      <c r="C52" s="38"/>
      <c r="D52" s="3"/>
      <c r="E52" s="3"/>
      <c r="F52" s="3"/>
      <c r="G52" s="38"/>
      <c r="H52" s="25"/>
      <c r="I52" s="41" t="s">
        <v>17</v>
      </c>
      <c r="J52" s="43"/>
      <c r="K52" s="41">
        <f t="shared" ref="K52:P52" si="25">K13+K17+K19+K22+K26+K30+K33+K36+K39</f>
        <v>312</v>
      </c>
      <c r="L52" s="41">
        <f t="shared" si="25"/>
        <v>1121</v>
      </c>
      <c r="M52" s="41">
        <f t="shared" si="25"/>
        <v>79</v>
      </c>
      <c r="N52" s="41">
        <f t="shared" si="25"/>
        <v>1512</v>
      </c>
      <c r="O52" s="41">
        <f t="shared" si="25"/>
        <v>2873</v>
      </c>
      <c r="P52" s="41">
        <f t="shared" si="25"/>
        <v>4385</v>
      </c>
      <c r="Q52" s="43"/>
      <c r="R52" s="43"/>
      <c r="S52" s="5"/>
    </row>
    <row r="53" spans="2:19" x14ac:dyDescent="0.2">
      <c r="B53" s="3"/>
      <c r="C53" s="38"/>
      <c r="D53" s="3"/>
      <c r="E53" s="3"/>
      <c r="F53" s="3"/>
      <c r="G53" s="38"/>
      <c r="H53" s="25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5"/>
    </row>
    <row r="54" spans="2:19" x14ac:dyDescent="0.2">
      <c r="B54" s="3"/>
      <c r="C54" s="38"/>
      <c r="D54" s="3"/>
      <c r="E54" s="3"/>
      <c r="F54" s="3"/>
      <c r="G54" s="38"/>
      <c r="H54" s="25"/>
      <c r="I54" s="38"/>
      <c r="J54" s="38"/>
      <c r="K54" s="38">
        <f t="shared" ref="K54:P54" si="26">SUM(K49:K52)</f>
        <v>443</v>
      </c>
      <c r="L54" s="38">
        <f t="shared" si="26"/>
        <v>2645</v>
      </c>
      <c r="M54" s="38">
        <f t="shared" si="26"/>
        <v>466</v>
      </c>
      <c r="N54" s="38">
        <f t="shared" si="26"/>
        <v>3554</v>
      </c>
      <c r="O54" s="38">
        <f t="shared" si="26"/>
        <v>8643</v>
      </c>
      <c r="P54" s="38">
        <f t="shared" si="26"/>
        <v>12197</v>
      </c>
      <c r="Q54" s="38"/>
      <c r="R54" s="38"/>
      <c r="S54" s="5"/>
    </row>
  </sheetData>
  <mergeCells count="19">
    <mergeCell ref="B2:S2"/>
    <mergeCell ref="B3:S3"/>
    <mergeCell ref="B5:B6"/>
    <mergeCell ref="C5:C6"/>
    <mergeCell ref="D5:D6"/>
    <mergeCell ref="E5:E6"/>
    <mergeCell ref="F5:F6"/>
    <mergeCell ref="G5:G6"/>
    <mergeCell ref="H5:H6"/>
    <mergeCell ref="I5:I6"/>
    <mergeCell ref="S5:S6"/>
    <mergeCell ref="P5:P6"/>
    <mergeCell ref="Q5:Q6"/>
    <mergeCell ref="R5:R6"/>
    <mergeCell ref="C47:F47"/>
    <mergeCell ref="G47:I47"/>
    <mergeCell ref="J5:J6"/>
    <mergeCell ref="K5:N5"/>
    <mergeCell ref="O5:O6"/>
  </mergeCells>
  <pageMargins left="0.59055118110236227" right="0.19685039370078741" top="0.59055118110236227" bottom="0.19685039370078741" header="0.31496062992125984" footer="0.31496062992125984"/>
  <pageSetup paperSize="9" scale="72" orientation="landscape" verticalDpi="0" r:id="rId1"/>
  <rowBreaks count="1" manualBreakCount="1">
    <brk id="47" min="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Извещение</vt:lpstr>
      <vt:lpstr>Лист1</vt:lpstr>
      <vt:lpstr>Извещение!Заголовки_для_печати</vt:lpstr>
      <vt:lpstr>Извещение!Область_печати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2019-05-13T06:58:04Z</cp:lastPrinted>
  <dcterms:created xsi:type="dcterms:W3CDTF">1996-10-08T23:32:33Z</dcterms:created>
  <dcterms:modified xsi:type="dcterms:W3CDTF">2019-05-14T14:44:38Z</dcterms:modified>
</cp:coreProperties>
</file>