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7.16 Акс Кам Лаи\Камское\"/>
    </mc:Choice>
  </mc:AlternateContent>
  <bookViews>
    <workbookView xWindow="0" yWindow="0" windowWidth="2325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Методике'!#REF!</definedName>
    <definedName name="способ_рубки">'Расчет стоимости по Методике'!#REF!</definedName>
  </definedNames>
  <calcPr calcId="162913" refMode="R1C1"/>
</workbook>
</file>

<file path=xl/calcChain.xml><?xml version="1.0" encoding="utf-8"?>
<calcChain xmlns="http://schemas.openxmlformats.org/spreadsheetml/2006/main">
  <c r="G26" i="4" l="1"/>
  <c r="G25" i="4"/>
  <c r="G24" i="4"/>
  <c r="G23" i="4"/>
  <c r="G22" i="4"/>
  <c r="G21" i="4"/>
  <c r="G20" i="4"/>
  <c r="E31" i="4" s="1"/>
  <c r="G19" i="4"/>
  <c r="G18" i="4"/>
  <c r="G17" i="4"/>
  <c r="E29" i="4" s="1"/>
  <c r="G9" i="4"/>
  <c r="E30" i="4" l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<sst xmlns="http://schemas.openxmlformats.org/spreadsheetml/2006/main" count="50" uniqueCount="42">
  <si>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</si>
  <si>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</si>
  <si>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</si>
  <si>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</si>
  <si>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</si>
  <si>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</si>
  <si>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</si>
  <si>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</si>
  <si>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</si>
  <si>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</si>
  <si>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</si>
  <si>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</si>
  <si>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</si>
  <si>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</si>
  <si>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</si>
  <si>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</si>
  <si>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</si>
  <si>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</si>
  <si>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</si>
  <si>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</si>
  <si>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</si>
  <si>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</si>
  <si>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</si>
  <si>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</si>
  <si>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</si>
  <si>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</si>
  <si>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</si>
  <si>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</si>
  <si>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</si>
  <si>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</si>
  <si>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</si>
  <si>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</si>
  <si>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</si>
  <si>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</si>
  <si>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</si>
  <si>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</si>
  <si>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"Камское лесничество"</t>
  </si>
  <si>
    <t>Прикамское участковое лесничество</t>
  </si>
  <si>
    <t>квартал № 6 выдел 3 лесосека 1</t>
  </si>
  <si>
    <t>6Лп2Д1В1Кл</t>
  </si>
  <si>
    <t>105 лет</t>
  </si>
  <si>
    <t>ЛОТ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</si>
</sst>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topLeftCell="A22" zoomScale="115" zoomScaleNormal="115" zoomScaleSheetLayoutView="85" zoomScalePageLayoutView="85" workbookViewId="0">
      <selection activeCell="D10" sqref="D10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8" hidden="1" customWidth="1"/>
    <col min="11" max="16384" width="9.140625" style="7"/>
  </cols>
  <sheetData>
    <row r="1" spans="2:8" ht="60.75" x14ac:dyDescent="0.8">
      <c r="B1" s="78" t="s">
        <v>41</v>
      </c>
      <c r="C1" s="78"/>
      <c r="D1" s="78"/>
      <c r="E1" s="78"/>
      <c r="F1" s="78"/>
      <c r="G1" s="78"/>
      <c r="H1" s="78"/>
    </row>
    <row r="2" spans="2:8" x14ac:dyDescent="0.25">
      <c r="B2" s="79" t="s">
        <v>35</v>
      </c>
      <c r="C2" s="79"/>
      <c r="D2" s="79"/>
      <c r="E2" s="79"/>
      <c r="F2" s="79"/>
      <c r="G2" s="79"/>
    </row>
    <row r="3" spans="2:8" x14ac:dyDescent="0.25">
      <c r="C3" s="47"/>
      <c r="G3" s="7"/>
    </row>
    <row r="4" spans="2:8" ht="25.5" x14ac:dyDescent="0.25">
      <c r="C4" s="13" t="s">
        <v>5</v>
      </c>
      <c r="D4" s="6"/>
    </row>
    <row r="5" spans="2:8" ht="20.45" customHeight="1" x14ac:dyDescent="0.25">
      <c r="B5" s="9"/>
      <c r="C5" s="65" t="s">
        <v>15</v>
      </c>
      <c r="D5" s="68" t="s">
        <v>36</v>
      </c>
      <c r="E5" s="68"/>
      <c r="F5" s="68"/>
      <c r="G5" s="68"/>
      <c r="H5" s="38"/>
    </row>
    <row r="6" spans="2:8" ht="20.45" customHeight="1" x14ac:dyDescent="0.25">
      <c r="B6" s="9"/>
      <c r="C6" s="66"/>
      <c r="D6" s="68" t="s">
        <v>37</v>
      </c>
      <c r="E6" s="68"/>
      <c r="F6" s="68"/>
      <c r="G6" s="68"/>
      <c r="H6" s="38"/>
    </row>
    <row r="7" spans="2:8" ht="20.45" customHeight="1" x14ac:dyDescent="0.25">
      <c r="B7" s="9"/>
      <c r="C7" s="67"/>
      <c r="D7" s="68" t="s">
        <v>38</v>
      </c>
      <c r="E7" s="68"/>
      <c r="F7" s="68"/>
      <c r="G7" s="68"/>
      <c r="H7" s="38"/>
    </row>
    <row r="8" spans="2:8" x14ac:dyDescent="0.25">
      <c r="C8" s="34" t="s">
        <v>12</v>
      </c>
      <c r="D8" s="48">
        <v>10</v>
      </c>
      <c r="E8" s="44"/>
      <c r="F8" s="9"/>
    </row>
    <row r="9" spans="2:8" x14ac:dyDescent="0.25">
      <c r="C9" s="1" t="s">
        <v>9</v>
      </c>
      <c r="D9" s="49">
        <v>2140</v>
      </c>
      <c r="E9" s="69" t="s">
        <v>16</v>
      </c>
      <c r="F9" s="70"/>
      <c r="G9" s="73">
        <f>D10/D9</f>
        <v>74.121028037383184</v>
      </c>
    </row>
    <row r="10" spans="2:8" x14ac:dyDescent="0.25">
      <c r="C10" s="1" t="s">
        <v>10</v>
      </c>
      <c r="D10" s="49">
        <v>158619</v>
      </c>
      <c r="E10" s="71"/>
      <c r="F10" s="72"/>
      <c r="G10" s="74"/>
    </row>
    <row r="11" spans="2:8" x14ac:dyDescent="0.25">
      <c r="C11" s="36"/>
      <c r="D11" s="37"/>
      <c r="E11" s="45"/>
    </row>
    <row r="12" spans="2:8" x14ac:dyDescent="0.3">
      <c r="C12" s="35" t="s">
        <v>7</v>
      </c>
      <c r="D12" s="50" t="s">
        <v>39</v>
      </c>
    </row>
    <row r="13" spans="2:8" x14ac:dyDescent="0.3">
      <c r="C13" s="35" t="s">
        <v>11</v>
      </c>
      <c r="D13" s="50" t="s">
        <v>40</v>
      </c>
    </row>
    <row r="14" spans="2:8" x14ac:dyDescent="0.3">
      <c r="C14" s="35" t="s">
        <v>13</v>
      </c>
      <c r="D14" s="59" t="s">
        <v>33</v>
      </c>
      <c r="E14" s="39"/>
    </row>
    <row r="15" spans="2:8" ht="24" thickBot="1" x14ac:dyDescent="0.3">
      <c r="C15" s="40"/>
      <c r="D15" s="40"/>
    </row>
    <row r="16" spans="2:8" ht="48" thickBot="1" x14ac:dyDescent="0.3">
      <c r="B16" s="93" t="s">
        <v>17</v>
      </c>
      <c r="C16" s="94"/>
      <c r="D16" s="22" t="s">
        <v>20</v>
      </c>
      <c r="E16" s="89" t="s">
        <v>22</v>
      </c>
      <c r="F16" s="90"/>
      <c r="G16" s="2" t="s">
        <v>21</v>
      </c>
    </row>
    <row r="17" spans="2:8" ht="24" thickBot="1" x14ac:dyDescent="0.3">
      <c r="B17" s="80" t="s">
        <v>34</v>
      </c>
      <c r="C17" s="81"/>
      <c r="D17" s="60">
        <v>301.19</v>
      </c>
      <c r="E17" s="51">
        <v>10</v>
      </c>
      <c r="F17" s="17" t="s">
        <v>24</v>
      </c>
      <c r="G17" s="25">
        <f t="shared" ref="G17:G24" si="0">D17*E17</f>
        <v>3011.9</v>
      </c>
      <c r="H17" s="91"/>
    </row>
    <row r="18" spans="2:8" x14ac:dyDescent="0.25">
      <c r="B18" s="82" t="s">
        <v>18</v>
      </c>
      <c r="C18" s="83"/>
      <c r="D18" s="54">
        <v>189.45</v>
      </c>
      <c r="E18" s="52">
        <v>1.6</v>
      </c>
      <c r="F18" s="18" t="s">
        <v>25</v>
      </c>
      <c r="G18" s="26">
        <f t="shared" si="0"/>
        <v>303.12</v>
      </c>
      <c r="H18" s="91"/>
    </row>
    <row r="19" spans="2:8" ht="24" thickBot="1" x14ac:dyDescent="0.3">
      <c r="B19" s="84" t="s">
        <v>19</v>
      </c>
      <c r="C19" s="85"/>
      <c r="D19" s="57">
        <v>762.99</v>
      </c>
      <c r="E19" s="53">
        <v>1.6</v>
      </c>
      <c r="F19" s="19" t="s">
        <v>25</v>
      </c>
      <c r="G19" s="27">
        <f t="shared" si="0"/>
        <v>1220.7840000000001</v>
      </c>
      <c r="H19" s="91"/>
    </row>
    <row r="20" spans="2:8" ht="24" thickBot="1" x14ac:dyDescent="0.3">
      <c r="B20" s="86" t="s">
        <v>27</v>
      </c>
      <c r="C20" s="87"/>
      <c r="D20" s="61">
        <v>1409.04</v>
      </c>
      <c r="E20" s="61"/>
      <c r="F20" s="23" t="s">
        <v>24</v>
      </c>
      <c r="G20" s="28">
        <f t="shared" si="0"/>
        <v>0</v>
      </c>
      <c r="H20" s="91"/>
    </row>
    <row r="21" spans="2:8" x14ac:dyDescent="0.25">
      <c r="B21" s="82" t="s">
        <v>32</v>
      </c>
      <c r="C21" s="83"/>
      <c r="D21" s="54">
        <v>5358.15</v>
      </c>
      <c r="E21" s="54">
        <v>10</v>
      </c>
      <c r="F21" s="18" t="s">
        <v>24</v>
      </c>
      <c r="G21" s="26">
        <f t="shared" si="0"/>
        <v>53581.5</v>
      </c>
      <c r="H21" s="91"/>
    </row>
    <row r="22" spans="2:8" x14ac:dyDescent="0.25">
      <c r="B22" s="75" t="s">
        <v>26</v>
      </c>
      <c r="C22" s="76"/>
      <c r="D22" s="62">
        <v>246.53</v>
      </c>
      <c r="E22" s="55"/>
      <c r="F22" s="20" t="s">
        <v>24</v>
      </c>
      <c r="G22" s="29">
        <f t="shared" si="0"/>
        <v>0</v>
      </c>
      <c r="H22" s="91"/>
    </row>
    <row r="23" spans="2:8" x14ac:dyDescent="0.25">
      <c r="B23" s="75" t="s">
        <v>28</v>
      </c>
      <c r="C23" s="76"/>
      <c r="D23" s="63">
        <v>4374.5</v>
      </c>
      <c r="E23" s="56">
        <v>10</v>
      </c>
      <c r="F23" s="20" t="s">
        <v>24</v>
      </c>
      <c r="G23" s="29">
        <f t="shared" si="0"/>
        <v>43745</v>
      </c>
      <c r="H23" s="91"/>
    </row>
    <row r="24" spans="2:8" x14ac:dyDescent="0.25">
      <c r="B24" s="75" t="s">
        <v>29</v>
      </c>
      <c r="C24" s="76"/>
      <c r="D24" s="63">
        <v>1282.45</v>
      </c>
      <c r="E24" s="56">
        <v>10</v>
      </c>
      <c r="F24" s="20" t="s">
        <v>24</v>
      </c>
      <c r="G24" s="29">
        <f t="shared" si="0"/>
        <v>12824.5</v>
      </c>
      <c r="H24" s="91"/>
    </row>
    <row r="25" spans="2:8" x14ac:dyDescent="0.25">
      <c r="B25" s="75" t="s">
        <v>31</v>
      </c>
      <c r="C25" s="76"/>
      <c r="D25" s="63">
        <v>1000.47</v>
      </c>
      <c r="E25" s="56">
        <v>10</v>
      </c>
      <c r="F25" s="20" t="s">
        <v>24</v>
      </c>
      <c r="G25" s="29">
        <f>D25*E25</f>
        <v>10004.700000000001</v>
      </c>
      <c r="H25" s="91"/>
    </row>
    <row r="26" spans="2:8" ht="24" thickBot="1" x14ac:dyDescent="0.3">
      <c r="B26" s="84" t="s">
        <v>30</v>
      </c>
      <c r="C26" s="85"/>
      <c r="D26" s="64">
        <v>718.61</v>
      </c>
      <c r="E26" s="57">
        <v>100</v>
      </c>
      <c r="F26" s="19" t="s">
        <v>24</v>
      </c>
      <c r="G26" s="30">
        <f>D26*E26</f>
        <v>71861</v>
      </c>
      <c r="H26" s="91"/>
    </row>
    <row r="27" spans="2:8" x14ac:dyDescent="0.25">
      <c r="C27" s="3"/>
      <c r="D27" s="3"/>
      <c r="E27" s="4"/>
      <c r="F27" s="4"/>
      <c r="H27" s="41"/>
    </row>
    <row r="28" spans="2:8" ht="25.5" x14ac:dyDescent="0.25">
      <c r="C28" s="13" t="s">
        <v>14</v>
      </c>
      <c r="D28" s="6"/>
    </row>
    <row r="29" spans="2:8" ht="20.25" x14ac:dyDescent="0.25">
      <c r="C29" s="92" t="s">
        <v>6</v>
      </c>
      <c r="D29" s="46" t="s">
        <v>0</v>
      </c>
      <c r="E29" s="8">
        <f>IF(G17&gt;0, ROUND((G17+D10)/D10,2), 0)</f>
        <v>1.02</v>
      </c>
      <c r="F29" s="8"/>
      <c r="G29" s="9"/>
      <c r="H29" s="7"/>
    </row>
    <row r="30" spans="2:8" x14ac:dyDescent="0.25">
      <c r="C30" s="92"/>
      <c r="D30" s="46" t="s">
        <v>1</v>
      </c>
      <c r="E30" s="8">
        <f>IF(SUM(G18:G19)&gt;0,ROUND((G18+G19+D10)/D10,2),0)</f>
        <v>1.01</v>
      </c>
      <c r="F30" s="8"/>
      <c r="G30" s="10"/>
      <c r="H30" s="42"/>
    </row>
    <row r="31" spans="2:8" x14ac:dyDescent="0.25">
      <c r="C31" s="92"/>
      <c r="D31" s="46" t="s">
        <v>2</v>
      </c>
      <c r="E31" s="8">
        <f>IF(G20&gt;0,ROUND((G20+D10)/D10,2),0)</f>
        <v>0</v>
      </c>
      <c r="F31" s="11"/>
      <c r="G31" s="10"/>
    </row>
    <row r="32" spans="2:8" x14ac:dyDescent="0.25">
      <c r="C32" s="92"/>
      <c r="D32" s="12" t="s">
        <v>3</v>
      </c>
      <c r="E32" s="31">
        <f>IF(SUM(G21:G26)&gt;0,ROUND((SUM(G21:G26)+D10)/D10,2),0)</f>
        <v>2.21</v>
      </c>
      <c r="F32" s="9"/>
      <c r="G32" s="10"/>
    </row>
    <row r="33" spans="2:8" ht="25.5" x14ac:dyDescent="0.25">
      <c r="D33" s="32" t="s">
        <v>4</v>
      </c>
      <c r="E33" s="33">
        <f>SUM(E29:E32)-IF(VALUE(COUNTIF(E29:E32,"&gt;0"))=4,3,0)-IF(VALUE(COUNTIF(E29:E32,"&gt;0"))=3,2,0)-IF(VALUE(COUNTIF(E29:E32,"&gt;0"))=2,1,0)</f>
        <v>2.2400000000000002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77">
        <f>E33*D10</f>
        <v>355306.56000000006</v>
      </c>
      <c r="E35" s="77"/>
    </row>
    <row r="36" spans="2:8" ht="20.25" x14ac:dyDescent="0.3">
      <c r="C36" s="16" t="s">
        <v>8</v>
      </c>
      <c r="D36" s="88">
        <f>D35/D9</f>
        <v>166.03110280373835</v>
      </c>
      <c r="E36" s="88"/>
      <c r="G36" s="7"/>
      <c r="H36" s="43"/>
    </row>
  </sheetData>
  <sheetProtection formatRows="0" insertColumns="0" insertRows="0"/>
  <mergeCells count="24">
    <mergeCell ref="C29:C32"/>
    <mergeCell ref="D35:E35"/>
    <mergeCell ref="D36:E36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C5:C7"/>
    <mergeCell ref="D5:G5"/>
    <mergeCell ref="D6:G6"/>
    <mergeCell ref="D7:G7"/>
    <mergeCell ref="E9:F10"/>
    <mergeCell ref="G9:G10"/>
    <mergeCell ref="B1:H1"/>
    <mergeCell ref="B2:G2"/>
  </mergeCells>
  <dataValidations count="1">
    <dataValidation type="list" allowBlank="1" showInputMessage="1" showErrorMessage="1" sqref="D14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 по Методике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2016-07-26T06:39:25Z</cp:lastPrinted>
  <dcterms:created xsi:type="dcterms:W3CDTF">2016-01-18T14:22:10Z</dcterms:created>
  <dcterms:modified xsi:type="dcterms:W3CDTF">2019-06-24T13:02:00Z</dcterms:modified>
</cp:coreProperties>
</file>