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mosunov\Desktop\Мосунов\D\Мосунов\АУКЦИОН\Средний и малый бизнес\2019\2019.09.03 Бав Бол Нур\Нурлатское\"/>
    </mc:Choice>
  </mc:AlternateContent>
  <bookViews>
    <workbookView xWindow="480" yWindow="105" windowWidth="27960" windowHeight="11760"/>
  </bookViews>
  <sheets>
    <sheet name="ЛОТЫ" sheetId="1" r:id="rId1"/>
  </sheets>
  <externalReferences>
    <externalReference r:id="rId2"/>
  </externalReferences>
  <definedNames>
    <definedName name="_xlnm._FilterDatabase" localSheetId="0" hidden="1">ЛОТЫ!$A$1:$F$1429</definedName>
    <definedName name="д1">[1]РУ!$K$1:$K$2</definedName>
    <definedName name="ЛУ">#REF!</definedName>
  </definedNames>
  <calcPr calcId="162913" refMode="R1C1"/>
</workbook>
</file>

<file path=xl/calcChain.xml><?xml version="1.0" encoding="utf-8"?>
<calcChain xmlns="http://schemas.openxmlformats.org/spreadsheetml/2006/main">
  <c r="F1425" i="1" l="1"/>
  <c r="F1423" i="1"/>
  <c r="D1434" i="1" s="1"/>
  <c r="F1389" i="1"/>
  <c r="F1387" i="1"/>
  <c r="D1398" i="1" s="1"/>
  <c r="F1353" i="1"/>
  <c r="F1351" i="1"/>
  <c r="D1362" i="1" s="1"/>
  <c r="F1317" i="1"/>
  <c r="F1315" i="1"/>
  <c r="D1326" i="1" s="1"/>
  <c r="F1281" i="1"/>
  <c r="F1279" i="1"/>
  <c r="D1290" i="1" s="1"/>
  <c r="F1245" i="1"/>
  <c r="F1243" i="1"/>
  <c r="D1254" i="1" s="1"/>
  <c r="F1209" i="1"/>
  <c r="F1207" i="1"/>
  <c r="D1218" i="1" s="1"/>
  <c r="F1173" i="1"/>
  <c r="F1171" i="1"/>
  <c r="D1182" i="1" s="1"/>
  <c r="F1137" i="1"/>
  <c r="F1135" i="1"/>
  <c r="D1146" i="1" s="1"/>
  <c r="F1101" i="1"/>
  <c r="F1099" i="1"/>
  <c r="D1110" i="1" s="1"/>
  <c r="F1065" i="1"/>
  <c r="F1063" i="1"/>
  <c r="D1074" i="1" s="1"/>
  <c r="F1029" i="1"/>
  <c r="F1027" i="1"/>
  <c r="D1038" i="1" s="1"/>
  <c r="F993" i="1"/>
  <c r="F991" i="1"/>
  <c r="D1002" i="1" s="1"/>
  <c r="F957" i="1"/>
  <c r="F955" i="1"/>
  <c r="D966" i="1" s="1"/>
  <c r="F921" i="1"/>
  <c r="F919" i="1"/>
  <c r="D930" i="1" s="1"/>
  <c r="F885" i="1"/>
  <c r="F883" i="1"/>
  <c r="D894" i="1" s="1"/>
  <c r="F849" i="1"/>
  <c r="F847" i="1"/>
  <c r="D858" i="1" s="1"/>
  <c r="F813" i="1"/>
  <c r="F811" i="1"/>
  <c r="D822" i="1" s="1"/>
  <c r="F777" i="1"/>
  <c r="F775" i="1"/>
  <c r="D786" i="1" s="1"/>
  <c r="F741" i="1"/>
  <c r="F739" i="1"/>
  <c r="D750" i="1" s="1"/>
  <c r="F705" i="1"/>
  <c r="F703" i="1"/>
  <c r="D714" i="1" s="1"/>
  <c r="F669" i="1"/>
  <c r="F667" i="1"/>
  <c r="D678" i="1" s="1"/>
  <c r="F633" i="1"/>
  <c r="F631" i="1"/>
  <c r="D642" i="1" s="1"/>
  <c r="F597" i="1"/>
  <c r="F595" i="1"/>
  <c r="D606" i="1" s="1"/>
  <c r="F561" i="1"/>
  <c r="F559" i="1"/>
  <c r="D570" i="1" s="1"/>
  <c r="F525" i="1"/>
  <c r="F523" i="1"/>
  <c r="D534" i="1" s="1"/>
  <c r="F489" i="1"/>
  <c r="F487" i="1"/>
  <c r="D498" i="1" s="1"/>
  <c r="F453" i="1"/>
  <c r="F451" i="1"/>
  <c r="D462" i="1" s="1"/>
  <c r="F417" i="1"/>
  <c r="F415" i="1"/>
  <c r="D426" i="1" s="1"/>
  <c r="F381" i="1"/>
  <c r="F379" i="1"/>
  <c r="D390" i="1" s="1"/>
  <c r="F345" i="1"/>
  <c r="F343" i="1"/>
  <c r="D354" i="1" s="1"/>
  <c r="F309" i="1"/>
  <c r="F307" i="1"/>
  <c r="D318" i="1" s="1"/>
  <c r="F273" i="1"/>
  <c r="F271" i="1"/>
  <c r="D282" i="1" s="1"/>
  <c r="F237" i="1"/>
  <c r="F235" i="1"/>
  <c r="D246" i="1" s="1"/>
  <c r="F201" i="1"/>
  <c r="F199" i="1"/>
  <c r="D210" i="1" s="1"/>
  <c r="F165" i="1"/>
  <c r="F163" i="1"/>
  <c r="D174" i="1" s="1"/>
  <c r="F129" i="1"/>
  <c r="F127" i="1"/>
  <c r="D138" i="1" s="1"/>
  <c r="F93" i="1"/>
  <c r="F91" i="1"/>
  <c r="D102" i="1" s="1"/>
  <c r="F57" i="1"/>
  <c r="F55" i="1"/>
  <c r="D66" i="1" s="1"/>
  <c r="F21" i="1"/>
  <c r="F19" i="1"/>
  <c r="D30" i="1" s="1"/>
  <c r="F152" i="1" l="1"/>
  <c r="F116" i="1"/>
  <c r="F1052" i="1"/>
  <c r="F44" i="1"/>
  <c r="F1160" i="1"/>
  <c r="F995" i="1" l="1"/>
  <c r="F1088" i="1"/>
  <c r="F1340" i="1"/>
  <c r="F404" i="1"/>
  <c r="F1206" i="1"/>
  <c r="F1205" i="1"/>
  <c r="F53" i="1"/>
  <c r="F54" i="1"/>
  <c r="F656" i="1"/>
  <c r="F450" i="1"/>
  <c r="F449" i="1"/>
  <c r="F416" i="1"/>
  <c r="F412" i="1"/>
  <c r="D424" i="1" s="1"/>
  <c r="F421" i="1"/>
  <c r="F420" i="1"/>
  <c r="F419" i="1"/>
  <c r="F418" i="1"/>
  <c r="F260" i="1"/>
  <c r="F452" i="1"/>
  <c r="F454" i="1"/>
  <c r="F448" i="1"/>
  <c r="D460" i="1" s="1"/>
  <c r="F455" i="1"/>
  <c r="F456" i="1"/>
  <c r="F457" i="1"/>
  <c r="F989" i="1"/>
  <c r="F990" i="1"/>
  <c r="F846" i="1"/>
  <c r="F845" i="1"/>
  <c r="F1177" i="1"/>
  <c r="F1176" i="1"/>
  <c r="F1175" i="1"/>
  <c r="F1174" i="1"/>
  <c r="F1168" i="1"/>
  <c r="D1180" i="1" s="1"/>
  <c r="F1172" i="1"/>
  <c r="F954" i="1"/>
  <c r="F953" i="1"/>
  <c r="F889" i="1"/>
  <c r="F888" i="1"/>
  <c r="F887" i="1"/>
  <c r="F886" i="1"/>
  <c r="F880" i="1"/>
  <c r="D892" i="1" s="1"/>
  <c r="F884" i="1"/>
  <c r="F810" i="1"/>
  <c r="F809" i="1"/>
  <c r="F764" i="1"/>
  <c r="F745" i="1"/>
  <c r="F744" i="1"/>
  <c r="F743" i="1"/>
  <c r="F742" i="1"/>
  <c r="F736" i="1"/>
  <c r="D748" i="1" s="1"/>
  <c r="F740" i="1"/>
  <c r="F666" i="1"/>
  <c r="F665" i="1"/>
  <c r="F620" i="1"/>
  <c r="F558" i="1"/>
  <c r="F557" i="1"/>
  <c r="F269" i="1"/>
  <c r="F270" i="1"/>
  <c r="F188" i="1"/>
  <c r="F592" i="1"/>
  <c r="F601" i="1"/>
  <c r="F600" i="1"/>
  <c r="F599" i="1"/>
  <c r="F598" i="1"/>
  <c r="F596" i="1"/>
  <c r="F700" i="1"/>
  <c r="F709" i="1"/>
  <c r="F708" i="1"/>
  <c r="F707" i="1"/>
  <c r="F706" i="1"/>
  <c r="F704" i="1"/>
  <c r="F1429" i="1"/>
  <c r="F1426" i="1"/>
  <c r="F1420" i="1"/>
  <c r="F1427" i="1"/>
  <c r="F1424" i="1"/>
  <c r="F1428" i="1"/>
  <c r="F1060" i="1"/>
  <c r="D1072" i="1" s="1"/>
  <c r="F1064" i="1"/>
  <c r="F1067" i="1"/>
  <c r="F1068" i="1"/>
  <c r="F1069" i="1"/>
  <c r="F1066" i="1"/>
  <c r="F997" i="1"/>
  <c r="F996" i="1"/>
  <c r="F994" i="1"/>
  <c r="F988" i="1"/>
  <c r="F992" i="1"/>
  <c r="F844" i="1"/>
  <c r="F853" i="1"/>
  <c r="F852" i="1"/>
  <c r="F851" i="1"/>
  <c r="F850" i="1"/>
  <c r="F848" i="1"/>
  <c r="F164" i="1"/>
  <c r="F166" i="1"/>
  <c r="F160" i="1"/>
  <c r="D172" i="1" s="1"/>
  <c r="F167" i="1"/>
  <c r="F168" i="1"/>
  <c r="F169" i="1"/>
  <c r="F349" i="1"/>
  <c r="F348" i="1"/>
  <c r="F347" i="1"/>
  <c r="F346" i="1"/>
  <c r="F340" i="1"/>
  <c r="D352" i="1" s="1"/>
  <c r="F344" i="1"/>
  <c r="F272" i="1"/>
  <c r="F268" i="1"/>
  <c r="D280" i="1" s="1"/>
  <c r="F277" i="1"/>
  <c r="F276" i="1"/>
  <c r="F275" i="1"/>
  <c r="F274" i="1"/>
  <c r="F1169" i="1"/>
  <c r="F1170" i="1"/>
  <c r="F961" i="1"/>
  <c r="F960" i="1"/>
  <c r="F959" i="1"/>
  <c r="F958" i="1"/>
  <c r="F952" i="1"/>
  <c r="D964" i="1" s="1"/>
  <c r="F956" i="1"/>
  <c r="F882" i="1"/>
  <c r="F881" i="1"/>
  <c r="F817" i="1"/>
  <c r="F816" i="1"/>
  <c r="F815" i="1"/>
  <c r="F814" i="1"/>
  <c r="F808" i="1"/>
  <c r="D820" i="1" s="1"/>
  <c r="F812" i="1"/>
  <c r="F738" i="1"/>
  <c r="F737" i="1"/>
  <c r="F673" i="1"/>
  <c r="F672" i="1"/>
  <c r="F671" i="1"/>
  <c r="F670" i="1"/>
  <c r="F668" i="1"/>
  <c r="F664" i="1"/>
  <c r="D676" i="1" s="1"/>
  <c r="F565" i="1"/>
  <c r="F564" i="1"/>
  <c r="F563" i="1"/>
  <c r="F562" i="1"/>
  <c r="F560" i="1"/>
  <c r="F556" i="1"/>
  <c r="D568" i="1" s="1"/>
  <c r="F944" i="1"/>
  <c r="F872" i="1"/>
  <c r="F800" i="1"/>
  <c r="F728" i="1"/>
  <c r="F548" i="1"/>
  <c r="F8" i="1"/>
  <c r="F1100" i="1"/>
  <c r="F1102" i="1"/>
  <c r="F1096" i="1"/>
  <c r="D1108" i="1" s="1"/>
  <c r="F1103" i="1"/>
  <c r="F1105" i="1"/>
  <c r="F1104" i="1"/>
  <c r="F414" i="1"/>
  <c r="F413" i="1"/>
  <c r="F1412" i="1"/>
  <c r="F1062" i="1"/>
  <c r="F1061" i="1"/>
  <c r="F133" i="1"/>
  <c r="F132" i="1"/>
  <c r="F131" i="1"/>
  <c r="F130" i="1"/>
  <c r="F128" i="1"/>
  <c r="F124" i="1"/>
  <c r="D136" i="1" s="1"/>
  <c r="F56" i="1"/>
  <c r="F52" i="1"/>
  <c r="D64" i="1" s="1"/>
  <c r="F61" i="1"/>
  <c r="F60" i="1"/>
  <c r="F59" i="1"/>
  <c r="F58" i="1"/>
  <c r="F162" i="1"/>
  <c r="F161" i="1"/>
  <c r="F341" i="1"/>
  <c r="F342" i="1"/>
  <c r="F521" i="1"/>
  <c r="F522" i="1"/>
  <c r="F1016" i="1"/>
  <c r="F524" i="1"/>
  <c r="F520" i="1"/>
  <c r="D532" i="1" s="1"/>
  <c r="F529" i="1"/>
  <c r="F528" i="1"/>
  <c r="F527" i="1"/>
  <c r="F526" i="1"/>
  <c r="F197" i="1"/>
  <c r="F198" i="1"/>
  <c r="F1098" i="1"/>
  <c r="F1097" i="1"/>
  <c r="F440" i="1"/>
  <c r="F836" i="1"/>
  <c r="F512" i="1"/>
  <c r="F125" i="1"/>
  <c r="F126" i="1"/>
  <c r="F200" i="1"/>
  <c r="F196" i="1"/>
  <c r="D208" i="1" s="1"/>
  <c r="F205" i="1"/>
  <c r="F204" i="1"/>
  <c r="F203" i="1"/>
  <c r="F202" i="1"/>
  <c r="F332" i="1"/>
  <c r="D173" i="1" l="1"/>
  <c r="D1073" i="1"/>
  <c r="F908" i="1"/>
  <c r="F980" i="1"/>
  <c r="F80" i="1"/>
  <c r="D281" i="1"/>
  <c r="F692" i="1"/>
  <c r="D965" i="1"/>
  <c r="D209" i="1"/>
  <c r="D1109" i="1"/>
  <c r="D533" i="1"/>
  <c r="F476" i="1"/>
  <c r="F368" i="1"/>
  <c r="D571" i="1"/>
  <c r="D749" i="1"/>
  <c r="D893" i="1"/>
  <c r="F1232" i="1"/>
  <c r="D1000" i="1"/>
  <c r="D712" i="1"/>
  <c r="D677" i="1"/>
  <c r="D895" i="1"/>
  <c r="D1183" i="1"/>
  <c r="F1196" i="1"/>
  <c r="D1001" i="1"/>
  <c r="D463" i="1"/>
  <c r="F1124" i="1"/>
  <c r="F18" i="1"/>
  <c r="F17" i="1"/>
  <c r="F90" i="1"/>
  <c r="F89" i="1"/>
  <c r="D1181" i="1"/>
  <c r="F630" i="1"/>
  <c r="F629" i="1"/>
  <c r="F1278" i="1"/>
  <c r="F1277" i="1"/>
  <c r="F1285" i="1"/>
  <c r="F1284" i="1"/>
  <c r="F1283" i="1"/>
  <c r="F1282" i="1"/>
  <c r="F1280" i="1"/>
  <c r="F1276" i="1"/>
  <c r="D1288" i="1" s="1"/>
  <c r="F1376" i="1"/>
  <c r="F233" i="1"/>
  <c r="F234" i="1"/>
  <c r="D211" i="1"/>
  <c r="F702" i="1"/>
  <c r="F701" i="1"/>
  <c r="F1249" i="1"/>
  <c r="F1248" i="1"/>
  <c r="F1247" i="1"/>
  <c r="F1246" i="1"/>
  <c r="F1244" i="1"/>
  <c r="F1240" i="1"/>
  <c r="D1252" i="1" s="1"/>
  <c r="D283" i="1"/>
  <c r="D175" i="1"/>
  <c r="D176" i="1" s="1"/>
  <c r="D1435" i="1"/>
  <c r="D427" i="1"/>
  <c r="F1132" i="1"/>
  <c r="D1144" i="1" s="1"/>
  <c r="F1141" i="1"/>
  <c r="F1140" i="1"/>
  <c r="F1139" i="1"/>
  <c r="F1138" i="1"/>
  <c r="F1136" i="1"/>
  <c r="F1316" i="1"/>
  <c r="F1321" i="1"/>
  <c r="F1320" i="1"/>
  <c r="F1319" i="1"/>
  <c r="F1318" i="1"/>
  <c r="F1312" i="1"/>
  <c r="D1324" i="1" s="1"/>
  <c r="F224" i="1"/>
  <c r="D355" i="1"/>
  <c r="D859" i="1"/>
  <c r="D1075" i="1"/>
  <c r="F1348" i="1"/>
  <c r="D1360" i="1" s="1"/>
  <c r="F1355" i="1"/>
  <c r="F1352" i="1"/>
  <c r="F1357" i="1"/>
  <c r="F1354" i="1"/>
  <c r="F1356" i="1"/>
  <c r="D857" i="1"/>
  <c r="F1304" i="1"/>
  <c r="F1204" i="1"/>
  <c r="D1216" i="1" s="1"/>
  <c r="F1213" i="1"/>
  <c r="F1212" i="1"/>
  <c r="F1211" i="1"/>
  <c r="F1210" i="1"/>
  <c r="F1208" i="1"/>
  <c r="D1217" i="1"/>
  <c r="D137" i="1"/>
  <c r="F306" i="1"/>
  <c r="F305" i="1"/>
  <c r="F1028" i="1"/>
  <c r="F1033" i="1"/>
  <c r="F1030" i="1"/>
  <c r="F1031" i="1"/>
  <c r="F1024" i="1"/>
  <c r="D1036" i="1" s="1"/>
  <c r="F1032" i="1"/>
  <c r="D353" i="1"/>
  <c r="D139" i="1"/>
  <c r="D425" i="1"/>
  <c r="F486" i="1"/>
  <c r="F485" i="1"/>
  <c r="F380" i="1"/>
  <c r="F385" i="1"/>
  <c r="F382" i="1"/>
  <c r="F376" i="1"/>
  <c r="D388" i="1" s="1"/>
  <c r="F383" i="1"/>
  <c r="F384" i="1"/>
  <c r="D823" i="1"/>
  <c r="D967" i="1"/>
  <c r="D856" i="1"/>
  <c r="D1432" i="1"/>
  <c r="D607" i="1"/>
  <c r="D751" i="1"/>
  <c r="D821" i="1"/>
  <c r="F918" i="1"/>
  <c r="F917" i="1"/>
  <c r="F1268" i="1"/>
  <c r="F1388" i="1"/>
  <c r="F1393" i="1"/>
  <c r="F1392" i="1"/>
  <c r="F1391" i="1"/>
  <c r="F1390" i="1"/>
  <c r="F1384" i="1"/>
  <c r="D1396" i="1" s="1"/>
  <c r="F1313" i="1"/>
  <c r="F1314" i="1"/>
  <c r="D65" i="1"/>
  <c r="F1025" i="1"/>
  <c r="F1026" i="1"/>
  <c r="D67" i="1"/>
  <c r="F772" i="1"/>
  <c r="D784" i="1" s="1"/>
  <c r="F781" i="1"/>
  <c r="F780" i="1"/>
  <c r="F779" i="1"/>
  <c r="F778" i="1"/>
  <c r="F776" i="1"/>
  <c r="F1350" i="1"/>
  <c r="F1349" i="1"/>
  <c r="F594" i="1"/>
  <c r="F593" i="1"/>
  <c r="F308" i="1"/>
  <c r="F312" i="1"/>
  <c r="F313" i="1"/>
  <c r="F310" i="1"/>
  <c r="F304" i="1"/>
  <c r="D316" i="1" s="1"/>
  <c r="F311" i="1"/>
  <c r="D1111" i="1"/>
  <c r="F236" i="1"/>
  <c r="F239" i="1"/>
  <c r="F240" i="1"/>
  <c r="F241" i="1"/>
  <c r="F238" i="1"/>
  <c r="F232" i="1"/>
  <c r="D244" i="1" s="1"/>
  <c r="F1422" i="1"/>
  <c r="F1421" i="1"/>
  <c r="F296" i="1"/>
  <c r="D535" i="1"/>
  <c r="F488" i="1"/>
  <c r="F491" i="1"/>
  <c r="F492" i="1"/>
  <c r="F493" i="1"/>
  <c r="F490" i="1"/>
  <c r="F484" i="1"/>
  <c r="D496" i="1" s="1"/>
  <c r="F584" i="1"/>
  <c r="F20" i="1"/>
  <c r="F23" i="1"/>
  <c r="F24" i="1"/>
  <c r="F25" i="1"/>
  <c r="F16" i="1"/>
  <c r="D28" i="1" s="1"/>
  <c r="F22" i="1"/>
  <c r="F92" i="1"/>
  <c r="F96" i="1"/>
  <c r="F97" i="1"/>
  <c r="F94" i="1"/>
  <c r="F88" i="1"/>
  <c r="D100" i="1" s="1"/>
  <c r="F95" i="1"/>
  <c r="F378" i="1"/>
  <c r="F377" i="1"/>
  <c r="D679" i="1"/>
  <c r="F1242" i="1"/>
  <c r="F1241" i="1"/>
  <c r="D1003" i="1"/>
  <c r="D715" i="1"/>
  <c r="D604" i="1"/>
  <c r="D569" i="1"/>
  <c r="F628" i="1"/>
  <c r="D640" i="1" s="1"/>
  <c r="F637" i="1"/>
  <c r="F636" i="1"/>
  <c r="F635" i="1"/>
  <c r="F634" i="1"/>
  <c r="F632" i="1"/>
  <c r="F774" i="1"/>
  <c r="F773" i="1"/>
  <c r="F916" i="1"/>
  <c r="D928" i="1" s="1"/>
  <c r="F925" i="1"/>
  <c r="F924" i="1"/>
  <c r="F923" i="1"/>
  <c r="F922" i="1"/>
  <c r="F920" i="1"/>
  <c r="F1385" i="1"/>
  <c r="F1386" i="1"/>
  <c r="F1134" i="1"/>
  <c r="F1133" i="1"/>
  <c r="D461" i="1"/>
  <c r="D752" i="1" l="1"/>
  <c r="C754" i="1" s="1"/>
  <c r="D428" i="1"/>
  <c r="D1076" i="1"/>
  <c r="C1078" i="1" s="1"/>
  <c r="D1184" i="1"/>
  <c r="C1186" i="1" s="1"/>
  <c r="D968" i="1"/>
  <c r="C970" i="1" s="1"/>
  <c r="D29" i="1"/>
  <c r="D212" i="1"/>
  <c r="C214" i="1" s="1"/>
  <c r="D824" i="1"/>
  <c r="C826" i="1" s="1"/>
  <c r="D497" i="1"/>
  <c r="D140" i="1"/>
  <c r="C142" i="1" s="1"/>
  <c r="D896" i="1"/>
  <c r="C898" i="1" s="1"/>
  <c r="D1397" i="1"/>
  <c r="D389" i="1"/>
  <c r="D1039" i="1"/>
  <c r="D101" i="1"/>
  <c r="D1037" i="1"/>
  <c r="D1327" i="1"/>
  <c r="D245" i="1"/>
  <c r="D680" i="1"/>
  <c r="C682" i="1" s="1"/>
  <c r="D1361" i="1"/>
  <c r="D464" i="1"/>
  <c r="C466" i="1" s="1"/>
  <c r="D929" i="1"/>
  <c r="D284" i="1"/>
  <c r="D31" i="1"/>
  <c r="D319" i="1"/>
  <c r="D860" i="1"/>
  <c r="D356" i="1"/>
  <c r="D536" i="1"/>
  <c r="D1147" i="1"/>
  <c r="D931" i="1"/>
  <c r="C430" i="1"/>
  <c r="D572" i="1"/>
  <c r="D499" i="1"/>
  <c r="D1433" i="1"/>
  <c r="D605" i="1"/>
  <c r="D787" i="1"/>
  <c r="D1325" i="1"/>
  <c r="D1399" i="1"/>
  <c r="D1363" i="1"/>
  <c r="D1004" i="1"/>
  <c r="D1255" i="1"/>
  <c r="D1291" i="1"/>
  <c r="D1145" i="1"/>
  <c r="D785" i="1"/>
  <c r="D643" i="1"/>
  <c r="D1253" i="1"/>
  <c r="D103" i="1"/>
  <c r="D1112" i="1"/>
  <c r="D68" i="1"/>
  <c r="D247" i="1"/>
  <c r="C178" i="1"/>
  <c r="D391" i="1"/>
  <c r="D317" i="1"/>
  <c r="D1219" i="1"/>
  <c r="D713" i="1"/>
  <c r="D1289" i="1"/>
  <c r="D641" i="1"/>
  <c r="D1328" i="1" l="1"/>
  <c r="D932" i="1"/>
  <c r="D1040" i="1"/>
  <c r="C1042" i="1" s="1"/>
  <c r="D788" i="1"/>
  <c r="C790" i="1" s="1"/>
  <c r="D1292" i="1"/>
  <c r="C1294" i="1" s="1"/>
  <c r="C431" i="1"/>
  <c r="C1079" i="1"/>
  <c r="D1148" i="1"/>
  <c r="D608" i="1"/>
  <c r="C215" i="1"/>
  <c r="C538" i="1"/>
  <c r="D320" i="1"/>
  <c r="C286" i="1"/>
  <c r="D1220" i="1"/>
  <c r="D392" i="1"/>
  <c r="C827" i="1"/>
  <c r="C143" i="1"/>
  <c r="C467" i="1"/>
  <c r="C1187" i="1"/>
  <c r="C971" i="1"/>
  <c r="C1330" i="1"/>
  <c r="D716" i="1"/>
  <c r="C179" i="1"/>
  <c r="C70" i="1"/>
  <c r="D104" i="1"/>
  <c r="C934" i="1"/>
  <c r="C683" i="1"/>
  <c r="C358" i="1"/>
  <c r="D1400" i="1"/>
  <c r="D32" i="1"/>
  <c r="C899" i="1"/>
  <c r="C1114" i="1"/>
  <c r="C1006" i="1"/>
  <c r="D1436" i="1"/>
  <c r="D248" i="1"/>
  <c r="C574" i="1"/>
  <c r="D1364" i="1"/>
  <c r="D1256" i="1"/>
  <c r="C862" i="1"/>
  <c r="D500" i="1"/>
  <c r="C755" i="1"/>
  <c r="D644" i="1"/>
  <c r="C1043" i="1" l="1"/>
  <c r="C1222" i="1"/>
  <c r="C539" i="1"/>
  <c r="C1438" i="1"/>
  <c r="C1007" i="1"/>
  <c r="C791" i="1"/>
  <c r="C1402" i="1"/>
  <c r="C71" i="1"/>
  <c r="C718" i="1"/>
  <c r="C287" i="1"/>
  <c r="C250" i="1"/>
  <c r="C34" i="1"/>
  <c r="C106" i="1"/>
  <c r="C1295" i="1"/>
  <c r="C610" i="1"/>
  <c r="C863" i="1"/>
  <c r="C1366" i="1"/>
  <c r="C646" i="1"/>
  <c r="C1258" i="1"/>
  <c r="C1115" i="1"/>
  <c r="C359" i="1"/>
  <c r="C1331" i="1"/>
  <c r="C502" i="1"/>
  <c r="C575" i="1"/>
  <c r="C935" i="1"/>
  <c r="C394" i="1"/>
  <c r="C322" i="1"/>
  <c r="C1150" i="1"/>
  <c r="C323" i="1" l="1"/>
  <c r="C611" i="1"/>
  <c r="C1439" i="1"/>
  <c r="C503" i="1"/>
  <c r="C1223" i="1"/>
  <c r="C1259" i="1"/>
  <c r="C1151" i="1"/>
  <c r="C647" i="1"/>
  <c r="C107" i="1"/>
  <c r="C251" i="1"/>
  <c r="C395" i="1"/>
  <c r="C1367" i="1"/>
  <c r="C35" i="1"/>
  <c r="C719" i="1"/>
  <c r="C1403" i="1"/>
</calcChain>
</file>

<file path=xl/sharedStrings.xml><?xml version="1.0" encoding="utf-8"?>
<sst xmlns="http://schemas.openxmlformats.org/spreadsheetml/2006/main" count="1960" uniqueCount="155">
  <si>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</si>
  <si>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Исходные данные:</t>
  </si>
  <si>
    <t>возраст</t>
  </si>
  <si>
    <t>Место расположения лесосеки</t>
  </si>
  <si>
    <t>ГКУ "Нурлатское лесничество"</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</si>
  <si>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</si>
  <si>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</si>
  <si>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</si>
  <si>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</si>
  <si>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</si>
  <si>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способ рубки</t>
  </si>
  <si>
    <t>Сплошная</t>
  </si>
  <si>
    <t>Мероприятия</t>
  </si>
  <si>
    <t>Затраты на 
единицу 
работ</t>
  </si>
  <si>
    <t>Объем работ 
по регламенту</t>
  </si>
  <si>
    <t>Затраты 
всего</t>
  </si>
  <si>
    <t>Выполнение работ по отводу и таксации лесосеки</t>
  </si>
  <si>
    <t>га</t>
  </si>
  <si>
    <t>Прочистка и обновление противопожарных минерализованных полос</t>
  </si>
  <si>
    <t>км</t>
  </si>
  <si>
    <t>Устройство противопожарных минерализованных полос</t>
  </si>
  <si>
    <t>Очистка от захламленности</t>
  </si>
  <si>
    <t xml:space="preserve">Проведение рубок ухода за молодняками 
(осветления, прочистки) </t>
  </si>
  <si>
    <t>Содействие естественному восстановлению</t>
  </si>
  <si>
    <t>Создание лесных культур</t>
  </si>
  <si>
    <t>Подготовка почвы под лесные культуры</t>
  </si>
  <si>
    <t>Дополнение лесных культур</t>
  </si>
  <si>
    <t>Агротехнический уход</t>
  </si>
  <si>
    <t>Расчет коэффициента:</t>
  </si>
  <si>
    <t>Расчет коэффициентов</t>
  </si>
  <si>
    <t>K1=</t>
  </si>
  <si>
    <t>К2=</t>
  </si>
  <si>
    <t>К3=</t>
  </si>
  <si>
    <t>K4=</t>
  </si>
  <si>
    <t>K=</t>
  </si>
  <si>
    <t>Начальная цена Лота составит, руб.:</t>
  </si>
  <si>
    <t>за 1 куб.м., руб.</t>
  </si>
  <si>
    <t>9ОС1Б+ЛП</t>
  </si>
  <si>
    <t>6ОС3Б1ЛП</t>
  </si>
  <si>
    <t>6ОС2ЛП2Б</t>
  </si>
  <si>
    <t>10ОС+Б</t>
  </si>
  <si>
    <t>6ОС4Б</t>
  </si>
  <si>
    <t>8ОС2Б+ЛП</t>
  </si>
  <si>
    <t>6Б4ОС+ЛП</t>
  </si>
  <si>
    <t>8ОС1Б1ЛП+ДН</t>
  </si>
  <si>
    <t>9ОС1ЛП+Б</t>
  </si>
  <si>
    <t>7ОС3Б+ЛП</t>
  </si>
  <si>
    <t>7Б3ОС</t>
  </si>
  <si>
    <t>3Б3ОС3ЛП1КЛ</t>
  </si>
  <si>
    <t>4Б2ЛП2ОС2ДН</t>
  </si>
  <si>
    <t>7ОС2Б1ЛП</t>
  </si>
  <si>
    <t>8ОС2ЛП</t>
  </si>
  <si>
    <t>7ОС1Б2ЛП+Д</t>
  </si>
  <si>
    <t>7ОС2ЛП1Б</t>
  </si>
  <si>
    <t>8ОС2Б+С</t>
  </si>
  <si>
    <t>6Б2Д1КЛ1ОС</t>
  </si>
  <si>
    <t>9ОС1ЛП</t>
  </si>
  <si>
    <t>10ОС+ЛП</t>
  </si>
  <si>
    <t>9ОС1ЛП+Д</t>
  </si>
  <si>
    <t>4ОС2Б2ЛП1КЛ1Д</t>
  </si>
  <si>
    <t>5ОС3Б2КЛ+В</t>
  </si>
  <si>
    <t>5ОС2ЛП2Б1КЛ</t>
  </si>
  <si>
    <t>7ЛП3ОС+Б</t>
  </si>
  <si>
    <t>8ЛП2ОС+Б</t>
  </si>
  <si>
    <t>5ЛП2Б2ОС1ДН</t>
  </si>
  <si>
    <t>9ОС1Б</t>
  </si>
  <si>
    <t>8ОЛЧ1Б1В</t>
  </si>
  <si>
    <t>7Б3ОЛЧ</t>
  </si>
  <si>
    <t>8Б2ОЛЧ+В</t>
  </si>
  <si>
    <t>8ОС2ОС</t>
  </si>
  <si>
    <t>Вишнево-Полянское участковое лесничество</t>
  </si>
  <si>
    <t>кв. 20 выд. 3 лесосека 1</t>
  </si>
  <si>
    <t>кв. 20 выд. 3 лесосека 2</t>
  </si>
  <si>
    <t>кв. 22 выд. 5 лесосека 1</t>
  </si>
  <si>
    <t>кв. 24 выд. 1 лесосека 1</t>
  </si>
  <si>
    <t>Восходское участковое лесничество</t>
  </si>
  <si>
    <t>кв. 10 выд. 9 лесосека 1</t>
  </si>
  <si>
    <t>кв. 10 выд. 31 лесосека 3</t>
  </si>
  <si>
    <t>кв. 15 выд. 24 лесосека 1</t>
  </si>
  <si>
    <t>кв. 15 выд. 39 лесосека 2</t>
  </si>
  <si>
    <t>кв. 15 выд. 42 лесосека 3</t>
  </si>
  <si>
    <t>кв. 29 выд. 5 лесосека 1</t>
  </si>
  <si>
    <t>кв. 36 выд. 10 лесосека 1</t>
  </si>
  <si>
    <t>кв. 45 выд. 8 лесосека 1</t>
  </si>
  <si>
    <t>кв. 66 выд. 13 лесосека 1</t>
  </si>
  <si>
    <t>Мамыковское участковое лесничество</t>
  </si>
  <si>
    <t>кв. 2 выд. 5 лесосека 1</t>
  </si>
  <si>
    <t>кв. 2 выд. 31 лесосека 3</t>
  </si>
  <si>
    <t>кв. 13 выд. 4 лесосека 1</t>
  </si>
  <si>
    <t>кв. 14 выд. 18 лесосека 1</t>
  </si>
  <si>
    <t>кв. 18 выд. 4 лесосека 1</t>
  </si>
  <si>
    <t>кв. 19 выд. 6 лесосека 2</t>
  </si>
  <si>
    <t>кв. 22 выд. 11 лесосека 1</t>
  </si>
  <si>
    <t>кв. 22 выд. 16 лесосека 2</t>
  </si>
  <si>
    <t>кв. 40 выд. 10 лесосека 1</t>
  </si>
  <si>
    <t>кв. 61 выд. 3 лесосека 1</t>
  </si>
  <si>
    <t>кв. 61 выд. 8 лесосека 2</t>
  </si>
  <si>
    <t>кв. 61 выд. 23 лесосека 3</t>
  </si>
  <si>
    <t>Тимерликовское участковое лесничество</t>
  </si>
  <si>
    <t>кв. 39 выд. 24 лесосека 2</t>
  </si>
  <si>
    <t>кв. 62 выд. 6 лесосека 3</t>
  </si>
  <si>
    <t>кв. 63 выд. 11 лесосека 1</t>
  </si>
  <si>
    <t>кв. 63 выд. 11 лесосека 2</t>
  </si>
  <si>
    <t>кв. 76 выд. 1 лесосека 1</t>
  </si>
  <si>
    <t>Тумбинское участковое лесничество</t>
  </si>
  <si>
    <t>кв. 3 выд. 3 лесосека 3</t>
  </si>
  <si>
    <t>кв. 4 выд. 1 лесосека 2</t>
  </si>
  <si>
    <t>кв. 18 выд. 5 лесосека 2</t>
  </si>
  <si>
    <t>кв. 30 выд. 16 лесосека 2</t>
  </si>
  <si>
    <t>Чулпановское участковое лесничество</t>
  </si>
  <si>
    <t>кв. 71 выд. 17 лесосека 2</t>
  </si>
  <si>
    <t>кв. 76 выд. 3 лесосека 1</t>
  </si>
  <si>
    <t>кв. 77 выд. 1 лесосека 1</t>
  </si>
  <si>
    <t>кв. 77 выд. 9 лесосека 2</t>
  </si>
  <si>
    <t>кв. 84 выд. 19 лесосека 1</t>
  </si>
  <si>
    <t>ЛОТ № 17</t>
  </si>
  <si>
    <t>ЛОТ № 18</t>
  </si>
  <si>
    <t>ЛОТ № 19</t>
  </si>
  <si>
    <t>ЛОТ № 20</t>
  </si>
  <si>
    <t>ЛОТ № 21</t>
  </si>
  <si>
    <t>ЛОТ № 22</t>
  </si>
  <si>
    <t>ЛОТ № 23</t>
  </si>
  <si>
    <t>ЛОТ № 24</t>
  </si>
  <si>
    <t>ЛОТ № 25</t>
  </si>
  <si>
    <t>ЛОТ № 26</t>
  </si>
  <si>
    <t>ЛОТ № 27</t>
  </si>
  <si>
    <t>ЛОТ № 28</t>
  </si>
  <si>
    <t>ЛОТ № 29</t>
  </si>
  <si>
    <t>ЛОТ № 30</t>
  </si>
  <si>
    <t>ЛОТ № 31</t>
  </si>
  <si>
    <t>ЛОТ № 32</t>
  </si>
  <si>
    <t>ЛОТ № 33</t>
  </si>
  <si>
    <t>ЛОТ № 34</t>
  </si>
  <si>
    <t>ЛОТ № 35</t>
  </si>
  <si>
    <t>ЛОТ № 36</t>
  </si>
  <si>
    <t>ЛОТ № 37</t>
  </si>
  <si>
    <t>ЛОТ № 38</t>
  </si>
  <si>
    <t>ЛОТ № 39</t>
  </si>
  <si>
    <t>ЛОТ № 40</t>
  </si>
  <si>
    <t>ЛОТ № 41</t>
  </si>
  <si>
    <t>ЛОТ № 42</t>
  </si>
  <si>
    <t>ЛОТ № 43</t>
  </si>
  <si>
    <t>ЛОТ № 44</t>
  </si>
  <si>
    <t>ЛОТ № 45</t>
  </si>
  <si>
    <t>ЛОТ № 46</t>
  </si>
  <si>
    <t>ЛОТ № 47</t>
  </si>
  <si>
    <t>ЛОТ № 48</t>
  </si>
  <si>
    <t>ЛОТ № 49</t>
  </si>
  <si>
    <t>ЛОТ № 50</t>
  </si>
  <si>
    <t>ЛОТ № 51</t>
  </si>
  <si>
    <t>ЛОТ № 52</t>
  </si>
  <si>
    <t>ЛОТ № 53</t>
  </si>
  <si>
    <t>ЛОТ № 54</t>
  </si>
  <si>
    <t>ЛОТ № 15</t>
  </si>
  <si>
    <t>ЛОТ №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</si>
</sst>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_);_(* \(#,##0\);_(* &quot;-&quot;_);_(@_)"/>
    <numFmt numFmtId="165" formatCode="_(* #,##0.00_);_(* \(#,##0.00\);_(* &quot;-&quot;??_);_(@_)"/>
  </numFmts>
  <fonts count="59" x14ac:knownFonts="1">
    <font>
      <sz val="10"/>
      <name val="Arial"/>
      <family val="2"/>
      <charset val="204"/>
    </font>
    <font>
      <sz val="12"/>
      <color theme="1"/>
      <name val="Times New Roman"/>
      <family val="2"/>
      <charset val="204"/>
    </font>
    <font>
      <sz val="10"/>
      <name val="Arial"/>
      <family val="2"/>
      <charset val="204"/>
    </font>
    <font>
      <sz val="12"/>
      <name val="Times New Roman"/>
      <family val="1"/>
      <charset val="204"/>
    </font>
    <font>
      <sz val="10"/>
      <name val="Times New Roman"/>
      <family val="1"/>
      <charset val="204"/>
    </font>
    <font>
      <b/>
      <sz val="48"/>
      <color theme="1"/>
      <name val="Times New Roman"/>
      <family val="1"/>
      <charset val="204"/>
    </font>
    <font>
      <sz val="14"/>
      <color theme="1"/>
      <name val="Times New Roman"/>
      <family val="1"/>
      <charset val="204"/>
    </font>
    <font>
      <sz val="12"/>
      <color theme="1"/>
      <name val="Times New Roman"/>
      <family val="1"/>
      <charset val="204"/>
    </font>
    <font>
      <b/>
      <sz val="20"/>
      <color rgb="FFFF0000"/>
      <name val="Times New Roman"/>
      <family val="1"/>
      <charset val="204"/>
    </font>
    <font>
      <b/>
      <sz val="20"/>
      <color theme="1"/>
      <name val="Times New Roman"/>
      <family val="1"/>
      <charset val="204"/>
    </font>
    <font>
      <sz val="18"/>
      <color theme="1"/>
      <name val="Times New Roman"/>
      <family val="1"/>
      <charset val="204"/>
    </font>
    <font>
      <sz val="16"/>
      <color theme="1"/>
      <name val="Times New Roman"/>
      <family val="1"/>
      <charset val="204"/>
    </font>
    <font>
      <b/>
      <sz val="15"/>
      <color theme="1"/>
      <name val="Times New Roman"/>
      <family val="1"/>
      <charset val="204"/>
    </font>
    <font>
      <sz val="17"/>
      <color rgb="FFC00000"/>
      <name val="Times New Roman"/>
      <family val="1"/>
      <charset val="204"/>
    </font>
    <font>
      <sz val="13"/>
      <color theme="1"/>
      <name val="Times New Roman"/>
      <family val="1"/>
      <charset val="204"/>
    </font>
    <font>
      <b/>
      <sz val="16"/>
      <color rgb="FF00B050"/>
      <name val="Times New Roman"/>
      <family val="1"/>
      <charset val="204"/>
    </font>
    <font>
      <sz val="16"/>
      <color rgb="FFC00000"/>
      <name val="Times New Roman"/>
      <family val="1"/>
      <charset val="204"/>
    </font>
    <font>
      <b/>
      <sz val="16"/>
      <color theme="1"/>
      <name val="Times New Roman"/>
      <family val="1"/>
      <charset val="204"/>
    </font>
    <font>
      <b/>
      <sz val="12"/>
      <color theme="1" tint="0.499984740745262"/>
      <name val="Times New Roman"/>
      <family val="1"/>
      <charset val="204"/>
    </font>
    <font>
      <sz val="17"/>
      <color theme="1"/>
      <name val="Times New Roman"/>
      <family val="1"/>
      <charset val="204"/>
    </font>
    <font>
      <sz val="18"/>
      <color rgb="FFC00000"/>
      <name val="Times New Roman"/>
      <family val="1"/>
      <charset val="204"/>
    </font>
    <font>
      <sz val="14"/>
      <color theme="0" tint="-0.499984740745262"/>
      <name val="Times New Roman"/>
      <family val="1"/>
      <charset val="204"/>
    </font>
    <font>
      <sz val="11"/>
      <color theme="1"/>
      <name val="Calibri"/>
      <family val="2"/>
      <charset val="204"/>
      <scheme val="minor"/>
    </font>
    <font>
      <sz val="11"/>
      <color indexed="8"/>
      <name val="Calibri"/>
      <family val="2"/>
      <charset val="204"/>
    </font>
    <font>
      <sz val="11"/>
      <color theme="0"/>
      <name val="Calibri"/>
      <family val="2"/>
      <charset val="204"/>
      <scheme val="minor"/>
    </font>
    <font>
      <sz val="11"/>
      <color indexed="9"/>
      <name val="Calibri"/>
      <family val="2"/>
      <charset val="204"/>
    </font>
    <font>
      <sz val="11"/>
      <color rgb="FF3F3F76"/>
      <name val="Calibri"/>
      <family val="2"/>
      <charset val="204"/>
      <scheme val="minor"/>
    </font>
    <font>
      <sz val="11"/>
      <color indexed="62"/>
      <name val="Calibri"/>
      <family val="2"/>
      <charset val="204"/>
    </font>
    <font>
      <b/>
      <sz val="11"/>
      <color rgb="FF3F3F3F"/>
      <name val="Calibri"/>
      <family val="2"/>
      <charset val="204"/>
      <scheme val="minor"/>
    </font>
    <font>
      <b/>
      <sz val="11"/>
      <color indexed="63"/>
      <name val="Calibri"/>
      <family val="2"/>
      <charset val="204"/>
    </font>
    <font>
      <b/>
      <sz val="11"/>
      <color rgb="FFFA7D00"/>
      <name val="Calibri"/>
      <family val="2"/>
      <charset val="204"/>
      <scheme val="minor"/>
    </font>
    <font>
      <b/>
      <sz val="11"/>
      <color indexed="52"/>
      <name val="Calibri"/>
      <family val="2"/>
      <charset val="204"/>
    </font>
    <font>
      <u/>
      <sz val="10"/>
      <color theme="10"/>
      <name val="Arial Cyr"/>
      <family val="2"/>
      <charset val="204"/>
    </font>
    <font>
      <b/>
      <sz val="15"/>
      <color theme="3"/>
      <name val="Calibri"/>
      <family val="2"/>
      <charset val="204"/>
      <scheme val="minor"/>
    </font>
    <font>
      <b/>
      <sz val="15"/>
      <color indexed="56"/>
      <name val="Calibri"/>
      <family val="2"/>
      <charset val="204"/>
    </font>
    <font>
      <b/>
      <sz val="13"/>
      <color theme="3"/>
      <name val="Calibri"/>
      <family val="2"/>
      <charset val="204"/>
      <scheme val="minor"/>
    </font>
    <font>
      <b/>
      <sz val="13"/>
      <color indexed="56"/>
      <name val="Calibri"/>
      <family val="2"/>
      <charset val="204"/>
    </font>
    <font>
      <b/>
      <sz val="11"/>
      <color theme="3"/>
      <name val="Calibri"/>
      <family val="2"/>
      <charset val="204"/>
      <scheme val="minor"/>
    </font>
    <font>
      <b/>
      <sz val="11"/>
      <color indexed="56"/>
      <name val="Calibri"/>
      <family val="2"/>
      <charset val="204"/>
    </font>
    <font>
      <b/>
      <sz val="11"/>
      <color theme="1"/>
      <name val="Calibri"/>
      <family val="2"/>
      <charset val="204"/>
      <scheme val="minor"/>
    </font>
    <font>
      <b/>
      <sz val="11"/>
      <color indexed="8"/>
      <name val="Calibri"/>
      <family val="2"/>
      <charset val="204"/>
    </font>
    <font>
      <b/>
      <sz val="11"/>
      <color theme="0"/>
      <name val="Calibri"/>
      <family val="2"/>
      <charset val="204"/>
      <scheme val="minor"/>
    </font>
    <font>
      <b/>
      <sz val="11"/>
      <color indexed="9"/>
      <name val="Calibri"/>
      <family val="2"/>
      <charset val="204"/>
    </font>
    <font>
      <b/>
      <sz val="18"/>
      <color indexed="56"/>
      <name val="Cambria"/>
      <family val="2"/>
      <charset val="204"/>
    </font>
    <font>
      <sz val="11"/>
      <color rgb="FF9C6500"/>
      <name val="Calibri"/>
      <family val="2"/>
      <charset val="204"/>
      <scheme val="minor"/>
    </font>
    <font>
      <sz val="11"/>
      <color indexed="60"/>
      <name val="Calibri"/>
      <family val="2"/>
      <charset val="204"/>
    </font>
    <font>
      <sz val="10"/>
      <name val="Arial Cyr"/>
      <charset val="204"/>
    </font>
    <font>
      <sz val="11"/>
      <color theme="1"/>
      <name val="Calibri"/>
      <family val="2"/>
      <scheme val="minor"/>
    </font>
    <font>
      <sz val="10"/>
      <name val="Arial Cyr"/>
      <family val="2"/>
      <charset val="204"/>
    </font>
    <font>
      <sz val="11"/>
      <color rgb="FF9C0006"/>
      <name val="Calibri"/>
      <family val="2"/>
      <charset val="204"/>
      <scheme val="minor"/>
    </font>
    <font>
      <sz val="11"/>
      <color indexed="20"/>
      <name val="Calibri"/>
      <family val="2"/>
      <charset val="204"/>
    </font>
    <font>
      <i/>
      <sz val="11"/>
      <color rgb="FF7F7F7F"/>
      <name val="Calibri"/>
      <family val="2"/>
      <charset val="204"/>
      <scheme val="minor"/>
    </font>
    <font>
      <i/>
      <sz val="11"/>
      <color indexed="23"/>
      <name val="Calibri"/>
      <family val="2"/>
      <charset val="204"/>
    </font>
    <font>
      <sz val="11"/>
      <color rgb="FFFA7D00"/>
      <name val="Calibri"/>
      <family val="2"/>
      <charset val="204"/>
      <scheme val="minor"/>
    </font>
    <font>
      <sz val="11"/>
      <color indexed="52"/>
      <name val="Calibri"/>
      <family val="2"/>
      <charset val="204"/>
    </font>
    <font>
      <sz val="11"/>
      <color rgb="FFFF0000"/>
      <name val="Calibri"/>
      <family val="2"/>
      <charset val="204"/>
      <scheme val="minor"/>
    </font>
    <font>
      <sz val="11"/>
      <color indexed="10"/>
      <name val="Calibri"/>
      <family val="2"/>
      <charset val="204"/>
    </font>
    <font>
      <sz val="11"/>
      <color rgb="FF006100"/>
      <name val="Calibri"/>
      <family val="2"/>
      <charset val="204"/>
      <scheme val="minor"/>
    </font>
    <font>
      <sz val="11"/>
      <color indexed="17"/>
      <name val="Calibri"/>
      <family val="2"/>
      <charset val="204"/>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60">
    <xf numFmtId="0" fontId="0" fillId="0" borderId="0"/>
    <xf numFmtId="0" fontId="22" fillId="10" borderId="0" applyNumberFormat="0" applyBorder="0" applyAlignment="0" applyProtection="0"/>
    <xf numFmtId="0" fontId="23" fillId="35" borderId="0" applyNumberFormat="0" applyBorder="0" applyAlignment="0" applyProtection="0"/>
    <xf numFmtId="0" fontId="22" fillId="14" borderId="0" applyNumberFormat="0" applyBorder="0" applyAlignment="0" applyProtection="0"/>
    <xf numFmtId="0" fontId="23" fillId="36" borderId="0" applyNumberFormat="0" applyBorder="0" applyAlignment="0" applyProtection="0"/>
    <xf numFmtId="0" fontId="22" fillId="18" borderId="0" applyNumberFormat="0" applyBorder="0" applyAlignment="0" applyProtection="0"/>
    <xf numFmtId="0" fontId="23" fillId="37" borderId="0" applyNumberFormat="0" applyBorder="0" applyAlignment="0" applyProtection="0"/>
    <xf numFmtId="0" fontId="22" fillId="22" borderId="0" applyNumberFormat="0" applyBorder="0" applyAlignment="0" applyProtection="0"/>
    <xf numFmtId="0" fontId="23" fillId="38" borderId="0" applyNumberFormat="0" applyBorder="0" applyAlignment="0" applyProtection="0"/>
    <xf numFmtId="0" fontId="22" fillId="26" borderId="0" applyNumberFormat="0" applyBorder="0" applyAlignment="0" applyProtection="0"/>
    <xf numFmtId="0" fontId="23" fillId="39" borderId="0" applyNumberFormat="0" applyBorder="0" applyAlignment="0" applyProtection="0"/>
    <xf numFmtId="0" fontId="22" fillId="30" borderId="0" applyNumberFormat="0" applyBorder="0" applyAlignment="0" applyProtection="0"/>
    <xf numFmtId="0" fontId="23" fillId="40" borderId="0" applyNumberFormat="0" applyBorder="0" applyAlignment="0" applyProtection="0"/>
    <xf numFmtId="0" fontId="22" fillId="11" borderId="0" applyNumberFormat="0" applyBorder="0" applyAlignment="0" applyProtection="0"/>
    <xf numFmtId="0" fontId="23" fillId="41" borderId="0" applyNumberFormat="0" applyBorder="0" applyAlignment="0" applyProtection="0"/>
    <xf numFmtId="0" fontId="22" fillId="15" borderId="0" applyNumberFormat="0" applyBorder="0" applyAlignment="0" applyProtection="0"/>
    <xf numFmtId="0" fontId="23" fillId="42" borderId="0" applyNumberFormat="0" applyBorder="0" applyAlignment="0" applyProtection="0"/>
    <xf numFmtId="0" fontId="22" fillId="19" borderId="0" applyNumberFormat="0" applyBorder="0" applyAlignment="0" applyProtection="0"/>
    <xf numFmtId="0" fontId="23" fillId="43" borderId="0" applyNumberFormat="0" applyBorder="0" applyAlignment="0" applyProtection="0"/>
    <xf numFmtId="0" fontId="22" fillId="23" borderId="0" applyNumberFormat="0" applyBorder="0" applyAlignment="0" applyProtection="0"/>
    <xf numFmtId="0" fontId="23" fillId="38" borderId="0" applyNumberFormat="0" applyBorder="0" applyAlignment="0" applyProtection="0"/>
    <xf numFmtId="0" fontId="22" fillId="27" borderId="0" applyNumberFormat="0" applyBorder="0" applyAlignment="0" applyProtection="0"/>
    <xf numFmtId="0" fontId="23" fillId="41" borderId="0" applyNumberFormat="0" applyBorder="0" applyAlignment="0" applyProtection="0"/>
    <xf numFmtId="0" fontId="22" fillId="31" borderId="0" applyNumberFormat="0" applyBorder="0" applyAlignment="0" applyProtection="0"/>
    <xf numFmtId="0" fontId="23" fillId="44" borderId="0" applyNumberFormat="0" applyBorder="0" applyAlignment="0" applyProtection="0"/>
    <xf numFmtId="0" fontId="24" fillId="12" borderId="0" applyNumberFormat="0" applyBorder="0" applyAlignment="0" applyProtection="0"/>
    <xf numFmtId="0" fontId="25" fillId="45" borderId="0" applyNumberFormat="0" applyBorder="0" applyAlignment="0" applyProtection="0"/>
    <xf numFmtId="0" fontId="24" fillId="16" borderId="0" applyNumberFormat="0" applyBorder="0" applyAlignment="0" applyProtection="0"/>
    <xf numFmtId="0" fontId="25" fillId="42" borderId="0" applyNumberFormat="0" applyBorder="0" applyAlignment="0" applyProtection="0"/>
    <xf numFmtId="0" fontId="24" fillId="20" borderId="0" applyNumberFormat="0" applyBorder="0" applyAlignment="0" applyProtection="0"/>
    <xf numFmtId="0" fontId="25" fillId="43" borderId="0" applyNumberFormat="0" applyBorder="0" applyAlignment="0" applyProtection="0"/>
    <xf numFmtId="0" fontId="24" fillId="24" borderId="0" applyNumberFormat="0" applyBorder="0" applyAlignment="0" applyProtection="0"/>
    <xf numFmtId="0" fontId="25" fillId="46" borderId="0" applyNumberFormat="0" applyBorder="0" applyAlignment="0" applyProtection="0"/>
    <xf numFmtId="0" fontId="24" fillId="28" borderId="0" applyNumberFormat="0" applyBorder="0" applyAlignment="0" applyProtection="0"/>
    <xf numFmtId="0" fontId="25" fillId="47" borderId="0" applyNumberFormat="0" applyBorder="0" applyAlignment="0" applyProtection="0"/>
    <xf numFmtId="0" fontId="24" fillId="32" borderId="0" applyNumberFormat="0" applyBorder="0" applyAlignment="0" applyProtection="0"/>
    <xf numFmtId="0" fontId="25" fillId="48" borderId="0" applyNumberFormat="0" applyBorder="0" applyAlignment="0" applyProtection="0"/>
    <xf numFmtId="0" fontId="24" fillId="9" borderId="0" applyNumberFormat="0" applyBorder="0" applyAlignment="0" applyProtection="0"/>
    <xf numFmtId="0" fontId="25" fillId="49" borderId="0" applyNumberFormat="0" applyBorder="0" applyAlignment="0" applyProtection="0"/>
    <xf numFmtId="0" fontId="24" fillId="13" borderId="0" applyNumberFormat="0" applyBorder="0" applyAlignment="0" applyProtection="0"/>
    <xf numFmtId="0" fontId="25" fillId="50" borderId="0" applyNumberFormat="0" applyBorder="0" applyAlignment="0" applyProtection="0"/>
    <xf numFmtId="0" fontId="24" fillId="17" borderId="0" applyNumberFormat="0" applyBorder="0" applyAlignment="0" applyProtection="0"/>
    <xf numFmtId="0" fontId="25" fillId="51" borderId="0" applyNumberFormat="0" applyBorder="0" applyAlignment="0" applyProtection="0"/>
    <xf numFmtId="0" fontId="24" fillId="21" borderId="0" applyNumberFormat="0" applyBorder="0" applyAlignment="0" applyProtection="0"/>
    <xf numFmtId="0" fontId="25" fillId="46" borderId="0" applyNumberFormat="0" applyBorder="0" applyAlignment="0" applyProtection="0"/>
    <xf numFmtId="0" fontId="24" fillId="25" borderId="0" applyNumberFormat="0" applyBorder="0" applyAlignment="0" applyProtection="0"/>
    <xf numFmtId="0" fontId="25" fillId="47" borderId="0" applyNumberFormat="0" applyBorder="0" applyAlignment="0" applyProtection="0"/>
    <xf numFmtId="0" fontId="24" fillId="29" borderId="0" applyNumberFormat="0" applyBorder="0" applyAlignment="0" applyProtection="0"/>
    <xf numFmtId="0" fontId="25" fillId="52" borderId="0" applyNumberFormat="0" applyBorder="0" applyAlignment="0" applyProtection="0"/>
    <xf numFmtId="0" fontId="26" fillId="5" borderId="4" applyNumberFormat="0" applyAlignment="0" applyProtection="0"/>
    <xf numFmtId="0" fontId="27" fillId="40" borderId="22" applyNumberFormat="0" applyAlignment="0" applyProtection="0"/>
    <xf numFmtId="0" fontId="28" fillId="6" borderId="5" applyNumberFormat="0" applyAlignment="0" applyProtection="0"/>
    <xf numFmtId="0" fontId="29" fillId="53" borderId="23" applyNumberFormat="0" applyAlignment="0" applyProtection="0"/>
    <xf numFmtId="0" fontId="30" fillId="6" borderId="4" applyNumberFormat="0" applyAlignment="0" applyProtection="0"/>
    <xf numFmtId="0" fontId="31" fillId="53" borderId="22" applyNumberFormat="0" applyAlignment="0" applyProtection="0"/>
    <xf numFmtId="0" fontId="32" fillId="0" borderId="0" applyNumberFormat="0" applyFill="0" applyBorder="0" applyAlignment="0" applyProtection="0">
      <alignment vertical="top"/>
      <protection locked="0"/>
    </xf>
    <xf numFmtId="0" fontId="33" fillId="0" borderId="1" applyNumberFormat="0" applyFill="0" applyAlignment="0" applyProtection="0"/>
    <xf numFmtId="0" fontId="34" fillId="0" borderId="24" applyNumberFormat="0" applyFill="0" applyAlignment="0" applyProtection="0"/>
    <xf numFmtId="0" fontId="35" fillId="0" borderId="2" applyNumberFormat="0" applyFill="0" applyAlignment="0" applyProtection="0"/>
    <xf numFmtId="0" fontId="36" fillId="0" borderId="25" applyNumberFormat="0" applyFill="0" applyAlignment="0" applyProtection="0"/>
    <xf numFmtId="0" fontId="37" fillId="0" borderId="3" applyNumberFormat="0" applyFill="0" applyAlignment="0" applyProtection="0"/>
    <xf numFmtId="0" fontId="38" fillId="0" borderId="26" applyNumberFormat="0" applyFill="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9" applyNumberFormat="0" applyFill="0" applyAlignment="0" applyProtection="0"/>
    <xf numFmtId="0" fontId="40" fillId="0" borderId="27" applyNumberFormat="0" applyFill="0" applyAlignment="0" applyProtection="0"/>
    <xf numFmtId="0" fontId="41" fillId="7" borderId="7" applyNumberFormat="0" applyAlignment="0" applyProtection="0"/>
    <xf numFmtId="0" fontId="42" fillId="54" borderId="28" applyNumberFormat="0" applyAlignment="0" applyProtection="0"/>
    <xf numFmtId="0" fontId="43" fillId="0" borderId="0" applyNumberFormat="0" applyFill="0" applyBorder="0" applyAlignment="0" applyProtection="0"/>
    <xf numFmtId="0" fontId="44" fillId="4" borderId="0" applyNumberFormat="0" applyBorder="0" applyAlignment="0" applyProtection="0"/>
    <xf numFmtId="0" fontId="45" fillId="55" borderId="0" applyNumberFormat="0" applyBorder="0" applyAlignment="0" applyProtection="0"/>
    <xf numFmtId="0" fontId="2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46"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46"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7" fillId="0" borderId="0"/>
    <xf numFmtId="0" fontId="48" fillId="0" borderId="0"/>
    <xf numFmtId="0" fontId="46" fillId="0" borderId="0"/>
    <xf numFmtId="0" fontId="47" fillId="0" borderId="0"/>
    <xf numFmtId="0" fontId="46" fillId="0" borderId="0"/>
    <xf numFmtId="0" fontId="47" fillId="0" borderId="0"/>
    <xf numFmtId="0" fontId="22" fillId="0" borderId="0"/>
    <xf numFmtId="0" fontId="2" fillId="0" borderId="0"/>
    <xf numFmtId="0" fontId="2" fillId="0" borderId="0"/>
    <xf numFmtId="0" fontId="49" fillId="3" borderId="0" applyNumberFormat="0" applyBorder="0" applyAlignment="0" applyProtection="0"/>
    <xf numFmtId="0" fontId="50" fillId="36" borderId="0" applyNumberFormat="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22" fillId="8" borderId="8" applyNumberFormat="0" applyFont="0" applyAlignment="0" applyProtection="0"/>
    <xf numFmtId="0" fontId="46" fillId="56" borderId="29" applyNumberFormat="0" applyFont="0" applyAlignment="0" applyProtection="0"/>
    <xf numFmtId="0" fontId="53" fillId="0" borderId="6" applyNumberFormat="0" applyFill="0" applyAlignment="0" applyProtection="0"/>
    <xf numFmtId="0" fontId="54" fillId="0" borderId="30"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164" fontId="46" fillId="0" borderId="0" applyFont="0" applyFill="0" applyBorder="0" applyAlignment="0" applyProtection="0"/>
    <xf numFmtId="165" fontId="46" fillId="0" borderId="0" applyFont="0" applyFill="0" applyBorder="0" applyAlignment="0" applyProtection="0"/>
    <xf numFmtId="0" fontId="57" fillId="2" borderId="0" applyNumberFormat="0" applyBorder="0" applyAlignment="0" applyProtection="0"/>
    <xf numFmtId="0" fontId="58" fillId="37" borderId="0" applyNumberFormat="0" applyBorder="0" applyAlignment="0" applyProtection="0"/>
  </cellStyleXfs>
  <cellXfs count="65">
    <xf numFmtId="0" fontId="0" fillId="0" borderId="0" xfId="0"/>
    <xf numFmtId="0" fontId="4" fillId="0" borderId="0" xfId="0" applyFont="1" applyAlignment="1">
      <alignment horizontal="center"/>
    </xf>
    <xf numFmtId="0" fontId="3" fillId="0" borderId="0" xfId="0" applyFont="1"/>
    <xf numFmtId="0" fontId="4" fillId="0" borderId="0" xfId="0" applyFont="1"/>
    <xf numFmtId="0" fontId="6" fillId="33" borderId="0" xfId="0" applyFont="1" applyFill="1" applyAlignment="1">
      <alignment horizontal="center" vertical="center"/>
    </xf>
    <xf numFmtId="0" fontId="8" fillId="33" borderId="0" xfId="0" applyFont="1" applyFill="1" applyAlignment="1">
      <alignment horizontal="center" vertical="center"/>
    </xf>
    <xf numFmtId="0" fontId="9" fillId="33" borderId="0" xfId="0" applyFont="1" applyFill="1" applyAlignment="1">
      <alignment horizontal="center" vertical="center"/>
    </xf>
    <xf numFmtId="0" fontId="10" fillId="33" borderId="0" xfId="0" applyFont="1" applyFill="1" applyAlignment="1">
      <alignment horizontal="center" vertical="center"/>
    </xf>
    <xf numFmtId="0" fontId="6" fillId="33" borderId="0" xfId="0" applyFont="1" applyFill="1" applyBorder="1" applyAlignment="1">
      <alignment horizontal="center" vertical="center"/>
    </xf>
    <xf numFmtId="0" fontId="11" fillId="33" borderId="17" xfId="0" applyFont="1" applyFill="1" applyBorder="1" applyAlignment="1">
      <alignment horizontal="center" vertical="center"/>
    </xf>
    <xf numFmtId="4" fontId="13" fillId="34" borderId="16" xfId="0" applyNumberFormat="1" applyFont="1" applyFill="1" applyBorder="1" applyAlignment="1">
      <alignment horizontal="center" vertical="center"/>
    </xf>
    <xf numFmtId="4" fontId="10" fillId="33" borderId="0" xfId="0" applyNumberFormat="1" applyFont="1" applyFill="1" applyBorder="1" applyAlignment="1">
      <alignment horizontal="center" vertical="center"/>
    </xf>
    <xf numFmtId="0" fontId="11" fillId="33" borderId="12" xfId="0" applyFont="1" applyFill="1" applyBorder="1" applyAlignment="1">
      <alignment horizontal="center" vertical="center"/>
    </xf>
    <xf numFmtId="3" fontId="13" fillId="34" borderId="10" xfId="0" applyNumberFormat="1" applyFont="1" applyFill="1" applyBorder="1" applyAlignment="1">
      <alignment horizontal="center" vertical="center"/>
    </xf>
    <xf numFmtId="4" fontId="13" fillId="34" borderId="10" xfId="0" applyNumberFormat="1" applyFont="1" applyFill="1" applyBorder="1" applyAlignment="1">
      <alignment horizontal="center" vertical="center"/>
    </xf>
    <xf numFmtId="0" fontId="7" fillId="33" borderId="0" xfId="0" applyFont="1" applyFill="1" applyBorder="1" applyAlignment="1">
      <alignment horizontal="center" vertical="center"/>
    </xf>
    <xf numFmtId="4" fontId="6" fillId="33" borderId="0" xfId="0" applyNumberFormat="1" applyFont="1" applyFill="1" applyBorder="1" applyAlignment="1">
      <alignment horizontal="center" vertical="center"/>
    </xf>
    <xf numFmtId="4" fontId="10" fillId="33" borderId="0" xfId="0" applyNumberFormat="1" applyFont="1" applyFill="1" applyAlignment="1">
      <alignment horizontal="center" vertical="center"/>
    </xf>
    <xf numFmtId="0" fontId="15" fillId="33" borderId="10" xfId="0" applyFont="1" applyFill="1" applyBorder="1" applyAlignment="1">
      <alignment horizontal="center" vertical="center"/>
    </xf>
    <xf numFmtId="1" fontId="16" fillId="34" borderId="10" xfId="0" applyNumberFormat="1" applyFont="1" applyFill="1" applyBorder="1" applyAlignment="1">
      <alignment horizontal="center" vertical="center"/>
    </xf>
    <xf numFmtId="0" fontId="17" fillId="34" borderId="10" xfId="0" applyFont="1" applyFill="1" applyBorder="1" applyAlignment="1">
      <alignment horizontal="center" vertical="center"/>
    </xf>
    <xf numFmtId="0" fontId="18" fillId="33" borderId="10" xfId="0" applyFont="1" applyFill="1" applyBorder="1" applyAlignment="1">
      <alignment horizontal="center" vertical="center" wrapText="1"/>
    </xf>
    <xf numFmtId="4" fontId="20" fillId="34" borderId="10" xfId="0" applyNumberFormat="1" applyFont="1" applyFill="1" applyBorder="1" applyAlignment="1">
      <alignment horizontal="right" vertical="center" wrapText="1"/>
    </xf>
    <xf numFmtId="4" fontId="11" fillId="33" borderId="10" xfId="0" applyNumberFormat="1" applyFont="1" applyFill="1" applyBorder="1" applyAlignment="1">
      <alignment horizontal="center" vertical="center" wrapText="1"/>
    </xf>
    <xf numFmtId="4" fontId="20" fillId="33" borderId="10" xfId="0" applyNumberFormat="1" applyFont="1" applyFill="1" applyBorder="1" applyAlignment="1">
      <alignment horizontal="right" vertical="center" wrapText="1"/>
    </xf>
    <xf numFmtId="0" fontId="6" fillId="33" borderId="0" xfId="0" applyFont="1" applyFill="1" applyBorder="1" applyAlignment="1">
      <alignment horizontal="center" vertical="center" wrapText="1"/>
    </xf>
    <xf numFmtId="165" fontId="11" fillId="33" borderId="0" xfId="0" applyNumberFormat="1" applyFont="1" applyFill="1" applyBorder="1" applyAlignment="1">
      <alignment horizontal="center" vertical="center" wrapText="1"/>
    </xf>
    <xf numFmtId="0" fontId="21" fillId="33" borderId="0" xfId="0" applyFont="1" applyFill="1" applyBorder="1" applyAlignment="1">
      <alignment horizontal="center" vertical="center"/>
    </xf>
    <xf numFmtId="2" fontId="6" fillId="33" borderId="0" xfId="0" applyNumberFormat="1" applyFont="1" applyFill="1" applyBorder="1" applyAlignment="1">
      <alignment horizontal="center" vertical="center"/>
    </xf>
    <xf numFmtId="0" fontId="10" fillId="33" borderId="0" xfId="0" applyFont="1" applyFill="1" applyBorder="1" applyAlignment="1">
      <alignment horizontal="center" vertical="center"/>
    </xf>
    <xf numFmtId="0" fontId="21" fillId="33" borderId="21" xfId="0" applyFont="1" applyFill="1" applyBorder="1" applyAlignment="1">
      <alignment horizontal="center" vertical="center"/>
    </xf>
    <xf numFmtId="2" fontId="6" fillId="33" borderId="21" xfId="0" applyNumberFormat="1" applyFont="1" applyFill="1" applyBorder="1" applyAlignment="1">
      <alignment horizontal="center" vertical="center"/>
    </xf>
    <xf numFmtId="0" fontId="8" fillId="33" borderId="13" xfId="0" applyFont="1" applyFill="1" applyBorder="1" applyAlignment="1">
      <alignment horizontal="center" vertical="center"/>
    </xf>
    <xf numFmtId="2" fontId="8" fillId="33" borderId="13" xfId="0" applyNumberFormat="1" applyFont="1" applyFill="1" applyBorder="1" applyAlignment="1">
      <alignment horizontal="center" vertical="center"/>
    </xf>
    <xf numFmtId="2" fontId="8" fillId="33" borderId="0" xfId="0" applyNumberFormat="1" applyFont="1" applyFill="1" applyAlignment="1">
      <alignment horizontal="center" vertical="center"/>
    </xf>
    <xf numFmtId="4" fontId="6" fillId="33" borderId="0" xfId="0" applyNumberFormat="1" applyFont="1" applyFill="1" applyAlignment="1">
      <alignment horizontal="center" vertical="center"/>
    </xf>
    <xf numFmtId="0" fontId="6" fillId="33" borderId="0" xfId="0" applyFont="1" applyFill="1" applyAlignment="1">
      <alignment horizontal="center"/>
    </xf>
    <xf numFmtId="0" fontId="9" fillId="33" borderId="0" xfId="0" applyFont="1" applyFill="1" applyAlignment="1">
      <alignment horizontal="center"/>
    </xf>
    <xf numFmtId="0" fontId="7" fillId="33" borderId="0" xfId="0" applyFont="1" applyFill="1" applyBorder="1" applyAlignment="1">
      <alignment horizontal="center"/>
    </xf>
    <xf numFmtId="0" fontId="6" fillId="0" borderId="0" xfId="0" applyFont="1" applyFill="1" applyAlignment="1">
      <alignment horizontal="center" vertical="center"/>
    </xf>
    <xf numFmtId="0" fontId="7" fillId="0" borderId="0" xfId="0" applyFont="1" applyFill="1" applyBorder="1" applyAlignment="1">
      <alignment horizontal="center"/>
    </xf>
    <xf numFmtId="4" fontId="6" fillId="0" borderId="0" xfId="0" applyNumberFormat="1" applyFont="1" applyFill="1" applyBorder="1" applyAlignment="1">
      <alignment horizontal="center"/>
    </xf>
    <xf numFmtId="0" fontId="3" fillId="0" borderId="0" xfId="0" applyFont="1" applyFill="1"/>
    <xf numFmtId="0" fontId="4" fillId="0" borderId="0" xfId="0" applyFont="1" applyFill="1"/>
    <xf numFmtId="0" fontId="4" fillId="0" borderId="0" xfId="0" applyFont="1" applyFill="1" applyAlignment="1">
      <alignment horizontal="center"/>
    </xf>
    <xf numFmtId="0" fontId="6" fillId="33" borderId="0" xfId="0" applyFont="1" applyFill="1" applyAlignment="1">
      <alignment horizontal="center" vertical="center" wrapText="1"/>
    </xf>
    <xf numFmtId="0" fontId="11" fillId="33" borderId="11"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6" xfId="0" applyFont="1" applyFill="1" applyBorder="1" applyAlignment="1">
      <alignment horizontal="center" vertical="center"/>
    </xf>
    <xf numFmtId="0" fontId="12" fillId="34" borderId="12" xfId="0" applyFont="1" applyFill="1" applyBorder="1" applyAlignment="1">
      <alignment horizontal="center" vertical="center" wrapText="1"/>
    </xf>
    <xf numFmtId="0" fontId="12" fillId="34" borderId="13" xfId="0" applyFont="1" applyFill="1" applyBorder="1" applyAlignment="1">
      <alignment horizontal="center" vertical="center" wrapText="1"/>
    </xf>
    <xf numFmtId="0" fontId="12" fillId="34" borderId="14" xfId="0" applyFont="1" applyFill="1" applyBorder="1" applyAlignment="1">
      <alignment horizontal="center" vertical="center" wrapText="1"/>
    </xf>
    <xf numFmtId="0" fontId="19" fillId="33" borderId="10" xfId="0" applyFont="1" applyFill="1" applyBorder="1" applyAlignment="1">
      <alignment horizontal="left" vertical="center" wrapText="1"/>
    </xf>
    <xf numFmtId="0" fontId="21" fillId="33" borderId="0" xfId="0" applyFont="1" applyFill="1" applyBorder="1" applyAlignment="1">
      <alignment horizontal="center" vertical="center"/>
    </xf>
    <xf numFmtId="0" fontId="5" fillId="33" borderId="0" xfId="0" applyFont="1" applyFill="1" applyAlignment="1">
      <alignment horizontal="center" wrapText="1"/>
    </xf>
    <xf numFmtId="4" fontId="9" fillId="33" borderId="0" xfId="0" applyNumberFormat="1" applyFont="1" applyFill="1" applyAlignment="1">
      <alignment horizontal="center"/>
    </xf>
    <xf numFmtId="4" fontId="6" fillId="33" borderId="0" xfId="0" applyNumberFormat="1" applyFont="1" applyFill="1" applyBorder="1" applyAlignment="1">
      <alignment horizontal="center"/>
    </xf>
    <xf numFmtId="4" fontId="14" fillId="33" borderId="18" xfId="0" applyNumberFormat="1" applyFont="1" applyFill="1" applyBorder="1" applyAlignment="1">
      <alignment horizontal="center" vertical="center" wrapText="1"/>
    </xf>
    <xf numFmtId="4" fontId="14" fillId="33" borderId="19" xfId="0" applyNumberFormat="1" applyFont="1" applyFill="1" applyBorder="1" applyAlignment="1">
      <alignment horizontal="center" vertical="center" wrapText="1"/>
    </xf>
    <xf numFmtId="4" fontId="14" fillId="33" borderId="17" xfId="0" applyNumberFormat="1" applyFont="1" applyFill="1" applyBorder="1" applyAlignment="1">
      <alignment horizontal="center" vertical="center" wrapText="1"/>
    </xf>
    <xf numFmtId="4" fontId="14" fillId="33" borderId="20" xfId="0" applyNumberFormat="1" applyFont="1" applyFill="1" applyBorder="1" applyAlignment="1">
      <alignment horizontal="center" vertical="center" wrapText="1"/>
    </xf>
    <xf numFmtId="2" fontId="6" fillId="33" borderId="11" xfId="0" applyNumberFormat="1" applyFont="1" applyFill="1" applyBorder="1" applyAlignment="1">
      <alignment horizontal="center" vertical="center"/>
    </xf>
    <xf numFmtId="2" fontId="6" fillId="33" borderId="16" xfId="0" applyNumberFormat="1" applyFont="1" applyFill="1" applyBorder="1" applyAlignment="1">
      <alignment horizontal="center" vertical="center"/>
    </xf>
    <xf numFmtId="0" fontId="18" fillId="33" borderId="10" xfId="0" applyFont="1" applyFill="1" applyBorder="1" applyAlignment="1">
      <alignment horizontal="center" vertical="center"/>
    </xf>
    <xf numFmtId="0" fontId="18" fillId="33" borderId="10" xfId="0" applyFont="1" applyFill="1" applyBorder="1" applyAlignment="1">
      <alignment horizontal="center" vertical="center" wrapText="1"/>
    </xf>
  </cellXfs>
  <cellStyles count="160">
    <cellStyle name="20% - Акцент1 2" xfId="1"/>
    <cellStyle name="20% - Акцент1 3" xfId="2"/>
    <cellStyle name="20% - Акцент2 2" xfId="3"/>
    <cellStyle name="20% - Акцент2 3" xfId="4"/>
    <cellStyle name="20% - Акцент3 2" xfId="5"/>
    <cellStyle name="20% - Акцент3 3" xfId="6"/>
    <cellStyle name="20% - Акцент4 2" xfId="7"/>
    <cellStyle name="20% - Акцент4 3" xfId="8"/>
    <cellStyle name="20% - Акцент5 2" xfId="9"/>
    <cellStyle name="20% - Акцент5 3" xfId="10"/>
    <cellStyle name="20% - Акцент6 2" xfId="11"/>
    <cellStyle name="20% - Акцент6 3" xfId="12"/>
    <cellStyle name="40% - Акцент1 2" xfId="13"/>
    <cellStyle name="40% - Акцент1 3" xfId="14"/>
    <cellStyle name="40% - Акцент2 2" xfId="15"/>
    <cellStyle name="40% - Акцент2 3" xfId="16"/>
    <cellStyle name="40% - Акцент3 2" xfId="17"/>
    <cellStyle name="40% - Акцент3 3" xfId="18"/>
    <cellStyle name="40% - Акцент4 2" xfId="19"/>
    <cellStyle name="40% - Акцент4 3" xfId="20"/>
    <cellStyle name="40% - Акцент5 2" xfId="21"/>
    <cellStyle name="40% - Акцент5 3" xfId="22"/>
    <cellStyle name="40% - Акцент6 2" xfId="23"/>
    <cellStyle name="40% - Акцент6 3" xfId="24"/>
    <cellStyle name="60% - Акцент1 2" xfId="25"/>
    <cellStyle name="60% - Акцент1 3" xfId="26"/>
    <cellStyle name="60% - Акцент2 2" xfId="27"/>
    <cellStyle name="60% - Акцент2 3" xfId="28"/>
    <cellStyle name="60% - Акцент3 2" xfId="29"/>
    <cellStyle name="60% - Акцент3 3" xfId="30"/>
    <cellStyle name="60% - Акцент4 2" xfId="31"/>
    <cellStyle name="60% - Акцент4 3" xfId="32"/>
    <cellStyle name="60% - Акцент5 2" xfId="33"/>
    <cellStyle name="60% - Акцент5 3" xfId="34"/>
    <cellStyle name="60% - Акцент6 2" xfId="35"/>
    <cellStyle name="60% - Акцент6 3" xfId="36"/>
    <cellStyle name="Акцент1 2" xfId="37"/>
    <cellStyle name="Акцент1 3" xfId="38"/>
    <cellStyle name="Акцент2 2" xfId="39"/>
    <cellStyle name="Акцент2 3" xfId="40"/>
    <cellStyle name="Акцент3 2" xfId="41"/>
    <cellStyle name="Акцент3 3" xfId="42"/>
    <cellStyle name="Акцент4 2" xfId="43"/>
    <cellStyle name="Акцент4 3" xfId="44"/>
    <cellStyle name="Акцент5 2" xfId="45"/>
    <cellStyle name="Акцент5 3" xfId="46"/>
    <cellStyle name="Акцент6 2" xfId="47"/>
    <cellStyle name="Акцент6 3" xfId="48"/>
    <cellStyle name="Ввод  2" xfId="49"/>
    <cellStyle name="Ввод  3" xfId="50"/>
    <cellStyle name="Вывод 2" xfId="51"/>
    <cellStyle name="Вывод 3" xfId="52"/>
    <cellStyle name="Вычисление 2" xfId="53"/>
    <cellStyle name="Вычисление 3" xfId="54"/>
    <cellStyle name="Гиперссылка 2" xfId="55"/>
    <cellStyle name="Заголовок 1 2" xfId="56"/>
    <cellStyle name="Заголовок 1 3" xfId="57"/>
    <cellStyle name="Заголовок 2 2" xfId="58"/>
    <cellStyle name="Заголовок 2 3" xfId="59"/>
    <cellStyle name="Заголовок 3 2" xfId="60"/>
    <cellStyle name="Заголовок 3 3" xfId="61"/>
    <cellStyle name="Заголовок 4 2" xfId="62"/>
    <cellStyle name="Заголовок 4 3" xfId="63"/>
    <cellStyle name="Итог 2" xfId="64"/>
    <cellStyle name="Итог 3" xfId="65"/>
    <cellStyle name="Контрольная ячейка 2" xfId="66"/>
    <cellStyle name="Контрольная ячейка 3" xfId="67"/>
    <cellStyle name="Название 2" xfId="68"/>
    <cellStyle name="Нейтральный 2" xfId="69"/>
    <cellStyle name="Нейтральный 3" xfId="70"/>
    <cellStyle name="Обычный" xfId="0" builtinId="0"/>
    <cellStyle name="Обычный 15 2 2" xfId="71"/>
    <cellStyle name="Обычный 2" xfId="72"/>
    <cellStyle name="Обычный 2 2" xfId="73"/>
    <cellStyle name="Обычный 2 2 2" xfId="74"/>
    <cellStyle name="Обычный 2 2 2 2" xfId="75"/>
    <cellStyle name="Обычный 2 2 3" xfId="76"/>
    <cellStyle name="Обычный 2 2 3 2" xfId="77"/>
    <cellStyle name="Обычный 2 2 4" xfId="78"/>
    <cellStyle name="Обычный 2 3" xfId="79"/>
    <cellStyle name="Обычный 2 3 2" xfId="80"/>
    <cellStyle name="Обычный 2 3 3" xfId="81"/>
    <cellStyle name="Обычный 2 3 3 2" xfId="82"/>
    <cellStyle name="Обычный 2 3 3 2 2" xfId="83"/>
    <cellStyle name="Обычный 2 3 3 3" xfId="84"/>
    <cellStyle name="Обычный 2 3 4" xfId="85"/>
    <cellStyle name="Обычный 2 3 4 2" xfId="86"/>
    <cellStyle name="Обычный 2 3 4 2 2" xfId="87"/>
    <cellStyle name="Обычный 2 3 4 3" xfId="88"/>
    <cellStyle name="Обычный 2 3 5" xfId="89"/>
    <cellStyle name="Обычный 2 3 5 2" xfId="90"/>
    <cellStyle name="Обычный 2 3 5 2 2" xfId="91"/>
    <cellStyle name="Обычный 2 3 5 3" xfId="92"/>
    <cellStyle name="Обычный 2 3 6" xfId="93"/>
    <cellStyle name="Обычный 2 3 6 2" xfId="94"/>
    <cellStyle name="Обычный 2 3 6 2 2" xfId="95"/>
    <cellStyle name="Обычный 2 3 6 3" xfId="96"/>
    <cellStyle name="Обычный 2 3 7" xfId="97"/>
    <cellStyle name="Обычный 2 3 7 2" xfId="98"/>
    <cellStyle name="Обычный 2 3 7 2 2" xfId="99"/>
    <cellStyle name="Обычный 2 3 7 3" xfId="100"/>
    <cellStyle name="Обычный 3" xfId="101"/>
    <cellStyle name="Обычный 3 2" xfId="102"/>
    <cellStyle name="Обычный 3 2 2" xfId="103"/>
    <cellStyle name="Обычный 3 2 2 2" xfId="104"/>
    <cellStyle name="Обычный 3 2 3" xfId="105"/>
    <cellStyle name="Обычный 3 2 4" xfId="106"/>
    <cellStyle name="Обычный 3 3" xfId="107"/>
    <cellStyle name="Обычный 3 3 2" xfId="108"/>
    <cellStyle name="Обычный 3 3 2 2" xfId="109"/>
    <cellStyle name="Обычный 3 3 3" xfId="110"/>
    <cellStyle name="Обычный 3 3 4" xfId="111"/>
    <cellStyle name="Обычный 3 6 2" xfId="112"/>
    <cellStyle name="Обычный 4" xfId="113"/>
    <cellStyle name="Обычный 4 2" xfId="114"/>
    <cellStyle name="Обычный 4 2 2" xfId="115"/>
    <cellStyle name="Обычный 4 2 2 2" xfId="116"/>
    <cellStyle name="Обычный 4 2 3" xfId="117"/>
    <cellStyle name="Обычный 4 2 3 2" xfId="118"/>
    <cellStyle name="Обычный 4 2 4" xfId="119"/>
    <cellStyle name="Обычный 4 3" xfId="120"/>
    <cellStyle name="Обычный 4 3 2" xfId="121"/>
    <cellStyle name="Обычный 4 3 2 2" xfId="122"/>
    <cellStyle name="Обычный 4 3 3" xfId="123"/>
    <cellStyle name="Обычный 4 3 4" xfId="124"/>
    <cellStyle name="Обычный 4 4" xfId="125"/>
    <cellStyle name="Обычный 4 4 2" xfId="126"/>
    <cellStyle name="Обычный 4 4 2 2" xfId="127"/>
    <cellStyle name="Обычный 4 4 3" xfId="128"/>
    <cellStyle name="Обычный 4 4 4" xfId="129"/>
    <cellStyle name="Обычный 4 5" xfId="130"/>
    <cellStyle name="Обычный 4 5 2" xfId="131"/>
    <cellStyle name="Обычный 4 5 3" xfId="132"/>
    <cellStyle name="Обычный 4 6" xfId="133"/>
    <cellStyle name="Обычный 4 6 2" xfId="134"/>
    <cellStyle name="Обычный 4 7" xfId="135"/>
    <cellStyle name="Обычный 5" xfId="136"/>
    <cellStyle name="Обычный 5 2" xfId="137"/>
    <cellStyle name="Обычный 5 3" xfId="138"/>
    <cellStyle name="Обычный 6" xfId="139"/>
    <cellStyle name="Обычный 6 2" xfId="140"/>
    <cellStyle name="Обычный 7" xfId="141"/>
    <cellStyle name="Обычный 7 2" xfId="142"/>
    <cellStyle name="Обычный 8" xfId="143"/>
    <cellStyle name="Обычный 9" xfId="144"/>
    <cellStyle name="Обычный 9 2" xfId="145"/>
    <cellStyle name="Плохой 2" xfId="146"/>
    <cellStyle name="Плохой 3" xfId="147"/>
    <cellStyle name="Пояснение 2" xfId="148"/>
    <cellStyle name="Пояснение 3" xfId="149"/>
    <cellStyle name="Примечание 2" xfId="150"/>
    <cellStyle name="Примечание 2 2" xfId="151"/>
    <cellStyle name="Связанная ячейка 2" xfId="152"/>
    <cellStyle name="Связанная ячейка 3" xfId="153"/>
    <cellStyle name="Текст предупреждения 2" xfId="154"/>
    <cellStyle name="Текст предупреждения 3" xfId="155"/>
    <cellStyle name="Тысячи [0]_sl100" xfId="156"/>
    <cellStyle name="Тысячи_sl100" xfId="157"/>
    <cellStyle name="Хороший 2" xfId="158"/>
    <cellStyle name="Хороший 3" xfId="1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7;&#1074;&#1077;&#1090;&#1083;&#1072;&#1085;&#1072;/Desktop/&#1054;&#1073;&#1097;&#1072;&#1103;%20&#1080;&#1085;&#1092;&#1086;&#1088;&#1084;&#1072;&#1094;&#1080;&#1103;/&#1051;&#1045;&#1057;&#1054;&#1055;&#1054;&#1051;&#1068;&#1047;&#1054;&#1042;&#1040;&#1053;&#1048;&#1045;/&#1040;&#1091;&#1082;&#1094;&#1080;&#1086;&#1085;/&#1040;&#1091;&#1082;&#1094;&#1080;&#1086;&#1085;%20%203%20(2019)/&#1057;&#1083;&#1080;&#1103;&#1085;&#1080;&#1077;%20%20&#1076;&#1086;&#1075;&#1086;&#1074;&#1086;&#1088;&#1086;&#1074;/&#1051;&#1072;&#1080;&#1096;&#1077;&#1074;&#1086;%20&#1072;&#1091;&#1082;&#1094;&#1080;&#1086;&#1085;/&#1056;&#1040;&#1057;&#1063;&#1045;&#1058;%20&#1085;&#1072;&#1095;&#1072;&#1083;&#1100;&#1085;&#1086;&#1081;%20&#1094;&#1077;&#1085;&#1099;%20&#1051;&#1086;&#1090;&#1086;&#10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У"/>
      <sheetName val="Аренда"/>
      <sheetName val="Аукцион"/>
      <sheetName val="СН"/>
      <sheetName val="Т.Опис"/>
      <sheetName val="Итоги"/>
      <sheetName val="3 ЛХ"/>
      <sheetName val="9 ОИП"/>
      <sheetName val="12 ОИП"/>
      <sheetName val="Акт осмотра"/>
      <sheetName val="Список"/>
      <sheetName val="Список2"/>
      <sheetName val="Карта партнера"/>
      <sheetName val="Список3"/>
      <sheetName val="Список СН"/>
      <sheetName val="Лист4"/>
    </sheetNames>
    <sheetDataSet>
      <sheetData sheetId="0">
        <row r="1">
          <cell r="K1" t="str">
            <v>обновлять до 10 числа</v>
          </cell>
        </row>
        <row r="2">
          <cell r="K2">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sheetPr>
  <dimension ref="A1:G1440"/>
  <sheetViews>
    <sheetView tabSelected="1" topLeftCell="A1405" zoomScaleNormal="100" zoomScaleSheetLayoutView="55" zoomScalePageLayoutView="40" workbookViewId="0">
      <selection activeCell="C1435" sqref="C1435"/>
    </sheetView>
  </sheetViews>
  <sheetFormatPr defaultRowHeight="23.1" customHeight="1" x14ac:dyDescent="0.25"/>
  <cols>
    <col min="1" max="1" width="37.28515625" style="44" customWidth="1"/>
    <col min="2" max="2" width="64.5703125" style="44" customWidth="1"/>
    <col min="3" max="3" width="27.85546875" style="44" customWidth="1"/>
    <col min="4" max="4" width="19.7109375" style="44" customWidth="1"/>
    <col min="5" max="5" width="9.140625" style="44"/>
    <col min="6" max="6" width="16" style="44" customWidth="1"/>
    <col min="7" max="7" width="9.140625" style="42"/>
    <col min="8" max="16384" width="9.140625" style="43"/>
  </cols>
  <sheetData>
    <row r="1" spans="1:7" s="3" customFormat="1" ht="54.95" customHeight="1" x14ac:dyDescent="0.8">
      <c r="A1" s="54" t="s">
        <v>153</v>
      </c>
      <c r="B1" s="54"/>
      <c r="C1" s="54"/>
      <c r="D1" s="54"/>
      <c r="E1" s="54"/>
      <c r="F1" s="54"/>
      <c r="G1" s="2"/>
    </row>
    <row r="2" spans="1:7" s="3" customFormat="1" ht="45.95" customHeight="1" x14ac:dyDescent="0.25">
      <c r="A2" s="45" t="s">
        <v>0</v>
      </c>
      <c r="B2" s="45"/>
      <c r="C2" s="45"/>
      <c r="D2" s="45"/>
      <c r="E2" s="45"/>
      <c r="F2" s="45"/>
      <c r="G2" s="2"/>
    </row>
    <row r="3" spans="1:7" s="3" customFormat="1" ht="30" customHeight="1" x14ac:dyDescent="0.25">
      <c r="A3" s="4"/>
      <c r="B3" s="5" t="s">
        <v>1</v>
      </c>
      <c r="C3" s="6"/>
      <c r="D3" s="4"/>
      <c r="E3" s="4"/>
      <c r="F3" s="7"/>
      <c r="G3" s="2"/>
    </row>
    <row r="4" spans="1:7" s="3" customFormat="1" ht="23.1" customHeight="1" x14ac:dyDescent="0.25">
      <c r="A4" s="8"/>
      <c r="B4" s="46" t="s">
        <v>3</v>
      </c>
      <c r="C4" s="49" t="s">
        <v>4</v>
      </c>
      <c r="D4" s="50"/>
      <c r="E4" s="50"/>
      <c r="F4" s="51"/>
      <c r="G4" s="2"/>
    </row>
    <row r="5" spans="1:7" s="3" customFormat="1" ht="23.1" customHeight="1" x14ac:dyDescent="0.25">
      <c r="A5" s="8"/>
      <c r="B5" s="47"/>
      <c r="C5" s="49" t="s">
        <v>70</v>
      </c>
      <c r="D5" s="50"/>
      <c r="E5" s="50"/>
      <c r="F5" s="51"/>
      <c r="G5" s="2"/>
    </row>
    <row r="6" spans="1:7" s="3" customFormat="1" ht="23.1" customHeight="1" x14ac:dyDescent="0.25">
      <c r="A6" s="8"/>
      <c r="B6" s="48"/>
      <c r="C6" s="49" t="s">
        <v>71</v>
      </c>
      <c r="D6" s="50"/>
      <c r="E6" s="50"/>
      <c r="F6" s="51"/>
      <c r="G6" s="2"/>
    </row>
    <row r="7" spans="1:7" s="3" customFormat="1" ht="23.1" customHeight="1" x14ac:dyDescent="0.25">
      <c r="A7" s="4"/>
      <c r="B7" s="9" t="s">
        <v>5</v>
      </c>
      <c r="C7" s="10">
        <v>4.2</v>
      </c>
      <c r="D7" s="11"/>
      <c r="E7" s="8"/>
      <c r="F7" s="7"/>
      <c r="G7" s="2"/>
    </row>
    <row r="8" spans="1:7" s="3" customFormat="1" ht="23.1" customHeight="1" x14ac:dyDescent="0.25">
      <c r="A8" s="4"/>
      <c r="B8" s="12" t="s">
        <v>6</v>
      </c>
      <c r="C8" s="13">
        <v>731</v>
      </c>
      <c r="D8" s="57" t="s">
        <v>7</v>
      </c>
      <c r="E8" s="58"/>
      <c r="F8" s="61">
        <f>C9/C8</f>
        <v>28.265389876880985</v>
      </c>
      <c r="G8" s="2"/>
    </row>
    <row r="9" spans="1:7" s="3" customFormat="1" ht="23.1" customHeight="1" x14ac:dyDescent="0.25">
      <c r="A9" s="4"/>
      <c r="B9" s="12" t="s">
        <v>8</v>
      </c>
      <c r="C9" s="14">
        <v>20662</v>
      </c>
      <c r="D9" s="59"/>
      <c r="E9" s="60"/>
      <c r="F9" s="62"/>
      <c r="G9" s="2"/>
    </row>
    <row r="10" spans="1:7" s="3" customFormat="1" ht="23.1" customHeight="1" x14ac:dyDescent="0.25">
      <c r="A10" s="4"/>
      <c r="B10" s="15"/>
      <c r="C10" s="16"/>
      <c r="D10" s="17"/>
      <c r="E10" s="4"/>
      <c r="F10" s="7"/>
      <c r="G10" s="2"/>
    </row>
    <row r="11" spans="1:7" s="3" customFormat="1" ht="23.1" customHeight="1" x14ac:dyDescent="0.25">
      <c r="A11" s="4"/>
      <c r="B11" s="18" t="s">
        <v>9</v>
      </c>
      <c r="C11" s="19" t="s">
        <v>37</v>
      </c>
      <c r="D11" s="4"/>
      <c r="E11" s="4"/>
      <c r="F11" s="7"/>
      <c r="G11" s="2"/>
    </row>
    <row r="12" spans="1:7" s="3" customFormat="1" ht="23.1" customHeight="1" x14ac:dyDescent="0.25">
      <c r="A12" s="4"/>
      <c r="B12" s="18" t="s">
        <v>2</v>
      </c>
      <c r="C12" s="19">
        <v>45</v>
      </c>
      <c r="D12" s="4"/>
      <c r="E12" s="4"/>
      <c r="F12" s="7"/>
      <c r="G12" s="2"/>
    </row>
    <row r="13" spans="1:7" s="3" customFormat="1" ht="23.1" customHeight="1" x14ac:dyDescent="0.25">
      <c r="A13" s="4"/>
      <c r="B13" s="18" t="s">
        <v>10</v>
      </c>
      <c r="C13" s="20" t="s">
        <v>11</v>
      </c>
      <c r="D13" s="4"/>
      <c r="E13" s="4"/>
      <c r="F13" s="7"/>
      <c r="G13" s="2"/>
    </row>
    <row r="14" spans="1:7" s="3" customFormat="1" ht="23.1" customHeight="1" x14ac:dyDescent="0.25">
      <c r="A14" s="4"/>
      <c r="B14" s="4"/>
      <c r="C14" s="4"/>
      <c r="D14" s="4"/>
      <c r="E14" s="4"/>
      <c r="F14" s="7"/>
      <c r="G14" s="2"/>
    </row>
    <row r="15" spans="1:7" s="3" customFormat="1" ht="50.1" customHeight="1" x14ac:dyDescent="0.25">
      <c r="A15" s="63" t="s">
        <v>12</v>
      </c>
      <c r="B15" s="63"/>
      <c r="C15" s="21" t="s">
        <v>13</v>
      </c>
      <c r="D15" s="64" t="s">
        <v>14</v>
      </c>
      <c r="E15" s="64"/>
      <c r="F15" s="21" t="s">
        <v>15</v>
      </c>
      <c r="G15" s="2"/>
    </row>
    <row r="16" spans="1:7" s="3" customFormat="1" ht="23.1" customHeight="1" x14ac:dyDescent="0.25">
      <c r="A16" s="52" t="s">
        <v>16</v>
      </c>
      <c r="B16" s="52"/>
      <c r="C16" s="22">
        <v>52.74</v>
      </c>
      <c r="D16" s="22">
        <v>4.2</v>
      </c>
      <c r="E16" s="23" t="s">
        <v>17</v>
      </c>
      <c r="F16" s="24">
        <f t="shared" ref="F16:F23" si="0">C16*D16</f>
        <v>221.50800000000001</v>
      </c>
      <c r="G16" s="2"/>
    </row>
    <row r="17" spans="1:7" s="3" customFormat="1" ht="23.1" customHeight="1" x14ac:dyDescent="0.25">
      <c r="A17" s="52" t="s">
        <v>18</v>
      </c>
      <c r="B17" s="52"/>
      <c r="C17" s="22">
        <v>189.45</v>
      </c>
      <c r="D17" s="22">
        <v>1.073</v>
      </c>
      <c r="E17" s="23" t="s">
        <v>19</v>
      </c>
      <c r="F17" s="24">
        <f t="shared" si="0"/>
        <v>203.27984999999998</v>
      </c>
      <c r="G17" s="2"/>
    </row>
    <row r="18" spans="1:7" s="3" customFormat="1" ht="23.1" customHeight="1" x14ac:dyDescent="0.25">
      <c r="A18" s="52" t="s">
        <v>20</v>
      </c>
      <c r="B18" s="52"/>
      <c r="C18" s="22">
        <v>762.99</v>
      </c>
      <c r="D18" s="22">
        <v>1.073</v>
      </c>
      <c r="E18" s="23" t="s">
        <v>19</v>
      </c>
      <c r="F18" s="24">
        <f t="shared" si="0"/>
        <v>818.68826999999999</v>
      </c>
      <c r="G18" s="2"/>
    </row>
    <row r="19" spans="1:7" s="3" customFormat="1" ht="23.1" customHeight="1" x14ac:dyDescent="0.25">
      <c r="A19" s="52" t="s">
        <v>21</v>
      </c>
      <c r="B19" s="52"/>
      <c r="C19" s="22">
        <v>1409.04</v>
      </c>
      <c r="D19" s="22"/>
      <c r="E19" s="23" t="s">
        <v>17</v>
      </c>
      <c r="F19" s="24">
        <f t="shared" si="0"/>
        <v>0</v>
      </c>
      <c r="G19" s="2"/>
    </row>
    <row r="20" spans="1:7" s="3" customFormat="1" ht="45.95" customHeight="1" x14ac:dyDescent="0.25">
      <c r="A20" s="52" t="s">
        <v>22</v>
      </c>
      <c r="B20" s="52"/>
      <c r="C20" s="22">
        <v>5358.15</v>
      </c>
      <c r="D20" s="22">
        <v>4.2</v>
      </c>
      <c r="E20" s="23" t="s">
        <v>17</v>
      </c>
      <c r="F20" s="24">
        <f t="shared" si="0"/>
        <v>22504.23</v>
      </c>
      <c r="G20" s="2"/>
    </row>
    <row r="21" spans="1:7" s="3" customFormat="1" ht="23.1" customHeight="1" x14ac:dyDescent="0.25">
      <c r="A21" s="52" t="s">
        <v>23</v>
      </c>
      <c r="B21" s="52"/>
      <c r="C21" s="22">
        <v>246.53</v>
      </c>
      <c r="D21" s="22"/>
      <c r="E21" s="23" t="s">
        <v>17</v>
      </c>
      <c r="F21" s="24">
        <f t="shared" si="0"/>
        <v>0</v>
      </c>
      <c r="G21" s="2"/>
    </row>
    <row r="22" spans="1:7" s="3" customFormat="1" ht="23.1" customHeight="1" x14ac:dyDescent="0.25">
      <c r="A22" s="52" t="s">
        <v>24</v>
      </c>
      <c r="B22" s="52"/>
      <c r="C22" s="22">
        <v>4374.5</v>
      </c>
      <c r="D22" s="22">
        <v>4.2</v>
      </c>
      <c r="E22" s="23" t="s">
        <v>17</v>
      </c>
      <c r="F22" s="24">
        <f t="shared" si="0"/>
        <v>18372.900000000001</v>
      </c>
      <c r="G22" s="2"/>
    </row>
    <row r="23" spans="1:7" s="3" customFormat="1" ht="23.1" customHeight="1" x14ac:dyDescent="0.25">
      <c r="A23" s="52" t="s">
        <v>25</v>
      </c>
      <c r="B23" s="52"/>
      <c r="C23" s="22">
        <v>1282.45</v>
      </c>
      <c r="D23" s="22">
        <v>4.2</v>
      </c>
      <c r="E23" s="23" t="s">
        <v>17</v>
      </c>
      <c r="F23" s="24">
        <f t="shared" si="0"/>
        <v>5386.2900000000009</v>
      </c>
      <c r="G23" s="2"/>
    </row>
    <row r="24" spans="1:7" s="3" customFormat="1" ht="23.1" customHeight="1" x14ac:dyDescent="0.25">
      <c r="A24" s="52" t="s">
        <v>26</v>
      </c>
      <c r="B24" s="52"/>
      <c r="C24" s="22">
        <v>1000.47</v>
      </c>
      <c r="D24" s="22">
        <v>4.2</v>
      </c>
      <c r="E24" s="23" t="s">
        <v>17</v>
      </c>
      <c r="F24" s="24">
        <f>C24*D24</f>
        <v>4201.9740000000002</v>
      </c>
      <c r="G24" s="2"/>
    </row>
    <row r="25" spans="1:7" s="3" customFormat="1" ht="23.1" customHeight="1" x14ac:dyDescent="0.25">
      <c r="A25" s="52" t="s">
        <v>27</v>
      </c>
      <c r="B25" s="52"/>
      <c r="C25" s="22">
        <v>718.61</v>
      </c>
      <c r="D25" s="22">
        <v>42</v>
      </c>
      <c r="E25" s="23" t="s">
        <v>17</v>
      </c>
      <c r="F25" s="24">
        <f>C25*D25</f>
        <v>30181.62</v>
      </c>
      <c r="G25" s="2"/>
    </row>
    <row r="26" spans="1:7" s="3" customFormat="1" ht="23.1" customHeight="1" x14ac:dyDescent="0.25">
      <c r="A26" s="4"/>
      <c r="B26" s="25"/>
      <c r="C26" s="25"/>
      <c r="D26" s="26"/>
      <c r="E26" s="26"/>
      <c r="F26" s="7"/>
      <c r="G26" s="2"/>
    </row>
    <row r="27" spans="1:7" s="3" customFormat="1" ht="23.1" customHeight="1" x14ac:dyDescent="0.25">
      <c r="A27" s="4"/>
      <c r="B27" s="5" t="s">
        <v>28</v>
      </c>
      <c r="C27" s="6"/>
      <c r="D27" s="4"/>
      <c r="E27" s="4"/>
      <c r="F27" s="7"/>
      <c r="G27" s="2"/>
    </row>
    <row r="28" spans="1:7" s="3" customFormat="1" ht="23.1" customHeight="1" x14ac:dyDescent="0.25">
      <c r="A28" s="4"/>
      <c r="B28" s="53" t="s">
        <v>29</v>
      </c>
      <c r="C28" s="27" t="s">
        <v>30</v>
      </c>
      <c r="D28" s="28">
        <f>IF(F16&gt;0,ROUND((F16+C9)/C9,2),0)</f>
        <v>1.01</v>
      </c>
      <c r="E28" s="28"/>
      <c r="F28" s="8"/>
      <c r="G28" s="2"/>
    </row>
    <row r="29" spans="1:7" s="3" customFormat="1" ht="23.1" customHeight="1" x14ac:dyDescent="0.25">
      <c r="A29" s="4"/>
      <c r="B29" s="53"/>
      <c r="C29" s="27" t="s">
        <v>31</v>
      </c>
      <c r="D29" s="28">
        <f>IF(SUM(F17:F18)&gt;0,ROUND((F17+F18+C9)/C9,2),0)</f>
        <v>1.05</v>
      </c>
      <c r="E29" s="28"/>
      <c r="F29" s="29"/>
      <c r="G29" s="2"/>
    </row>
    <row r="30" spans="1:7" s="3" customFormat="1" ht="23.1" customHeight="1" x14ac:dyDescent="0.25">
      <c r="A30" s="4"/>
      <c r="B30" s="53"/>
      <c r="C30" s="27" t="s">
        <v>32</v>
      </c>
      <c r="D30" s="28">
        <f>IF(F19&gt;0,ROUND((F19+C9)/C9,2),0)</f>
        <v>0</v>
      </c>
      <c r="E30" s="8"/>
      <c r="F30" s="29"/>
      <c r="G30" s="2"/>
    </row>
    <row r="31" spans="1:7" s="3" customFormat="1" ht="23.1" customHeight="1" x14ac:dyDescent="0.25">
      <c r="A31" s="4"/>
      <c r="B31" s="53"/>
      <c r="C31" s="30" t="s">
        <v>33</v>
      </c>
      <c r="D31" s="31">
        <f>IF(SUM(F20:F25)&gt;0,ROUND((SUM(F20:F25)+C9)/C9,2),0)</f>
        <v>4.9000000000000004</v>
      </c>
      <c r="E31" s="8"/>
      <c r="F31" s="29"/>
      <c r="G31" s="2"/>
    </row>
    <row r="32" spans="1:7" s="3" customFormat="1" ht="23.1" customHeight="1" x14ac:dyDescent="0.25">
      <c r="A32" s="4"/>
      <c r="B32" s="4"/>
      <c r="C32" s="32" t="s">
        <v>34</v>
      </c>
      <c r="D32" s="33">
        <f>SUM(D28:D31)-IF(VALUE(COUNTIF(D28:D31,"&gt;0"))=4,3,0)-IF(VALUE(COUNTIF(D28:D31,"&gt;0"))=3,2,0)-IF(VALUE(COUNTIF(D28:D31,"&gt;0"))=2,1,0)</f>
        <v>4.9600000000000009</v>
      </c>
      <c r="E32" s="34"/>
      <c r="F32" s="7"/>
      <c r="G32" s="2"/>
    </row>
    <row r="33" spans="1:7" s="3" customFormat="1" ht="23.1" customHeight="1" x14ac:dyDescent="0.25">
      <c r="A33" s="4"/>
      <c r="B33" s="4"/>
      <c r="C33" s="4"/>
      <c r="D33" s="35"/>
      <c r="E33" s="4"/>
      <c r="F33" s="7"/>
      <c r="G33" s="2"/>
    </row>
    <row r="34" spans="1:7" s="3" customFormat="1" ht="23.1" customHeight="1" x14ac:dyDescent="0.35">
      <c r="A34" s="36"/>
      <c r="B34" s="37" t="s">
        <v>35</v>
      </c>
      <c r="C34" s="55">
        <f>D32*C9</f>
        <v>102483.52000000002</v>
      </c>
      <c r="D34" s="55"/>
      <c r="E34" s="4"/>
      <c r="F34" s="7"/>
      <c r="G34" s="2"/>
    </row>
    <row r="35" spans="1:7" s="3" customFormat="1" ht="23.1" customHeight="1" x14ac:dyDescent="0.3">
      <c r="A35" s="4"/>
      <c r="B35" s="38" t="s">
        <v>36</v>
      </c>
      <c r="C35" s="56">
        <f>C34/C8</f>
        <v>140.19633378932971</v>
      </c>
      <c r="D35" s="56"/>
      <c r="E35" s="4"/>
      <c r="F35" s="4"/>
      <c r="G35" s="2"/>
    </row>
    <row r="36" spans="1:7" s="3" customFormat="1" ht="23.1" customHeight="1" x14ac:dyDescent="0.25">
      <c r="A36" s="1"/>
      <c r="B36" s="1"/>
      <c r="C36" s="1"/>
      <c r="D36" s="1"/>
      <c r="E36" s="1"/>
      <c r="F36" s="1"/>
      <c r="G36" s="2"/>
    </row>
    <row r="37" spans="1:7" s="3" customFormat="1" ht="54.95" customHeight="1" x14ac:dyDescent="0.8">
      <c r="A37" s="54" t="s">
        <v>154</v>
      </c>
      <c r="B37" s="54"/>
      <c r="C37" s="54"/>
      <c r="D37" s="54"/>
      <c r="E37" s="54"/>
      <c r="F37" s="54"/>
      <c r="G37" s="2"/>
    </row>
    <row r="38" spans="1:7" s="3" customFormat="1" ht="45.95" customHeight="1" x14ac:dyDescent="0.25">
      <c r="A38" s="45" t="s">
        <v>0</v>
      </c>
      <c r="B38" s="45"/>
      <c r="C38" s="45"/>
      <c r="D38" s="45"/>
      <c r="E38" s="45"/>
      <c r="F38" s="45"/>
      <c r="G38" s="2"/>
    </row>
    <row r="39" spans="1:7" s="3" customFormat="1" ht="30" customHeight="1" x14ac:dyDescent="0.25">
      <c r="A39" s="4"/>
      <c r="B39" s="5" t="s">
        <v>1</v>
      </c>
      <c r="C39" s="6"/>
      <c r="D39" s="4"/>
      <c r="E39" s="4"/>
      <c r="F39" s="7"/>
      <c r="G39" s="2"/>
    </row>
    <row r="40" spans="1:7" s="3" customFormat="1" ht="23.1" customHeight="1" x14ac:dyDescent="0.25">
      <c r="A40" s="8"/>
      <c r="B40" s="46" t="s">
        <v>3</v>
      </c>
      <c r="C40" s="49" t="s">
        <v>4</v>
      </c>
      <c r="D40" s="50"/>
      <c r="E40" s="50"/>
      <c r="F40" s="51"/>
      <c r="G40" s="2"/>
    </row>
    <row r="41" spans="1:7" s="3" customFormat="1" ht="23.1" customHeight="1" x14ac:dyDescent="0.25">
      <c r="A41" s="8"/>
      <c r="B41" s="47"/>
      <c r="C41" s="49" t="s">
        <v>70</v>
      </c>
      <c r="D41" s="50"/>
      <c r="E41" s="50"/>
      <c r="F41" s="51"/>
      <c r="G41" s="2"/>
    </row>
    <row r="42" spans="1:7" s="3" customFormat="1" ht="23.1" customHeight="1" x14ac:dyDescent="0.25">
      <c r="A42" s="8"/>
      <c r="B42" s="48"/>
      <c r="C42" s="49" t="s">
        <v>72</v>
      </c>
      <c r="D42" s="50"/>
      <c r="E42" s="50"/>
      <c r="F42" s="51"/>
      <c r="G42" s="2"/>
    </row>
    <row r="43" spans="1:7" s="3" customFormat="1" ht="23.1" customHeight="1" x14ac:dyDescent="0.25">
      <c r="A43" s="4"/>
      <c r="B43" s="9" t="s">
        <v>5</v>
      </c>
      <c r="C43" s="10">
        <v>2.5</v>
      </c>
      <c r="D43" s="11"/>
      <c r="E43" s="8"/>
      <c r="F43" s="7"/>
      <c r="G43" s="2"/>
    </row>
    <row r="44" spans="1:7" s="3" customFormat="1" ht="23.1" customHeight="1" x14ac:dyDescent="0.25">
      <c r="A44" s="4"/>
      <c r="B44" s="12" t="s">
        <v>6</v>
      </c>
      <c r="C44" s="13">
        <v>428</v>
      </c>
      <c r="D44" s="57" t="s">
        <v>7</v>
      </c>
      <c r="E44" s="58"/>
      <c r="F44" s="61">
        <f>C45/C44</f>
        <v>28.299065420560748</v>
      </c>
      <c r="G44" s="2"/>
    </row>
    <row r="45" spans="1:7" s="3" customFormat="1" ht="23.1" customHeight="1" x14ac:dyDescent="0.25">
      <c r="A45" s="4"/>
      <c r="B45" s="12" t="s">
        <v>8</v>
      </c>
      <c r="C45" s="14">
        <v>12112</v>
      </c>
      <c r="D45" s="59"/>
      <c r="E45" s="60"/>
      <c r="F45" s="62"/>
      <c r="G45" s="2"/>
    </row>
    <row r="46" spans="1:7" s="3" customFormat="1" ht="23.1" customHeight="1" x14ac:dyDescent="0.25">
      <c r="A46" s="4"/>
      <c r="B46" s="15"/>
      <c r="C46" s="16"/>
      <c r="D46" s="17"/>
      <c r="E46" s="4"/>
      <c r="F46" s="7"/>
      <c r="G46" s="2"/>
    </row>
    <row r="47" spans="1:7" s="3" customFormat="1" ht="23.1" customHeight="1" x14ac:dyDescent="0.25">
      <c r="A47" s="4"/>
      <c r="B47" s="18" t="s">
        <v>9</v>
      </c>
      <c r="C47" s="19" t="s">
        <v>37</v>
      </c>
      <c r="D47" s="4"/>
      <c r="E47" s="4"/>
      <c r="F47" s="7"/>
      <c r="G47" s="2"/>
    </row>
    <row r="48" spans="1:7" s="3" customFormat="1" ht="23.1" customHeight="1" x14ac:dyDescent="0.25">
      <c r="A48" s="4"/>
      <c r="B48" s="18" t="s">
        <v>2</v>
      </c>
      <c r="C48" s="19">
        <v>45</v>
      </c>
      <c r="D48" s="4"/>
      <c r="E48" s="4"/>
      <c r="F48" s="7"/>
      <c r="G48" s="2"/>
    </row>
    <row r="49" spans="1:7" s="3" customFormat="1" ht="23.1" customHeight="1" x14ac:dyDescent="0.25">
      <c r="A49" s="4"/>
      <c r="B49" s="18" t="s">
        <v>10</v>
      </c>
      <c r="C49" s="20" t="s">
        <v>11</v>
      </c>
      <c r="D49" s="4"/>
      <c r="E49" s="4"/>
      <c r="F49" s="7"/>
      <c r="G49" s="2"/>
    </row>
    <row r="50" spans="1:7" s="3" customFormat="1" ht="23.1" customHeight="1" x14ac:dyDescent="0.25">
      <c r="A50" s="4"/>
      <c r="B50" s="4"/>
      <c r="C50" s="4"/>
      <c r="D50" s="4"/>
      <c r="E50" s="4"/>
      <c r="F50" s="7"/>
      <c r="G50" s="2"/>
    </row>
    <row r="51" spans="1:7" s="3" customFormat="1" ht="50.1" customHeight="1" x14ac:dyDescent="0.25">
      <c r="A51" s="63" t="s">
        <v>12</v>
      </c>
      <c r="B51" s="63"/>
      <c r="C51" s="21" t="s">
        <v>13</v>
      </c>
      <c r="D51" s="64" t="s">
        <v>14</v>
      </c>
      <c r="E51" s="64"/>
      <c r="F51" s="21" t="s">
        <v>15</v>
      </c>
      <c r="G51" s="2"/>
    </row>
    <row r="52" spans="1:7" s="3" customFormat="1" ht="23.1" customHeight="1" x14ac:dyDescent="0.25">
      <c r="A52" s="52" t="s">
        <v>16</v>
      </c>
      <c r="B52" s="52"/>
      <c r="C52" s="22">
        <v>52.74</v>
      </c>
      <c r="D52" s="22">
        <v>2.5</v>
      </c>
      <c r="E52" s="23" t="s">
        <v>17</v>
      </c>
      <c r="F52" s="24">
        <f t="shared" ref="F52:F59" si="1">C52*D52</f>
        <v>131.85</v>
      </c>
      <c r="G52" s="2"/>
    </row>
    <row r="53" spans="1:7" s="3" customFormat="1" ht="23.1" customHeight="1" x14ac:dyDescent="0.25">
      <c r="A53" s="52" t="s">
        <v>18</v>
      </c>
      <c r="B53" s="52"/>
      <c r="C53" s="22">
        <v>189.45</v>
      </c>
      <c r="D53" s="22">
        <v>0.82899999999999996</v>
      </c>
      <c r="E53" s="23" t="s">
        <v>19</v>
      </c>
      <c r="F53" s="24">
        <f t="shared" si="1"/>
        <v>157.05404999999999</v>
      </c>
      <c r="G53" s="2"/>
    </row>
    <row r="54" spans="1:7" s="3" customFormat="1" ht="23.1" customHeight="1" x14ac:dyDescent="0.25">
      <c r="A54" s="52" t="s">
        <v>20</v>
      </c>
      <c r="B54" s="52"/>
      <c r="C54" s="22">
        <v>762.99</v>
      </c>
      <c r="D54" s="22">
        <v>0.82899999999999996</v>
      </c>
      <c r="E54" s="23" t="s">
        <v>19</v>
      </c>
      <c r="F54" s="24">
        <f t="shared" si="1"/>
        <v>632.51870999999994</v>
      </c>
      <c r="G54" s="2"/>
    </row>
    <row r="55" spans="1:7" s="3" customFormat="1" ht="23.1" customHeight="1" x14ac:dyDescent="0.25">
      <c r="A55" s="52" t="s">
        <v>21</v>
      </c>
      <c r="B55" s="52"/>
      <c r="C55" s="22">
        <v>1409.04</v>
      </c>
      <c r="D55" s="22"/>
      <c r="E55" s="23" t="s">
        <v>17</v>
      </c>
      <c r="F55" s="24">
        <f t="shared" si="1"/>
        <v>0</v>
      </c>
      <c r="G55" s="2"/>
    </row>
    <row r="56" spans="1:7" s="3" customFormat="1" ht="45.95" customHeight="1" x14ac:dyDescent="0.25">
      <c r="A56" s="52" t="s">
        <v>22</v>
      </c>
      <c r="B56" s="52"/>
      <c r="C56" s="22">
        <v>5358.15</v>
      </c>
      <c r="D56" s="22">
        <v>2.5</v>
      </c>
      <c r="E56" s="23" t="s">
        <v>17</v>
      </c>
      <c r="F56" s="24">
        <f t="shared" si="1"/>
        <v>13395.375</v>
      </c>
      <c r="G56" s="2"/>
    </row>
    <row r="57" spans="1:7" s="3" customFormat="1" ht="23.1" customHeight="1" x14ac:dyDescent="0.25">
      <c r="A57" s="52" t="s">
        <v>23</v>
      </c>
      <c r="B57" s="52"/>
      <c r="C57" s="22">
        <v>246.53</v>
      </c>
      <c r="D57" s="22"/>
      <c r="E57" s="23" t="s">
        <v>17</v>
      </c>
      <c r="F57" s="24">
        <f t="shared" si="1"/>
        <v>0</v>
      </c>
      <c r="G57" s="2"/>
    </row>
    <row r="58" spans="1:7" s="3" customFormat="1" ht="23.1" customHeight="1" x14ac:dyDescent="0.25">
      <c r="A58" s="52" t="s">
        <v>24</v>
      </c>
      <c r="B58" s="52"/>
      <c r="C58" s="22">
        <v>4374.5</v>
      </c>
      <c r="D58" s="22">
        <v>2.5</v>
      </c>
      <c r="E58" s="23" t="s">
        <v>17</v>
      </c>
      <c r="F58" s="24">
        <f t="shared" si="1"/>
        <v>10936.25</v>
      </c>
      <c r="G58" s="2"/>
    </row>
    <row r="59" spans="1:7" s="3" customFormat="1" ht="23.1" customHeight="1" x14ac:dyDescent="0.25">
      <c r="A59" s="52" t="s">
        <v>25</v>
      </c>
      <c r="B59" s="52"/>
      <c r="C59" s="22">
        <v>1282.45</v>
      </c>
      <c r="D59" s="22">
        <v>2.5</v>
      </c>
      <c r="E59" s="23" t="s">
        <v>17</v>
      </c>
      <c r="F59" s="24">
        <f t="shared" si="1"/>
        <v>3206.125</v>
      </c>
      <c r="G59" s="2"/>
    </row>
    <row r="60" spans="1:7" s="3" customFormat="1" ht="23.1" customHeight="1" x14ac:dyDescent="0.25">
      <c r="A60" s="52" t="s">
        <v>26</v>
      </c>
      <c r="B60" s="52"/>
      <c r="C60" s="22">
        <v>1000.47</v>
      </c>
      <c r="D60" s="22">
        <v>2.5</v>
      </c>
      <c r="E60" s="23" t="s">
        <v>17</v>
      </c>
      <c r="F60" s="24">
        <f>C60*D60</f>
        <v>2501.1750000000002</v>
      </c>
      <c r="G60" s="2"/>
    </row>
    <row r="61" spans="1:7" s="3" customFormat="1" ht="23.1" customHeight="1" x14ac:dyDescent="0.25">
      <c r="A61" s="52" t="s">
        <v>27</v>
      </c>
      <c r="B61" s="52"/>
      <c r="C61" s="22">
        <v>718.61</v>
      </c>
      <c r="D61" s="22">
        <v>25</v>
      </c>
      <c r="E61" s="23" t="s">
        <v>17</v>
      </c>
      <c r="F61" s="24">
        <f>C61*D61</f>
        <v>17965.25</v>
      </c>
      <c r="G61" s="2"/>
    </row>
    <row r="62" spans="1:7" s="3" customFormat="1" ht="23.1" customHeight="1" x14ac:dyDescent="0.25">
      <c r="A62" s="4"/>
      <c r="B62" s="25"/>
      <c r="C62" s="25"/>
      <c r="D62" s="26"/>
      <c r="E62" s="26"/>
      <c r="F62" s="7"/>
      <c r="G62" s="2"/>
    </row>
    <row r="63" spans="1:7" s="3" customFormat="1" ht="23.1" customHeight="1" x14ac:dyDescent="0.25">
      <c r="A63" s="4"/>
      <c r="B63" s="5" t="s">
        <v>28</v>
      </c>
      <c r="C63" s="6"/>
      <c r="D63" s="4"/>
      <c r="E63" s="4"/>
      <c r="F63" s="7"/>
      <c r="G63" s="2"/>
    </row>
    <row r="64" spans="1:7" s="3" customFormat="1" ht="23.1" customHeight="1" x14ac:dyDescent="0.25">
      <c r="A64" s="4"/>
      <c r="B64" s="53" t="s">
        <v>29</v>
      </c>
      <c r="C64" s="27" t="s">
        <v>30</v>
      </c>
      <c r="D64" s="28">
        <f>IF(F52&gt;0,ROUND((F52+C45)/C45,2),0)</f>
        <v>1.01</v>
      </c>
      <c r="E64" s="28"/>
      <c r="F64" s="8"/>
      <c r="G64" s="2"/>
    </row>
    <row r="65" spans="1:7" s="3" customFormat="1" ht="23.1" customHeight="1" x14ac:dyDescent="0.25">
      <c r="A65" s="4"/>
      <c r="B65" s="53"/>
      <c r="C65" s="27" t="s">
        <v>31</v>
      </c>
      <c r="D65" s="28">
        <f>IF(SUM(F53:F54)&gt;0,ROUND((F53+F54+C45)/C45,2),0)</f>
        <v>1.07</v>
      </c>
      <c r="E65" s="28"/>
      <c r="F65" s="29"/>
      <c r="G65" s="2"/>
    </row>
    <row r="66" spans="1:7" s="3" customFormat="1" ht="23.1" customHeight="1" x14ac:dyDescent="0.25">
      <c r="A66" s="4"/>
      <c r="B66" s="53"/>
      <c r="C66" s="27" t="s">
        <v>32</v>
      </c>
      <c r="D66" s="28">
        <f>IF(F55&gt;0,ROUND((F55+C45)/C45,2),0)</f>
        <v>0</v>
      </c>
      <c r="E66" s="8"/>
      <c r="F66" s="29"/>
      <c r="G66" s="2"/>
    </row>
    <row r="67" spans="1:7" s="3" customFormat="1" ht="23.1" customHeight="1" x14ac:dyDescent="0.25">
      <c r="A67" s="4"/>
      <c r="B67" s="53"/>
      <c r="C67" s="30" t="s">
        <v>33</v>
      </c>
      <c r="D67" s="31">
        <f>IF(SUM(F56:F61)&gt;0,ROUND((SUM(F56:F61)+C45)/C45,2),0)</f>
        <v>4.96</v>
      </c>
      <c r="E67" s="8"/>
      <c r="F67" s="29"/>
      <c r="G67" s="2"/>
    </row>
    <row r="68" spans="1:7" s="3" customFormat="1" ht="23.1" customHeight="1" x14ac:dyDescent="0.25">
      <c r="A68" s="4"/>
      <c r="B68" s="4"/>
      <c r="C68" s="32" t="s">
        <v>34</v>
      </c>
      <c r="D68" s="33">
        <f>SUM(D64:D67)-IF(VALUE(COUNTIF(D64:D67,"&gt;0"))=4,3,0)-IF(VALUE(COUNTIF(D64:D67,"&gt;0"))=3,2,0)-IF(VALUE(COUNTIF(D64:D67,"&gt;0"))=2,1,0)</f>
        <v>5.04</v>
      </c>
      <c r="E68" s="34"/>
      <c r="F68" s="7"/>
      <c r="G68" s="2"/>
    </row>
    <row r="69" spans="1:7" s="3" customFormat="1" ht="23.1" customHeight="1" x14ac:dyDescent="0.25">
      <c r="A69" s="4"/>
      <c r="B69" s="4"/>
      <c r="C69" s="4"/>
      <c r="D69" s="35"/>
      <c r="E69" s="4"/>
      <c r="F69" s="7"/>
      <c r="G69" s="2"/>
    </row>
    <row r="70" spans="1:7" s="3" customFormat="1" ht="23.1" customHeight="1" x14ac:dyDescent="0.35">
      <c r="A70" s="36"/>
      <c r="B70" s="37" t="s">
        <v>35</v>
      </c>
      <c r="C70" s="55">
        <f>D68*C45</f>
        <v>61044.480000000003</v>
      </c>
      <c r="D70" s="55"/>
      <c r="E70" s="4"/>
      <c r="F70" s="7"/>
      <c r="G70" s="2"/>
    </row>
    <row r="71" spans="1:7" s="3" customFormat="1" ht="23.1" customHeight="1" x14ac:dyDescent="0.3">
      <c r="A71" s="4"/>
      <c r="B71" s="38" t="s">
        <v>36</v>
      </c>
      <c r="C71" s="56">
        <f>C70/C44</f>
        <v>142.62728971962616</v>
      </c>
      <c r="D71" s="56"/>
      <c r="E71" s="4"/>
      <c r="F71" s="4"/>
      <c r="G71" s="2"/>
    </row>
    <row r="72" spans="1:7" s="3" customFormat="1" ht="23.1" customHeight="1" x14ac:dyDescent="0.25">
      <c r="A72" s="1"/>
      <c r="B72" s="1"/>
      <c r="C72" s="1"/>
      <c r="D72" s="1"/>
      <c r="E72" s="1"/>
      <c r="F72" s="1"/>
      <c r="G72" s="2"/>
    </row>
    <row r="73" spans="1:7" s="3" customFormat="1" ht="54.95" customHeight="1" x14ac:dyDescent="0.8">
      <c r="A73" s="54" t="s">
        <v>115</v>
      </c>
      <c r="B73" s="54"/>
      <c r="C73" s="54"/>
      <c r="D73" s="54"/>
      <c r="E73" s="54"/>
      <c r="F73" s="54"/>
      <c r="G73" s="2"/>
    </row>
    <row r="74" spans="1:7" s="3" customFormat="1" ht="45.95" customHeight="1" x14ac:dyDescent="0.25">
      <c r="A74" s="45" t="s">
        <v>0</v>
      </c>
      <c r="B74" s="45"/>
      <c r="C74" s="45"/>
      <c r="D74" s="45"/>
      <c r="E74" s="45"/>
      <c r="F74" s="45"/>
      <c r="G74" s="2"/>
    </row>
    <row r="75" spans="1:7" s="3" customFormat="1" ht="30" customHeight="1" x14ac:dyDescent="0.25">
      <c r="A75" s="4"/>
      <c r="B75" s="5" t="s">
        <v>1</v>
      </c>
      <c r="C75" s="6"/>
      <c r="D75" s="4"/>
      <c r="E75" s="4"/>
      <c r="F75" s="7"/>
      <c r="G75" s="2"/>
    </row>
    <row r="76" spans="1:7" s="3" customFormat="1" ht="23.1" customHeight="1" x14ac:dyDescent="0.25">
      <c r="A76" s="8"/>
      <c r="B76" s="46" t="s">
        <v>3</v>
      </c>
      <c r="C76" s="49" t="s">
        <v>4</v>
      </c>
      <c r="D76" s="50"/>
      <c r="E76" s="50"/>
      <c r="F76" s="51"/>
      <c r="G76" s="2"/>
    </row>
    <row r="77" spans="1:7" s="3" customFormat="1" ht="23.1" customHeight="1" x14ac:dyDescent="0.25">
      <c r="A77" s="8"/>
      <c r="B77" s="47"/>
      <c r="C77" s="49" t="s">
        <v>70</v>
      </c>
      <c r="D77" s="50"/>
      <c r="E77" s="50"/>
      <c r="F77" s="51"/>
      <c r="G77" s="2"/>
    </row>
    <row r="78" spans="1:7" s="3" customFormat="1" ht="23.1" customHeight="1" x14ac:dyDescent="0.25">
      <c r="A78" s="8"/>
      <c r="B78" s="48"/>
      <c r="C78" s="49" t="s">
        <v>73</v>
      </c>
      <c r="D78" s="50"/>
      <c r="E78" s="50"/>
      <c r="F78" s="51"/>
      <c r="G78" s="2"/>
    </row>
    <row r="79" spans="1:7" s="3" customFormat="1" ht="23.1" customHeight="1" x14ac:dyDescent="0.25">
      <c r="A79" s="4"/>
      <c r="B79" s="9" t="s">
        <v>5</v>
      </c>
      <c r="C79" s="10">
        <v>6.1</v>
      </c>
      <c r="D79" s="11"/>
      <c r="E79" s="8"/>
      <c r="F79" s="7"/>
      <c r="G79" s="2"/>
    </row>
    <row r="80" spans="1:7" s="3" customFormat="1" ht="23.1" customHeight="1" x14ac:dyDescent="0.25">
      <c r="A80" s="4"/>
      <c r="B80" s="12" t="s">
        <v>6</v>
      </c>
      <c r="C80" s="13">
        <v>1346</v>
      </c>
      <c r="D80" s="57" t="s">
        <v>7</v>
      </c>
      <c r="E80" s="58"/>
      <c r="F80" s="61">
        <f>C81/C80</f>
        <v>47.678306092124814</v>
      </c>
      <c r="G80" s="2"/>
    </row>
    <row r="81" spans="1:7" s="3" customFormat="1" ht="23.1" customHeight="1" x14ac:dyDescent="0.25">
      <c r="A81" s="4"/>
      <c r="B81" s="12" t="s">
        <v>8</v>
      </c>
      <c r="C81" s="14">
        <v>64175</v>
      </c>
      <c r="D81" s="59"/>
      <c r="E81" s="60"/>
      <c r="F81" s="62"/>
      <c r="G81" s="2"/>
    </row>
    <row r="82" spans="1:7" s="3" customFormat="1" ht="23.1" customHeight="1" x14ac:dyDescent="0.25">
      <c r="A82" s="4"/>
      <c r="B82" s="15"/>
      <c r="C82" s="16"/>
      <c r="D82" s="17"/>
      <c r="E82" s="4"/>
      <c r="F82" s="7"/>
      <c r="G82" s="2"/>
    </row>
    <row r="83" spans="1:7" s="3" customFormat="1" ht="23.1" customHeight="1" x14ac:dyDescent="0.25">
      <c r="A83" s="4"/>
      <c r="B83" s="18" t="s">
        <v>9</v>
      </c>
      <c r="C83" s="19" t="s">
        <v>38</v>
      </c>
      <c r="D83" s="4"/>
      <c r="E83" s="4"/>
      <c r="F83" s="7"/>
      <c r="G83" s="2"/>
    </row>
    <row r="84" spans="1:7" s="3" customFormat="1" ht="23.1" customHeight="1" x14ac:dyDescent="0.25">
      <c r="A84" s="4"/>
      <c r="B84" s="18" t="s">
        <v>2</v>
      </c>
      <c r="C84" s="19">
        <v>60</v>
      </c>
      <c r="D84" s="4"/>
      <c r="E84" s="4"/>
      <c r="F84" s="7"/>
      <c r="G84" s="2"/>
    </row>
    <row r="85" spans="1:7" s="3" customFormat="1" ht="23.1" customHeight="1" x14ac:dyDescent="0.25">
      <c r="A85" s="4"/>
      <c r="B85" s="18" t="s">
        <v>10</v>
      </c>
      <c r="C85" s="20" t="s">
        <v>11</v>
      </c>
      <c r="D85" s="4"/>
      <c r="E85" s="4"/>
      <c r="F85" s="7"/>
      <c r="G85" s="2"/>
    </row>
    <row r="86" spans="1:7" s="3" customFormat="1" ht="23.1" customHeight="1" x14ac:dyDescent="0.25">
      <c r="A86" s="4"/>
      <c r="B86" s="4"/>
      <c r="C86" s="4"/>
      <c r="D86" s="4"/>
      <c r="E86" s="4"/>
      <c r="F86" s="7"/>
      <c r="G86" s="2"/>
    </row>
    <row r="87" spans="1:7" s="3" customFormat="1" ht="50.1" customHeight="1" x14ac:dyDescent="0.25">
      <c r="A87" s="63" t="s">
        <v>12</v>
      </c>
      <c r="B87" s="63"/>
      <c r="C87" s="21" t="s">
        <v>13</v>
      </c>
      <c r="D87" s="64" t="s">
        <v>14</v>
      </c>
      <c r="E87" s="64"/>
      <c r="F87" s="21" t="s">
        <v>15</v>
      </c>
      <c r="G87" s="2"/>
    </row>
    <row r="88" spans="1:7" s="3" customFormat="1" ht="23.1" customHeight="1" x14ac:dyDescent="0.25">
      <c r="A88" s="52" t="s">
        <v>16</v>
      </c>
      <c r="B88" s="52"/>
      <c r="C88" s="22">
        <v>52.74</v>
      </c>
      <c r="D88" s="22">
        <v>6.1</v>
      </c>
      <c r="E88" s="23" t="s">
        <v>17</v>
      </c>
      <c r="F88" s="24">
        <f t="shared" ref="F88:F95" si="2">C88*D88</f>
        <v>321.714</v>
      </c>
      <c r="G88" s="2"/>
    </row>
    <row r="89" spans="1:7" s="3" customFormat="1" ht="23.1" customHeight="1" x14ac:dyDescent="0.25">
      <c r="A89" s="52" t="s">
        <v>18</v>
      </c>
      <c r="B89" s="52"/>
      <c r="C89" s="22">
        <v>189.45</v>
      </c>
      <c r="D89" s="22">
        <v>1.59</v>
      </c>
      <c r="E89" s="23" t="s">
        <v>19</v>
      </c>
      <c r="F89" s="24">
        <f t="shared" si="2"/>
        <v>301.22550000000001</v>
      </c>
      <c r="G89" s="2"/>
    </row>
    <row r="90" spans="1:7" s="3" customFormat="1" ht="23.1" customHeight="1" x14ac:dyDescent="0.25">
      <c r="A90" s="52" t="s">
        <v>20</v>
      </c>
      <c r="B90" s="52"/>
      <c r="C90" s="22">
        <v>762.99</v>
      </c>
      <c r="D90" s="22">
        <v>1.59</v>
      </c>
      <c r="E90" s="23" t="s">
        <v>19</v>
      </c>
      <c r="F90" s="24">
        <f t="shared" si="2"/>
        <v>1213.1541</v>
      </c>
      <c r="G90" s="2"/>
    </row>
    <row r="91" spans="1:7" s="3" customFormat="1" ht="23.1" customHeight="1" x14ac:dyDescent="0.25">
      <c r="A91" s="52" t="s">
        <v>21</v>
      </c>
      <c r="B91" s="52"/>
      <c r="C91" s="22">
        <v>1409.04</v>
      </c>
      <c r="D91" s="22"/>
      <c r="E91" s="23" t="s">
        <v>17</v>
      </c>
      <c r="F91" s="24">
        <f t="shared" si="2"/>
        <v>0</v>
      </c>
      <c r="G91" s="2"/>
    </row>
    <row r="92" spans="1:7" s="3" customFormat="1" ht="45.95" customHeight="1" x14ac:dyDescent="0.25">
      <c r="A92" s="52" t="s">
        <v>22</v>
      </c>
      <c r="B92" s="52"/>
      <c r="C92" s="22">
        <v>5358.15</v>
      </c>
      <c r="D92" s="22">
        <v>6.1</v>
      </c>
      <c r="E92" s="23" t="s">
        <v>17</v>
      </c>
      <c r="F92" s="24">
        <f t="shared" si="2"/>
        <v>32684.714999999997</v>
      </c>
      <c r="G92" s="2"/>
    </row>
    <row r="93" spans="1:7" s="3" customFormat="1" ht="23.1" customHeight="1" x14ac:dyDescent="0.25">
      <c r="A93" s="52" t="s">
        <v>23</v>
      </c>
      <c r="B93" s="52"/>
      <c r="C93" s="22">
        <v>246.53</v>
      </c>
      <c r="D93" s="22"/>
      <c r="E93" s="23" t="s">
        <v>17</v>
      </c>
      <c r="F93" s="24">
        <f t="shared" si="2"/>
        <v>0</v>
      </c>
      <c r="G93" s="2"/>
    </row>
    <row r="94" spans="1:7" s="3" customFormat="1" ht="23.1" customHeight="1" x14ac:dyDescent="0.25">
      <c r="A94" s="52" t="s">
        <v>24</v>
      </c>
      <c r="B94" s="52"/>
      <c r="C94" s="22">
        <v>4374.5</v>
      </c>
      <c r="D94" s="22">
        <v>6.1</v>
      </c>
      <c r="E94" s="23" t="s">
        <v>17</v>
      </c>
      <c r="F94" s="24">
        <f t="shared" si="2"/>
        <v>26684.449999999997</v>
      </c>
      <c r="G94" s="2"/>
    </row>
    <row r="95" spans="1:7" s="3" customFormat="1" ht="23.1" customHeight="1" x14ac:dyDescent="0.25">
      <c r="A95" s="52" t="s">
        <v>25</v>
      </c>
      <c r="B95" s="52"/>
      <c r="C95" s="22">
        <v>1282.45</v>
      </c>
      <c r="D95" s="22">
        <v>6.1</v>
      </c>
      <c r="E95" s="23" t="s">
        <v>17</v>
      </c>
      <c r="F95" s="24">
        <f t="shared" si="2"/>
        <v>7822.9449999999997</v>
      </c>
      <c r="G95" s="2"/>
    </row>
    <row r="96" spans="1:7" s="3" customFormat="1" ht="23.1" customHeight="1" x14ac:dyDescent="0.25">
      <c r="A96" s="52" t="s">
        <v>26</v>
      </c>
      <c r="B96" s="52"/>
      <c r="C96" s="22">
        <v>1000.47</v>
      </c>
      <c r="D96" s="22">
        <v>6.1</v>
      </c>
      <c r="E96" s="23" t="s">
        <v>17</v>
      </c>
      <c r="F96" s="24">
        <f>C96*D96</f>
        <v>6102.8670000000002</v>
      </c>
      <c r="G96" s="2"/>
    </row>
    <row r="97" spans="1:7" s="3" customFormat="1" ht="23.1" customHeight="1" x14ac:dyDescent="0.25">
      <c r="A97" s="52" t="s">
        <v>27</v>
      </c>
      <c r="B97" s="52"/>
      <c r="C97" s="22">
        <v>718.61</v>
      </c>
      <c r="D97" s="22">
        <v>61</v>
      </c>
      <c r="E97" s="23" t="s">
        <v>17</v>
      </c>
      <c r="F97" s="24">
        <f>C97*D97</f>
        <v>43835.21</v>
      </c>
      <c r="G97" s="2"/>
    </row>
    <row r="98" spans="1:7" s="3" customFormat="1" ht="23.1" customHeight="1" x14ac:dyDescent="0.25">
      <c r="A98" s="4"/>
      <c r="B98" s="25"/>
      <c r="C98" s="25"/>
      <c r="D98" s="26"/>
      <c r="E98" s="26"/>
      <c r="F98" s="7"/>
      <c r="G98" s="2"/>
    </row>
    <row r="99" spans="1:7" s="3" customFormat="1" ht="23.1" customHeight="1" x14ac:dyDescent="0.25">
      <c r="A99" s="4"/>
      <c r="B99" s="5" t="s">
        <v>28</v>
      </c>
      <c r="C99" s="6"/>
      <c r="D99" s="4"/>
      <c r="E99" s="4"/>
      <c r="F99" s="7"/>
      <c r="G99" s="2"/>
    </row>
    <row r="100" spans="1:7" s="3" customFormat="1" ht="23.1" customHeight="1" x14ac:dyDescent="0.25">
      <c r="A100" s="4"/>
      <c r="B100" s="53" t="s">
        <v>29</v>
      </c>
      <c r="C100" s="27" t="s">
        <v>30</v>
      </c>
      <c r="D100" s="28">
        <f>IF(F88&gt;0,ROUND((F88+C81)/C81,2),0)</f>
        <v>1.01</v>
      </c>
      <c r="E100" s="28"/>
      <c r="F100" s="8"/>
      <c r="G100" s="2"/>
    </row>
    <row r="101" spans="1:7" s="3" customFormat="1" ht="23.1" customHeight="1" x14ac:dyDescent="0.25">
      <c r="A101" s="4"/>
      <c r="B101" s="53"/>
      <c r="C101" s="27" t="s">
        <v>31</v>
      </c>
      <c r="D101" s="28">
        <f>IF(SUM(F89:F90)&gt;0,ROUND((F89+F90+C81)/C81,2),0)</f>
        <v>1.02</v>
      </c>
      <c r="E101" s="28"/>
      <c r="F101" s="29"/>
      <c r="G101" s="2"/>
    </row>
    <row r="102" spans="1:7" s="3" customFormat="1" ht="23.1" customHeight="1" x14ac:dyDescent="0.25">
      <c r="A102" s="4"/>
      <c r="B102" s="53"/>
      <c r="C102" s="27" t="s">
        <v>32</v>
      </c>
      <c r="D102" s="28">
        <f>IF(F91&gt;0,ROUND((F91+C81)/C81,2),0)</f>
        <v>0</v>
      </c>
      <c r="E102" s="8"/>
      <c r="F102" s="29"/>
      <c r="G102" s="2"/>
    </row>
    <row r="103" spans="1:7" s="3" customFormat="1" ht="23.1" customHeight="1" x14ac:dyDescent="0.25">
      <c r="A103" s="4"/>
      <c r="B103" s="53"/>
      <c r="C103" s="30" t="s">
        <v>33</v>
      </c>
      <c r="D103" s="31">
        <f>IF(SUM(F92:F97)&gt;0,ROUND((SUM(F92:F97)+C81)/C81,2),0)</f>
        <v>2.83</v>
      </c>
      <c r="E103" s="8"/>
      <c r="F103" s="29"/>
      <c r="G103" s="2"/>
    </row>
    <row r="104" spans="1:7" s="3" customFormat="1" ht="23.1" customHeight="1" x14ac:dyDescent="0.25">
      <c r="A104" s="4"/>
      <c r="B104" s="4"/>
      <c r="C104" s="32" t="s">
        <v>34</v>
      </c>
      <c r="D104" s="33">
        <f>SUM(D100:D103)-IF(VALUE(COUNTIF(D100:D103,"&gt;0"))=4,3,0)-IF(VALUE(COUNTIF(D100:D103,"&gt;0"))=3,2,0)-IF(VALUE(COUNTIF(D100:D103,"&gt;0"))=2,1,0)</f>
        <v>2.8600000000000003</v>
      </c>
      <c r="E104" s="34"/>
      <c r="F104" s="7"/>
      <c r="G104" s="2"/>
    </row>
    <row r="105" spans="1:7" s="3" customFormat="1" ht="23.1" customHeight="1" x14ac:dyDescent="0.25">
      <c r="A105" s="4"/>
      <c r="B105" s="4"/>
      <c r="C105" s="4"/>
      <c r="D105" s="35"/>
      <c r="E105" s="4"/>
      <c r="F105" s="7"/>
      <c r="G105" s="2"/>
    </row>
    <row r="106" spans="1:7" s="3" customFormat="1" ht="23.1" customHeight="1" x14ac:dyDescent="0.35">
      <c r="A106" s="36"/>
      <c r="B106" s="37" t="s">
        <v>35</v>
      </c>
      <c r="C106" s="55">
        <f>D104*C81</f>
        <v>183540.50000000003</v>
      </c>
      <c r="D106" s="55"/>
      <c r="E106" s="4"/>
      <c r="F106" s="7"/>
      <c r="G106" s="2"/>
    </row>
    <row r="107" spans="1:7" s="3" customFormat="1" ht="23.1" customHeight="1" x14ac:dyDescent="0.3">
      <c r="A107" s="4"/>
      <c r="B107" s="38" t="s">
        <v>36</v>
      </c>
      <c r="C107" s="56">
        <f>C106/C80</f>
        <v>136.359955423477</v>
      </c>
      <c r="D107" s="56"/>
      <c r="E107" s="4"/>
      <c r="F107" s="4"/>
      <c r="G107" s="2"/>
    </row>
    <row r="108" spans="1:7" s="3" customFormat="1" ht="23.1" customHeight="1" x14ac:dyDescent="0.25">
      <c r="A108" s="1"/>
      <c r="B108" s="1"/>
      <c r="C108" s="1"/>
      <c r="D108" s="1"/>
      <c r="E108" s="1"/>
      <c r="F108" s="1"/>
      <c r="G108" s="2"/>
    </row>
    <row r="109" spans="1:7" s="3" customFormat="1" ht="54.95" customHeight="1" x14ac:dyDescent="0.8">
      <c r="A109" s="54" t="s">
        <v>116</v>
      </c>
      <c r="B109" s="54"/>
      <c r="C109" s="54"/>
      <c r="D109" s="54"/>
      <c r="E109" s="54"/>
      <c r="F109" s="54"/>
      <c r="G109" s="2"/>
    </row>
    <row r="110" spans="1:7" s="3" customFormat="1" ht="45.95" customHeight="1" x14ac:dyDescent="0.25">
      <c r="A110" s="45" t="s">
        <v>0</v>
      </c>
      <c r="B110" s="45"/>
      <c r="C110" s="45"/>
      <c r="D110" s="45"/>
      <c r="E110" s="45"/>
      <c r="F110" s="45"/>
      <c r="G110" s="2"/>
    </row>
    <row r="111" spans="1:7" s="3" customFormat="1" ht="30" customHeight="1" x14ac:dyDescent="0.25">
      <c r="A111" s="4"/>
      <c r="B111" s="5" t="s">
        <v>1</v>
      </c>
      <c r="C111" s="6"/>
      <c r="D111" s="4"/>
      <c r="E111" s="4"/>
      <c r="F111" s="7"/>
      <c r="G111" s="2"/>
    </row>
    <row r="112" spans="1:7" s="3" customFormat="1" ht="23.1" customHeight="1" x14ac:dyDescent="0.25">
      <c r="A112" s="8"/>
      <c r="B112" s="46" t="s">
        <v>3</v>
      </c>
      <c r="C112" s="49" t="s">
        <v>4</v>
      </c>
      <c r="D112" s="50"/>
      <c r="E112" s="50"/>
      <c r="F112" s="51"/>
      <c r="G112" s="2"/>
    </row>
    <row r="113" spans="1:7" s="3" customFormat="1" ht="23.1" customHeight="1" x14ac:dyDescent="0.25">
      <c r="A113" s="8"/>
      <c r="B113" s="47"/>
      <c r="C113" s="49" t="s">
        <v>70</v>
      </c>
      <c r="D113" s="50"/>
      <c r="E113" s="50"/>
      <c r="F113" s="51"/>
      <c r="G113" s="2"/>
    </row>
    <row r="114" spans="1:7" s="3" customFormat="1" ht="23.1" customHeight="1" x14ac:dyDescent="0.25">
      <c r="A114" s="8"/>
      <c r="B114" s="48"/>
      <c r="C114" s="49" t="s">
        <v>74</v>
      </c>
      <c r="D114" s="50"/>
      <c r="E114" s="50"/>
      <c r="F114" s="51"/>
      <c r="G114" s="2"/>
    </row>
    <row r="115" spans="1:7" s="3" customFormat="1" ht="23.1" customHeight="1" x14ac:dyDescent="0.25">
      <c r="A115" s="4"/>
      <c r="B115" s="9" t="s">
        <v>5</v>
      </c>
      <c r="C115" s="10">
        <v>7.6</v>
      </c>
      <c r="D115" s="11"/>
      <c r="E115" s="8"/>
      <c r="F115" s="7"/>
      <c r="G115" s="2"/>
    </row>
    <row r="116" spans="1:7" s="3" customFormat="1" ht="23.1" customHeight="1" x14ac:dyDescent="0.25">
      <c r="A116" s="4"/>
      <c r="B116" s="12" t="s">
        <v>6</v>
      </c>
      <c r="C116" s="13">
        <v>1182</v>
      </c>
      <c r="D116" s="57" t="s">
        <v>7</v>
      </c>
      <c r="E116" s="58"/>
      <c r="F116" s="61">
        <f>C117/C116</f>
        <v>43.137901861252118</v>
      </c>
      <c r="G116" s="2"/>
    </row>
    <row r="117" spans="1:7" s="3" customFormat="1" ht="23.1" customHeight="1" x14ac:dyDescent="0.25">
      <c r="A117" s="4"/>
      <c r="B117" s="12" t="s">
        <v>8</v>
      </c>
      <c r="C117" s="14">
        <v>50989</v>
      </c>
      <c r="D117" s="59"/>
      <c r="E117" s="60"/>
      <c r="F117" s="62"/>
      <c r="G117" s="2"/>
    </row>
    <row r="118" spans="1:7" s="3" customFormat="1" ht="23.1" customHeight="1" x14ac:dyDescent="0.25">
      <c r="A118" s="4"/>
      <c r="B118" s="15"/>
      <c r="C118" s="16"/>
      <c r="D118" s="17"/>
      <c r="E118" s="4"/>
      <c r="F118" s="7"/>
      <c r="G118" s="2"/>
    </row>
    <row r="119" spans="1:7" s="3" customFormat="1" ht="23.1" customHeight="1" x14ac:dyDescent="0.25">
      <c r="A119" s="4"/>
      <c r="B119" s="18" t="s">
        <v>9</v>
      </c>
      <c r="C119" s="19" t="s">
        <v>39</v>
      </c>
      <c r="D119" s="4"/>
      <c r="E119" s="4"/>
      <c r="F119" s="7"/>
      <c r="G119" s="2"/>
    </row>
    <row r="120" spans="1:7" s="3" customFormat="1" ht="23.1" customHeight="1" x14ac:dyDescent="0.25">
      <c r="A120" s="4"/>
      <c r="B120" s="18" t="s">
        <v>2</v>
      </c>
      <c r="C120" s="19">
        <v>45</v>
      </c>
      <c r="D120" s="4"/>
      <c r="E120" s="4"/>
      <c r="F120" s="7"/>
      <c r="G120" s="2"/>
    </row>
    <row r="121" spans="1:7" s="3" customFormat="1" ht="23.1" customHeight="1" x14ac:dyDescent="0.25">
      <c r="A121" s="4"/>
      <c r="B121" s="18" t="s">
        <v>10</v>
      </c>
      <c r="C121" s="20" t="s">
        <v>11</v>
      </c>
      <c r="D121" s="4"/>
      <c r="E121" s="4"/>
      <c r="F121" s="7"/>
      <c r="G121" s="2"/>
    </row>
    <row r="122" spans="1:7" s="3" customFormat="1" ht="23.1" customHeight="1" x14ac:dyDescent="0.25">
      <c r="A122" s="4"/>
      <c r="B122" s="4"/>
      <c r="C122" s="4"/>
      <c r="D122" s="4"/>
      <c r="E122" s="4"/>
      <c r="F122" s="7"/>
      <c r="G122" s="2"/>
    </row>
    <row r="123" spans="1:7" s="3" customFormat="1" ht="50.1" customHeight="1" x14ac:dyDescent="0.25">
      <c r="A123" s="63" t="s">
        <v>12</v>
      </c>
      <c r="B123" s="63"/>
      <c r="C123" s="21" t="s">
        <v>13</v>
      </c>
      <c r="D123" s="64" t="s">
        <v>14</v>
      </c>
      <c r="E123" s="64"/>
      <c r="F123" s="21" t="s">
        <v>15</v>
      </c>
      <c r="G123" s="2"/>
    </row>
    <row r="124" spans="1:7" s="3" customFormat="1" ht="23.1" customHeight="1" x14ac:dyDescent="0.25">
      <c r="A124" s="52" t="s">
        <v>16</v>
      </c>
      <c r="B124" s="52"/>
      <c r="C124" s="22">
        <v>52.74</v>
      </c>
      <c r="D124" s="22">
        <v>7.6</v>
      </c>
      <c r="E124" s="23" t="s">
        <v>17</v>
      </c>
      <c r="F124" s="24">
        <f t="shared" ref="F124:F131" si="3">C124*D124</f>
        <v>400.82400000000001</v>
      </c>
      <c r="G124" s="2"/>
    </row>
    <row r="125" spans="1:7" s="3" customFormat="1" ht="23.1" customHeight="1" x14ac:dyDescent="0.25">
      <c r="A125" s="52" t="s">
        <v>18</v>
      </c>
      <c r="B125" s="52"/>
      <c r="C125" s="22">
        <v>189.45</v>
      </c>
      <c r="D125" s="22">
        <v>1.724</v>
      </c>
      <c r="E125" s="23" t="s">
        <v>19</v>
      </c>
      <c r="F125" s="24">
        <f t="shared" si="3"/>
        <v>326.61179999999996</v>
      </c>
      <c r="G125" s="2"/>
    </row>
    <row r="126" spans="1:7" s="3" customFormat="1" ht="23.1" customHeight="1" x14ac:dyDescent="0.25">
      <c r="A126" s="52" t="s">
        <v>20</v>
      </c>
      <c r="B126" s="52"/>
      <c r="C126" s="22">
        <v>762.99</v>
      </c>
      <c r="D126" s="22">
        <v>1.724</v>
      </c>
      <c r="E126" s="23" t="s">
        <v>19</v>
      </c>
      <c r="F126" s="24">
        <f t="shared" si="3"/>
        <v>1315.3947599999999</v>
      </c>
      <c r="G126" s="2"/>
    </row>
    <row r="127" spans="1:7" s="3" customFormat="1" ht="23.1" customHeight="1" x14ac:dyDescent="0.25">
      <c r="A127" s="52" t="s">
        <v>21</v>
      </c>
      <c r="B127" s="52"/>
      <c r="C127" s="22">
        <v>1409.04</v>
      </c>
      <c r="D127" s="22"/>
      <c r="E127" s="23" t="s">
        <v>17</v>
      </c>
      <c r="F127" s="24">
        <f t="shared" si="3"/>
        <v>0</v>
      </c>
      <c r="G127" s="2"/>
    </row>
    <row r="128" spans="1:7" s="3" customFormat="1" ht="45.95" customHeight="1" x14ac:dyDescent="0.25">
      <c r="A128" s="52" t="s">
        <v>22</v>
      </c>
      <c r="B128" s="52"/>
      <c r="C128" s="22">
        <v>5358.15</v>
      </c>
      <c r="D128" s="22">
        <v>7.6</v>
      </c>
      <c r="E128" s="23" t="s">
        <v>17</v>
      </c>
      <c r="F128" s="24">
        <f t="shared" si="3"/>
        <v>40721.939999999995</v>
      </c>
      <c r="G128" s="2"/>
    </row>
    <row r="129" spans="1:7" s="3" customFormat="1" ht="23.1" customHeight="1" x14ac:dyDescent="0.25">
      <c r="A129" s="52" t="s">
        <v>23</v>
      </c>
      <c r="B129" s="52"/>
      <c r="C129" s="22">
        <v>246.53</v>
      </c>
      <c r="D129" s="22"/>
      <c r="E129" s="23" t="s">
        <v>17</v>
      </c>
      <c r="F129" s="24">
        <f t="shared" si="3"/>
        <v>0</v>
      </c>
      <c r="G129" s="2"/>
    </row>
    <row r="130" spans="1:7" s="3" customFormat="1" ht="23.1" customHeight="1" x14ac:dyDescent="0.25">
      <c r="A130" s="52" t="s">
        <v>24</v>
      </c>
      <c r="B130" s="52"/>
      <c r="C130" s="22">
        <v>4374.5</v>
      </c>
      <c r="D130" s="22">
        <v>7.6</v>
      </c>
      <c r="E130" s="23" t="s">
        <v>17</v>
      </c>
      <c r="F130" s="24">
        <f t="shared" si="3"/>
        <v>33246.199999999997</v>
      </c>
      <c r="G130" s="2"/>
    </row>
    <row r="131" spans="1:7" s="3" customFormat="1" ht="23.1" customHeight="1" x14ac:dyDescent="0.25">
      <c r="A131" s="52" t="s">
        <v>25</v>
      </c>
      <c r="B131" s="52"/>
      <c r="C131" s="22">
        <v>1282.45</v>
      </c>
      <c r="D131" s="22">
        <v>7.6</v>
      </c>
      <c r="E131" s="23" t="s">
        <v>17</v>
      </c>
      <c r="F131" s="24">
        <f t="shared" si="3"/>
        <v>9746.619999999999</v>
      </c>
      <c r="G131" s="2"/>
    </row>
    <row r="132" spans="1:7" s="3" customFormat="1" ht="23.1" customHeight="1" x14ac:dyDescent="0.25">
      <c r="A132" s="52" t="s">
        <v>26</v>
      </c>
      <c r="B132" s="52"/>
      <c r="C132" s="22">
        <v>1000.47</v>
      </c>
      <c r="D132" s="22">
        <v>7.6</v>
      </c>
      <c r="E132" s="23" t="s">
        <v>17</v>
      </c>
      <c r="F132" s="24">
        <f>C132*D132</f>
        <v>7603.5720000000001</v>
      </c>
      <c r="G132" s="2"/>
    </row>
    <row r="133" spans="1:7" s="3" customFormat="1" ht="23.1" customHeight="1" x14ac:dyDescent="0.25">
      <c r="A133" s="52" t="s">
        <v>27</v>
      </c>
      <c r="B133" s="52"/>
      <c r="C133" s="22">
        <v>718.61</v>
      </c>
      <c r="D133" s="22">
        <v>76</v>
      </c>
      <c r="E133" s="23" t="s">
        <v>17</v>
      </c>
      <c r="F133" s="24">
        <f>C133*D133</f>
        <v>54614.36</v>
      </c>
      <c r="G133" s="2"/>
    </row>
    <row r="134" spans="1:7" s="3" customFormat="1" ht="23.1" customHeight="1" x14ac:dyDescent="0.25">
      <c r="A134" s="4"/>
      <c r="B134" s="25"/>
      <c r="C134" s="25"/>
      <c r="D134" s="26"/>
      <c r="E134" s="26"/>
      <c r="F134" s="7"/>
      <c r="G134" s="2"/>
    </row>
    <row r="135" spans="1:7" s="3" customFormat="1" ht="23.1" customHeight="1" x14ac:dyDescent="0.25">
      <c r="A135" s="4"/>
      <c r="B135" s="5" t="s">
        <v>28</v>
      </c>
      <c r="C135" s="6"/>
      <c r="D135" s="4"/>
      <c r="E135" s="4"/>
      <c r="F135" s="7"/>
      <c r="G135" s="2"/>
    </row>
    <row r="136" spans="1:7" s="3" customFormat="1" ht="23.1" customHeight="1" x14ac:dyDescent="0.25">
      <c r="A136" s="4"/>
      <c r="B136" s="53" t="s">
        <v>29</v>
      </c>
      <c r="C136" s="27" t="s">
        <v>30</v>
      </c>
      <c r="D136" s="28">
        <f>IF(F124&gt;0,ROUND((F124+C117)/C117,2),0)</f>
        <v>1.01</v>
      </c>
      <c r="E136" s="28"/>
      <c r="F136" s="8"/>
      <c r="G136" s="2"/>
    </row>
    <row r="137" spans="1:7" s="3" customFormat="1" ht="23.1" customHeight="1" x14ac:dyDescent="0.25">
      <c r="A137" s="4"/>
      <c r="B137" s="53"/>
      <c r="C137" s="27" t="s">
        <v>31</v>
      </c>
      <c r="D137" s="28">
        <f>IF(SUM(F125:F126)&gt;0,ROUND((F125+F126+C117)/C117,2),0)</f>
        <v>1.03</v>
      </c>
      <c r="E137" s="28"/>
      <c r="F137" s="29"/>
      <c r="G137" s="2"/>
    </row>
    <row r="138" spans="1:7" s="3" customFormat="1" ht="23.1" customHeight="1" x14ac:dyDescent="0.25">
      <c r="A138" s="4"/>
      <c r="B138" s="53"/>
      <c r="C138" s="27" t="s">
        <v>32</v>
      </c>
      <c r="D138" s="28">
        <f>IF(F127&gt;0,ROUND((F127+C117)/C117,2),0)</f>
        <v>0</v>
      </c>
      <c r="E138" s="8"/>
      <c r="F138" s="29"/>
      <c r="G138" s="2"/>
    </row>
    <row r="139" spans="1:7" s="3" customFormat="1" ht="23.1" customHeight="1" x14ac:dyDescent="0.25">
      <c r="A139" s="4"/>
      <c r="B139" s="53"/>
      <c r="C139" s="30" t="s">
        <v>33</v>
      </c>
      <c r="D139" s="31">
        <f>IF(SUM(F128:F133)&gt;0,ROUND((SUM(F128:F133)+C117)/C117,2),0)</f>
        <v>3.86</v>
      </c>
      <c r="E139" s="8"/>
      <c r="F139" s="29"/>
      <c r="G139" s="2"/>
    </row>
    <row r="140" spans="1:7" s="3" customFormat="1" ht="23.1" customHeight="1" x14ac:dyDescent="0.25">
      <c r="A140" s="4"/>
      <c r="B140" s="4"/>
      <c r="C140" s="32" t="s">
        <v>34</v>
      </c>
      <c r="D140" s="33">
        <f>SUM(D136:D139)-IF(VALUE(COUNTIF(D136:D139,"&gt;0"))=4,3,0)-IF(VALUE(COUNTIF(D136:D139,"&gt;0"))=3,2,0)-IF(VALUE(COUNTIF(D136:D139,"&gt;0"))=2,1,0)</f>
        <v>3.9000000000000004</v>
      </c>
      <c r="E140" s="34"/>
      <c r="F140" s="7"/>
      <c r="G140" s="2"/>
    </row>
    <row r="141" spans="1:7" s="3" customFormat="1" ht="23.1" customHeight="1" x14ac:dyDescent="0.25">
      <c r="A141" s="4"/>
      <c r="B141" s="4"/>
      <c r="C141" s="4"/>
      <c r="D141" s="35"/>
      <c r="E141" s="4"/>
      <c r="F141" s="7"/>
      <c r="G141" s="2"/>
    </row>
    <row r="142" spans="1:7" s="3" customFormat="1" ht="23.1" customHeight="1" x14ac:dyDescent="0.35">
      <c r="A142" s="36"/>
      <c r="B142" s="37" t="s">
        <v>35</v>
      </c>
      <c r="C142" s="55">
        <f>D140*C117</f>
        <v>198857.1</v>
      </c>
      <c r="D142" s="55"/>
      <c r="E142" s="4"/>
      <c r="F142" s="7"/>
      <c r="G142" s="2"/>
    </row>
    <row r="143" spans="1:7" s="3" customFormat="1" ht="23.1" customHeight="1" x14ac:dyDescent="0.3">
      <c r="A143" s="4"/>
      <c r="B143" s="38" t="s">
        <v>36</v>
      </c>
      <c r="C143" s="56">
        <f>C142/C116</f>
        <v>168.23781725888324</v>
      </c>
      <c r="D143" s="56"/>
      <c r="E143" s="4"/>
      <c r="F143" s="4"/>
      <c r="G143" s="2"/>
    </row>
    <row r="144" spans="1:7" s="3" customFormat="1" ht="23.1" customHeight="1" x14ac:dyDescent="0.25">
      <c r="A144" s="1"/>
      <c r="B144" s="1"/>
      <c r="C144" s="1"/>
      <c r="D144" s="1"/>
      <c r="E144" s="1"/>
      <c r="F144" s="1"/>
      <c r="G144" s="2"/>
    </row>
    <row r="145" spans="1:7" s="3" customFormat="1" ht="54.95" customHeight="1" x14ac:dyDescent="0.8">
      <c r="A145" s="54" t="s">
        <v>117</v>
      </c>
      <c r="B145" s="54"/>
      <c r="C145" s="54"/>
      <c r="D145" s="54"/>
      <c r="E145" s="54"/>
      <c r="F145" s="54"/>
      <c r="G145" s="2"/>
    </row>
    <row r="146" spans="1:7" s="3" customFormat="1" ht="45.95" customHeight="1" x14ac:dyDescent="0.25">
      <c r="A146" s="45" t="s">
        <v>0</v>
      </c>
      <c r="B146" s="45"/>
      <c r="C146" s="45"/>
      <c r="D146" s="45"/>
      <c r="E146" s="45"/>
      <c r="F146" s="45"/>
      <c r="G146" s="2"/>
    </row>
    <row r="147" spans="1:7" s="3" customFormat="1" ht="30" customHeight="1" x14ac:dyDescent="0.25">
      <c r="A147" s="4"/>
      <c r="B147" s="5" t="s">
        <v>1</v>
      </c>
      <c r="C147" s="6"/>
      <c r="D147" s="4"/>
      <c r="E147" s="4"/>
      <c r="F147" s="7"/>
      <c r="G147" s="2"/>
    </row>
    <row r="148" spans="1:7" s="3" customFormat="1" ht="23.1" customHeight="1" x14ac:dyDescent="0.25">
      <c r="A148" s="8"/>
      <c r="B148" s="46" t="s">
        <v>3</v>
      </c>
      <c r="C148" s="49" t="s">
        <v>4</v>
      </c>
      <c r="D148" s="50"/>
      <c r="E148" s="50"/>
      <c r="F148" s="51"/>
      <c r="G148" s="2"/>
    </row>
    <row r="149" spans="1:7" s="3" customFormat="1" ht="23.1" customHeight="1" x14ac:dyDescent="0.25">
      <c r="A149" s="8"/>
      <c r="B149" s="47"/>
      <c r="C149" s="49" t="s">
        <v>75</v>
      </c>
      <c r="D149" s="50"/>
      <c r="E149" s="50"/>
      <c r="F149" s="51"/>
      <c r="G149" s="2"/>
    </row>
    <row r="150" spans="1:7" s="3" customFormat="1" ht="23.1" customHeight="1" x14ac:dyDescent="0.25">
      <c r="A150" s="8"/>
      <c r="B150" s="48"/>
      <c r="C150" s="49" t="s">
        <v>76</v>
      </c>
      <c r="D150" s="50"/>
      <c r="E150" s="50"/>
      <c r="F150" s="51"/>
      <c r="G150" s="2"/>
    </row>
    <row r="151" spans="1:7" s="3" customFormat="1" ht="23.1" customHeight="1" x14ac:dyDescent="0.25">
      <c r="A151" s="4"/>
      <c r="B151" s="9" t="s">
        <v>5</v>
      </c>
      <c r="C151" s="10">
        <v>3.9</v>
      </c>
      <c r="D151" s="11"/>
      <c r="E151" s="8"/>
      <c r="F151" s="7"/>
      <c r="G151" s="2"/>
    </row>
    <row r="152" spans="1:7" s="3" customFormat="1" ht="23.1" customHeight="1" x14ac:dyDescent="0.25">
      <c r="A152" s="4"/>
      <c r="B152" s="12" t="s">
        <v>6</v>
      </c>
      <c r="C152" s="13">
        <v>858</v>
      </c>
      <c r="D152" s="57" t="s">
        <v>7</v>
      </c>
      <c r="E152" s="58"/>
      <c r="F152" s="61">
        <f>C153/C152</f>
        <v>45.486013986013987</v>
      </c>
      <c r="G152" s="2"/>
    </row>
    <row r="153" spans="1:7" s="3" customFormat="1" ht="23.1" customHeight="1" x14ac:dyDescent="0.25">
      <c r="A153" s="4"/>
      <c r="B153" s="12" t="s">
        <v>8</v>
      </c>
      <c r="C153" s="14">
        <v>39027</v>
      </c>
      <c r="D153" s="59"/>
      <c r="E153" s="60"/>
      <c r="F153" s="62"/>
      <c r="G153" s="2"/>
    </row>
    <row r="154" spans="1:7" s="3" customFormat="1" ht="23.1" customHeight="1" x14ac:dyDescent="0.25">
      <c r="A154" s="4"/>
      <c r="B154" s="15"/>
      <c r="C154" s="16"/>
      <c r="D154" s="17"/>
      <c r="E154" s="4"/>
      <c r="F154" s="7"/>
      <c r="G154" s="2"/>
    </row>
    <row r="155" spans="1:7" s="3" customFormat="1" ht="23.1" customHeight="1" x14ac:dyDescent="0.25">
      <c r="A155" s="4"/>
      <c r="B155" s="18" t="s">
        <v>9</v>
      </c>
      <c r="C155" s="19" t="s">
        <v>41</v>
      </c>
      <c r="D155" s="4"/>
      <c r="E155" s="4"/>
      <c r="F155" s="7"/>
      <c r="G155" s="2"/>
    </row>
    <row r="156" spans="1:7" s="3" customFormat="1" ht="23.1" customHeight="1" x14ac:dyDescent="0.25">
      <c r="A156" s="4"/>
      <c r="B156" s="18" t="s">
        <v>2</v>
      </c>
      <c r="C156" s="19">
        <v>50</v>
      </c>
      <c r="D156" s="4"/>
      <c r="E156" s="4"/>
      <c r="F156" s="7"/>
      <c r="G156" s="2"/>
    </row>
    <row r="157" spans="1:7" s="3" customFormat="1" ht="23.1" customHeight="1" x14ac:dyDescent="0.25">
      <c r="A157" s="4"/>
      <c r="B157" s="18" t="s">
        <v>10</v>
      </c>
      <c r="C157" s="20" t="s">
        <v>11</v>
      </c>
      <c r="D157" s="4"/>
      <c r="E157" s="4"/>
      <c r="F157" s="7"/>
      <c r="G157" s="2"/>
    </row>
    <row r="158" spans="1:7" s="3" customFormat="1" ht="23.1" customHeight="1" x14ac:dyDescent="0.25">
      <c r="A158" s="4"/>
      <c r="B158" s="4"/>
      <c r="C158" s="4"/>
      <c r="D158" s="4"/>
      <c r="E158" s="4"/>
      <c r="F158" s="7"/>
      <c r="G158" s="2"/>
    </row>
    <row r="159" spans="1:7" s="3" customFormat="1" ht="50.1" customHeight="1" x14ac:dyDescent="0.25">
      <c r="A159" s="63" t="s">
        <v>12</v>
      </c>
      <c r="B159" s="63"/>
      <c r="C159" s="21" t="s">
        <v>13</v>
      </c>
      <c r="D159" s="64" t="s">
        <v>14</v>
      </c>
      <c r="E159" s="64"/>
      <c r="F159" s="21" t="s">
        <v>15</v>
      </c>
      <c r="G159" s="2"/>
    </row>
    <row r="160" spans="1:7" s="3" customFormat="1" ht="23.1" customHeight="1" x14ac:dyDescent="0.25">
      <c r="A160" s="52" t="s">
        <v>16</v>
      </c>
      <c r="B160" s="52"/>
      <c r="C160" s="22">
        <v>52.74</v>
      </c>
      <c r="D160" s="22">
        <v>3.9</v>
      </c>
      <c r="E160" s="23" t="s">
        <v>17</v>
      </c>
      <c r="F160" s="24">
        <f t="shared" ref="F160:F167" si="4">C160*D160</f>
        <v>205.68600000000001</v>
      </c>
      <c r="G160" s="2"/>
    </row>
    <row r="161" spans="1:7" s="3" customFormat="1" ht="23.1" customHeight="1" x14ac:dyDescent="0.25">
      <c r="A161" s="52" t="s">
        <v>18</v>
      </c>
      <c r="B161" s="52"/>
      <c r="C161" s="22">
        <v>189.45</v>
      </c>
      <c r="D161" s="22">
        <v>0.98</v>
      </c>
      <c r="E161" s="23" t="s">
        <v>19</v>
      </c>
      <c r="F161" s="24">
        <f t="shared" si="4"/>
        <v>185.66099999999997</v>
      </c>
      <c r="G161" s="2"/>
    </row>
    <row r="162" spans="1:7" s="3" customFormat="1" ht="23.1" customHeight="1" x14ac:dyDescent="0.25">
      <c r="A162" s="52" t="s">
        <v>20</v>
      </c>
      <c r="B162" s="52"/>
      <c r="C162" s="22">
        <v>762.99</v>
      </c>
      <c r="D162" s="22">
        <v>0.98</v>
      </c>
      <c r="E162" s="23" t="s">
        <v>19</v>
      </c>
      <c r="F162" s="24">
        <f t="shared" si="4"/>
        <v>747.73019999999997</v>
      </c>
      <c r="G162" s="2"/>
    </row>
    <row r="163" spans="1:7" s="3" customFormat="1" ht="23.1" customHeight="1" x14ac:dyDescent="0.25">
      <c r="A163" s="52" t="s">
        <v>21</v>
      </c>
      <c r="B163" s="52"/>
      <c r="C163" s="22">
        <v>1409.04</v>
      </c>
      <c r="D163" s="22"/>
      <c r="E163" s="23" t="s">
        <v>17</v>
      </c>
      <c r="F163" s="24">
        <f t="shared" si="4"/>
        <v>0</v>
      </c>
      <c r="G163" s="2"/>
    </row>
    <row r="164" spans="1:7" s="3" customFormat="1" ht="45.95" customHeight="1" x14ac:dyDescent="0.25">
      <c r="A164" s="52" t="s">
        <v>22</v>
      </c>
      <c r="B164" s="52"/>
      <c r="C164" s="22">
        <v>5358.15</v>
      </c>
      <c r="D164" s="22">
        <v>3.9</v>
      </c>
      <c r="E164" s="23" t="s">
        <v>17</v>
      </c>
      <c r="F164" s="24">
        <f t="shared" si="4"/>
        <v>20896.785</v>
      </c>
      <c r="G164" s="2"/>
    </row>
    <row r="165" spans="1:7" s="3" customFormat="1" ht="23.1" customHeight="1" x14ac:dyDescent="0.25">
      <c r="A165" s="52" t="s">
        <v>23</v>
      </c>
      <c r="B165" s="52"/>
      <c r="C165" s="22">
        <v>246.53</v>
      </c>
      <c r="D165" s="22"/>
      <c r="E165" s="23" t="s">
        <v>17</v>
      </c>
      <c r="F165" s="24">
        <f t="shared" si="4"/>
        <v>0</v>
      </c>
      <c r="G165" s="2"/>
    </row>
    <row r="166" spans="1:7" s="3" customFormat="1" ht="23.1" customHeight="1" x14ac:dyDescent="0.25">
      <c r="A166" s="52" t="s">
        <v>24</v>
      </c>
      <c r="B166" s="52"/>
      <c r="C166" s="22">
        <v>4374.5</v>
      </c>
      <c r="D166" s="22">
        <v>3.9</v>
      </c>
      <c r="E166" s="23" t="s">
        <v>17</v>
      </c>
      <c r="F166" s="24">
        <f t="shared" si="4"/>
        <v>17060.55</v>
      </c>
      <c r="G166" s="2"/>
    </row>
    <row r="167" spans="1:7" s="3" customFormat="1" ht="23.1" customHeight="1" x14ac:dyDescent="0.25">
      <c r="A167" s="52" t="s">
        <v>25</v>
      </c>
      <c r="B167" s="52"/>
      <c r="C167" s="22">
        <v>1282.45</v>
      </c>
      <c r="D167" s="22">
        <v>3.9</v>
      </c>
      <c r="E167" s="23" t="s">
        <v>17</v>
      </c>
      <c r="F167" s="24">
        <f t="shared" si="4"/>
        <v>5001.5550000000003</v>
      </c>
      <c r="G167" s="2"/>
    </row>
    <row r="168" spans="1:7" s="3" customFormat="1" ht="23.1" customHeight="1" x14ac:dyDescent="0.25">
      <c r="A168" s="52" t="s">
        <v>26</v>
      </c>
      <c r="B168" s="52"/>
      <c r="C168" s="22">
        <v>1000.47</v>
      </c>
      <c r="D168" s="22">
        <v>3.9</v>
      </c>
      <c r="E168" s="23" t="s">
        <v>17</v>
      </c>
      <c r="F168" s="24">
        <f>C168*D168</f>
        <v>3901.8330000000001</v>
      </c>
      <c r="G168" s="2"/>
    </row>
    <row r="169" spans="1:7" s="3" customFormat="1" ht="23.1" customHeight="1" x14ac:dyDescent="0.25">
      <c r="A169" s="52" t="s">
        <v>27</v>
      </c>
      <c r="B169" s="52"/>
      <c r="C169" s="22">
        <v>718.61</v>
      </c>
      <c r="D169" s="22">
        <v>39</v>
      </c>
      <c r="E169" s="23" t="s">
        <v>17</v>
      </c>
      <c r="F169" s="24">
        <f>C169*D169</f>
        <v>28025.79</v>
      </c>
      <c r="G169" s="2"/>
    </row>
    <row r="170" spans="1:7" s="3" customFormat="1" ht="23.1" customHeight="1" x14ac:dyDescent="0.25">
      <c r="A170" s="4"/>
      <c r="B170" s="25"/>
      <c r="C170" s="25"/>
      <c r="D170" s="26"/>
      <c r="E170" s="26"/>
      <c r="F170" s="7"/>
      <c r="G170" s="2"/>
    </row>
    <row r="171" spans="1:7" s="3" customFormat="1" ht="23.1" customHeight="1" x14ac:dyDescent="0.25">
      <c r="A171" s="4"/>
      <c r="B171" s="5" t="s">
        <v>28</v>
      </c>
      <c r="C171" s="6"/>
      <c r="D171" s="4"/>
      <c r="E171" s="4"/>
      <c r="F171" s="7"/>
      <c r="G171" s="2"/>
    </row>
    <row r="172" spans="1:7" s="3" customFormat="1" ht="23.1" customHeight="1" x14ac:dyDescent="0.25">
      <c r="A172" s="4"/>
      <c r="B172" s="53" t="s">
        <v>29</v>
      </c>
      <c r="C172" s="27" t="s">
        <v>30</v>
      </c>
      <c r="D172" s="28">
        <f>IF(F160&gt;0,ROUND((F160+C153)/C153,2),0)</f>
        <v>1.01</v>
      </c>
      <c r="E172" s="28"/>
      <c r="F172" s="8"/>
      <c r="G172" s="2"/>
    </row>
    <row r="173" spans="1:7" s="3" customFormat="1" ht="23.1" customHeight="1" x14ac:dyDescent="0.25">
      <c r="A173" s="4"/>
      <c r="B173" s="53"/>
      <c r="C173" s="27" t="s">
        <v>31</v>
      </c>
      <c r="D173" s="28">
        <f>IF(SUM(F161:F162)&gt;0,ROUND((F161+F162+C153)/C153,2),0)</f>
        <v>1.02</v>
      </c>
      <c r="E173" s="28"/>
      <c r="F173" s="29"/>
      <c r="G173" s="2"/>
    </row>
    <row r="174" spans="1:7" s="3" customFormat="1" ht="23.1" customHeight="1" x14ac:dyDescent="0.25">
      <c r="A174" s="4"/>
      <c r="B174" s="53"/>
      <c r="C174" s="27" t="s">
        <v>32</v>
      </c>
      <c r="D174" s="28">
        <f>IF(F163&gt;0,ROUND((F163+C153)/C153,2),0)</f>
        <v>0</v>
      </c>
      <c r="E174" s="8"/>
      <c r="F174" s="29"/>
      <c r="G174" s="2"/>
    </row>
    <row r="175" spans="1:7" s="3" customFormat="1" ht="23.1" customHeight="1" x14ac:dyDescent="0.25">
      <c r="A175" s="4"/>
      <c r="B175" s="53"/>
      <c r="C175" s="30" t="s">
        <v>33</v>
      </c>
      <c r="D175" s="31">
        <f>IF(SUM(F164:F169)&gt;0,ROUND((SUM(F164:F169)+C153)/C153,2),0)</f>
        <v>2.92</v>
      </c>
      <c r="E175" s="8"/>
      <c r="F175" s="29"/>
      <c r="G175" s="2"/>
    </row>
    <row r="176" spans="1:7" s="3" customFormat="1" ht="23.1" customHeight="1" x14ac:dyDescent="0.25">
      <c r="A176" s="4"/>
      <c r="B176" s="4"/>
      <c r="C176" s="32" t="s">
        <v>34</v>
      </c>
      <c r="D176" s="33">
        <f>SUM(D172:D175)-IF(VALUE(COUNTIF(D172:D175,"&gt;0"))=4,3,0)-IF(VALUE(COUNTIF(D172:D175,"&gt;0"))=3,2,0)-IF(VALUE(COUNTIF(D172:D175,"&gt;0"))=2,1,0)</f>
        <v>2.95</v>
      </c>
      <c r="E176" s="34"/>
      <c r="F176" s="7"/>
      <c r="G176" s="2"/>
    </row>
    <row r="177" spans="1:7" s="3" customFormat="1" ht="23.1" customHeight="1" x14ac:dyDescent="0.25">
      <c r="A177" s="4"/>
      <c r="B177" s="4"/>
      <c r="C177" s="4"/>
      <c r="D177" s="35"/>
      <c r="E177" s="4"/>
      <c r="F177" s="7"/>
      <c r="G177" s="2"/>
    </row>
    <row r="178" spans="1:7" s="3" customFormat="1" ht="23.1" customHeight="1" x14ac:dyDescent="0.35">
      <c r="A178" s="36"/>
      <c r="B178" s="37" t="s">
        <v>35</v>
      </c>
      <c r="C178" s="55">
        <f>D176*C153</f>
        <v>115129.65000000001</v>
      </c>
      <c r="D178" s="55"/>
      <c r="E178" s="4"/>
      <c r="F178" s="7"/>
      <c r="G178" s="2"/>
    </row>
    <row r="179" spans="1:7" s="3" customFormat="1" ht="23.1" customHeight="1" x14ac:dyDescent="0.3">
      <c r="A179" s="4"/>
      <c r="B179" s="38" t="s">
        <v>36</v>
      </c>
      <c r="C179" s="56">
        <f>C178/C152</f>
        <v>134.18374125874126</v>
      </c>
      <c r="D179" s="56"/>
      <c r="E179" s="4"/>
      <c r="F179" s="4"/>
      <c r="G179" s="2"/>
    </row>
    <row r="180" spans="1:7" s="3" customFormat="1" ht="23.1" customHeight="1" x14ac:dyDescent="0.25">
      <c r="A180" s="1"/>
      <c r="B180" s="1"/>
      <c r="C180" s="1"/>
      <c r="D180" s="1"/>
      <c r="E180" s="1"/>
      <c r="F180" s="1"/>
      <c r="G180" s="2"/>
    </row>
    <row r="181" spans="1:7" s="3" customFormat="1" ht="54.95" customHeight="1" x14ac:dyDescent="0.8">
      <c r="A181" s="54" t="s">
        <v>118</v>
      </c>
      <c r="B181" s="54"/>
      <c r="C181" s="54"/>
      <c r="D181" s="54"/>
      <c r="E181" s="54"/>
      <c r="F181" s="54"/>
      <c r="G181" s="2"/>
    </row>
    <row r="182" spans="1:7" s="3" customFormat="1" ht="45.95" customHeight="1" x14ac:dyDescent="0.25">
      <c r="A182" s="45" t="s">
        <v>0</v>
      </c>
      <c r="B182" s="45"/>
      <c r="C182" s="45"/>
      <c r="D182" s="45"/>
      <c r="E182" s="45"/>
      <c r="F182" s="45"/>
      <c r="G182" s="2"/>
    </row>
    <row r="183" spans="1:7" s="3" customFormat="1" ht="30" customHeight="1" x14ac:dyDescent="0.25">
      <c r="A183" s="4"/>
      <c r="B183" s="5" t="s">
        <v>1</v>
      </c>
      <c r="C183" s="6"/>
      <c r="D183" s="4"/>
      <c r="E183" s="4"/>
      <c r="F183" s="7"/>
      <c r="G183" s="2"/>
    </row>
    <row r="184" spans="1:7" s="3" customFormat="1" ht="23.1" customHeight="1" x14ac:dyDescent="0.25">
      <c r="A184" s="8"/>
      <c r="B184" s="46" t="s">
        <v>3</v>
      </c>
      <c r="C184" s="49" t="s">
        <v>4</v>
      </c>
      <c r="D184" s="50"/>
      <c r="E184" s="50"/>
      <c r="F184" s="51"/>
      <c r="G184" s="2"/>
    </row>
    <row r="185" spans="1:7" s="3" customFormat="1" ht="23.1" customHeight="1" x14ac:dyDescent="0.25">
      <c r="A185" s="8"/>
      <c r="B185" s="47"/>
      <c r="C185" s="49" t="s">
        <v>75</v>
      </c>
      <c r="D185" s="50"/>
      <c r="E185" s="50"/>
      <c r="F185" s="51"/>
      <c r="G185" s="2"/>
    </row>
    <row r="186" spans="1:7" s="3" customFormat="1" ht="23.1" customHeight="1" x14ac:dyDescent="0.25">
      <c r="A186" s="8"/>
      <c r="B186" s="48"/>
      <c r="C186" s="49" t="s">
        <v>77</v>
      </c>
      <c r="D186" s="50"/>
      <c r="E186" s="50"/>
      <c r="F186" s="51"/>
      <c r="G186" s="2"/>
    </row>
    <row r="187" spans="1:7" s="3" customFormat="1" ht="23.1" customHeight="1" x14ac:dyDescent="0.25">
      <c r="A187" s="4"/>
      <c r="B187" s="9" t="s">
        <v>5</v>
      </c>
      <c r="C187" s="10">
        <v>3.8</v>
      </c>
      <c r="D187" s="11"/>
      <c r="E187" s="8"/>
      <c r="F187" s="7"/>
      <c r="G187" s="2"/>
    </row>
    <row r="188" spans="1:7" s="3" customFormat="1" ht="23.1" customHeight="1" x14ac:dyDescent="0.25">
      <c r="A188" s="4"/>
      <c r="B188" s="12" t="s">
        <v>6</v>
      </c>
      <c r="C188" s="13">
        <v>770</v>
      </c>
      <c r="D188" s="57" t="s">
        <v>7</v>
      </c>
      <c r="E188" s="58"/>
      <c r="F188" s="61">
        <f>C189/C188</f>
        <v>26.983116883116882</v>
      </c>
      <c r="G188" s="2"/>
    </row>
    <row r="189" spans="1:7" s="3" customFormat="1" ht="23.1" customHeight="1" x14ac:dyDescent="0.25">
      <c r="A189" s="4"/>
      <c r="B189" s="12" t="s">
        <v>8</v>
      </c>
      <c r="C189" s="14">
        <v>20777</v>
      </c>
      <c r="D189" s="59"/>
      <c r="E189" s="60"/>
      <c r="F189" s="62"/>
      <c r="G189" s="2"/>
    </row>
    <row r="190" spans="1:7" s="3" customFormat="1" ht="23.1" customHeight="1" x14ac:dyDescent="0.25">
      <c r="A190" s="4"/>
      <c r="B190" s="15"/>
      <c r="C190" s="16"/>
      <c r="D190" s="17"/>
      <c r="E190" s="4"/>
      <c r="F190" s="7"/>
      <c r="G190" s="2"/>
    </row>
    <row r="191" spans="1:7" s="3" customFormat="1" ht="23.1" customHeight="1" x14ac:dyDescent="0.25">
      <c r="A191" s="4"/>
      <c r="B191" s="18" t="s">
        <v>9</v>
      </c>
      <c r="C191" s="19" t="s">
        <v>42</v>
      </c>
      <c r="D191" s="4"/>
      <c r="E191" s="4"/>
      <c r="F191" s="7"/>
      <c r="G191" s="2"/>
    </row>
    <row r="192" spans="1:7" s="3" customFormat="1" ht="23.1" customHeight="1" x14ac:dyDescent="0.25">
      <c r="A192" s="4"/>
      <c r="B192" s="18" t="s">
        <v>2</v>
      </c>
      <c r="C192" s="19">
        <v>45</v>
      </c>
      <c r="D192" s="4"/>
      <c r="E192" s="4"/>
      <c r="F192" s="7"/>
      <c r="G192" s="2"/>
    </row>
    <row r="193" spans="1:7" s="3" customFormat="1" ht="23.1" customHeight="1" x14ac:dyDescent="0.25">
      <c r="A193" s="4"/>
      <c r="B193" s="18" t="s">
        <v>10</v>
      </c>
      <c r="C193" s="20" t="s">
        <v>11</v>
      </c>
      <c r="D193" s="4"/>
      <c r="E193" s="4"/>
      <c r="F193" s="7"/>
      <c r="G193" s="2"/>
    </row>
    <row r="194" spans="1:7" s="3" customFormat="1" ht="23.1" customHeight="1" x14ac:dyDescent="0.25">
      <c r="A194" s="4"/>
      <c r="B194" s="4"/>
      <c r="C194" s="4"/>
      <c r="D194" s="4"/>
      <c r="E194" s="4"/>
      <c r="F194" s="7"/>
      <c r="G194" s="2"/>
    </row>
    <row r="195" spans="1:7" s="3" customFormat="1" ht="50.1" customHeight="1" x14ac:dyDescent="0.25">
      <c r="A195" s="63" t="s">
        <v>12</v>
      </c>
      <c r="B195" s="63"/>
      <c r="C195" s="21" t="s">
        <v>13</v>
      </c>
      <c r="D195" s="64" t="s">
        <v>14</v>
      </c>
      <c r="E195" s="64"/>
      <c r="F195" s="21" t="s">
        <v>15</v>
      </c>
      <c r="G195" s="2"/>
    </row>
    <row r="196" spans="1:7" s="3" customFormat="1" ht="23.1" customHeight="1" x14ac:dyDescent="0.25">
      <c r="A196" s="52" t="s">
        <v>16</v>
      </c>
      <c r="B196" s="52"/>
      <c r="C196" s="22">
        <v>52.74</v>
      </c>
      <c r="D196" s="22">
        <v>3.8</v>
      </c>
      <c r="E196" s="23" t="s">
        <v>17</v>
      </c>
      <c r="F196" s="24">
        <f t="shared" ref="F196:F203" si="5">C196*D196</f>
        <v>200.41200000000001</v>
      </c>
      <c r="G196" s="2"/>
    </row>
    <row r="197" spans="1:7" s="3" customFormat="1" ht="23.1" customHeight="1" x14ac:dyDescent="0.25">
      <c r="A197" s="52" t="s">
        <v>18</v>
      </c>
      <c r="B197" s="52"/>
      <c r="C197" s="22">
        <v>189.45</v>
      </c>
      <c r="D197" s="22">
        <v>0.96</v>
      </c>
      <c r="E197" s="23" t="s">
        <v>19</v>
      </c>
      <c r="F197" s="24">
        <f t="shared" si="5"/>
        <v>181.87199999999999</v>
      </c>
      <c r="G197" s="2"/>
    </row>
    <row r="198" spans="1:7" s="3" customFormat="1" ht="23.1" customHeight="1" x14ac:dyDescent="0.25">
      <c r="A198" s="52" t="s">
        <v>20</v>
      </c>
      <c r="B198" s="52"/>
      <c r="C198" s="22">
        <v>762.99</v>
      </c>
      <c r="D198" s="22">
        <v>0.96</v>
      </c>
      <c r="E198" s="23" t="s">
        <v>19</v>
      </c>
      <c r="F198" s="24">
        <f t="shared" si="5"/>
        <v>732.47039999999993</v>
      </c>
      <c r="G198" s="2"/>
    </row>
    <row r="199" spans="1:7" s="3" customFormat="1" ht="23.1" customHeight="1" x14ac:dyDescent="0.25">
      <c r="A199" s="52" t="s">
        <v>21</v>
      </c>
      <c r="B199" s="52"/>
      <c r="C199" s="22">
        <v>1409.04</v>
      </c>
      <c r="D199" s="22"/>
      <c r="E199" s="23" t="s">
        <v>17</v>
      </c>
      <c r="F199" s="24">
        <f t="shared" si="5"/>
        <v>0</v>
      </c>
      <c r="G199" s="2"/>
    </row>
    <row r="200" spans="1:7" s="3" customFormat="1" ht="45.95" customHeight="1" x14ac:dyDescent="0.25">
      <c r="A200" s="52" t="s">
        <v>22</v>
      </c>
      <c r="B200" s="52"/>
      <c r="C200" s="22">
        <v>5358.15</v>
      </c>
      <c r="D200" s="22">
        <v>3.8</v>
      </c>
      <c r="E200" s="23" t="s">
        <v>17</v>
      </c>
      <c r="F200" s="24">
        <f t="shared" si="5"/>
        <v>20360.969999999998</v>
      </c>
      <c r="G200" s="2"/>
    </row>
    <row r="201" spans="1:7" s="3" customFormat="1" ht="23.1" customHeight="1" x14ac:dyDescent="0.25">
      <c r="A201" s="52" t="s">
        <v>23</v>
      </c>
      <c r="B201" s="52"/>
      <c r="C201" s="22">
        <v>246.53</v>
      </c>
      <c r="D201" s="22"/>
      <c r="E201" s="23" t="s">
        <v>17</v>
      </c>
      <c r="F201" s="24">
        <f t="shared" si="5"/>
        <v>0</v>
      </c>
      <c r="G201" s="2"/>
    </row>
    <row r="202" spans="1:7" s="3" customFormat="1" ht="23.1" customHeight="1" x14ac:dyDescent="0.25">
      <c r="A202" s="52" t="s">
        <v>24</v>
      </c>
      <c r="B202" s="52"/>
      <c r="C202" s="22">
        <v>4374.5</v>
      </c>
      <c r="D202" s="22">
        <v>3.8</v>
      </c>
      <c r="E202" s="23" t="s">
        <v>17</v>
      </c>
      <c r="F202" s="24">
        <f t="shared" si="5"/>
        <v>16623.099999999999</v>
      </c>
      <c r="G202" s="2"/>
    </row>
    <row r="203" spans="1:7" s="3" customFormat="1" ht="23.1" customHeight="1" x14ac:dyDescent="0.25">
      <c r="A203" s="52" t="s">
        <v>25</v>
      </c>
      <c r="B203" s="52"/>
      <c r="C203" s="22">
        <v>1282.45</v>
      </c>
      <c r="D203" s="22">
        <v>3.8</v>
      </c>
      <c r="E203" s="23" t="s">
        <v>17</v>
      </c>
      <c r="F203" s="24">
        <f t="shared" si="5"/>
        <v>4873.3099999999995</v>
      </c>
      <c r="G203" s="2"/>
    </row>
    <row r="204" spans="1:7" s="3" customFormat="1" ht="23.1" customHeight="1" x14ac:dyDescent="0.25">
      <c r="A204" s="52" t="s">
        <v>26</v>
      </c>
      <c r="B204" s="52"/>
      <c r="C204" s="22">
        <v>1000.47</v>
      </c>
      <c r="D204" s="22">
        <v>3.8</v>
      </c>
      <c r="E204" s="23" t="s">
        <v>17</v>
      </c>
      <c r="F204" s="24">
        <f>C204*D204</f>
        <v>3801.7860000000001</v>
      </c>
      <c r="G204" s="2"/>
    </row>
    <row r="205" spans="1:7" s="3" customFormat="1" ht="23.1" customHeight="1" x14ac:dyDescent="0.25">
      <c r="A205" s="52" t="s">
        <v>27</v>
      </c>
      <c r="B205" s="52"/>
      <c r="C205" s="22">
        <v>718.61</v>
      </c>
      <c r="D205" s="22">
        <v>38</v>
      </c>
      <c r="E205" s="23" t="s">
        <v>17</v>
      </c>
      <c r="F205" s="24">
        <f>C205*D205</f>
        <v>27307.18</v>
      </c>
      <c r="G205" s="2"/>
    </row>
    <row r="206" spans="1:7" s="3" customFormat="1" ht="23.1" customHeight="1" x14ac:dyDescent="0.25">
      <c r="A206" s="4"/>
      <c r="B206" s="25"/>
      <c r="C206" s="25"/>
      <c r="D206" s="26"/>
      <c r="E206" s="26"/>
      <c r="F206" s="7"/>
      <c r="G206" s="2"/>
    </row>
    <row r="207" spans="1:7" s="3" customFormat="1" ht="23.1" customHeight="1" x14ac:dyDescent="0.25">
      <c r="A207" s="4"/>
      <c r="B207" s="5" t="s">
        <v>28</v>
      </c>
      <c r="C207" s="6"/>
      <c r="D207" s="4"/>
      <c r="E207" s="4"/>
      <c r="F207" s="7"/>
      <c r="G207" s="2"/>
    </row>
    <row r="208" spans="1:7" s="3" customFormat="1" ht="23.1" customHeight="1" x14ac:dyDescent="0.25">
      <c r="A208" s="4"/>
      <c r="B208" s="53" t="s">
        <v>29</v>
      </c>
      <c r="C208" s="27" t="s">
        <v>30</v>
      </c>
      <c r="D208" s="28">
        <f>IF(F196&gt;0,ROUND((F196+C189)/C189,2),0)</f>
        <v>1.01</v>
      </c>
      <c r="E208" s="28"/>
      <c r="F208" s="8"/>
      <c r="G208" s="2"/>
    </row>
    <row r="209" spans="1:7" s="3" customFormat="1" ht="23.1" customHeight="1" x14ac:dyDescent="0.25">
      <c r="A209" s="4"/>
      <c r="B209" s="53"/>
      <c r="C209" s="27" t="s">
        <v>31</v>
      </c>
      <c r="D209" s="28">
        <f>IF(SUM(F197:F198)&gt;0,ROUND((F197+F198+C189)/C189,2),0)</f>
        <v>1.04</v>
      </c>
      <c r="E209" s="28"/>
      <c r="F209" s="29"/>
      <c r="G209" s="2"/>
    </row>
    <row r="210" spans="1:7" s="3" customFormat="1" ht="23.1" customHeight="1" x14ac:dyDescent="0.25">
      <c r="A210" s="4"/>
      <c r="B210" s="53"/>
      <c r="C210" s="27" t="s">
        <v>32</v>
      </c>
      <c r="D210" s="28">
        <f>IF(F199&gt;0,ROUND((F199+C189)/C189,2),0)</f>
        <v>0</v>
      </c>
      <c r="E210" s="8"/>
      <c r="F210" s="29"/>
      <c r="G210" s="2"/>
    </row>
    <row r="211" spans="1:7" s="3" customFormat="1" ht="23.1" customHeight="1" x14ac:dyDescent="0.25">
      <c r="A211" s="4"/>
      <c r="B211" s="53"/>
      <c r="C211" s="30" t="s">
        <v>33</v>
      </c>
      <c r="D211" s="31">
        <f>IF(SUM(F200:F205)&gt;0,ROUND((SUM(F200:F205)+C189)/C189,2),0)</f>
        <v>4.51</v>
      </c>
      <c r="E211" s="8"/>
      <c r="F211" s="29"/>
      <c r="G211" s="2"/>
    </row>
    <row r="212" spans="1:7" s="3" customFormat="1" ht="23.1" customHeight="1" x14ac:dyDescent="0.25">
      <c r="A212" s="4"/>
      <c r="B212" s="4"/>
      <c r="C212" s="32" t="s">
        <v>34</v>
      </c>
      <c r="D212" s="33">
        <f>SUM(D208:D211)-IF(VALUE(COUNTIF(D208:D211,"&gt;0"))=4,3,0)-IF(VALUE(COUNTIF(D208:D211,"&gt;0"))=3,2,0)-IF(VALUE(COUNTIF(D208:D211,"&gt;0"))=2,1,0)</f>
        <v>4.5599999999999996</v>
      </c>
      <c r="E212" s="34"/>
      <c r="F212" s="7"/>
      <c r="G212" s="2"/>
    </row>
    <row r="213" spans="1:7" s="3" customFormat="1" ht="23.1" customHeight="1" x14ac:dyDescent="0.25">
      <c r="A213" s="4"/>
      <c r="B213" s="4"/>
      <c r="C213" s="4"/>
      <c r="D213" s="35"/>
      <c r="E213" s="4"/>
      <c r="F213" s="7"/>
      <c r="G213" s="2"/>
    </row>
    <row r="214" spans="1:7" s="3" customFormat="1" ht="23.1" customHeight="1" x14ac:dyDescent="0.35">
      <c r="A214" s="36"/>
      <c r="B214" s="37" t="s">
        <v>35</v>
      </c>
      <c r="C214" s="55">
        <f>D212*C189</f>
        <v>94743.12</v>
      </c>
      <c r="D214" s="55"/>
      <c r="E214" s="4"/>
      <c r="F214" s="7"/>
      <c r="G214" s="2"/>
    </row>
    <row r="215" spans="1:7" s="3" customFormat="1" ht="23.1" customHeight="1" x14ac:dyDescent="0.3">
      <c r="A215" s="4"/>
      <c r="B215" s="38" t="s">
        <v>36</v>
      </c>
      <c r="C215" s="56">
        <f>C214/C188</f>
        <v>123.04301298701299</v>
      </c>
      <c r="D215" s="56"/>
      <c r="E215" s="4"/>
      <c r="F215" s="4"/>
      <c r="G215" s="2"/>
    </row>
    <row r="216" spans="1:7" s="3" customFormat="1" ht="23.1" customHeight="1" x14ac:dyDescent="0.25">
      <c r="A216" s="1"/>
      <c r="B216" s="1"/>
      <c r="C216" s="1"/>
      <c r="D216" s="1"/>
      <c r="E216" s="1"/>
      <c r="F216" s="1"/>
      <c r="G216" s="2"/>
    </row>
    <row r="217" spans="1:7" s="3" customFormat="1" ht="54.95" customHeight="1" x14ac:dyDescent="0.8">
      <c r="A217" s="54" t="s">
        <v>119</v>
      </c>
      <c r="B217" s="54"/>
      <c r="C217" s="54"/>
      <c r="D217" s="54"/>
      <c r="E217" s="54"/>
      <c r="F217" s="54"/>
      <c r="G217" s="2"/>
    </row>
    <row r="218" spans="1:7" s="3" customFormat="1" ht="45.95" customHeight="1" x14ac:dyDescent="0.25">
      <c r="A218" s="45" t="s">
        <v>0</v>
      </c>
      <c r="B218" s="45"/>
      <c r="C218" s="45"/>
      <c r="D218" s="45"/>
      <c r="E218" s="45"/>
      <c r="F218" s="45"/>
      <c r="G218" s="2"/>
    </row>
    <row r="219" spans="1:7" s="3" customFormat="1" ht="30" customHeight="1" x14ac:dyDescent="0.25">
      <c r="A219" s="4"/>
      <c r="B219" s="5" t="s">
        <v>1</v>
      </c>
      <c r="C219" s="6"/>
      <c r="D219" s="4"/>
      <c r="E219" s="4"/>
      <c r="F219" s="7"/>
      <c r="G219" s="2"/>
    </row>
    <row r="220" spans="1:7" s="3" customFormat="1" ht="23.1" customHeight="1" x14ac:dyDescent="0.25">
      <c r="A220" s="8"/>
      <c r="B220" s="46" t="s">
        <v>3</v>
      </c>
      <c r="C220" s="49" t="s">
        <v>4</v>
      </c>
      <c r="D220" s="50"/>
      <c r="E220" s="50"/>
      <c r="F220" s="51"/>
      <c r="G220" s="2"/>
    </row>
    <row r="221" spans="1:7" s="3" customFormat="1" ht="23.1" customHeight="1" x14ac:dyDescent="0.25">
      <c r="A221" s="8"/>
      <c r="B221" s="47"/>
      <c r="C221" s="49" t="s">
        <v>75</v>
      </c>
      <c r="D221" s="50"/>
      <c r="E221" s="50"/>
      <c r="F221" s="51"/>
      <c r="G221" s="2"/>
    </row>
    <row r="222" spans="1:7" s="3" customFormat="1" ht="23.1" customHeight="1" x14ac:dyDescent="0.25">
      <c r="A222" s="8"/>
      <c r="B222" s="48"/>
      <c r="C222" s="49" t="s">
        <v>78</v>
      </c>
      <c r="D222" s="50"/>
      <c r="E222" s="50"/>
      <c r="F222" s="51"/>
      <c r="G222" s="2"/>
    </row>
    <row r="223" spans="1:7" s="3" customFormat="1" ht="23.1" customHeight="1" x14ac:dyDescent="0.25">
      <c r="A223" s="4"/>
      <c r="B223" s="9" t="s">
        <v>5</v>
      </c>
      <c r="C223" s="10">
        <v>4.7</v>
      </c>
      <c r="D223" s="11"/>
      <c r="E223" s="8"/>
      <c r="F223" s="7"/>
      <c r="G223" s="2"/>
    </row>
    <row r="224" spans="1:7" s="3" customFormat="1" ht="23.1" customHeight="1" x14ac:dyDescent="0.25">
      <c r="A224" s="4"/>
      <c r="B224" s="12" t="s">
        <v>6</v>
      </c>
      <c r="C224" s="13">
        <v>844</v>
      </c>
      <c r="D224" s="57" t="s">
        <v>7</v>
      </c>
      <c r="E224" s="58"/>
      <c r="F224" s="61">
        <f>C225/C224</f>
        <v>46.002369668246445</v>
      </c>
      <c r="G224" s="2"/>
    </row>
    <row r="225" spans="1:7" s="3" customFormat="1" ht="23.1" customHeight="1" x14ac:dyDescent="0.25">
      <c r="A225" s="4"/>
      <c r="B225" s="12" t="s">
        <v>8</v>
      </c>
      <c r="C225" s="14">
        <v>38826</v>
      </c>
      <c r="D225" s="59"/>
      <c r="E225" s="60"/>
      <c r="F225" s="62"/>
      <c r="G225" s="2"/>
    </row>
    <row r="226" spans="1:7" s="3" customFormat="1" ht="23.1" customHeight="1" x14ac:dyDescent="0.25">
      <c r="A226" s="4"/>
      <c r="B226" s="15"/>
      <c r="C226" s="16"/>
      <c r="D226" s="17"/>
      <c r="E226" s="4"/>
      <c r="F226" s="7"/>
      <c r="G226" s="2"/>
    </row>
    <row r="227" spans="1:7" s="3" customFormat="1" ht="23.1" customHeight="1" x14ac:dyDescent="0.25">
      <c r="A227" s="4"/>
      <c r="B227" s="18" t="s">
        <v>9</v>
      </c>
      <c r="C227" s="19" t="s">
        <v>43</v>
      </c>
      <c r="D227" s="4"/>
      <c r="E227" s="4"/>
      <c r="F227" s="7"/>
      <c r="G227" s="2"/>
    </row>
    <row r="228" spans="1:7" s="3" customFormat="1" ht="23.1" customHeight="1" x14ac:dyDescent="0.25">
      <c r="A228" s="4"/>
      <c r="B228" s="18" t="s">
        <v>2</v>
      </c>
      <c r="C228" s="19">
        <v>65</v>
      </c>
      <c r="D228" s="4"/>
      <c r="E228" s="4"/>
      <c r="F228" s="7"/>
      <c r="G228" s="2"/>
    </row>
    <row r="229" spans="1:7" s="3" customFormat="1" ht="23.1" customHeight="1" x14ac:dyDescent="0.25">
      <c r="A229" s="4"/>
      <c r="B229" s="18" t="s">
        <v>10</v>
      </c>
      <c r="C229" s="20" t="s">
        <v>11</v>
      </c>
      <c r="D229" s="4"/>
      <c r="E229" s="4"/>
      <c r="F229" s="7"/>
      <c r="G229" s="2"/>
    </row>
    <row r="230" spans="1:7" s="3" customFormat="1" ht="23.1" customHeight="1" x14ac:dyDescent="0.25">
      <c r="A230" s="4"/>
      <c r="B230" s="4"/>
      <c r="C230" s="4"/>
      <c r="D230" s="4"/>
      <c r="E230" s="4"/>
      <c r="F230" s="7"/>
      <c r="G230" s="2"/>
    </row>
    <row r="231" spans="1:7" s="3" customFormat="1" ht="50.1" customHeight="1" x14ac:dyDescent="0.25">
      <c r="A231" s="63" t="s">
        <v>12</v>
      </c>
      <c r="B231" s="63"/>
      <c r="C231" s="21" t="s">
        <v>13</v>
      </c>
      <c r="D231" s="64" t="s">
        <v>14</v>
      </c>
      <c r="E231" s="64"/>
      <c r="F231" s="21" t="s">
        <v>15</v>
      </c>
      <c r="G231" s="2"/>
    </row>
    <row r="232" spans="1:7" s="3" customFormat="1" ht="23.1" customHeight="1" x14ac:dyDescent="0.25">
      <c r="A232" s="52" t="s">
        <v>16</v>
      </c>
      <c r="B232" s="52"/>
      <c r="C232" s="22">
        <v>52.74</v>
      </c>
      <c r="D232" s="22">
        <v>4.7</v>
      </c>
      <c r="E232" s="23" t="s">
        <v>17</v>
      </c>
      <c r="F232" s="24">
        <f t="shared" ref="F232:F239" si="6">C232*D232</f>
        <v>247.87800000000001</v>
      </c>
      <c r="G232" s="2"/>
    </row>
    <row r="233" spans="1:7" s="3" customFormat="1" ht="23.1" customHeight="1" x14ac:dyDescent="0.25">
      <c r="A233" s="52" t="s">
        <v>18</v>
      </c>
      <c r="B233" s="52"/>
      <c r="C233" s="22">
        <v>189.45</v>
      </c>
      <c r="D233" s="22">
        <v>1.226</v>
      </c>
      <c r="E233" s="23" t="s">
        <v>19</v>
      </c>
      <c r="F233" s="24">
        <f t="shared" si="6"/>
        <v>232.26569999999998</v>
      </c>
      <c r="G233" s="2"/>
    </row>
    <row r="234" spans="1:7" s="3" customFormat="1" ht="23.1" customHeight="1" x14ac:dyDescent="0.25">
      <c r="A234" s="52" t="s">
        <v>20</v>
      </c>
      <c r="B234" s="52"/>
      <c r="C234" s="22">
        <v>762.99</v>
      </c>
      <c r="D234" s="22">
        <v>1.226</v>
      </c>
      <c r="E234" s="23" t="s">
        <v>19</v>
      </c>
      <c r="F234" s="24">
        <f t="shared" si="6"/>
        <v>935.42574000000002</v>
      </c>
      <c r="G234" s="2"/>
    </row>
    <row r="235" spans="1:7" s="3" customFormat="1" ht="23.1" customHeight="1" x14ac:dyDescent="0.25">
      <c r="A235" s="52" t="s">
        <v>21</v>
      </c>
      <c r="B235" s="52"/>
      <c r="C235" s="22">
        <v>1409.04</v>
      </c>
      <c r="D235" s="22"/>
      <c r="E235" s="23" t="s">
        <v>17</v>
      </c>
      <c r="F235" s="24">
        <f t="shared" si="6"/>
        <v>0</v>
      </c>
      <c r="G235" s="2"/>
    </row>
    <row r="236" spans="1:7" s="3" customFormat="1" ht="45.95" customHeight="1" x14ac:dyDescent="0.25">
      <c r="A236" s="52" t="s">
        <v>22</v>
      </c>
      <c r="B236" s="52"/>
      <c r="C236" s="22">
        <v>5358.15</v>
      </c>
      <c r="D236" s="22">
        <v>4.7</v>
      </c>
      <c r="E236" s="23" t="s">
        <v>17</v>
      </c>
      <c r="F236" s="24">
        <f t="shared" si="6"/>
        <v>25183.305</v>
      </c>
      <c r="G236" s="2"/>
    </row>
    <row r="237" spans="1:7" s="3" customFormat="1" ht="23.1" customHeight="1" x14ac:dyDescent="0.25">
      <c r="A237" s="52" t="s">
        <v>23</v>
      </c>
      <c r="B237" s="52"/>
      <c r="C237" s="22">
        <v>246.53</v>
      </c>
      <c r="D237" s="22"/>
      <c r="E237" s="23" t="s">
        <v>17</v>
      </c>
      <c r="F237" s="24">
        <f t="shared" si="6"/>
        <v>0</v>
      </c>
      <c r="G237" s="2"/>
    </row>
    <row r="238" spans="1:7" s="3" customFormat="1" ht="23.1" customHeight="1" x14ac:dyDescent="0.25">
      <c r="A238" s="52" t="s">
        <v>24</v>
      </c>
      <c r="B238" s="52"/>
      <c r="C238" s="22">
        <v>4374.5</v>
      </c>
      <c r="D238" s="22">
        <v>4.7</v>
      </c>
      <c r="E238" s="23" t="s">
        <v>17</v>
      </c>
      <c r="F238" s="24">
        <f t="shared" si="6"/>
        <v>20560.150000000001</v>
      </c>
      <c r="G238" s="2"/>
    </row>
    <row r="239" spans="1:7" s="3" customFormat="1" ht="23.1" customHeight="1" x14ac:dyDescent="0.25">
      <c r="A239" s="52" t="s">
        <v>25</v>
      </c>
      <c r="B239" s="52"/>
      <c r="C239" s="22">
        <v>1282.45</v>
      </c>
      <c r="D239" s="22">
        <v>4.7</v>
      </c>
      <c r="E239" s="23" t="s">
        <v>17</v>
      </c>
      <c r="F239" s="24">
        <f t="shared" si="6"/>
        <v>6027.5150000000003</v>
      </c>
      <c r="G239" s="2"/>
    </row>
    <row r="240" spans="1:7" s="3" customFormat="1" ht="23.1" customHeight="1" x14ac:dyDescent="0.25">
      <c r="A240" s="52" t="s">
        <v>26</v>
      </c>
      <c r="B240" s="52"/>
      <c r="C240" s="22">
        <v>1000.47</v>
      </c>
      <c r="D240" s="22">
        <v>4.7</v>
      </c>
      <c r="E240" s="23" t="s">
        <v>17</v>
      </c>
      <c r="F240" s="24">
        <f>C240*D240</f>
        <v>4702.2090000000007</v>
      </c>
      <c r="G240" s="2"/>
    </row>
    <row r="241" spans="1:7" s="3" customFormat="1" ht="23.1" customHeight="1" x14ac:dyDescent="0.25">
      <c r="A241" s="52" t="s">
        <v>27</v>
      </c>
      <c r="B241" s="52"/>
      <c r="C241" s="22">
        <v>718.61</v>
      </c>
      <c r="D241" s="22">
        <v>47</v>
      </c>
      <c r="E241" s="23" t="s">
        <v>17</v>
      </c>
      <c r="F241" s="24">
        <f>C241*D241</f>
        <v>33774.67</v>
      </c>
      <c r="G241" s="2"/>
    </row>
    <row r="242" spans="1:7" s="3" customFormat="1" ht="23.1" customHeight="1" x14ac:dyDescent="0.25">
      <c r="A242" s="4"/>
      <c r="B242" s="25"/>
      <c r="C242" s="25"/>
      <c r="D242" s="26"/>
      <c r="E242" s="26"/>
      <c r="F242" s="7"/>
      <c r="G242" s="2"/>
    </row>
    <row r="243" spans="1:7" s="3" customFormat="1" ht="23.1" customHeight="1" x14ac:dyDescent="0.25">
      <c r="A243" s="4"/>
      <c r="B243" s="5" t="s">
        <v>28</v>
      </c>
      <c r="C243" s="6"/>
      <c r="D243" s="4"/>
      <c r="E243" s="4"/>
      <c r="F243" s="7"/>
      <c r="G243" s="2"/>
    </row>
    <row r="244" spans="1:7" s="3" customFormat="1" ht="23.1" customHeight="1" x14ac:dyDescent="0.25">
      <c r="A244" s="4"/>
      <c r="B244" s="53" t="s">
        <v>29</v>
      </c>
      <c r="C244" s="27" t="s">
        <v>30</v>
      </c>
      <c r="D244" s="28">
        <f>IF(F232&gt;0,ROUND((F232+C225)/C225,2),0)</f>
        <v>1.01</v>
      </c>
      <c r="E244" s="28"/>
      <c r="F244" s="8"/>
      <c r="G244" s="2"/>
    </row>
    <row r="245" spans="1:7" s="3" customFormat="1" ht="23.1" customHeight="1" x14ac:dyDescent="0.25">
      <c r="A245" s="4"/>
      <c r="B245" s="53"/>
      <c r="C245" s="27" t="s">
        <v>31</v>
      </c>
      <c r="D245" s="28">
        <f>IF(SUM(F233:F234)&gt;0,ROUND((F233+F234+C225)/C225,2),0)</f>
        <v>1.03</v>
      </c>
      <c r="E245" s="28"/>
      <c r="F245" s="29"/>
      <c r="G245" s="2"/>
    </row>
    <row r="246" spans="1:7" s="3" customFormat="1" ht="23.1" customHeight="1" x14ac:dyDescent="0.25">
      <c r="A246" s="4"/>
      <c r="B246" s="53"/>
      <c r="C246" s="27" t="s">
        <v>32</v>
      </c>
      <c r="D246" s="28">
        <f>IF(F235&gt;0,ROUND((F235+C225)/C225,2),0)</f>
        <v>0</v>
      </c>
      <c r="E246" s="8"/>
      <c r="F246" s="29"/>
      <c r="G246" s="2"/>
    </row>
    <row r="247" spans="1:7" s="3" customFormat="1" ht="23.1" customHeight="1" x14ac:dyDescent="0.25">
      <c r="A247" s="4"/>
      <c r="B247" s="53"/>
      <c r="C247" s="30" t="s">
        <v>33</v>
      </c>
      <c r="D247" s="31">
        <f>IF(SUM(F236:F241)&gt;0,ROUND((SUM(F236:F241)+C225)/C225,2),0)</f>
        <v>3.32</v>
      </c>
      <c r="E247" s="8"/>
      <c r="F247" s="29"/>
      <c r="G247" s="2"/>
    </row>
    <row r="248" spans="1:7" s="3" customFormat="1" ht="23.1" customHeight="1" x14ac:dyDescent="0.25">
      <c r="A248" s="4"/>
      <c r="B248" s="4"/>
      <c r="C248" s="32" t="s">
        <v>34</v>
      </c>
      <c r="D248" s="33">
        <f>SUM(D244:D247)-IF(VALUE(COUNTIF(D244:D247,"&gt;0"))=4,3,0)-IF(VALUE(COUNTIF(D244:D247,"&gt;0"))=3,2,0)-IF(VALUE(COUNTIF(D244:D247,"&gt;0"))=2,1,0)</f>
        <v>3.3599999999999994</v>
      </c>
      <c r="E248" s="34"/>
      <c r="F248" s="7"/>
      <c r="G248" s="2"/>
    </row>
    <row r="249" spans="1:7" s="3" customFormat="1" ht="23.1" customHeight="1" x14ac:dyDescent="0.25">
      <c r="A249" s="4"/>
      <c r="B249" s="4"/>
      <c r="C249" s="4"/>
      <c r="D249" s="35"/>
      <c r="E249" s="4"/>
      <c r="F249" s="7"/>
      <c r="G249" s="2"/>
    </row>
    <row r="250" spans="1:7" s="3" customFormat="1" ht="23.1" customHeight="1" x14ac:dyDescent="0.35">
      <c r="A250" s="36"/>
      <c r="B250" s="37" t="s">
        <v>35</v>
      </c>
      <c r="C250" s="55">
        <f>D248*C225</f>
        <v>130455.35999999997</v>
      </c>
      <c r="D250" s="55"/>
      <c r="E250" s="4"/>
      <c r="F250" s="7"/>
      <c r="G250" s="2"/>
    </row>
    <row r="251" spans="1:7" s="3" customFormat="1" ht="23.1" customHeight="1" x14ac:dyDescent="0.3">
      <c r="A251" s="4"/>
      <c r="B251" s="38" t="s">
        <v>36</v>
      </c>
      <c r="C251" s="56">
        <f>C250/C224</f>
        <v>154.56796208530801</v>
      </c>
      <c r="D251" s="56"/>
      <c r="E251" s="4"/>
      <c r="F251" s="4"/>
      <c r="G251" s="2"/>
    </row>
    <row r="252" spans="1:7" s="3" customFormat="1" ht="23.1" customHeight="1" x14ac:dyDescent="0.25">
      <c r="A252" s="1"/>
      <c r="B252" s="1"/>
      <c r="C252" s="1"/>
      <c r="D252" s="1"/>
      <c r="E252" s="1"/>
      <c r="F252" s="1"/>
      <c r="G252" s="2"/>
    </row>
    <row r="253" spans="1:7" s="3" customFormat="1" ht="54.95" customHeight="1" x14ac:dyDescent="0.8">
      <c r="A253" s="54" t="s">
        <v>120</v>
      </c>
      <c r="B253" s="54"/>
      <c r="C253" s="54"/>
      <c r="D253" s="54"/>
      <c r="E253" s="54"/>
      <c r="F253" s="54"/>
      <c r="G253" s="2"/>
    </row>
    <row r="254" spans="1:7" s="3" customFormat="1" ht="45.95" customHeight="1" x14ac:dyDescent="0.25">
      <c r="A254" s="45" t="s">
        <v>0</v>
      </c>
      <c r="B254" s="45"/>
      <c r="C254" s="45"/>
      <c r="D254" s="45"/>
      <c r="E254" s="45"/>
      <c r="F254" s="45"/>
      <c r="G254" s="2"/>
    </row>
    <row r="255" spans="1:7" s="3" customFormat="1" ht="30" customHeight="1" x14ac:dyDescent="0.25">
      <c r="A255" s="4"/>
      <c r="B255" s="5" t="s">
        <v>1</v>
      </c>
      <c r="C255" s="6"/>
      <c r="D255" s="4"/>
      <c r="E255" s="4"/>
      <c r="F255" s="7"/>
      <c r="G255" s="2"/>
    </row>
    <row r="256" spans="1:7" s="3" customFormat="1" ht="23.1" customHeight="1" x14ac:dyDescent="0.25">
      <c r="A256" s="8"/>
      <c r="B256" s="46" t="s">
        <v>3</v>
      </c>
      <c r="C256" s="49" t="s">
        <v>4</v>
      </c>
      <c r="D256" s="50"/>
      <c r="E256" s="50"/>
      <c r="F256" s="51"/>
      <c r="G256" s="2"/>
    </row>
    <row r="257" spans="1:7" s="3" customFormat="1" ht="23.1" customHeight="1" x14ac:dyDescent="0.25">
      <c r="A257" s="8"/>
      <c r="B257" s="47"/>
      <c r="C257" s="49" t="s">
        <v>75</v>
      </c>
      <c r="D257" s="50"/>
      <c r="E257" s="50"/>
      <c r="F257" s="51"/>
      <c r="G257" s="2"/>
    </row>
    <row r="258" spans="1:7" s="3" customFormat="1" ht="23.1" customHeight="1" x14ac:dyDescent="0.25">
      <c r="A258" s="8"/>
      <c r="B258" s="48"/>
      <c r="C258" s="49" t="s">
        <v>79</v>
      </c>
      <c r="D258" s="50"/>
      <c r="E258" s="50"/>
      <c r="F258" s="51"/>
      <c r="G258" s="2"/>
    </row>
    <row r="259" spans="1:7" s="3" customFormat="1" ht="23.1" customHeight="1" x14ac:dyDescent="0.25">
      <c r="A259" s="4"/>
      <c r="B259" s="9" t="s">
        <v>5</v>
      </c>
      <c r="C259" s="10">
        <v>3.8</v>
      </c>
      <c r="D259" s="11"/>
      <c r="E259" s="8"/>
      <c r="F259" s="7"/>
      <c r="G259" s="2"/>
    </row>
    <row r="260" spans="1:7" s="3" customFormat="1" ht="23.1" customHeight="1" x14ac:dyDescent="0.25">
      <c r="A260" s="4"/>
      <c r="B260" s="12" t="s">
        <v>6</v>
      </c>
      <c r="C260" s="13">
        <v>211</v>
      </c>
      <c r="D260" s="57" t="s">
        <v>7</v>
      </c>
      <c r="E260" s="58"/>
      <c r="F260" s="61">
        <f>C261/C260</f>
        <v>31.047393364928912</v>
      </c>
      <c r="G260" s="2"/>
    </row>
    <row r="261" spans="1:7" s="3" customFormat="1" ht="23.1" customHeight="1" x14ac:dyDescent="0.25">
      <c r="A261" s="4"/>
      <c r="B261" s="12" t="s">
        <v>8</v>
      </c>
      <c r="C261" s="14">
        <v>6551</v>
      </c>
      <c r="D261" s="59"/>
      <c r="E261" s="60"/>
      <c r="F261" s="62"/>
      <c r="G261" s="2"/>
    </row>
    <row r="262" spans="1:7" s="3" customFormat="1" ht="23.1" customHeight="1" x14ac:dyDescent="0.25">
      <c r="A262" s="4"/>
      <c r="B262" s="15"/>
      <c r="C262" s="16"/>
      <c r="D262" s="17"/>
      <c r="E262" s="4"/>
      <c r="F262" s="7"/>
      <c r="G262" s="2"/>
    </row>
    <row r="263" spans="1:7" s="3" customFormat="1" ht="23.1" customHeight="1" x14ac:dyDescent="0.25">
      <c r="A263" s="4"/>
      <c r="B263" s="18" t="s">
        <v>9</v>
      </c>
      <c r="C263" s="19" t="s">
        <v>43</v>
      </c>
      <c r="D263" s="4"/>
      <c r="E263" s="4"/>
      <c r="F263" s="7"/>
      <c r="G263" s="2"/>
    </row>
    <row r="264" spans="1:7" s="3" customFormat="1" ht="23.1" customHeight="1" x14ac:dyDescent="0.25">
      <c r="A264" s="4"/>
      <c r="B264" s="18" t="s">
        <v>2</v>
      </c>
      <c r="C264" s="19">
        <v>65</v>
      </c>
      <c r="D264" s="4"/>
      <c r="E264" s="4"/>
      <c r="F264" s="7"/>
      <c r="G264" s="2"/>
    </row>
    <row r="265" spans="1:7" s="3" customFormat="1" ht="23.1" customHeight="1" x14ac:dyDescent="0.25">
      <c r="A265" s="4"/>
      <c r="B265" s="18" t="s">
        <v>10</v>
      </c>
      <c r="C265" s="20" t="s">
        <v>11</v>
      </c>
      <c r="D265" s="4"/>
      <c r="E265" s="4"/>
      <c r="F265" s="7"/>
      <c r="G265" s="2"/>
    </row>
    <row r="266" spans="1:7" s="3" customFormat="1" ht="23.1" customHeight="1" x14ac:dyDescent="0.25">
      <c r="A266" s="4"/>
      <c r="B266" s="4"/>
      <c r="C266" s="4"/>
      <c r="D266" s="4"/>
      <c r="E266" s="4"/>
      <c r="F266" s="7"/>
      <c r="G266" s="2"/>
    </row>
    <row r="267" spans="1:7" s="3" customFormat="1" ht="50.1" customHeight="1" x14ac:dyDescent="0.25">
      <c r="A267" s="63" t="s">
        <v>12</v>
      </c>
      <c r="B267" s="63"/>
      <c r="C267" s="21" t="s">
        <v>13</v>
      </c>
      <c r="D267" s="64" t="s">
        <v>14</v>
      </c>
      <c r="E267" s="64"/>
      <c r="F267" s="21" t="s">
        <v>15</v>
      </c>
      <c r="G267" s="2"/>
    </row>
    <row r="268" spans="1:7" s="3" customFormat="1" ht="23.1" customHeight="1" x14ac:dyDescent="0.25">
      <c r="A268" s="52" t="s">
        <v>16</v>
      </c>
      <c r="B268" s="52"/>
      <c r="C268" s="22">
        <v>52.74</v>
      </c>
      <c r="D268" s="22">
        <v>3.8</v>
      </c>
      <c r="E268" s="23" t="s">
        <v>17</v>
      </c>
      <c r="F268" s="24">
        <f t="shared" ref="F268:F275" si="7">C268*D268</f>
        <v>200.41200000000001</v>
      </c>
      <c r="G268" s="2"/>
    </row>
    <row r="269" spans="1:7" s="3" customFormat="1" ht="23.1" customHeight="1" x14ac:dyDescent="0.25">
      <c r="A269" s="52" t="s">
        <v>18</v>
      </c>
      <c r="B269" s="52"/>
      <c r="C269" s="22">
        <v>189.45</v>
      </c>
      <c r="D269" s="22">
        <v>0.92400000000000004</v>
      </c>
      <c r="E269" s="23" t="s">
        <v>19</v>
      </c>
      <c r="F269" s="24">
        <f t="shared" si="7"/>
        <v>175.05179999999999</v>
      </c>
      <c r="G269" s="2"/>
    </row>
    <row r="270" spans="1:7" s="3" customFormat="1" ht="23.1" customHeight="1" x14ac:dyDescent="0.25">
      <c r="A270" s="52" t="s">
        <v>20</v>
      </c>
      <c r="B270" s="52"/>
      <c r="C270" s="22">
        <v>762.99</v>
      </c>
      <c r="D270" s="22">
        <v>0.92400000000000004</v>
      </c>
      <c r="E270" s="23" t="s">
        <v>19</v>
      </c>
      <c r="F270" s="24">
        <f t="shared" si="7"/>
        <v>705.00276000000008</v>
      </c>
      <c r="G270" s="2"/>
    </row>
    <row r="271" spans="1:7" s="3" customFormat="1" ht="23.1" customHeight="1" x14ac:dyDescent="0.25">
      <c r="A271" s="52" t="s">
        <v>21</v>
      </c>
      <c r="B271" s="52"/>
      <c r="C271" s="22">
        <v>1409.04</v>
      </c>
      <c r="D271" s="22"/>
      <c r="E271" s="23" t="s">
        <v>17</v>
      </c>
      <c r="F271" s="24">
        <f t="shared" si="7"/>
        <v>0</v>
      </c>
      <c r="G271" s="2"/>
    </row>
    <row r="272" spans="1:7" s="3" customFormat="1" ht="45.95" customHeight="1" x14ac:dyDescent="0.25">
      <c r="A272" s="52" t="s">
        <v>22</v>
      </c>
      <c r="B272" s="52"/>
      <c r="C272" s="22">
        <v>5358.15</v>
      </c>
      <c r="D272" s="22">
        <v>3.8</v>
      </c>
      <c r="E272" s="23" t="s">
        <v>17</v>
      </c>
      <c r="F272" s="24">
        <f t="shared" si="7"/>
        <v>20360.969999999998</v>
      </c>
      <c r="G272" s="2"/>
    </row>
    <row r="273" spans="1:7" s="3" customFormat="1" ht="23.1" customHeight="1" x14ac:dyDescent="0.25">
      <c r="A273" s="52" t="s">
        <v>23</v>
      </c>
      <c r="B273" s="52"/>
      <c r="C273" s="22">
        <v>246.53</v>
      </c>
      <c r="D273" s="22"/>
      <c r="E273" s="23" t="s">
        <v>17</v>
      </c>
      <c r="F273" s="24">
        <f t="shared" si="7"/>
        <v>0</v>
      </c>
      <c r="G273" s="2"/>
    </row>
    <row r="274" spans="1:7" s="3" customFormat="1" ht="23.1" customHeight="1" x14ac:dyDescent="0.25">
      <c r="A274" s="52" t="s">
        <v>24</v>
      </c>
      <c r="B274" s="52"/>
      <c r="C274" s="22">
        <v>4374.5</v>
      </c>
      <c r="D274" s="22">
        <v>3.8</v>
      </c>
      <c r="E274" s="23" t="s">
        <v>17</v>
      </c>
      <c r="F274" s="24">
        <f t="shared" si="7"/>
        <v>16623.099999999999</v>
      </c>
      <c r="G274" s="2"/>
    </row>
    <row r="275" spans="1:7" s="3" customFormat="1" ht="23.1" customHeight="1" x14ac:dyDescent="0.25">
      <c r="A275" s="52" t="s">
        <v>25</v>
      </c>
      <c r="B275" s="52"/>
      <c r="C275" s="22">
        <v>1282.45</v>
      </c>
      <c r="D275" s="22">
        <v>3.8</v>
      </c>
      <c r="E275" s="23" t="s">
        <v>17</v>
      </c>
      <c r="F275" s="24">
        <f t="shared" si="7"/>
        <v>4873.3099999999995</v>
      </c>
      <c r="G275" s="2"/>
    </row>
    <row r="276" spans="1:7" s="3" customFormat="1" ht="23.1" customHeight="1" x14ac:dyDescent="0.25">
      <c r="A276" s="52" t="s">
        <v>26</v>
      </c>
      <c r="B276" s="52"/>
      <c r="C276" s="22">
        <v>1000.47</v>
      </c>
      <c r="D276" s="22">
        <v>3.8</v>
      </c>
      <c r="E276" s="23" t="s">
        <v>17</v>
      </c>
      <c r="F276" s="24">
        <f>C276*D276</f>
        <v>3801.7860000000001</v>
      </c>
      <c r="G276" s="2"/>
    </row>
    <row r="277" spans="1:7" s="3" customFormat="1" ht="23.1" customHeight="1" x14ac:dyDescent="0.25">
      <c r="A277" s="52" t="s">
        <v>27</v>
      </c>
      <c r="B277" s="52"/>
      <c r="C277" s="22">
        <v>718.61</v>
      </c>
      <c r="D277" s="22">
        <v>38</v>
      </c>
      <c r="E277" s="23" t="s">
        <v>17</v>
      </c>
      <c r="F277" s="24">
        <f>C277*D277</f>
        <v>27307.18</v>
      </c>
      <c r="G277" s="2"/>
    </row>
    <row r="278" spans="1:7" s="3" customFormat="1" ht="23.1" customHeight="1" x14ac:dyDescent="0.25">
      <c r="A278" s="4"/>
      <c r="B278" s="25"/>
      <c r="C278" s="25"/>
      <c r="D278" s="26"/>
      <c r="E278" s="26"/>
      <c r="F278" s="7"/>
      <c r="G278" s="2"/>
    </row>
    <row r="279" spans="1:7" s="3" customFormat="1" ht="23.1" customHeight="1" x14ac:dyDescent="0.25">
      <c r="A279" s="4"/>
      <c r="B279" s="5" t="s">
        <v>28</v>
      </c>
      <c r="C279" s="6"/>
      <c r="D279" s="4"/>
      <c r="E279" s="4"/>
      <c r="F279" s="7"/>
      <c r="G279" s="2"/>
    </row>
    <row r="280" spans="1:7" s="3" customFormat="1" ht="23.1" customHeight="1" x14ac:dyDescent="0.25">
      <c r="A280" s="4"/>
      <c r="B280" s="53" t="s">
        <v>29</v>
      </c>
      <c r="C280" s="27" t="s">
        <v>30</v>
      </c>
      <c r="D280" s="28">
        <f>IF(F268&gt;0,ROUND((F268+C261)/C261,2),0)</f>
        <v>1.03</v>
      </c>
      <c r="E280" s="28"/>
      <c r="F280" s="8"/>
      <c r="G280" s="2"/>
    </row>
    <row r="281" spans="1:7" s="3" customFormat="1" ht="23.1" customHeight="1" x14ac:dyDescent="0.25">
      <c r="A281" s="4"/>
      <c r="B281" s="53"/>
      <c r="C281" s="27" t="s">
        <v>31</v>
      </c>
      <c r="D281" s="28">
        <f>IF(SUM(F269:F270)&gt;0,ROUND((F269+F270+C261)/C261,2),0)</f>
        <v>1.1299999999999999</v>
      </c>
      <c r="E281" s="28"/>
      <c r="F281" s="29"/>
      <c r="G281" s="2"/>
    </row>
    <row r="282" spans="1:7" s="3" customFormat="1" ht="23.1" customHeight="1" x14ac:dyDescent="0.25">
      <c r="A282" s="4"/>
      <c r="B282" s="53"/>
      <c r="C282" s="27" t="s">
        <v>32</v>
      </c>
      <c r="D282" s="28">
        <f>IF(F271&gt;0,ROUND((F271+C261)/C261,2),0)</f>
        <v>0</v>
      </c>
      <c r="E282" s="8"/>
      <c r="F282" s="29"/>
      <c r="G282" s="2"/>
    </row>
    <row r="283" spans="1:7" s="3" customFormat="1" ht="23.1" customHeight="1" x14ac:dyDescent="0.25">
      <c r="A283" s="4"/>
      <c r="B283" s="53"/>
      <c r="C283" s="30" t="s">
        <v>33</v>
      </c>
      <c r="D283" s="31">
        <f>IF(SUM(F272:F277)&gt;0,ROUND((SUM(F272:F277)+C261)/C261,2),0)</f>
        <v>12.14</v>
      </c>
      <c r="E283" s="8"/>
      <c r="F283" s="29"/>
      <c r="G283" s="2"/>
    </row>
    <row r="284" spans="1:7" s="3" customFormat="1" ht="23.1" customHeight="1" x14ac:dyDescent="0.25">
      <c r="A284" s="4"/>
      <c r="B284" s="4"/>
      <c r="C284" s="32" t="s">
        <v>34</v>
      </c>
      <c r="D284" s="33">
        <f>SUM(D280:D283)-IF(VALUE(COUNTIF(D280:D283,"&gt;0"))=4,3,0)-IF(VALUE(COUNTIF(D280:D283,"&gt;0"))=3,2,0)-IF(VALUE(COUNTIF(D280:D283,"&gt;0"))=2,1,0)</f>
        <v>12.3</v>
      </c>
      <c r="E284" s="34"/>
      <c r="F284" s="7"/>
      <c r="G284" s="2"/>
    </row>
    <row r="285" spans="1:7" s="3" customFormat="1" ht="23.1" customHeight="1" x14ac:dyDescent="0.25">
      <c r="A285" s="4"/>
      <c r="B285" s="4"/>
      <c r="C285" s="4"/>
      <c r="D285" s="35"/>
      <c r="E285" s="4"/>
      <c r="F285" s="7"/>
      <c r="G285" s="2"/>
    </row>
    <row r="286" spans="1:7" s="3" customFormat="1" ht="23.1" customHeight="1" x14ac:dyDescent="0.35">
      <c r="A286" s="36"/>
      <c r="B286" s="37" t="s">
        <v>35</v>
      </c>
      <c r="C286" s="55">
        <f>D284*C261</f>
        <v>80577.3</v>
      </c>
      <c r="D286" s="55"/>
      <c r="E286" s="4"/>
      <c r="F286" s="7"/>
      <c r="G286" s="2"/>
    </row>
    <row r="287" spans="1:7" s="3" customFormat="1" ht="23.1" customHeight="1" x14ac:dyDescent="0.3">
      <c r="A287" s="4"/>
      <c r="B287" s="38" t="s">
        <v>36</v>
      </c>
      <c r="C287" s="56">
        <f>C286/C260</f>
        <v>381.88293838862563</v>
      </c>
      <c r="D287" s="56"/>
      <c r="E287" s="4"/>
      <c r="F287" s="4"/>
      <c r="G287" s="2"/>
    </row>
    <row r="288" spans="1:7" s="3" customFormat="1" ht="23.1" customHeight="1" x14ac:dyDescent="0.25">
      <c r="A288" s="1"/>
      <c r="B288" s="1"/>
      <c r="C288" s="1"/>
      <c r="D288" s="1"/>
      <c r="E288" s="1"/>
      <c r="F288" s="1"/>
      <c r="G288" s="2"/>
    </row>
    <row r="289" spans="1:7" s="3" customFormat="1" ht="54.95" customHeight="1" x14ac:dyDescent="0.8">
      <c r="A289" s="54" t="s">
        <v>121</v>
      </c>
      <c r="B289" s="54"/>
      <c r="C289" s="54"/>
      <c r="D289" s="54"/>
      <c r="E289" s="54"/>
      <c r="F289" s="54"/>
      <c r="G289" s="2"/>
    </row>
    <row r="290" spans="1:7" s="3" customFormat="1" ht="45.95" customHeight="1" x14ac:dyDescent="0.25">
      <c r="A290" s="45" t="s">
        <v>0</v>
      </c>
      <c r="B290" s="45"/>
      <c r="C290" s="45"/>
      <c r="D290" s="45"/>
      <c r="E290" s="45"/>
      <c r="F290" s="45"/>
      <c r="G290" s="2"/>
    </row>
    <row r="291" spans="1:7" s="3" customFormat="1" ht="30" customHeight="1" x14ac:dyDescent="0.25">
      <c r="A291" s="4"/>
      <c r="B291" s="5" t="s">
        <v>1</v>
      </c>
      <c r="C291" s="6"/>
      <c r="D291" s="4"/>
      <c r="E291" s="4"/>
      <c r="F291" s="7"/>
      <c r="G291" s="2"/>
    </row>
    <row r="292" spans="1:7" s="3" customFormat="1" ht="23.1" customHeight="1" x14ac:dyDescent="0.25">
      <c r="A292" s="8"/>
      <c r="B292" s="46" t="s">
        <v>3</v>
      </c>
      <c r="C292" s="49" t="s">
        <v>4</v>
      </c>
      <c r="D292" s="50"/>
      <c r="E292" s="50"/>
      <c r="F292" s="51"/>
      <c r="G292" s="2"/>
    </row>
    <row r="293" spans="1:7" s="3" customFormat="1" ht="23.1" customHeight="1" x14ac:dyDescent="0.25">
      <c r="A293" s="8"/>
      <c r="B293" s="47"/>
      <c r="C293" s="49" t="s">
        <v>75</v>
      </c>
      <c r="D293" s="50"/>
      <c r="E293" s="50"/>
      <c r="F293" s="51"/>
      <c r="G293" s="2"/>
    </row>
    <row r="294" spans="1:7" s="3" customFormat="1" ht="23.1" customHeight="1" x14ac:dyDescent="0.25">
      <c r="A294" s="8"/>
      <c r="B294" s="48"/>
      <c r="C294" s="49" t="s">
        <v>80</v>
      </c>
      <c r="D294" s="50"/>
      <c r="E294" s="50"/>
      <c r="F294" s="51"/>
      <c r="G294" s="2"/>
    </row>
    <row r="295" spans="1:7" s="3" customFormat="1" ht="23.1" customHeight="1" x14ac:dyDescent="0.25">
      <c r="A295" s="4"/>
      <c r="B295" s="9" t="s">
        <v>5</v>
      </c>
      <c r="C295" s="10">
        <v>4.0999999999999996</v>
      </c>
      <c r="D295" s="11"/>
      <c r="E295" s="8"/>
      <c r="F295" s="7"/>
      <c r="G295" s="2"/>
    </row>
    <row r="296" spans="1:7" s="3" customFormat="1" ht="23.1" customHeight="1" x14ac:dyDescent="0.25">
      <c r="A296" s="4"/>
      <c r="B296" s="12" t="s">
        <v>6</v>
      </c>
      <c r="C296" s="13">
        <v>881</v>
      </c>
      <c r="D296" s="57" t="s">
        <v>7</v>
      </c>
      <c r="E296" s="58"/>
      <c r="F296" s="61">
        <f>C297/C296</f>
        <v>57.188422247446084</v>
      </c>
      <c r="G296" s="2"/>
    </row>
    <row r="297" spans="1:7" s="3" customFormat="1" ht="23.1" customHeight="1" x14ac:dyDescent="0.25">
      <c r="A297" s="4"/>
      <c r="B297" s="12" t="s">
        <v>8</v>
      </c>
      <c r="C297" s="14">
        <v>50383</v>
      </c>
      <c r="D297" s="59"/>
      <c r="E297" s="60"/>
      <c r="F297" s="62"/>
      <c r="G297" s="2"/>
    </row>
    <row r="298" spans="1:7" s="3" customFormat="1" ht="23.1" customHeight="1" x14ac:dyDescent="0.25">
      <c r="A298" s="4"/>
      <c r="B298" s="15"/>
      <c r="C298" s="16"/>
      <c r="D298" s="17"/>
      <c r="E298" s="4"/>
      <c r="F298" s="7"/>
      <c r="G298" s="2"/>
    </row>
    <row r="299" spans="1:7" s="3" customFormat="1" ht="23.1" customHeight="1" x14ac:dyDescent="0.25">
      <c r="A299" s="4"/>
      <c r="B299" s="18" t="s">
        <v>9</v>
      </c>
      <c r="C299" s="19" t="s">
        <v>44</v>
      </c>
      <c r="D299" s="4"/>
      <c r="E299" s="4"/>
      <c r="F299" s="7"/>
      <c r="G299" s="2"/>
    </row>
    <row r="300" spans="1:7" s="3" customFormat="1" ht="23.1" customHeight="1" x14ac:dyDescent="0.25">
      <c r="A300" s="4"/>
      <c r="B300" s="18" t="s">
        <v>2</v>
      </c>
      <c r="C300" s="19">
        <v>60</v>
      </c>
      <c r="D300" s="4"/>
      <c r="E300" s="4"/>
      <c r="F300" s="7"/>
      <c r="G300" s="2"/>
    </row>
    <row r="301" spans="1:7" s="3" customFormat="1" ht="23.1" customHeight="1" x14ac:dyDescent="0.25">
      <c r="A301" s="4"/>
      <c r="B301" s="18" t="s">
        <v>10</v>
      </c>
      <c r="C301" s="20" t="s">
        <v>11</v>
      </c>
      <c r="D301" s="4"/>
      <c r="E301" s="4"/>
      <c r="F301" s="7"/>
      <c r="G301" s="2"/>
    </row>
    <row r="302" spans="1:7" s="3" customFormat="1" ht="23.1" customHeight="1" x14ac:dyDescent="0.25">
      <c r="A302" s="4"/>
      <c r="B302" s="4"/>
      <c r="C302" s="4"/>
      <c r="D302" s="4"/>
      <c r="E302" s="4"/>
      <c r="F302" s="7"/>
      <c r="G302" s="2"/>
    </row>
    <row r="303" spans="1:7" s="3" customFormat="1" ht="50.1" customHeight="1" x14ac:dyDescent="0.25">
      <c r="A303" s="63" t="s">
        <v>12</v>
      </c>
      <c r="B303" s="63"/>
      <c r="C303" s="21" t="s">
        <v>13</v>
      </c>
      <c r="D303" s="64" t="s">
        <v>14</v>
      </c>
      <c r="E303" s="64"/>
      <c r="F303" s="21" t="s">
        <v>15</v>
      </c>
      <c r="G303" s="2"/>
    </row>
    <row r="304" spans="1:7" s="3" customFormat="1" ht="23.1" customHeight="1" x14ac:dyDescent="0.25">
      <c r="A304" s="52" t="s">
        <v>16</v>
      </c>
      <c r="B304" s="52"/>
      <c r="C304" s="22">
        <v>52.74</v>
      </c>
      <c r="D304" s="22">
        <v>4.0999999999999996</v>
      </c>
      <c r="E304" s="23" t="s">
        <v>17</v>
      </c>
      <c r="F304" s="24">
        <f t="shared" ref="F304:F311" si="8">C304*D304</f>
        <v>216.23399999999998</v>
      </c>
      <c r="G304" s="2"/>
    </row>
    <row r="305" spans="1:7" s="3" customFormat="1" ht="23.1" customHeight="1" x14ac:dyDescent="0.25">
      <c r="A305" s="52" t="s">
        <v>18</v>
      </c>
      <c r="B305" s="52"/>
      <c r="C305" s="22">
        <v>189.45</v>
      </c>
      <c r="D305" s="22">
        <v>1.0580000000000001</v>
      </c>
      <c r="E305" s="23" t="s">
        <v>19</v>
      </c>
      <c r="F305" s="24">
        <f t="shared" si="8"/>
        <v>200.43809999999999</v>
      </c>
      <c r="G305" s="2"/>
    </row>
    <row r="306" spans="1:7" s="3" customFormat="1" ht="23.1" customHeight="1" x14ac:dyDescent="0.25">
      <c r="A306" s="52" t="s">
        <v>20</v>
      </c>
      <c r="B306" s="52"/>
      <c r="C306" s="22">
        <v>762.99</v>
      </c>
      <c r="D306" s="22">
        <v>1.0580000000000001</v>
      </c>
      <c r="E306" s="23" t="s">
        <v>19</v>
      </c>
      <c r="F306" s="24">
        <f t="shared" si="8"/>
        <v>807.24342000000001</v>
      </c>
      <c r="G306" s="2"/>
    </row>
    <row r="307" spans="1:7" s="3" customFormat="1" ht="23.1" customHeight="1" x14ac:dyDescent="0.25">
      <c r="A307" s="52" t="s">
        <v>21</v>
      </c>
      <c r="B307" s="52"/>
      <c r="C307" s="22">
        <v>1409.04</v>
      </c>
      <c r="D307" s="22"/>
      <c r="E307" s="23" t="s">
        <v>17</v>
      </c>
      <c r="F307" s="24">
        <f t="shared" si="8"/>
        <v>0</v>
      </c>
      <c r="G307" s="2"/>
    </row>
    <row r="308" spans="1:7" s="3" customFormat="1" ht="45.95" customHeight="1" x14ac:dyDescent="0.25">
      <c r="A308" s="52" t="s">
        <v>22</v>
      </c>
      <c r="B308" s="52"/>
      <c r="C308" s="22">
        <v>5358.15</v>
      </c>
      <c r="D308" s="22">
        <v>4.0999999999999996</v>
      </c>
      <c r="E308" s="23" t="s">
        <v>17</v>
      </c>
      <c r="F308" s="24">
        <f t="shared" si="8"/>
        <v>21968.414999999997</v>
      </c>
      <c r="G308" s="2"/>
    </row>
    <row r="309" spans="1:7" s="3" customFormat="1" ht="23.1" customHeight="1" x14ac:dyDescent="0.25">
      <c r="A309" s="52" t="s">
        <v>23</v>
      </c>
      <c r="B309" s="52"/>
      <c r="C309" s="22">
        <v>246.53</v>
      </c>
      <c r="D309" s="22"/>
      <c r="E309" s="23" t="s">
        <v>17</v>
      </c>
      <c r="F309" s="24">
        <f t="shared" si="8"/>
        <v>0</v>
      </c>
      <c r="G309" s="2"/>
    </row>
    <row r="310" spans="1:7" s="3" customFormat="1" ht="23.1" customHeight="1" x14ac:dyDescent="0.25">
      <c r="A310" s="52" t="s">
        <v>24</v>
      </c>
      <c r="B310" s="52"/>
      <c r="C310" s="22">
        <v>4374.5</v>
      </c>
      <c r="D310" s="22">
        <v>4.0999999999999996</v>
      </c>
      <c r="E310" s="23" t="s">
        <v>17</v>
      </c>
      <c r="F310" s="24">
        <f t="shared" si="8"/>
        <v>17935.449999999997</v>
      </c>
      <c r="G310" s="2"/>
    </row>
    <row r="311" spans="1:7" s="3" customFormat="1" ht="23.1" customHeight="1" x14ac:dyDescent="0.25">
      <c r="A311" s="52" t="s">
        <v>25</v>
      </c>
      <c r="B311" s="52"/>
      <c r="C311" s="22">
        <v>1282.45</v>
      </c>
      <c r="D311" s="22">
        <v>4.0999999999999996</v>
      </c>
      <c r="E311" s="23" t="s">
        <v>17</v>
      </c>
      <c r="F311" s="24">
        <f t="shared" si="8"/>
        <v>5258.0450000000001</v>
      </c>
      <c r="G311" s="2"/>
    </row>
    <row r="312" spans="1:7" s="3" customFormat="1" ht="23.1" customHeight="1" x14ac:dyDescent="0.25">
      <c r="A312" s="52" t="s">
        <v>26</v>
      </c>
      <c r="B312" s="52"/>
      <c r="C312" s="22">
        <v>1000.47</v>
      </c>
      <c r="D312" s="22">
        <v>4.0999999999999996</v>
      </c>
      <c r="E312" s="23" t="s">
        <v>17</v>
      </c>
      <c r="F312" s="24">
        <f>C312*D312</f>
        <v>4101.9269999999997</v>
      </c>
      <c r="G312" s="2"/>
    </row>
    <row r="313" spans="1:7" s="3" customFormat="1" ht="23.1" customHeight="1" x14ac:dyDescent="0.25">
      <c r="A313" s="52" t="s">
        <v>27</v>
      </c>
      <c r="B313" s="52"/>
      <c r="C313" s="22">
        <v>718.61</v>
      </c>
      <c r="D313" s="22">
        <v>41</v>
      </c>
      <c r="E313" s="23" t="s">
        <v>17</v>
      </c>
      <c r="F313" s="24">
        <f>C313*D313</f>
        <v>29463.010000000002</v>
      </c>
      <c r="G313" s="2"/>
    </row>
    <row r="314" spans="1:7" s="3" customFormat="1" ht="23.1" customHeight="1" x14ac:dyDescent="0.25">
      <c r="A314" s="4"/>
      <c r="B314" s="25"/>
      <c r="C314" s="25"/>
      <c r="D314" s="26"/>
      <c r="E314" s="26"/>
      <c r="F314" s="7"/>
      <c r="G314" s="2"/>
    </row>
    <row r="315" spans="1:7" s="3" customFormat="1" ht="23.1" customHeight="1" x14ac:dyDescent="0.25">
      <c r="A315" s="4"/>
      <c r="B315" s="5" t="s">
        <v>28</v>
      </c>
      <c r="C315" s="6"/>
      <c r="D315" s="4"/>
      <c r="E315" s="4"/>
      <c r="F315" s="7"/>
      <c r="G315" s="2"/>
    </row>
    <row r="316" spans="1:7" s="3" customFormat="1" ht="23.1" customHeight="1" x14ac:dyDescent="0.25">
      <c r="A316" s="4"/>
      <c r="B316" s="53" t="s">
        <v>29</v>
      </c>
      <c r="C316" s="27" t="s">
        <v>30</v>
      </c>
      <c r="D316" s="28">
        <f>IF(F304&gt;0,ROUND((F304+C297)/C297,2),0)</f>
        <v>1</v>
      </c>
      <c r="E316" s="28"/>
      <c r="F316" s="8"/>
      <c r="G316" s="2"/>
    </row>
    <row r="317" spans="1:7" s="3" customFormat="1" ht="23.1" customHeight="1" x14ac:dyDescent="0.25">
      <c r="A317" s="4"/>
      <c r="B317" s="53"/>
      <c r="C317" s="27" t="s">
        <v>31</v>
      </c>
      <c r="D317" s="28">
        <f>IF(SUM(F305:F306)&gt;0,ROUND((F305+F306+C297)/C297,2),0)</f>
        <v>1.02</v>
      </c>
      <c r="E317" s="28"/>
      <c r="F317" s="29"/>
      <c r="G317" s="2"/>
    </row>
    <row r="318" spans="1:7" s="3" customFormat="1" ht="23.1" customHeight="1" x14ac:dyDescent="0.25">
      <c r="A318" s="4"/>
      <c r="B318" s="53"/>
      <c r="C318" s="27" t="s">
        <v>32</v>
      </c>
      <c r="D318" s="28">
        <f>IF(F307&gt;0,ROUND((F307+C297)/C297,2),0)</f>
        <v>0</v>
      </c>
      <c r="E318" s="8"/>
      <c r="F318" s="29"/>
      <c r="G318" s="2"/>
    </row>
    <row r="319" spans="1:7" s="3" customFormat="1" ht="23.1" customHeight="1" x14ac:dyDescent="0.25">
      <c r="A319" s="4"/>
      <c r="B319" s="53"/>
      <c r="C319" s="30" t="s">
        <v>33</v>
      </c>
      <c r="D319" s="31">
        <f>IF(SUM(F308:F313)&gt;0,ROUND((SUM(F308:F313)+C297)/C297,2),0)</f>
        <v>2.56</v>
      </c>
      <c r="E319" s="8"/>
      <c r="F319" s="29"/>
      <c r="G319" s="2"/>
    </row>
    <row r="320" spans="1:7" s="3" customFormat="1" ht="23.1" customHeight="1" x14ac:dyDescent="0.25">
      <c r="A320" s="4"/>
      <c r="B320" s="4"/>
      <c r="C320" s="32" t="s">
        <v>34</v>
      </c>
      <c r="D320" s="33">
        <f>SUM(D316:D319)-IF(VALUE(COUNTIF(D316:D319,"&gt;0"))=4,3,0)-IF(VALUE(COUNTIF(D316:D319,"&gt;0"))=3,2,0)-IF(VALUE(COUNTIF(D316:D319,"&gt;0"))=2,1,0)</f>
        <v>2.58</v>
      </c>
      <c r="E320" s="34"/>
      <c r="F320" s="7"/>
      <c r="G320" s="2"/>
    </row>
    <row r="321" spans="1:7" s="3" customFormat="1" ht="23.1" customHeight="1" x14ac:dyDescent="0.25">
      <c r="A321" s="4"/>
      <c r="B321" s="4"/>
      <c r="C321" s="4"/>
      <c r="D321" s="35"/>
      <c r="E321" s="4"/>
      <c r="F321" s="7"/>
      <c r="G321" s="2"/>
    </row>
    <row r="322" spans="1:7" s="3" customFormat="1" ht="23.1" customHeight="1" x14ac:dyDescent="0.35">
      <c r="A322" s="36"/>
      <c r="B322" s="37" t="s">
        <v>35</v>
      </c>
      <c r="C322" s="55">
        <f>D320*C297</f>
        <v>129988.14</v>
      </c>
      <c r="D322" s="55"/>
      <c r="E322" s="4"/>
      <c r="F322" s="7"/>
      <c r="G322" s="2"/>
    </row>
    <row r="323" spans="1:7" s="3" customFormat="1" ht="23.1" customHeight="1" x14ac:dyDescent="0.3">
      <c r="A323" s="4"/>
      <c r="B323" s="38" t="s">
        <v>36</v>
      </c>
      <c r="C323" s="56">
        <f>C322/C296</f>
        <v>147.5461293984109</v>
      </c>
      <c r="D323" s="56"/>
      <c r="E323" s="4"/>
      <c r="F323" s="4"/>
      <c r="G323" s="2"/>
    </row>
    <row r="324" spans="1:7" s="3" customFormat="1" ht="23.1" customHeight="1" x14ac:dyDescent="0.25">
      <c r="A324" s="1"/>
      <c r="B324" s="1"/>
      <c r="C324" s="1"/>
      <c r="D324" s="1"/>
      <c r="E324" s="1"/>
      <c r="F324" s="1"/>
      <c r="G324" s="2"/>
    </row>
    <row r="325" spans="1:7" s="3" customFormat="1" ht="54.95" customHeight="1" x14ac:dyDescent="0.8">
      <c r="A325" s="54" t="s">
        <v>122</v>
      </c>
      <c r="B325" s="54"/>
      <c r="C325" s="54"/>
      <c r="D325" s="54"/>
      <c r="E325" s="54"/>
      <c r="F325" s="54"/>
      <c r="G325" s="2"/>
    </row>
    <row r="326" spans="1:7" s="3" customFormat="1" ht="45.95" customHeight="1" x14ac:dyDescent="0.25">
      <c r="A326" s="45" t="s">
        <v>0</v>
      </c>
      <c r="B326" s="45"/>
      <c r="C326" s="45"/>
      <c r="D326" s="45"/>
      <c r="E326" s="45"/>
      <c r="F326" s="45"/>
      <c r="G326" s="2"/>
    </row>
    <row r="327" spans="1:7" s="3" customFormat="1" ht="30" customHeight="1" x14ac:dyDescent="0.25">
      <c r="A327" s="4"/>
      <c r="B327" s="5" t="s">
        <v>1</v>
      </c>
      <c r="C327" s="6"/>
      <c r="D327" s="4"/>
      <c r="E327" s="4"/>
      <c r="F327" s="7"/>
      <c r="G327" s="2"/>
    </row>
    <row r="328" spans="1:7" s="3" customFormat="1" ht="23.1" customHeight="1" x14ac:dyDescent="0.25">
      <c r="A328" s="8"/>
      <c r="B328" s="46" t="s">
        <v>3</v>
      </c>
      <c r="C328" s="49" t="s">
        <v>4</v>
      </c>
      <c r="D328" s="50"/>
      <c r="E328" s="50"/>
      <c r="F328" s="51"/>
      <c r="G328" s="2"/>
    </row>
    <row r="329" spans="1:7" s="3" customFormat="1" ht="23.1" customHeight="1" x14ac:dyDescent="0.25">
      <c r="A329" s="8"/>
      <c r="B329" s="47"/>
      <c r="C329" s="49" t="s">
        <v>75</v>
      </c>
      <c r="D329" s="50"/>
      <c r="E329" s="50"/>
      <c r="F329" s="51"/>
      <c r="G329" s="2"/>
    </row>
    <row r="330" spans="1:7" s="3" customFormat="1" ht="23.1" customHeight="1" x14ac:dyDescent="0.25">
      <c r="A330" s="8"/>
      <c r="B330" s="48"/>
      <c r="C330" s="49" t="s">
        <v>81</v>
      </c>
      <c r="D330" s="50"/>
      <c r="E330" s="50"/>
      <c r="F330" s="51"/>
      <c r="G330" s="2"/>
    </row>
    <row r="331" spans="1:7" s="3" customFormat="1" ht="23.1" customHeight="1" x14ac:dyDescent="0.25">
      <c r="A331" s="4"/>
      <c r="B331" s="9" t="s">
        <v>5</v>
      </c>
      <c r="C331" s="10">
        <v>5</v>
      </c>
      <c r="D331" s="11"/>
      <c r="E331" s="8"/>
      <c r="F331" s="7"/>
      <c r="G331" s="2"/>
    </row>
    <row r="332" spans="1:7" s="3" customFormat="1" ht="23.1" customHeight="1" x14ac:dyDescent="0.25">
      <c r="A332" s="4"/>
      <c r="B332" s="12" t="s">
        <v>6</v>
      </c>
      <c r="C332" s="13">
        <v>808</v>
      </c>
      <c r="D332" s="57" t="s">
        <v>7</v>
      </c>
      <c r="E332" s="58"/>
      <c r="F332" s="61">
        <f>C333/C332</f>
        <v>16.889851485148515</v>
      </c>
      <c r="G332" s="2"/>
    </row>
    <row r="333" spans="1:7" s="3" customFormat="1" ht="23.1" customHeight="1" x14ac:dyDescent="0.25">
      <c r="A333" s="4"/>
      <c r="B333" s="12" t="s">
        <v>8</v>
      </c>
      <c r="C333" s="14">
        <v>13647</v>
      </c>
      <c r="D333" s="59"/>
      <c r="E333" s="60"/>
      <c r="F333" s="62"/>
      <c r="G333" s="2"/>
    </row>
    <row r="334" spans="1:7" s="3" customFormat="1" ht="23.1" customHeight="1" x14ac:dyDescent="0.25">
      <c r="A334" s="4"/>
      <c r="B334" s="15"/>
      <c r="C334" s="16"/>
      <c r="D334" s="17"/>
      <c r="E334" s="4"/>
      <c r="F334" s="7"/>
      <c r="G334" s="2"/>
    </row>
    <row r="335" spans="1:7" s="3" customFormat="1" ht="23.1" customHeight="1" x14ac:dyDescent="0.25">
      <c r="A335" s="4"/>
      <c r="B335" s="18" t="s">
        <v>9</v>
      </c>
      <c r="C335" s="19" t="s">
        <v>45</v>
      </c>
      <c r="D335" s="4"/>
      <c r="E335" s="4"/>
      <c r="F335" s="7"/>
      <c r="G335" s="2"/>
    </row>
    <row r="336" spans="1:7" s="3" customFormat="1" ht="23.1" customHeight="1" x14ac:dyDescent="0.25">
      <c r="A336" s="4"/>
      <c r="B336" s="18" t="s">
        <v>2</v>
      </c>
      <c r="C336" s="19">
        <v>45</v>
      </c>
      <c r="D336" s="4"/>
      <c r="E336" s="4"/>
      <c r="F336" s="7"/>
      <c r="G336" s="2"/>
    </row>
    <row r="337" spans="1:7" s="3" customFormat="1" ht="23.1" customHeight="1" x14ac:dyDescent="0.25">
      <c r="A337" s="4"/>
      <c r="B337" s="18" t="s">
        <v>10</v>
      </c>
      <c r="C337" s="20" t="s">
        <v>11</v>
      </c>
      <c r="D337" s="4"/>
      <c r="E337" s="4"/>
      <c r="F337" s="7"/>
      <c r="G337" s="2"/>
    </row>
    <row r="338" spans="1:7" s="3" customFormat="1" ht="23.1" customHeight="1" x14ac:dyDescent="0.25">
      <c r="A338" s="4"/>
      <c r="B338" s="4"/>
      <c r="C338" s="4"/>
      <c r="D338" s="4"/>
      <c r="E338" s="4"/>
      <c r="F338" s="7"/>
      <c r="G338" s="2"/>
    </row>
    <row r="339" spans="1:7" s="3" customFormat="1" ht="50.1" customHeight="1" x14ac:dyDescent="0.25">
      <c r="A339" s="63" t="s">
        <v>12</v>
      </c>
      <c r="B339" s="63"/>
      <c r="C339" s="21" t="s">
        <v>13</v>
      </c>
      <c r="D339" s="64" t="s">
        <v>14</v>
      </c>
      <c r="E339" s="64"/>
      <c r="F339" s="21" t="s">
        <v>15</v>
      </c>
      <c r="G339" s="2"/>
    </row>
    <row r="340" spans="1:7" s="3" customFormat="1" ht="23.1" customHeight="1" x14ac:dyDescent="0.25">
      <c r="A340" s="52" t="s">
        <v>16</v>
      </c>
      <c r="B340" s="52"/>
      <c r="C340" s="22">
        <v>52.74</v>
      </c>
      <c r="D340" s="22">
        <v>5</v>
      </c>
      <c r="E340" s="23" t="s">
        <v>17</v>
      </c>
      <c r="F340" s="24">
        <f t="shared" ref="F340:F347" si="9">C340*D340</f>
        <v>263.7</v>
      </c>
      <c r="G340" s="2"/>
    </row>
    <row r="341" spans="1:7" s="3" customFormat="1" ht="23.1" customHeight="1" x14ac:dyDescent="0.25">
      <c r="A341" s="52" t="s">
        <v>18</v>
      </c>
      <c r="B341" s="52"/>
      <c r="C341" s="22">
        <v>189.45</v>
      </c>
      <c r="D341" s="22">
        <v>1.2150000000000001</v>
      </c>
      <c r="E341" s="23" t="s">
        <v>19</v>
      </c>
      <c r="F341" s="24">
        <f t="shared" si="9"/>
        <v>230.18174999999999</v>
      </c>
      <c r="G341" s="2"/>
    </row>
    <row r="342" spans="1:7" s="3" customFormat="1" ht="23.1" customHeight="1" x14ac:dyDescent="0.25">
      <c r="A342" s="52" t="s">
        <v>20</v>
      </c>
      <c r="B342" s="52"/>
      <c r="C342" s="22">
        <v>762.99</v>
      </c>
      <c r="D342" s="22">
        <v>1.2150000000000001</v>
      </c>
      <c r="E342" s="23" t="s">
        <v>19</v>
      </c>
      <c r="F342" s="24">
        <f t="shared" si="9"/>
        <v>927.03285000000005</v>
      </c>
      <c r="G342" s="2"/>
    </row>
    <row r="343" spans="1:7" s="3" customFormat="1" ht="23.1" customHeight="1" x14ac:dyDescent="0.25">
      <c r="A343" s="52" t="s">
        <v>21</v>
      </c>
      <c r="B343" s="52"/>
      <c r="C343" s="22">
        <v>1409.04</v>
      </c>
      <c r="D343" s="22"/>
      <c r="E343" s="23" t="s">
        <v>17</v>
      </c>
      <c r="F343" s="24">
        <f t="shared" si="9"/>
        <v>0</v>
      </c>
      <c r="G343" s="2"/>
    </row>
    <row r="344" spans="1:7" s="3" customFormat="1" ht="45.95" customHeight="1" x14ac:dyDescent="0.25">
      <c r="A344" s="52" t="s">
        <v>22</v>
      </c>
      <c r="B344" s="52"/>
      <c r="C344" s="22">
        <v>5358.15</v>
      </c>
      <c r="D344" s="22">
        <v>5</v>
      </c>
      <c r="E344" s="23" t="s">
        <v>17</v>
      </c>
      <c r="F344" s="24">
        <f t="shared" si="9"/>
        <v>26790.75</v>
      </c>
      <c r="G344" s="2"/>
    </row>
    <row r="345" spans="1:7" s="3" customFormat="1" ht="23.1" customHeight="1" x14ac:dyDescent="0.25">
      <c r="A345" s="52" t="s">
        <v>23</v>
      </c>
      <c r="B345" s="52"/>
      <c r="C345" s="22">
        <v>246.53</v>
      </c>
      <c r="D345" s="22"/>
      <c r="E345" s="23" t="s">
        <v>17</v>
      </c>
      <c r="F345" s="24">
        <f t="shared" si="9"/>
        <v>0</v>
      </c>
      <c r="G345" s="2"/>
    </row>
    <row r="346" spans="1:7" s="3" customFormat="1" ht="23.1" customHeight="1" x14ac:dyDescent="0.25">
      <c r="A346" s="52" t="s">
        <v>24</v>
      </c>
      <c r="B346" s="52"/>
      <c r="C346" s="22">
        <v>4374.5</v>
      </c>
      <c r="D346" s="22">
        <v>5</v>
      </c>
      <c r="E346" s="23" t="s">
        <v>17</v>
      </c>
      <c r="F346" s="24">
        <f t="shared" si="9"/>
        <v>21872.5</v>
      </c>
      <c r="G346" s="2"/>
    </row>
    <row r="347" spans="1:7" s="3" customFormat="1" ht="23.1" customHeight="1" x14ac:dyDescent="0.25">
      <c r="A347" s="52" t="s">
        <v>25</v>
      </c>
      <c r="B347" s="52"/>
      <c r="C347" s="22">
        <v>1282.45</v>
      </c>
      <c r="D347" s="22">
        <v>5</v>
      </c>
      <c r="E347" s="23" t="s">
        <v>17</v>
      </c>
      <c r="F347" s="24">
        <f t="shared" si="9"/>
        <v>6412.25</v>
      </c>
      <c r="G347" s="2"/>
    </row>
    <row r="348" spans="1:7" s="3" customFormat="1" ht="23.1" customHeight="1" x14ac:dyDescent="0.25">
      <c r="A348" s="52" t="s">
        <v>26</v>
      </c>
      <c r="B348" s="52"/>
      <c r="C348" s="22">
        <v>1000.47</v>
      </c>
      <c r="D348" s="22">
        <v>5</v>
      </c>
      <c r="E348" s="23" t="s">
        <v>17</v>
      </c>
      <c r="F348" s="24">
        <f>C348*D348</f>
        <v>5002.3500000000004</v>
      </c>
      <c r="G348" s="2"/>
    </row>
    <row r="349" spans="1:7" s="3" customFormat="1" ht="23.1" customHeight="1" x14ac:dyDescent="0.25">
      <c r="A349" s="52" t="s">
        <v>27</v>
      </c>
      <c r="B349" s="52"/>
      <c r="C349" s="22">
        <v>718.61</v>
      </c>
      <c r="D349" s="22">
        <v>50</v>
      </c>
      <c r="E349" s="23" t="s">
        <v>17</v>
      </c>
      <c r="F349" s="24">
        <f>C349*D349</f>
        <v>35930.5</v>
      </c>
      <c r="G349" s="2"/>
    </row>
    <row r="350" spans="1:7" s="3" customFormat="1" ht="23.1" customHeight="1" x14ac:dyDescent="0.25">
      <c r="A350" s="4"/>
      <c r="B350" s="25"/>
      <c r="C350" s="25"/>
      <c r="D350" s="26"/>
      <c r="E350" s="26"/>
      <c r="F350" s="7"/>
      <c r="G350" s="2"/>
    </row>
    <row r="351" spans="1:7" s="3" customFormat="1" ht="23.1" customHeight="1" x14ac:dyDescent="0.25">
      <c r="A351" s="4"/>
      <c r="B351" s="5" t="s">
        <v>28</v>
      </c>
      <c r="C351" s="6"/>
      <c r="D351" s="4"/>
      <c r="E351" s="4"/>
      <c r="F351" s="7"/>
      <c r="G351" s="2"/>
    </row>
    <row r="352" spans="1:7" s="3" customFormat="1" ht="23.1" customHeight="1" x14ac:dyDescent="0.25">
      <c r="A352" s="4"/>
      <c r="B352" s="53" t="s">
        <v>29</v>
      </c>
      <c r="C352" s="27" t="s">
        <v>30</v>
      </c>
      <c r="D352" s="28">
        <f>IF(F340&gt;0,ROUND((F340+C333)/C333,2),0)</f>
        <v>1.02</v>
      </c>
      <c r="E352" s="28"/>
      <c r="F352" s="8"/>
      <c r="G352" s="2"/>
    </row>
    <row r="353" spans="1:7" s="3" customFormat="1" ht="23.1" customHeight="1" x14ac:dyDescent="0.25">
      <c r="A353" s="4"/>
      <c r="B353" s="53"/>
      <c r="C353" s="27" t="s">
        <v>31</v>
      </c>
      <c r="D353" s="28">
        <f>IF(SUM(F341:F342)&gt;0,ROUND((F341+F342+C333)/C333,2),0)</f>
        <v>1.08</v>
      </c>
      <c r="E353" s="28"/>
      <c r="F353" s="29"/>
      <c r="G353" s="2"/>
    </row>
    <row r="354" spans="1:7" s="3" customFormat="1" ht="23.1" customHeight="1" x14ac:dyDescent="0.25">
      <c r="A354" s="4"/>
      <c r="B354" s="53"/>
      <c r="C354" s="27" t="s">
        <v>32</v>
      </c>
      <c r="D354" s="28">
        <f>IF(F343&gt;0,ROUND((F343+C333)/C333,2),0)</f>
        <v>0</v>
      </c>
      <c r="E354" s="8"/>
      <c r="F354" s="29"/>
      <c r="G354" s="2"/>
    </row>
    <row r="355" spans="1:7" s="3" customFormat="1" ht="23.1" customHeight="1" x14ac:dyDescent="0.25">
      <c r="A355" s="4"/>
      <c r="B355" s="53"/>
      <c r="C355" s="30" t="s">
        <v>33</v>
      </c>
      <c r="D355" s="31">
        <f>IF(SUM(F344:F349)&gt;0,ROUND((SUM(F344:F349)+C333)/C333,2),0)</f>
        <v>8.0399999999999991</v>
      </c>
      <c r="E355" s="8"/>
      <c r="F355" s="29"/>
      <c r="G355" s="2"/>
    </row>
    <row r="356" spans="1:7" s="3" customFormat="1" ht="23.1" customHeight="1" x14ac:dyDescent="0.25">
      <c r="A356" s="4"/>
      <c r="B356" s="4"/>
      <c r="C356" s="32" t="s">
        <v>34</v>
      </c>
      <c r="D356" s="33">
        <f>SUM(D352:D355)-IF(VALUE(COUNTIF(D352:D355,"&gt;0"))=4,3,0)-IF(VALUE(COUNTIF(D352:D355,"&gt;0"))=3,2,0)-IF(VALUE(COUNTIF(D352:D355,"&gt;0"))=2,1,0)</f>
        <v>8.1399999999999988</v>
      </c>
      <c r="E356" s="34"/>
      <c r="F356" s="7"/>
      <c r="G356" s="2"/>
    </row>
    <row r="357" spans="1:7" s="3" customFormat="1" ht="23.1" customHeight="1" x14ac:dyDescent="0.25">
      <c r="A357" s="4"/>
      <c r="B357" s="4"/>
      <c r="C357" s="4"/>
      <c r="D357" s="35"/>
      <c r="E357" s="4"/>
      <c r="F357" s="7"/>
      <c r="G357" s="2"/>
    </row>
    <row r="358" spans="1:7" s="3" customFormat="1" ht="23.1" customHeight="1" x14ac:dyDescent="0.35">
      <c r="A358" s="36"/>
      <c r="B358" s="37" t="s">
        <v>35</v>
      </c>
      <c r="C358" s="55">
        <f>D356*C333</f>
        <v>111086.57999999999</v>
      </c>
      <c r="D358" s="55"/>
      <c r="E358" s="4"/>
      <c r="F358" s="7"/>
      <c r="G358" s="2"/>
    </row>
    <row r="359" spans="1:7" s="3" customFormat="1" ht="23.1" customHeight="1" x14ac:dyDescent="0.3">
      <c r="A359" s="4"/>
      <c r="B359" s="38" t="s">
        <v>36</v>
      </c>
      <c r="C359" s="56">
        <f>C358/C332</f>
        <v>137.48339108910889</v>
      </c>
      <c r="D359" s="56"/>
      <c r="E359" s="4"/>
      <c r="F359" s="4"/>
      <c r="G359" s="2"/>
    </row>
    <row r="360" spans="1:7" s="3" customFormat="1" ht="23.1" customHeight="1" x14ac:dyDescent="0.25">
      <c r="A360" s="1"/>
      <c r="B360" s="1"/>
      <c r="C360" s="1"/>
      <c r="D360" s="1"/>
      <c r="E360" s="1"/>
      <c r="F360" s="1"/>
      <c r="G360" s="2"/>
    </row>
    <row r="361" spans="1:7" s="3" customFormat="1" ht="54.95" customHeight="1" x14ac:dyDescent="0.8">
      <c r="A361" s="54" t="s">
        <v>123</v>
      </c>
      <c r="B361" s="54"/>
      <c r="C361" s="54"/>
      <c r="D361" s="54"/>
      <c r="E361" s="54"/>
      <c r="F361" s="54"/>
      <c r="G361" s="2"/>
    </row>
    <row r="362" spans="1:7" s="3" customFormat="1" ht="45.95" customHeight="1" x14ac:dyDescent="0.25">
      <c r="A362" s="45" t="s">
        <v>0</v>
      </c>
      <c r="B362" s="45"/>
      <c r="C362" s="45"/>
      <c r="D362" s="45"/>
      <c r="E362" s="45"/>
      <c r="F362" s="45"/>
      <c r="G362" s="2"/>
    </row>
    <row r="363" spans="1:7" s="3" customFormat="1" ht="30" customHeight="1" x14ac:dyDescent="0.25">
      <c r="A363" s="4"/>
      <c r="B363" s="5" t="s">
        <v>1</v>
      </c>
      <c r="C363" s="6"/>
      <c r="D363" s="4"/>
      <c r="E363" s="4"/>
      <c r="F363" s="7"/>
      <c r="G363" s="2"/>
    </row>
    <row r="364" spans="1:7" s="3" customFormat="1" ht="23.1" customHeight="1" x14ac:dyDescent="0.25">
      <c r="A364" s="8"/>
      <c r="B364" s="46" t="s">
        <v>3</v>
      </c>
      <c r="C364" s="49" t="s">
        <v>4</v>
      </c>
      <c r="D364" s="50"/>
      <c r="E364" s="50"/>
      <c r="F364" s="51"/>
      <c r="G364" s="2"/>
    </row>
    <row r="365" spans="1:7" s="3" customFormat="1" ht="23.1" customHeight="1" x14ac:dyDescent="0.25">
      <c r="A365" s="8"/>
      <c r="B365" s="47"/>
      <c r="C365" s="49" t="s">
        <v>75</v>
      </c>
      <c r="D365" s="50"/>
      <c r="E365" s="50"/>
      <c r="F365" s="51"/>
      <c r="G365" s="2"/>
    </row>
    <row r="366" spans="1:7" s="3" customFormat="1" ht="23.1" customHeight="1" x14ac:dyDescent="0.25">
      <c r="A366" s="8"/>
      <c r="B366" s="48"/>
      <c r="C366" s="49" t="s">
        <v>82</v>
      </c>
      <c r="D366" s="50"/>
      <c r="E366" s="50"/>
      <c r="F366" s="51"/>
      <c r="G366" s="2"/>
    </row>
    <row r="367" spans="1:7" s="3" customFormat="1" ht="23.1" customHeight="1" x14ac:dyDescent="0.25">
      <c r="A367" s="4"/>
      <c r="B367" s="9" t="s">
        <v>5</v>
      </c>
      <c r="C367" s="10">
        <v>7.6</v>
      </c>
      <c r="D367" s="11"/>
      <c r="E367" s="8"/>
      <c r="F367" s="7"/>
      <c r="G367" s="2"/>
    </row>
    <row r="368" spans="1:7" s="3" customFormat="1" ht="23.1" customHeight="1" x14ac:dyDescent="0.25">
      <c r="A368" s="4"/>
      <c r="B368" s="12" t="s">
        <v>6</v>
      </c>
      <c r="C368" s="13">
        <v>1765</v>
      </c>
      <c r="D368" s="57" t="s">
        <v>7</v>
      </c>
      <c r="E368" s="58"/>
      <c r="F368" s="61">
        <f>C369/C368</f>
        <v>17.393201133144476</v>
      </c>
      <c r="G368" s="2"/>
    </row>
    <row r="369" spans="1:7" s="3" customFormat="1" ht="23.1" customHeight="1" x14ac:dyDescent="0.25">
      <c r="A369" s="4"/>
      <c r="B369" s="12" t="s">
        <v>8</v>
      </c>
      <c r="C369" s="14">
        <v>30699</v>
      </c>
      <c r="D369" s="59"/>
      <c r="E369" s="60"/>
      <c r="F369" s="62"/>
      <c r="G369" s="2"/>
    </row>
    <row r="370" spans="1:7" s="3" customFormat="1" ht="23.1" customHeight="1" x14ac:dyDescent="0.25">
      <c r="A370" s="4"/>
      <c r="B370" s="15"/>
      <c r="C370" s="16"/>
      <c r="D370" s="17"/>
      <c r="E370" s="4"/>
      <c r="F370" s="7"/>
      <c r="G370" s="2"/>
    </row>
    <row r="371" spans="1:7" s="3" customFormat="1" ht="23.1" customHeight="1" x14ac:dyDescent="0.25">
      <c r="A371" s="4"/>
      <c r="B371" s="18" t="s">
        <v>9</v>
      </c>
      <c r="C371" s="19" t="s">
        <v>42</v>
      </c>
      <c r="D371" s="4"/>
      <c r="E371" s="4"/>
      <c r="F371" s="7"/>
      <c r="G371" s="2"/>
    </row>
    <row r="372" spans="1:7" s="3" customFormat="1" ht="23.1" customHeight="1" x14ac:dyDescent="0.25">
      <c r="A372" s="4"/>
      <c r="B372" s="18" t="s">
        <v>2</v>
      </c>
      <c r="C372" s="19">
        <v>55</v>
      </c>
      <c r="D372" s="4"/>
      <c r="E372" s="4"/>
      <c r="F372" s="7"/>
      <c r="G372" s="2"/>
    </row>
    <row r="373" spans="1:7" s="3" customFormat="1" ht="23.1" customHeight="1" x14ac:dyDescent="0.25">
      <c r="A373" s="4"/>
      <c r="B373" s="18" t="s">
        <v>10</v>
      </c>
      <c r="C373" s="20" t="s">
        <v>11</v>
      </c>
      <c r="D373" s="4"/>
      <c r="E373" s="4"/>
      <c r="F373" s="7"/>
      <c r="G373" s="2"/>
    </row>
    <row r="374" spans="1:7" s="3" customFormat="1" ht="23.1" customHeight="1" x14ac:dyDescent="0.25">
      <c r="A374" s="4"/>
      <c r="B374" s="4"/>
      <c r="C374" s="4"/>
      <c r="D374" s="4"/>
      <c r="E374" s="4"/>
      <c r="F374" s="7"/>
      <c r="G374" s="2"/>
    </row>
    <row r="375" spans="1:7" s="3" customFormat="1" ht="50.1" customHeight="1" x14ac:dyDescent="0.25">
      <c r="A375" s="63" t="s">
        <v>12</v>
      </c>
      <c r="B375" s="63"/>
      <c r="C375" s="21" t="s">
        <v>13</v>
      </c>
      <c r="D375" s="64" t="s">
        <v>14</v>
      </c>
      <c r="E375" s="64"/>
      <c r="F375" s="21" t="s">
        <v>15</v>
      </c>
      <c r="G375" s="2"/>
    </row>
    <row r="376" spans="1:7" s="3" customFormat="1" ht="23.1" customHeight="1" x14ac:dyDescent="0.25">
      <c r="A376" s="52" t="s">
        <v>16</v>
      </c>
      <c r="B376" s="52"/>
      <c r="C376" s="22">
        <v>52.74</v>
      </c>
      <c r="D376" s="22">
        <v>7.6</v>
      </c>
      <c r="E376" s="23" t="s">
        <v>17</v>
      </c>
      <c r="F376" s="24">
        <f t="shared" ref="F376:F383" si="10">C376*D376</f>
        <v>400.82400000000001</v>
      </c>
      <c r="G376" s="2"/>
    </row>
    <row r="377" spans="1:7" s="3" customFormat="1" ht="23.1" customHeight="1" x14ac:dyDescent="0.25">
      <c r="A377" s="52" t="s">
        <v>18</v>
      </c>
      <c r="B377" s="52"/>
      <c r="C377" s="22">
        <v>189.45</v>
      </c>
      <c r="D377" s="22">
        <v>1.867</v>
      </c>
      <c r="E377" s="23" t="s">
        <v>19</v>
      </c>
      <c r="F377" s="24">
        <f t="shared" si="10"/>
        <v>353.70314999999999</v>
      </c>
      <c r="G377" s="2"/>
    </row>
    <row r="378" spans="1:7" s="3" customFormat="1" ht="23.1" customHeight="1" x14ac:dyDescent="0.25">
      <c r="A378" s="52" t="s">
        <v>20</v>
      </c>
      <c r="B378" s="52"/>
      <c r="C378" s="22">
        <v>762.99</v>
      </c>
      <c r="D378" s="22">
        <v>1.867</v>
      </c>
      <c r="E378" s="23" t="s">
        <v>19</v>
      </c>
      <c r="F378" s="24">
        <f t="shared" si="10"/>
        <v>1424.50233</v>
      </c>
      <c r="G378" s="2"/>
    </row>
    <row r="379" spans="1:7" s="3" customFormat="1" ht="23.1" customHeight="1" x14ac:dyDescent="0.25">
      <c r="A379" s="52" t="s">
        <v>21</v>
      </c>
      <c r="B379" s="52"/>
      <c r="C379" s="22">
        <v>1409.04</v>
      </c>
      <c r="D379" s="22"/>
      <c r="E379" s="23" t="s">
        <v>17</v>
      </c>
      <c r="F379" s="24">
        <f t="shared" si="10"/>
        <v>0</v>
      </c>
      <c r="G379" s="2"/>
    </row>
    <row r="380" spans="1:7" s="3" customFormat="1" ht="45.95" customHeight="1" x14ac:dyDescent="0.25">
      <c r="A380" s="52" t="s">
        <v>22</v>
      </c>
      <c r="B380" s="52"/>
      <c r="C380" s="22">
        <v>5358.15</v>
      </c>
      <c r="D380" s="22">
        <v>7.6</v>
      </c>
      <c r="E380" s="23" t="s">
        <v>17</v>
      </c>
      <c r="F380" s="24">
        <f t="shared" si="10"/>
        <v>40721.939999999995</v>
      </c>
      <c r="G380" s="2"/>
    </row>
    <row r="381" spans="1:7" s="3" customFormat="1" ht="23.1" customHeight="1" x14ac:dyDescent="0.25">
      <c r="A381" s="52" t="s">
        <v>23</v>
      </c>
      <c r="B381" s="52"/>
      <c r="C381" s="22">
        <v>246.53</v>
      </c>
      <c r="D381" s="22"/>
      <c r="E381" s="23" t="s">
        <v>17</v>
      </c>
      <c r="F381" s="24">
        <f t="shared" si="10"/>
        <v>0</v>
      </c>
      <c r="G381" s="2"/>
    </row>
    <row r="382" spans="1:7" s="3" customFormat="1" ht="23.1" customHeight="1" x14ac:dyDescent="0.25">
      <c r="A382" s="52" t="s">
        <v>24</v>
      </c>
      <c r="B382" s="52"/>
      <c r="C382" s="22">
        <v>4374.5</v>
      </c>
      <c r="D382" s="22">
        <v>7.6</v>
      </c>
      <c r="E382" s="23" t="s">
        <v>17</v>
      </c>
      <c r="F382" s="24">
        <f t="shared" si="10"/>
        <v>33246.199999999997</v>
      </c>
      <c r="G382" s="2"/>
    </row>
    <row r="383" spans="1:7" s="3" customFormat="1" ht="23.1" customHeight="1" x14ac:dyDescent="0.25">
      <c r="A383" s="52" t="s">
        <v>25</v>
      </c>
      <c r="B383" s="52"/>
      <c r="C383" s="22">
        <v>1282.45</v>
      </c>
      <c r="D383" s="22">
        <v>7.6</v>
      </c>
      <c r="E383" s="23" t="s">
        <v>17</v>
      </c>
      <c r="F383" s="24">
        <f t="shared" si="10"/>
        <v>9746.619999999999</v>
      </c>
      <c r="G383" s="2"/>
    </row>
    <row r="384" spans="1:7" s="3" customFormat="1" ht="23.1" customHeight="1" x14ac:dyDescent="0.25">
      <c r="A384" s="52" t="s">
        <v>26</v>
      </c>
      <c r="B384" s="52"/>
      <c r="C384" s="22">
        <v>1000.47</v>
      </c>
      <c r="D384" s="22">
        <v>7.6</v>
      </c>
      <c r="E384" s="23" t="s">
        <v>17</v>
      </c>
      <c r="F384" s="24">
        <f>C384*D384</f>
        <v>7603.5720000000001</v>
      </c>
      <c r="G384" s="2"/>
    </row>
    <row r="385" spans="1:7" s="3" customFormat="1" ht="23.1" customHeight="1" x14ac:dyDescent="0.25">
      <c r="A385" s="52" t="s">
        <v>27</v>
      </c>
      <c r="B385" s="52"/>
      <c r="C385" s="22">
        <v>718.61</v>
      </c>
      <c r="D385" s="22">
        <v>76</v>
      </c>
      <c r="E385" s="23" t="s">
        <v>17</v>
      </c>
      <c r="F385" s="24">
        <f>C385*D385</f>
        <v>54614.36</v>
      </c>
      <c r="G385" s="2"/>
    </row>
    <row r="386" spans="1:7" s="3" customFormat="1" ht="23.1" customHeight="1" x14ac:dyDescent="0.25">
      <c r="A386" s="4"/>
      <c r="B386" s="25"/>
      <c r="C386" s="25"/>
      <c r="D386" s="26"/>
      <c r="E386" s="26"/>
      <c r="F386" s="7"/>
      <c r="G386" s="2"/>
    </row>
    <row r="387" spans="1:7" s="3" customFormat="1" ht="23.1" customHeight="1" x14ac:dyDescent="0.25">
      <c r="A387" s="4"/>
      <c r="B387" s="5" t="s">
        <v>28</v>
      </c>
      <c r="C387" s="6"/>
      <c r="D387" s="4"/>
      <c r="E387" s="4"/>
      <c r="F387" s="7"/>
      <c r="G387" s="2"/>
    </row>
    <row r="388" spans="1:7" s="3" customFormat="1" ht="23.1" customHeight="1" x14ac:dyDescent="0.25">
      <c r="A388" s="4"/>
      <c r="B388" s="53" t="s">
        <v>29</v>
      </c>
      <c r="C388" s="27" t="s">
        <v>30</v>
      </c>
      <c r="D388" s="28">
        <f>IF(F376&gt;0,ROUND((F376+C369)/C369,2),0)</f>
        <v>1.01</v>
      </c>
      <c r="E388" s="28"/>
      <c r="F388" s="8"/>
      <c r="G388" s="2"/>
    </row>
    <row r="389" spans="1:7" s="3" customFormat="1" ht="23.1" customHeight="1" x14ac:dyDescent="0.25">
      <c r="A389" s="4"/>
      <c r="B389" s="53"/>
      <c r="C389" s="27" t="s">
        <v>31</v>
      </c>
      <c r="D389" s="28">
        <f>IF(SUM(F377:F378)&gt;0,ROUND((F377+F378+C369)/C369,2),0)</f>
        <v>1.06</v>
      </c>
      <c r="E389" s="28"/>
      <c r="F389" s="29"/>
      <c r="G389" s="2"/>
    </row>
    <row r="390" spans="1:7" s="3" customFormat="1" ht="23.1" customHeight="1" x14ac:dyDescent="0.25">
      <c r="A390" s="4"/>
      <c r="B390" s="53"/>
      <c r="C390" s="27" t="s">
        <v>32</v>
      </c>
      <c r="D390" s="28">
        <f>IF(F379&gt;0,ROUND((F379+C369)/C369,2),0)</f>
        <v>0</v>
      </c>
      <c r="E390" s="8"/>
      <c r="F390" s="29"/>
      <c r="G390" s="2"/>
    </row>
    <row r="391" spans="1:7" s="3" customFormat="1" ht="23.1" customHeight="1" x14ac:dyDescent="0.25">
      <c r="A391" s="4"/>
      <c r="B391" s="53"/>
      <c r="C391" s="30" t="s">
        <v>33</v>
      </c>
      <c r="D391" s="31">
        <f>IF(SUM(F380:F385)&gt;0,ROUND((SUM(F380:F385)+C369)/C369,2),0)</f>
        <v>5.75</v>
      </c>
      <c r="E391" s="8"/>
      <c r="F391" s="29"/>
      <c r="G391" s="2"/>
    </row>
    <row r="392" spans="1:7" s="3" customFormat="1" ht="23.1" customHeight="1" x14ac:dyDescent="0.25">
      <c r="A392" s="4"/>
      <c r="B392" s="4"/>
      <c r="C392" s="32" t="s">
        <v>34</v>
      </c>
      <c r="D392" s="33">
        <f>SUM(D388:D391)-IF(VALUE(COUNTIF(D388:D391,"&gt;0"))=4,3,0)-IF(VALUE(COUNTIF(D388:D391,"&gt;0"))=3,2,0)-IF(VALUE(COUNTIF(D388:D391,"&gt;0"))=2,1,0)</f>
        <v>5.82</v>
      </c>
      <c r="E392" s="34"/>
      <c r="F392" s="7"/>
      <c r="G392" s="2"/>
    </row>
    <row r="393" spans="1:7" s="3" customFormat="1" ht="23.1" customHeight="1" x14ac:dyDescent="0.25">
      <c r="A393" s="4"/>
      <c r="B393" s="4"/>
      <c r="C393" s="4"/>
      <c r="D393" s="35"/>
      <c r="E393" s="4"/>
      <c r="F393" s="7"/>
      <c r="G393" s="2"/>
    </row>
    <row r="394" spans="1:7" s="3" customFormat="1" ht="23.1" customHeight="1" x14ac:dyDescent="0.35">
      <c r="A394" s="36"/>
      <c r="B394" s="37" t="s">
        <v>35</v>
      </c>
      <c r="C394" s="55">
        <f>D392*C369</f>
        <v>178668.18000000002</v>
      </c>
      <c r="D394" s="55"/>
      <c r="E394" s="4"/>
      <c r="F394" s="7"/>
      <c r="G394" s="2"/>
    </row>
    <row r="395" spans="1:7" s="3" customFormat="1" ht="23.1" customHeight="1" x14ac:dyDescent="0.3">
      <c r="A395" s="4"/>
      <c r="B395" s="38" t="s">
        <v>36</v>
      </c>
      <c r="C395" s="56">
        <f>C394/C368</f>
        <v>101.22843059490086</v>
      </c>
      <c r="D395" s="56"/>
      <c r="E395" s="4"/>
      <c r="F395" s="4"/>
      <c r="G395" s="2"/>
    </row>
    <row r="396" spans="1:7" s="3" customFormat="1" ht="23.1" customHeight="1" x14ac:dyDescent="0.25">
      <c r="A396" s="1"/>
      <c r="B396" s="1"/>
      <c r="C396" s="1"/>
      <c r="D396" s="1"/>
      <c r="E396" s="1"/>
      <c r="F396" s="1"/>
      <c r="G396" s="2"/>
    </row>
    <row r="397" spans="1:7" s="3" customFormat="1" ht="54.95" customHeight="1" x14ac:dyDescent="0.8">
      <c r="A397" s="54" t="s">
        <v>124</v>
      </c>
      <c r="B397" s="54"/>
      <c r="C397" s="54"/>
      <c r="D397" s="54"/>
      <c r="E397" s="54"/>
      <c r="F397" s="54"/>
      <c r="G397" s="2"/>
    </row>
    <row r="398" spans="1:7" s="3" customFormat="1" ht="45.95" customHeight="1" x14ac:dyDescent="0.25">
      <c r="A398" s="45" t="s">
        <v>0</v>
      </c>
      <c r="B398" s="45"/>
      <c r="C398" s="45"/>
      <c r="D398" s="45"/>
      <c r="E398" s="45"/>
      <c r="F398" s="45"/>
      <c r="G398" s="2"/>
    </row>
    <row r="399" spans="1:7" s="3" customFormat="1" ht="30" customHeight="1" x14ac:dyDescent="0.25">
      <c r="A399" s="4"/>
      <c r="B399" s="5" t="s">
        <v>1</v>
      </c>
      <c r="C399" s="6"/>
      <c r="D399" s="4"/>
      <c r="E399" s="4"/>
      <c r="F399" s="7"/>
      <c r="G399" s="2"/>
    </row>
    <row r="400" spans="1:7" s="3" customFormat="1" ht="23.1" customHeight="1" x14ac:dyDescent="0.25">
      <c r="A400" s="8"/>
      <c r="B400" s="46" t="s">
        <v>3</v>
      </c>
      <c r="C400" s="49" t="s">
        <v>4</v>
      </c>
      <c r="D400" s="50"/>
      <c r="E400" s="50"/>
      <c r="F400" s="51"/>
      <c r="G400" s="2"/>
    </row>
    <row r="401" spans="1:7" s="3" customFormat="1" ht="23.1" customHeight="1" x14ac:dyDescent="0.25">
      <c r="A401" s="8"/>
      <c r="B401" s="47"/>
      <c r="C401" s="49" t="s">
        <v>75</v>
      </c>
      <c r="D401" s="50"/>
      <c r="E401" s="50"/>
      <c r="F401" s="51"/>
      <c r="G401" s="2"/>
    </row>
    <row r="402" spans="1:7" s="3" customFormat="1" ht="23.1" customHeight="1" x14ac:dyDescent="0.25">
      <c r="A402" s="8"/>
      <c r="B402" s="48"/>
      <c r="C402" s="49" t="s">
        <v>83</v>
      </c>
      <c r="D402" s="50"/>
      <c r="E402" s="50"/>
      <c r="F402" s="51"/>
      <c r="G402" s="2"/>
    </row>
    <row r="403" spans="1:7" s="3" customFormat="1" ht="23.1" customHeight="1" x14ac:dyDescent="0.25">
      <c r="A403" s="4"/>
      <c r="B403" s="9" t="s">
        <v>5</v>
      </c>
      <c r="C403" s="10">
        <v>6.7</v>
      </c>
      <c r="D403" s="11"/>
      <c r="E403" s="8"/>
      <c r="F403" s="7"/>
      <c r="G403" s="2"/>
    </row>
    <row r="404" spans="1:7" s="3" customFormat="1" ht="23.1" customHeight="1" x14ac:dyDescent="0.25">
      <c r="A404" s="4"/>
      <c r="B404" s="12" t="s">
        <v>6</v>
      </c>
      <c r="C404" s="13">
        <v>1137</v>
      </c>
      <c r="D404" s="57" t="s">
        <v>7</v>
      </c>
      <c r="E404" s="58"/>
      <c r="F404" s="61">
        <f>C405/C404</f>
        <v>21.687774846086192</v>
      </c>
      <c r="G404" s="2"/>
    </row>
    <row r="405" spans="1:7" s="3" customFormat="1" ht="23.1" customHeight="1" x14ac:dyDescent="0.25">
      <c r="A405" s="4"/>
      <c r="B405" s="12" t="s">
        <v>8</v>
      </c>
      <c r="C405" s="14">
        <v>24659</v>
      </c>
      <c r="D405" s="59"/>
      <c r="E405" s="60"/>
      <c r="F405" s="62"/>
      <c r="G405" s="2"/>
    </row>
    <row r="406" spans="1:7" s="3" customFormat="1" ht="23.1" customHeight="1" x14ac:dyDescent="0.25">
      <c r="A406" s="4"/>
      <c r="B406" s="15"/>
      <c r="C406" s="16"/>
      <c r="D406" s="17"/>
      <c r="E406" s="4"/>
      <c r="F406" s="7"/>
      <c r="G406" s="2"/>
    </row>
    <row r="407" spans="1:7" s="3" customFormat="1" ht="23.1" customHeight="1" x14ac:dyDescent="0.25">
      <c r="A407" s="4"/>
      <c r="B407" s="18" t="s">
        <v>9</v>
      </c>
      <c r="C407" s="19" t="s">
        <v>46</v>
      </c>
      <c r="D407" s="4"/>
      <c r="E407" s="4"/>
      <c r="F407" s="7"/>
      <c r="G407" s="2"/>
    </row>
    <row r="408" spans="1:7" s="3" customFormat="1" ht="23.1" customHeight="1" x14ac:dyDescent="0.25">
      <c r="A408" s="4"/>
      <c r="B408" s="18" t="s">
        <v>2</v>
      </c>
      <c r="C408" s="19">
        <v>55</v>
      </c>
      <c r="D408" s="4"/>
      <c r="E408" s="4"/>
      <c r="F408" s="7"/>
      <c r="G408" s="2"/>
    </row>
    <row r="409" spans="1:7" s="3" customFormat="1" ht="23.1" customHeight="1" x14ac:dyDescent="0.25">
      <c r="A409" s="4"/>
      <c r="B409" s="18" t="s">
        <v>10</v>
      </c>
      <c r="C409" s="20" t="s">
        <v>11</v>
      </c>
      <c r="D409" s="4"/>
      <c r="E409" s="4"/>
      <c r="F409" s="7"/>
      <c r="G409" s="2"/>
    </row>
    <row r="410" spans="1:7" s="3" customFormat="1" ht="23.1" customHeight="1" x14ac:dyDescent="0.25">
      <c r="A410" s="4"/>
      <c r="B410" s="4"/>
      <c r="C410" s="4"/>
      <c r="D410" s="4"/>
      <c r="E410" s="4"/>
      <c r="F410" s="7"/>
      <c r="G410" s="2"/>
    </row>
    <row r="411" spans="1:7" s="3" customFormat="1" ht="50.1" customHeight="1" x14ac:dyDescent="0.25">
      <c r="A411" s="63" t="s">
        <v>12</v>
      </c>
      <c r="B411" s="63"/>
      <c r="C411" s="21" t="s">
        <v>13</v>
      </c>
      <c r="D411" s="64" t="s">
        <v>14</v>
      </c>
      <c r="E411" s="64"/>
      <c r="F411" s="21" t="s">
        <v>15</v>
      </c>
      <c r="G411" s="2"/>
    </row>
    <row r="412" spans="1:7" s="3" customFormat="1" ht="23.1" customHeight="1" x14ac:dyDescent="0.25">
      <c r="A412" s="52" t="s">
        <v>16</v>
      </c>
      <c r="B412" s="52"/>
      <c r="C412" s="22">
        <v>52.74</v>
      </c>
      <c r="D412" s="22">
        <v>6.7</v>
      </c>
      <c r="E412" s="23" t="s">
        <v>17</v>
      </c>
      <c r="F412" s="24">
        <f t="shared" ref="F412:F419" si="11">C412*D412</f>
        <v>353.358</v>
      </c>
      <c r="G412" s="2"/>
    </row>
    <row r="413" spans="1:7" s="3" customFormat="1" ht="23.1" customHeight="1" x14ac:dyDescent="0.25">
      <c r="A413" s="52" t="s">
        <v>18</v>
      </c>
      <c r="B413" s="52"/>
      <c r="C413" s="22">
        <v>189.45</v>
      </c>
      <c r="D413" s="22">
        <v>1.6060000000000001</v>
      </c>
      <c r="E413" s="23" t="s">
        <v>19</v>
      </c>
      <c r="F413" s="24">
        <f t="shared" si="11"/>
        <v>304.25670000000002</v>
      </c>
      <c r="G413" s="2"/>
    </row>
    <row r="414" spans="1:7" s="3" customFormat="1" ht="23.1" customHeight="1" x14ac:dyDescent="0.25">
      <c r="A414" s="52" t="s">
        <v>20</v>
      </c>
      <c r="B414" s="52"/>
      <c r="C414" s="22">
        <v>762.99</v>
      </c>
      <c r="D414" s="22">
        <v>1.6060000000000001</v>
      </c>
      <c r="E414" s="23" t="s">
        <v>19</v>
      </c>
      <c r="F414" s="24">
        <f t="shared" si="11"/>
        <v>1225.36194</v>
      </c>
      <c r="G414" s="2"/>
    </row>
    <row r="415" spans="1:7" s="3" customFormat="1" ht="23.1" customHeight="1" x14ac:dyDescent="0.25">
      <c r="A415" s="52" t="s">
        <v>21</v>
      </c>
      <c r="B415" s="52"/>
      <c r="C415" s="22">
        <v>1409.04</v>
      </c>
      <c r="D415" s="22"/>
      <c r="E415" s="23" t="s">
        <v>17</v>
      </c>
      <c r="F415" s="24">
        <f t="shared" si="11"/>
        <v>0</v>
      </c>
      <c r="G415" s="2"/>
    </row>
    <row r="416" spans="1:7" s="3" customFormat="1" ht="45.95" customHeight="1" x14ac:dyDescent="0.25">
      <c r="A416" s="52" t="s">
        <v>22</v>
      </c>
      <c r="B416" s="52"/>
      <c r="C416" s="22">
        <v>5358.15</v>
      </c>
      <c r="D416" s="22">
        <v>6.7</v>
      </c>
      <c r="E416" s="23" t="s">
        <v>17</v>
      </c>
      <c r="F416" s="24">
        <f t="shared" si="11"/>
        <v>35899.604999999996</v>
      </c>
      <c r="G416" s="2"/>
    </row>
    <row r="417" spans="1:7" s="3" customFormat="1" ht="23.1" customHeight="1" x14ac:dyDescent="0.25">
      <c r="A417" s="52" t="s">
        <v>23</v>
      </c>
      <c r="B417" s="52"/>
      <c r="C417" s="22">
        <v>246.53</v>
      </c>
      <c r="D417" s="22"/>
      <c r="E417" s="23" t="s">
        <v>17</v>
      </c>
      <c r="F417" s="24">
        <f t="shared" si="11"/>
        <v>0</v>
      </c>
      <c r="G417" s="2"/>
    </row>
    <row r="418" spans="1:7" s="3" customFormat="1" ht="23.1" customHeight="1" x14ac:dyDescent="0.25">
      <c r="A418" s="52" t="s">
        <v>24</v>
      </c>
      <c r="B418" s="52"/>
      <c r="C418" s="22">
        <v>4374.5</v>
      </c>
      <c r="D418" s="22">
        <v>6.7</v>
      </c>
      <c r="E418" s="23" t="s">
        <v>17</v>
      </c>
      <c r="F418" s="24">
        <f t="shared" si="11"/>
        <v>29309.15</v>
      </c>
      <c r="G418" s="2"/>
    </row>
    <row r="419" spans="1:7" s="3" customFormat="1" ht="23.1" customHeight="1" x14ac:dyDescent="0.25">
      <c r="A419" s="52" t="s">
        <v>25</v>
      </c>
      <c r="B419" s="52"/>
      <c r="C419" s="22">
        <v>1282.45</v>
      </c>
      <c r="D419" s="22">
        <v>6.7</v>
      </c>
      <c r="E419" s="23" t="s">
        <v>17</v>
      </c>
      <c r="F419" s="24">
        <f t="shared" si="11"/>
        <v>8592.4150000000009</v>
      </c>
      <c r="G419" s="2"/>
    </row>
    <row r="420" spans="1:7" s="3" customFormat="1" ht="23.1" customHeight="1" x14ac:dyDescent="0.25">
      <c r="A420" s="52" t="s">
        <v>26</v>
      </c>
      <c r="B420" s="52"/>
      <c r="C420" s="22">
        <v>1000.47</v>
      </c>
      <c r="D420" s="22">
        <v>6.7</v>
      </c>
      <c r="E420" s="23" t="s">
        <v>17</v>
      </c>
      <c r="F420" s="24">
        <f>C420*D420</f>
        <v>6703.1490000000003</v>
      </c>
      <c r="G420" s="2"/>
    </row>
    <row r="421" spans="1:7" s="3" customFormat="1" ht="23.1" customHeight="1" x14ac:dyDescent="0.25">
      <c r="A421" s="52" t="s">
        <v>27</v>
      </c>
      <c r="B421" s="52"/>
      <c r="C421" s="22">
        <v>718.61</v>
      </c>
      <c r="D421" s="22">
        <v>67</v>
      </c>
      <c r="E421" s="23" t="s">
        <v>17</v>
      </c>
      <c r="F421" s="24">
        <f>C421*D421</f>
        <v>48146.87</v>
      </c>
      <c r="G421" s="2"/>
    </row>
    <row r="422" spans="1:7" s="3" customFormat="1" ht="23.1" customHeight="1" x14ac:dyDescent="0.25">
      <c r="A422" s="4"/>
      <c r="B422" s="25"/>
      <c r="C422" s="25"/>
      <c r="D422" s="26"/>
      <c r="E422" s="26"/>
      <c r="F422" s="7"/>
      <c r="G422" s="2"/>
    </row>
    <row r="423" spans="1:7" s="3" customFormat="1" ht="23.1" customHeight="1" x14ac:dyDescent="0.25">
      <c r="A423" s="4"/>
      <c r="B423" s="5" t="s">
        <v>28</v>
      </c>
      <c r="C423" s="6"/>
      <c r="D423" s="4"/>
      <c r="E423" s="4"/>
      <c r="F423" s="7"/>
      <c r="G423" s="2"/>
    </row>
    <row r="424" spans="1:7" s="3" customFormat="1" ht="23.1" customHeight="1" x14ac:dyDescent="0.25">
      <c r="A424" s="4"/>
      <c r="B424" s="53" t="s">
        <v>29</v>
      </c>
      <c r="C424" s="27" t="s">
        <v>30</v>
      </c>
      <c r="D424" s="28">
        <f>IF(F412&gt;0,ROUND((F412+C405)/C405,2),0)</f>
        <v>1.01</v>
      </c>
      <c r="E424" s="28"/>
      <c r="F424" s="8"/>
      <c r="G424" s="2"/>
    </row>
    <row r="425" spans="1:7" s="3" customFormat="1" ht="23.1" customHeight="1" x14ac:dyDescent="0.25">
      <c r="A425" s="4"/>
      <c r="B425" s="53"/>
      <c r="C425" s="27" t="s">
        <v>31</v>
      </c>
      <c r="D425" s="28">
        <f>IF(SUM(F413:F414)&gt;0,ROUND((F413+F414+C405)/C405,2),0)</f>
        <v>1.06</v>
      </c>
      <c r="E425" s="28"/>
      <c r="F425" s="29"/>
      <c r="G425" s="2"/>
    </row>
    <row r="426" spans="1:7" s="3" customFormat="1" ht="23.1" customHeight="1" x14ac:dyDescent="0.25">
      <c r="A426" s="4"/>
      <c r="B426" s="53"/>
      <c r="C426" s="27" t="s">
        <v>32</v>
      </c>
      <c r="D426" s="28">
        <f>IF(F415&gt;0,ROUND((F415+C405)/C405,2),0)</f>
        <v>0</v>
      </c>
      <c r="E426" s="8"/>
      <c r="F426" s="29"/>
      <c r="G426" s="2"/>
    </row>
    <row r="427" spans="1:7" s="3" customFormat="1" ht="23.1" customHeight="1" x14ac:dyDescent="0.25">
      <c r="A427" s="4"/>
      <c r="B427" s="53"/>
      <c r="C427" s="30" t="s">
        <v>33</v>
      </c>
      <c r="D427" s="31">
        <f>IF(SUM(F416:F421)&gt;0,ROUND((SUM(F416:F421)+C405)/C405,2),0)</f>
        <v>6.22</v>
      </c>
      <c r="E427" s="8"/>
      <c r="F427" s="29"/>
      <c r="G427" s="2"/>
    </row>
    <row r="428" spans="1:7" s="3" customFormat="1" ht="23.1" customHeight="1" x14ac:dyDescent="0.25">
      <c r="A428" s="4"/>
      <c r="B428" s="4"/>
      <c r="C428" s="32" t="s">
        <v>34</v>
      </c>
      <c r="D428" s="33">
        <f>SUM(D424:D427)-IF(VALUE(COUNTIF(D424:D427,"&gt;0"))=4,3,0)-IF(VALUE(COUNTIF(D424:D427,"&gt;0"))=3,2,0)-IF(VALUE(COUNTIF(D424:D427,"&gt;0"))=2,1,0)</f>
        <v>6.2899999999999991</v>
      </c>
      <c r="E428" s="34"/>
      <c r="F428" s="7"/>
      <c r="G428" s="2"/>
    </row>
    <row r="429" spans="1:7" s="3" customFormat="1" ht="23.1" customHeight="1" x14ac:dyDescent="0.25">
      <c r="A429" s="4"/>
      <c r="B429" s="4"/>
      <c r="C429" s="4"/>
      <c r="D429" s="35"/>
      <c r="E429" s="4"/>
      <c r="F429" s="7"/>
      <c r="G429" s="2"/>
    </row>
    <row r="430" spans="1:7" s="3" customFormat="1" ht="23.1" customHeight="1" x14ac:dyDescent="0.35">
      <c r="A430" s="36"/>
      <c r="B430" s="37" t="s">
        <v>35</v>
      </c>
      <c r="C430" s="55">
        <f>D428*C405</f>
        <v>155105.10999999999</v>
      </c>
      <c r="D430" s="55"/>
      <c r="E430" s="4"/>
      <c r="F430" s="7"/>
      <c r="G430" s="2"/>
    </row>
    <row r="431" spans="1:7" s="3" customFormat="1" ht="23.1" customHeight="1" x14ac:dyDescent="0.3">
      <c r="A431" s="4"/>
      <c r="B431" s="38" t="s">
        <v>36</v>
      </c>
      <c r="C431" s="56">
        <f>C430/C404</f>
        <v>136.41610378188213</v>
      </c>
      <c r="D431" s="56"/>
      <c r="E431" s="4"/>
      <c r="F431" s="4"/>
      <c r="G431" s="2"/>
    </row>
    <row r="432" spans="1:7" s="3" customFormat="1" ht="23.1" customHeight="1" x14ac:dyDescent="0.25">
      <c r="A432" s="1"/>
      <c r="B432" s="1"/>
      <c r="C432" s="1"/>
      <c r="D432" s="1"/>
      <c r="E432" s="1"/>
      <c r="F432" s="1"/>
      <c r="G432" s="2"/>
    </row>
    <row r="433" spans="1:7" s="3" customFormat="1" ht="54.95" customHeight="1" x14ac:dyDescent="0.8">
      <c r="A433" s="54" t="s">
        <v>125</v>
      </c>
      <c r="B433" s="54"/>
      <c r="C433" s="54"/>
      <c r="D433" s="54"/>
      <c r="E433" s="54"/>
      <c r="F433" s="54"/>
      <c r="G433" s="2"/>
    </row>
    <row r="434" spans="1:7" s="3" customFormat="1" ht="45.95" customHeight="1" x14ac:dyDescent="0.25">
      <c r="A434" s="45" t="s">
        <v>0</v>
      </c>
      <c r="B434" s="45"/>
      <c r="C434" s="45"/>
      <c r="D434" s="45"/>
      <c r="E434" s="45"/>
      <c r="F434" s="45"/>
      <c r="G434" s="2"/>
    </row>
    <row r="435" spans="1:7" s="3" customFormat="1" ht="30" customHeight="1" x14ac:dyDescent="0.25">
      <c r="A435" s="4"/>
      <c r="B435" s="5" t="s">
        <v>1</v>
      </c>
      <c r="C435" s="6"/>
      <c r="D435" s="4"/>
      <c r="E435" s="4"/>
      <c r="F435" s="7"/>
      <c r="G435" s="2"/>
    </row>
    <row r="436" spans="1:7" s="3" customFormat="1" ht="23.1" customHeight="1" x14ac:dyDescent="0.25">
      <c r="A436" s="8"/>
      <c r="B436" s="46" t="s">
        <v>3</v>
      </c>
      <c r="C436" s="49" t="s">
        <v>4</v>
      </c>
      <c r="D436" s="50"/>
      <c r="E436" s="50"/>
      <c r="F436" s="51"/>
      <c r="G436" s="2"/>
    </row>
    <row r="437" spans="1:7" s="3" customFormat="1" ht="23.1" customHeight="1" x14ac:dyDescent="0.25">
      <c r="A437" s="8"/>
      <c r="B437" s="47"/>
      <c r="C437" s="49" t="s">
        <v>75</v>
      </c>
      <c r="D437" s="50"/>
      <c r="E437" s="50"/>
      <c r="F437" s="51"/>
      <c r="G437" s="2"/>
    </row>
    <row r="438" spans="1:7" s="3" customFormat="1" ht="23.1" customHeight="1" x14ac:dyDescent="0.25">
      <c r="A438" s="8"/>
      <c r="B438" s="48"/>
      <c r="C438" s="49" t="s">
        <v>84</v>
      </c>
      <c r="D438" s="50"/>
      <c r="E438" s="50"/>
      <c r="F438" s="51"/>
      <c r="G438" s="2"/>
    </row>
    <row r="439" spans="1:7" s="3" customFormat="1" ht="23.1" customHeight="1" x14ac:dyDescent="0.25">
      <c r="A439" s="4"/>
      <c r="B439" s="9" t="s">
        <v>5</v>
      </c>
      <c r="C439" s="10">
        <v>5.2</v>
      </c>
      <c r="D439" s="11"/>
      <c r="E439" s="8"/>
      <c r="F439" s="7"/>
      <c r="G439" s="2"/>
    </row>
    <row r="440" spans="1:7" s="3" customFormat="1" ht="23.1" customHeight="1" x14ac:dyDescent="0.25">
      <c r="A440" s="4"/>
      <c r="B440" s="12" t="s">
        <v>6</v>
      </c>
      <c r="C440" s="13">
        <v>1032</v>
      </c>
      <c r="D440" s="57" t="s">
        <v>7</v>
      </c>
      <c r="E440" s="58"/>
      <c r="F440" s="61">
        <f>C441/C440</f>
        <v>37.020348837209305</v>
      </c>
      <c r="G440" s="2"/>
    </row>
    <row r="441" spans="1:7" s="3" customFormat="1" ht="23.1" customHeight="1" x14ac:dyDescent="0.25">
      <c r="A441" s="4"/>
      <c r="B441" s="12" t="s">
        <v>8</v>
      </c>
      <c r="C441" s="14">
        <v>38205</v>
      </c>
      <c r="D441" s="59"/>
      <c r="E441" s="60"/>
      <c r="F441" s="62"/>
      <c r="G441" s="2"/>
    </row>
    <row r="442" spans="1:7" s="3" customFormat="1" ht="23.1" customHeight="1" x14ac:dyDescent="0.25">
      <c r="A442" s="4"/>
      <c r="B442" s="15"/>
      <c r="C442" s="16"/>
      <c r="D442" s="17"/>
      <c r="E442" s="4"/>
      <c r="F442" s="7"/>
      <c r="G442" s="2"/>
    </row>
    <row r="443" spans="1:7" s="3" customFormat="1" ht="23.1" customHeight="1" x14ac:dyDescent="0.25">
      <c r="A443" s="4"/>
      <c r="B443" s="18" t="s">
        <v>9</v>
      </c>
      <c r="C443" s="19" t="s">
        <v>47</v>
      </c>
      <c r="D443" s="4"/>
      <c r="E443" s="4"/>
      <c r="F443" s="7"/>
      <c r="G443" s="2"/>
    </row>
    <row r="444" spans="1:7" s="3" customFormat="1" ht="23.1" customHeight="1" x14ac:dyDescent="0.25">
      <c r="A444" s="4"/>
      <c r="B444" s="18" t="s">
        <v>2</v>
      </c>
      <c r="C444" s="19">
        <v>65</v>
      </c>
      <c r="D444" s="4"/>
      <c r="E444" s="4"/>
      <c r="F444" s="7"/>
      <c r="G444" s="2"/>
    </row>
    <row r="445" spans="1:7" s="3" customFormat="1" ht="23.1" customHeight="1" x14ac:dyDescent="0.25">
      <c r="A445" s="4"/>
      <c r="B445" s="18" t="s">
        <v>10</v>
      </c>
      <c r="C445" s="20" t="s">
        <v>11</v>
      </c>
      <c r="D445" s="4"/>
      <c r="E445" s="4"/>
      <c r="F445" s="7"/>
      <c r="G445" s="2"/>
    </row>
    <row r="446" spans="1:7" s="3" customFormat="1" ht="23.1" customHeight="1" x14ac:dyDescent="0.25">
      <c r="A446" s="4"/>
      <c r="B446" s="4"/>
      <c r="C446" s="4"/>
      <c r="D446" s="4"/>
      <c r="E446" s="4"/>
      <c r="F446" s="7"/>
      <c r="G446" s="2"/>
    </row>
    <row r="447" spans="1:7" s="3" customFormat="1" ht="50.1" customHeight="1" x14ac:dyDescent="0.25">
      <c r="A447" s="63" t="s">
        <v>12</v>
      </c>
      <c r="B447" s="63"/>
      <c r="C447" s="21" t="s">
        <v>13</v>
      </c>
      <c r="D447" s="64" t="s">
        <v>14</v>
      </c>
      <c r="E447" s="64"/>
      <c r="F447" s="21" t="s">
        <v>15</v>
      </c>
      <c r="G447" s="2"/>
    </row>
    <row r="448" spans="1:7" s="3" customFormat="1" ht="23.1" customHeight="1" x14ac:dyDescent="0.25">
      <c r="A448" s="52" t="s">
        <v>16</v>
      </c>
      <c r="B448" s="52"/>
      <c r="C448" s="22">
        <v>52.74</v>
      </c>
      <c r="D448" s="22">
        <v>5.2</v>
      </c>
      <c r="E448" s="23" t="s">
        <v>17</v>
      </c>
      <c r="F448" s="24">
        <f t="shared" ref="F448:F455" si="12">C448*D448</f>
        <v>274.24800000000005</v>
      </c>
      <c r="G448" s="2"/>
    </row>
    <row r="449" spans="1:7" s="3" customFormat="1" ht="23.1" customHeight="1" x14ac:dyDescent="0.25">
      <c r="A449" s="52" t="s">
        <v>18</v>
      </c>
      <c r="B449" s="52"/>
      <c r="C449" s="22">
        <v>189.45</v>
      </c>
      <c r="D449" s="22">
        <v>1.615</v>
      </c>
      <c r="E449" s="23" t="s">
        <v>19</v>
      </c>
      <c r="F449" s="24">
        <f t="shared" si="12"/>
        <v>305.96174999999999</v>
      </c>
      <c r="G449" s="2"/>
    </row>
    <row r="450" spans="1:7" s="3" customFormat="1" ht="23.1" customHeight="1" x14ac:dyDescent="0.25">
      <c r="A450" s="52" t="s">
        <v>20</v>
      </c>
      <c r="B450" s="52"/>
      <c r="C450" s="22">
        <v>762.99</v>
      </c>
      <c r="D450" s="22">
        <v>1.615</v>
      </c>
      <c r="E450" s="23" t="s">
        <v>19</v>
      </c>
      <c r="F450" s="24">
        <f t="shared" si="12"/>
        <v>1232.22885</v>
      </c>
      <c r="G450" s="2"/>
    </row>
    <row r="451" spans="1:7" s="3" customFormat="1" ht="23.1" customHeight="1" x14ac:dyDescent="0.25">
      <c r="A451" s="52" t="s">
        <v>21</v>
      </c>
      <c r="B451" s="52"/>
      <c r="C451" s="22">
        <v>1409.04</v>
      </c>
      <c r="D451" s="22"/>
      <c r="E451" s="23" t="s">
        <v>17</v>
      </c>
      <c r="F451" s="24">
        <f t="shared" si="12"/>
        <v>0</v>
      </c>
      <c r="G451" s="2"/>
    </row>
    <row r="452" spans="1:7" s="3" customFormat="1" ht="45.95" customHeight="1" x14ac:dyDescent="0.25">
      <c r="A452" s="52" t="s">
        <v>22</v>
      </c>
      <c r="B452" s="52"/>
      <c r="C452" s="22">
        <v>5358.15</v>
      </c>
      <c r="D452" s="22">
        <v>5.2</v>
      </c>
      <c r="E452" s="23" t="s">
        <v>17</v>
      </c>
      <c r="F452" s="24">
        <f t="shared" si="12"/>
        <v>27862.379999999997</v>
      </c>
      <c r="G452" s="2"/>
    </row>
    <row r="453" spans="1:7" s="3" customFormat="1" ht="23.1" customHeight="1" x14ac:dyDescent="0.25">
      <c r="A453" s="52" t="s">
        <v>23</v>
      </c>
      <c r="B453" s="52"/>
      <c r="C453" s="22">
        <v>246.53</v>
      </c>
      <c r="D453" s="22"/>
      <c r="E453" s="23" t="s">
        <v>17</v>
      </c>
      <c r="F453" s="24">
        <f t="shared" si="12"/>
        <v>0</v>
      </c>
      <c r="G453" s="2"/>
    </row>
    <row r="454" spans="1:7" s="3" customFormat="1" ht="23.1" customHeight="1" x14ac:dyDescent="0.25">
      <c r="A454" s="52" t="s">
        <v>24</v>
      </c>
      <c r="B454" s="52"/>
      <c r="C454" s="22">
        <v>4374.5</v>
      </c>
      <c r="D454" s="22">
        <v>5.2</v>
      </c>
      <c r="E454" s="23" t="s">
        <v>17</v>
      </c>
      <c r="F454" s="24">
        <f t="shared" si="12"/>
        <v>22747.4</v>
      </c>
      <c r="G454" s="2"/>
    </row>
    <row r="455" spans="1:7" s="3" customFormat="1" ht="23.1" customHeight="1" x14ac:dyDescent="0.25">
      <c r="A455" s="52" t="s">
        <v>25</v>
      </c>
      <c r="B455" s="52"/>
      <c r="C455" s="22">
        <v>1282.45</v>
      </c>
      <c r="D455" s="22">
        <v>5.2</v>
      </c>
      <c r="E455" s="23" t="s">
        <v>17</v>
      </c>
      <c r="F455" s="24">
        <f t="shared" si="12"/>
        <v>6668.7400000000007</v>
      </c>
      <c r="G455" s="2"/>
    </row>
    <row r="456" spans="1:7" s="3" customFormat="1" ht="23.1" customHeight="1" x14ac:dyDescent="0.25">
      <c r="A456" s="52" t="s">
        <v>26</v>
      </c>
      <c r="B456" s="52"/>
      <c r="C456" s="22">
        <v>1000.47</v>
      </c>
      <c r="D456" s="22">
        <v>5.2</v>
      </c>
      <c r="E456" s="23" t="s">
        <v>17</v>
      </c>
      <c r="F456" s="24">
        <f>C456*D456</f>
        <v>5202.4440000000004</v>
      </c>
      <c r="G456" s="2"/>
    </row>
    <row r="457" spans="1:7" s="3" customFormat="1" ht="23.1" customHeight="1" x14ac:dyDescent="0.25">
      <c r="A457" s="52" t="s">
        <v>27</v>
      </c>
      <c r="B457" s="52"/>
      <c r="C457" s="22">
        <v>718.61</v>
      </c>
      <c r="D457" s="22">
        <v>52</v>
      </c>
      <c r="E457" s="23" t="s">
        <v>17</v>
      </c>
      <c r="F457" s="24">
        <f>C457*D457</f>
        <v>37367.72</v>
      </c>
      <c r="G457" s="2"/>
    </row>
    <row r="458" spans="1:7" s="3" customFormat="1" ht="23.1" customHeight="1" x14ac:dyDescent="0.25">
      <c r="A458" s="4"/>
      <c r="B458" s="25"/>
      <c r="C458" s="25"/>
      <c r="D458" s="26"/>
      <c r="E458" s="26"/>
      <c r="F458" s="7"/>
      <c r="G458" s="2"/>
    </row>
    <row r="459" spans="1:7" s="3" customFormat="1" ht="23.1" customHeight="1" x14ac:dyDescent="0.25">
      <c r="A459" s="4"/>
      <c r="B459" s="5" t="s">
        <v>28</v>
      </c>
      <c r="C459" s="6"/>
      <c r="D459" s="4"/>
      <c r="E459" s="4"/>
      <c r="F459" s="7"/>
      <c r="G459" s="2"/>
    </row>
    <row r="460" spans="1:7" s="3" customFormat="1" ht="23.1" customHeight="1" x14ac:dyDescent="0.25">
      <c r="A460" s="4"/>
      <c r="B460" s="53" t="s">
        <v>29</v>
      </c>
      <c r="C460" s="27" t="s">
        <v>30</v>
      </c>
      <c r="D460" s="28">
        <f>IF(F448&gt;0,ROUND((F448+C441)/C441,2),0)</f>
        <v>1.01</v>
      </c>
      <c r="E460" s="28"/>
      <c r="F460" s="8"/>
      <c r="G460" s="2"/>
    </row>
    <row r="461" spans="1:7" s="3" customFormat="1" ht="23.1" customHeight="1" x14ac:dyDescent="0.25">
      <c r="A461" s="4"/>
      <c r="B461" s="53"/>
      <c r="C461" s="27" t="s">
        <v>31</v>
      </c>
      <c r="D461" s="28">
        <f>IF(SUM(F449:F450)&gt;0,ROUND((F449+F450+C441)/C441,2),0)</f>
        <v>1.04</v>
      </c>
      <c r="E461" s="28"/>
      <c r="F461" s="29"/>
      <c r="G461" s="2"/>
    </row>
    <row r="462" spans="1:7" s="3" customFormat="1" ht="23.1" customHeight="1" x14ac:dyDescent="0.25">
      <c r="A462" s="4"/>
      <c r="B462" s="53"/>
      <c r="C462" s="27" t="s">
        <v>32</v>
      </c>
      <c r="D462" s="28">
        <f>IF(F451&gt;0,ROUND((F451+C441)/C441,2),0)</f>
        <v>0</v>
      </c>
      <c r="E462" s="8"/>
      <c r="F462" s="29"/>
      <c r="G462" s="2"/>
    </row>
    <row r="463" spans="1:7" s="3" customFormat="1" ht="23.1" customHeight="1" x14ac:dyDescent="0.25">
      <c r="A463" s="4"/>
      <c r="B463" s="53"/>
      <c r="C463" s="30" t="s">
        <v>33</v>
      </c>
      <c r="D463" s="31">
        <f>IF(SUM(F452:F457)&gt;0,ROUND((SUM(F452:F457)+C441)/C441,2),0)</f>
        <v>3.61</v>
      </c>
      <c r="E463" s="8"/>
      <c r="F463" s="29"/>
      <c r="G463" s="2"/>
    </row>
    <row r="464" spans="1:7" s="3" customFormat="1" ht="23.1" customHeight="1" x14ac:dyDescent="0.25">
      <c r="A464" s="4"/>
      <c r="B464" s="4"/>
      <c r="C464" s="32" t="s">
        <v>34</v>
      </c>
      <c r="D464" s="33">
        <f>SUM(D460:D463)-IF(VALUE(COUNTIF(D460:D463,"&gt;0"))=4,3,0)-IF(VALUE(COUNTIF(D460:D463,"&gt;0"))=3,2,0)-IF(VALUE(COUNTIF(D460:D463,"&gt;0"))=2,1,0)</f>
        <v>3.66</v>
      </c>
      <c r="E464" s="34"/>
      <c r="F464" s="7"/>
      <c r="G464" s="2"/>
    </row>
    <row r="465" spans="1:7" s="3" customFormat="1" ht="23.1" customHeight="1" x14ac:dyDescent="0.25">
      <c r="A465" s="4"/>
      <c r="B465" s="4"/>
      <c r="C465" s="4"/>
      <c r="D465" s="35"/>
      <c r="E465" s="4"/>
      <c r="F465" s="7"/>
      <c r="G465" s="2"/>
    </row>
    <row r="466" spans="1:7" s="3" customFormat="1" ht="23.1" customHeight="1" x14ac:dyDescent="0.35">
      <c r="A466" s="36"/>
      <c r="B466" s="37" t="s">
        <v>35</v>
      </c>
      <c r="C466" s="55">
        <f>D464*C441</f>
        <v>139830.30000000002</v>
      </c>
      <c r="D466" s="55"/>
      <c r="E466" s="4"/>
      <c r="F466" s="7"/>
      <c r="G466" s="2"/>
    </row>
    <row r="467" spans="1:7" s="3" customFormat="1" ht="23.1" customHeight="1" x14ac:dyDescent="0.3">
      <c r="A467" s="4"/>
      <c r="B467" s="38" t="s">
        <v>36</v>
      </c>
      <c r="C467" s="56">
        <f>C466/C440</f>
        <v>135.49447674418607</v>
      </c>
      <c r="D467" s="56"/>
      <c r="E467" s="4"/>
      <c r="F467" s="4"/>
      <c r="G467" s="2"/>
    </row>
    <row r="468" spans="1:7" s="3" customFormat="1" ht="23.1" customHeight="1" x14ac:dyDescent="0.25">
      <c r="A468" s="1"/>
      <c r="B468" s="1"/>
      <c r="C468" s="1"/>
      <c r="D468" s="1"/>
      <c r="E468" s="1"/>
      <c r="F468" s="1"/>
      <c r="G468" s="2"/>
    </row>
    <row r="469" spans="1:7" s="3" customFormat="1" ht="54.95" customHeight="1" x14ac:dyDescent="0.8">
      <c r="A469" s="54" t="s">
        <v>126</v>
      </c>
      <c r="B469" s="54"/>
      <c r="C469" s="54"/>
      <c r="D469" s="54"/>
      <c r="E469" s="54"/>
      <c r="F469" s="54"/>
      <c r="G469" s="2"/>
    </row>
    <row r="470" spans="1:7" s="3" customFormat="1" ht="45.95" customHeight="1" x14ac:dyDescent="0.25">
      <c r="A470" s="45" t="s">
        <v>0</v>
      </c>
      <c r="B470" s="45"/>
      <c r="C470" s="45"/>
      <c r="D470" s="45"/>
      <c r="E470" s="45"/>
      <c r="F470" s="45"/>
      <c r="G470" s="2"/>
    </row>
    <row r="471" spans="1:7" s="3" customFormat="1" ht="30" customHeight="1" x14ac:dyDescent="0.25">
      <c r="A471" s="4"/>
      <c r="B471" s="5" t="s">
        <v>1</v>
      </c>
      <c r="C471" s="6"/>
      <c r="D471" s="4"/>
      <c r="E471" s="4"/>
      <c r="F471" s="7"/>
      <c r="G471" s="2"/>
    </row>
    <row r="472" spans="1:7" s="3" customFormat="1" ht="23.1" customHeight="1" x14ac:dyDescent="0.25">
      <c r="A472" s="8"/>
      <c r="B472" s="46" t="s">
        <v>3</v>
      </c>
      <c r="C472" s="49" t="s">
        <v>4</v>
      </c>
      <c r="D472" s="50"/>
      <c r="E472" s="50"/>
      <c r="F472" s="51"/>
      <c r="G472" s="2"/>
    </row>
    <row r="473" spans="1:7" s="3" customFormat="1" ht="23.1" customHeight="1" x14ac:dyDescent="0.25">
      <c r="A473" s="8"/>
      <c r="B473" s="47"/>
      <c r="C473" s="49" t="s">
        <v>85</v>
      </c>
      <c r="D473" s="50"/>
      <c r="E473" s="50"/>
      <c r="F473" s="51"/>
      <c r="G473" s="2"/>
    </row>
    <row r="474" spans="1:7" s="3" customFormat="1" ht="23.1" customHeight="1" x14ac:dyDescent="0.25">
      <c r="A474" s="8"/>
      <c r="B474" s="48"/>
      <c r="C474" s="49" t="s">
        <v>86</v>
      </c>
      <c r="D474" s="50"/>
      <c r="E474" s="50"/>
      <c r="F474" s="51"/>
      <c r="G474" s="2"/>
    </row>
    <row r="475" spans="1:7" s="3" customFormat="1" ht="23.1" customHeight="1" x14ac:dyDescent="0.25">
      <c r="A475" s="4"/>
      <c r="B475" s="9" t="s">
        <v>5</v>
      </c>
      <c r="C475" s="10">
        <v>2</v>
      </c>
      <c r="D475" s="11"/>
      <c r="E475" s="8"/>
      <c r="F475" s="7"/>
      <c r="G475" s="2"/>
    </row>
    <row r="476" spans="1:7" s="3" customFormat="1" ht="23.1" customHeight="1" x14ac:dyDescent="0.25">
      <c r="A476" s="4"/>
      <c r="B476" s="12" t="s">
        <v>6</v>
      </c>
      <c r="C476" s="13">
        <v>274</v>
      </c>
      <c r="D476" s="57" t="s">
        <v>7</v>
      </c>
      <c r="E476" s="58"/>
      <c r="F476" s="61">
        <f>C477/C476</f>
        <v>56.478102189781019</v>
      </c>
      <c r="G476" s="2"/>
    </row>
    <row r="477" spans="1:7" s="3" customFormat="1" ht="23.1" customHeight="1" x14ac:dyDescent="0.25">
      <c r="A477" s="4"/>
      <c r="B477" s="12" t="s">
        <v>8</v>
      </c>
      <c r="C477" s="14">
        <v>15475</v>
      </c>
      <c r="D477" s="59"/>
      <c r="E477" s="60"/>
      <c r="F477" s="62"/>
      <c r="G477" s="2"/>
    </row>
    <row r="478" spans="1:7" s="3" customFormat="1" ht="23.1" customHeight="1" x14ac:dyDescent="0.25">
      <c r="A478" s="4"/>
      <c r="B478" s="15"/>
      <c r="C478" s="16"/>
      <c r="D478" s="17"/>
      <c r="E478" s="4"/>
      <c r="F478" s="7"/>
      <c r="G478" s="2"/>
    </row>
    <row r="479" spans="1:7" s="3" customFormat="1" ht="23.1" customHeight="1" x14ac:dyDescent="0.25">
      <c r="A479" s="4"/>
      <c r="B479" s="18" t="s">
        <v>9</v>
      </c>
      <c r="C479" s="19" t="s">
        <v>48</v>
      </c>
      <c r="D479" s="4"/>
      <c r="E479" s="4"/>
      <c r="F479" s="7"/>
      <c r="G479" s="2"/>
    </row>
    <row r="480" spans="1:7" s="3" customFormat="1" ht="23.1" customHeight="1" x14ac:dyDescent="0.25">
      <c r="A480" s="4"/>
      <c r="B480" s="18" t="s">
        <v>2</v>
      </c>
      <c r="C480" s="19">
        <v>70</v>
      </c>
      <c r="D480" s="4"/>
      <c r="E480" s="4"/>
      <c r="F480" s="7"/>
      <c r="G480" s="2"/>
    </row>
    <row r="481" spans="1:7" s="3" customFormat="1" ht="23.1" customHeight="1" x14ac:dyDescent="0.25">
      <c r="A481" s="4"/>
      <c r="B481" s="18" t="s">
        <v>10</v>
      </c>
      <c r="C481" s="20" t="s">
        <v>11</v>
      </c>
      <c r="D481" s="4"/>
      <c r="E481" s="4"/>
      <c r="F481" s="7"/>
      <c r="G481" s="2"/>
    </row>
    <row r="482" spans="1:7" s="3" customFormat="1" ht="23.1" customHeight="1" x14ac:dyDescent="0.25">
      <c r="A482" s="4"/>
      <c r="B482" s="4"/>
      <c r="C482" s="4"/>
      <c r="D482" s="4"/>
      <c r="E482" s="4"/>
      <c r="F482" s="7"/>
      <c r="G482" s="2"/>
    </row>
    <row r="483" spans="1:7" s="3" customFormat="1" ht="50.1" customHeight="1" x14ac:dyDescent="0.25">
      <c r="A483" s="63" t="s">
        <v>12</v>
      </c>
      <c r="B483" s="63"/>
      <c r="C483" s="21" t="s">
        <v>13</v>
      </c>
      <c r="D483" s="64" t="s">
        <v>14</v>
      </c>
      <c r="E483" s="64"/>
      <c r="F483" s="21" t="s">
        <v>15</v>
      </c>
      <c r="G483" s="2"/>
    </row>
    <row r="484" spans="1:7" s="3" customFormat="1" ht="23.1" customHeight="1" x14ac:dyDescent="0.25">
      <c r="A484" s="52" t="s">
        <v>16</v>
      </c>
      <c r="B484" s="52"/>
      <c r="C484" s="22">
        <v>52.74</v>
      </c>
      <c r="D484" s="22">
        <v>2</v>
      </c>
      <c r="E484" s="23" t="s">
        <v>17</v>
      </c>
      <c r="F484" s="24">
        <f t="shared" ref="F484:F491" si="13">C484*D484</f>
        <v>105.48</v>
      </c>
      <c r="G484" s="2"/>
    </row>
    <row r="485" spans="1:7" s="3" customFormat="1" ht="23.1" customHeight="1" x14ac:dyDescent="0.25">
      <c r="A485" s="52" t="s">
        <v>18</v>
      </c>
      <c r="B485" s="52"/>
      <c r="C485" s="22">
        <v>189.45</v>
      </c>
      <c r="D485" s="22">
        <v>0.63200000000000001</v>
      </c>
      <c r="E485" s="23" t="s">
        <v>19</v>
      </c>
      <c r="F485" s="24">
        <f t="shared" si="13"/>
        <v>119.7324</v>
      </c>
      <c r="G485" s="2"/>
    </row>
    <row r="486" spans="1:7" s="3" customFormat="1" ht="23.1" customHeight="1" x14ac:dyDescent="0.25">
      <c r="A486" s="52" t="s">
        <v>20</v>
      </c>
      <c r="B486" s="52"/>
      <c r="C486" s="22">
        <v>762.99</v>
      </c>
      <c r="D486" s="22">
        <v>0.63200000000000001</v>
      </c>
      <c r="E486" s="23" t="s">
        <v>19</v>
      </c>
      <c r="F486" s="24">
        <f t="shared" si="13"/>
        <v>482.20967999999999</v>
      </c>
      <c r="G486" s="2"/>
    </row>
    <row r="487" spans="1:7" s="3" customFormat="1" ht="23.1" customHeight="1" x14ac:dyDescent="0.25">
      <c r="A487" s="52" t="s">
        <v>21</v>
      </c>
      <c r="B487" s="52"/>
      <c r="C487" s="22">
        <v>1409.04</v>
      </c>
      <c r="D487" s="22"/>
      <c r="E487" s="23" t="s">
        <v>17</v>
      </c>
      <c r="F487" s="24">
        <f t="shared" si="13"/>
        <v>0</v>
      </c>
      <c r="G487" s="2"/>
    </row>
    <row r="488" spans="1:7" s="3" customFormat="1" ht="45.95" customHeight="1" x14ac:dyDescent="0.25">
      <c r="A488" s="52" t="s">
        <v>22</v>
      </c>
      <c r="B488" s="52"/>
      <c r="C488" s="22">
        <v>5358.15</v>
      </c>
      <c r="D488" s="22">
        <v>2</v>
      </c>
      <c r="E488" s="23" t="s">
        <v>17</v>
      </c>
      <c r="F488" s="24">
        <f t="shared" si="13"/>
        <v>10716.3</v>
      </c>
      <c r="G488" s="2"/>
    </row>
    <row r="489" spans="1:7" s="3" customFormat="1" ht="23.1" customHeight="1" x14ac:dyDescent="0.25">
      <c r="A489" s="52" t="s">
        <v>23</v>
      </c>
      <c r="B489" s="52"/>
      <c r="C489" s="22">
        <v>246.53</v>
      </c>
      <c r="D489" s="22"/>
      <c r="E489" s="23" t="s">
        <v>17</v>
      </c>
      <c r="F489" s="24">
        <f t="shared" si="13"/>
        <v>0</v>
      </c>
      <c r="G489" s="2"/>
    </row>
    <row r="490" spans="1:7" s="3" customFormat="1" ht="23.1" customHeight="1" x14ac:dyDescent="0.25">
      <c r="A490" s="52" t="s">
        <v>24</v>
      </c>
      <c r="B490" s="52"/>
      <c r="C490" s="22">
        <v>4374.5</v>
      </c>
      <c r="D490" s="22">
        <v>2</v>
      </c>
      <c r="E490" s="23" t="s">
        <v>17</v>
      </c>
      <c r="F490" s="24">
        <f t="shared" si="13"/>
        <v>8749</v>
      </c>
      <c r="G490" s="2"/>
    </row>
    <row r="491" spans="1:7" s="3" customFormat="1" ht="23.1" customHeight="1" x14ac:dyDescent="0.25">
      <c r="A491" s="52" t="s">
        <v>25</v>
      </c>
      <c r="B491" s="52"/>
      <c r="C491" s="22">
        <v>1282.45</v>
      </c>
      <c r="D491" s="22">
        <v>2</v>
      </c>
      <c r="E491" s="23" t="s">
        <v>17</v>
      </c>
      <c r="F491" s="24">
        <f t="shared" si="13"/>
        <v>2564.9</v>
      </c>
      <c r="G491" s="2"/>
    </row>
    <row r="492" spans="1:7" s="3" customFormat="1" ht="23.1" customHeight="1" x14ac:dyDescent="0.25">
      <c r="A492" s="52" t="s">
        <v>26</v>
      </c>
      <c r="B492" s="52"/>
      <c r="C492" s="22">
        <v>1000.47</v>
      </c>
      <c r="D492" s="22">
        <v>2</v>
      </c>
      <c r="E492" s="23" t="s">
        <v>17</v>
      </c>
      <c r="F492" s="24">
        <f>C492*D492</f>
        <v>2000.94</v>
      </c>
      <c r="G492" s="2"/>
    </row>
    <row r="493" spans="1:7" s="3" customFormat="1" ht="23.1" customHeight="1" x14ac:dyDescent="0.25">
      <c r="A493" s="52" t="s">
        <v>27</v>
      </c>
      <c r="B493" s="52"/>
      <c r="C493" s="22">
        <v>718.61</v>
      </c>
      <c r="D493" s="22">
        <v>20</v>
      </c>
      <c r="E493" s="23" t="s">
        <v>17</v>
      </c>
      <c r="F493" s="24">
        <f>C493*D493</f>
        <v>14372.2</v>
      </c>
      <c r="G493" s="2"/>
    </row>
    <row r="494" spans="1:7" s="3" customFormat="1" ht="23.1" customHeight="1" x14ac:dyDescent="0.25">
      <c r="A494" s="4"/>
      <c r="B494" s="25"/>
      <c r="C494" s="25"/>
      <c r="D494" s="26"/>
      <c r="E494" s="26"/>
      <c r="F494" s="7"/>
      <c r="G494" s="2"/>
    </row>
    <row r="495" spans="1:7" s="3" customFormat="1" ht="23.1" customHeight="1" x14ac:dyDescent="0.25">
      <c r="A495" s="4"/>
      <c r="B495" s="5" t="s">
        <v>28</v>
      </c>
      <c r="C495" s="6"/>
      <c r="D495" s="4"/>
      <c r="E495" s="4"/>
      <c r="F495" s="7"/>
      <c r="G495" s="2"/>
    </row>
    <row r="496" spans="1:7" s="3" customFormat="1" ht="23.1" customHeight="1" x14ac:dyDescent="0.25">
      <c r="A496" s="4"/>
      <c r="B496" s="53" t="s">
        <v>29</v>
      </c>
      <c r="C496" s="27" t="s">
        <v>30</v>
      </c>
      <c r="D496" s="28">
        <f>IF(F484&gt;0,ROUND((F484+C477)/C477,2),0)</f>
        <v>1.01</v>
      </c>
      <c r="E496" s="28"/>
      <c r="F496" s="8"/>
      <c r="G496" s="2"/>
    </row>
    <row r="497" spans="1:7" s="3" customFormat="1" ht="23.1" customHeight="1" x14ac:dyDescent="0.25">
      <c r="A497" s="4"/>
      <c r="B497" s="53"/>
      <c r="C497" s="27" t="s">
        <v>31</v>
      </c>
      <c r="D497" s="28">
        <f>IF(SUM(F485:F486)&gt;0,ROUND((F485+F486+C477)/C477,2),0)</f>
        <v>1.04</v>
      </c>
      <c r="E497" s="28"/>
      <c r="F497" s="29"/>
      <c r="G497" s="2"/>
    </row>
    <row r="498" spans="1:7" s="3" customFormat="1" ht="23.1" customHeight="1" x14ac:dyDescent="0.25">
      <c r="A498" s="4"/>
      <c r="B498" s="53"/>
      <c r="C498" s="27" t="s">
        <v>32</v>
      </c>
      <c r="D498" s="28">
        <f>IF(F487&gt;0,ROUND((F487+C477)/C477,2),0)</f>
        <v>0</v>
      </c>
      <c r="E498" s="8"/>
      <c r="F498" s="29"/>
      <c r="G498" s="2"/>
    </row>
    <row r="499" spans="1:7" s="3" customFormat="1" ht="23.1" customHeight="1" x14ac:dyDescent="0.25">
      <c r="A499" s="4"/>
      <c r="B499" s="53"/>
      <c r="C499" s="30" t="s">
        <v>33</v>
      </c>
      <c r="D499" s="31">
        <f>IF(SUM(F488:F493)&gt;0,ROUND((SUM(F488:F493)+C477)/C477,2),0)</f>
        <v>3.48</v>
      </c>
      <c r="E499" s="8"/>
      <c r="F499" s="29"/>
      <c r="G499" s="2"/>
    </row>
    <row r="500" spans="1:7" s="3" customFormat="1" ht="23.1" customHeight="1" x14ac:dyDescent="0.25">
      <c r="A500" s="4"/>
      <c r="B500" s="4"/>
      <c r="C500" s="32" t="s">
        <v>34</v>
      </c>
      <c r="D500" s="33">
        <f>SUM(D496:D499)-IF(VALUE(COUNTIF(D496:D499,"&gt;0"))=4,3,0)-IF(VALUE(COUNTIF(D496:D499,"&gt;0"))=3,2,0)-IF(VALUE(COUNTIF(D496:D499,"&gt;0"))=2,1,0)</f>
        <v>3.5299999999999994</v>
      </c>
      <c r="E500" s="34"/>
      <c r="F500" s="7"/>
      <c r="G500" s="2"/>
    </row>
    <row r="501" spans="1:7" s="3" customFormat="1" ht="23.1" customHeight="1" x14ac:dyDescent="0.25">
      <c r="A501" s="4"/>
      <c r="B501" s="4"/>
      <c r="C501" s="4"/>
      <c r="D501" s="35"/>
      <c r="E501" s="4"/>
      <c r="F501" s="7"/>
      <c r="G501" s="2"/>
    </row>
    <row r="502" spans="1:7" s="3" customFormat="1" ht="23.1" customHeight="1" x14ac:dyDescent="0.35">
      <c r="A502" s="36"/>
      <c r="B502" s="37" t="s">
        <v>35</v>
      </c>
      <c r="C502" s="55">
        <f>D500*C477</f>
        <v>54626.749999999993</v>
      </c>
      <c r="D502" s="55"/>
      <c r="E502" s="4"/>
      <c r="F502" s="7"/>
      <c r="G502" s="2"/>
    </row>
    <row r="503" spans="1:7" s="3" customFormat="1" ht="23.1" customHeight="1" x14ac:dyDescent="0.3">
      <c r="A503" s="4"/>
      <c r="B503" s="38" t="s">
        <v>36</v>
      </c>
      <c r="C503" s="56">
        <f>C502/C476</f>
        <v>199.36770072992698</v>
      </c>
      <c r="D503" s="56"/>
      <c r="E503" s="4"/>
      <c r="F503" s="4"/>
      <c r="G503" s="2"/>
    </row>
    <row r="504" spans="1:7" s="3" customFormat="1" ht="23.1" customHeight="1" x14ac:dyDescent="0.25">
      <c r="A504" s="1"/>
      <c r="B504" s="1"/>
      <c r="C504" s="1"/>
      <c r="D504" s="1"/>
      <c r="E504" s="1"/>
      <c r="F504" s="1"/>
      <c r="G504" s="2"/>
    </row>
    <row r="505" spans="1:7" s="3" customFormat="1" ht="54.95" customHeight="1" x14ac:dyDescent="0.8">
      <c r="A505" s="54" t="s">
        <v>127</v>
      </c>
      <c r="B505" s="54"/>
      <c r="C505" s="54"/>
      <c r="D505" s="54"/>
      <c r="E505" s="54"/>
      <c r="F505" s="54"/>
      <c r="G505" s="2"/>
    </row>
    <row r="506" spans="1:7" s="3" customFormat="1" ht="45.95" customHeight="1" x14ac:dyDescent="0.25">
      <c r="A506" s="45" t="s">
        <v>0</v>
      </c>
      <c r="B506" s="45"/>
      <c r="C506" s="45"/>
      <c r="D506" s="45"/>
      <c r="E506" s="45"/>
      <c r="F506" s="45"/>
      <c r="G506" s="2"/>
    </row>
    <row r="507" spans="1:7" s="3" customFormat="1" ht="30" customHeight="1" x14ac:dyDescent="0.25">
      <c r="A507" s="4"/>
      <c r="B507" s="5" t="s">
        <v>1</v>
      </c>
      <c r="C507" s="6"/>
      <c r="D507" s="4"/>
      <c r="E507" s="4"/>
      <c r="F507" s="7"/>
      <c r="G507" s="2"/>
    </row>
    <row r="508" spans="1:7" s="3" customFormat="1" ht="23.1" customHeight="1" x14ac:dyDescent="0.25">
      <c r="A508" s="8"/>
      <c r="B508" s="46" t="s">
        <v>3</v>
      </c>
      <c r="C508" s="49" t="s">
        <v>4</v>
      </c>
      <c r="D508" s="50"/>
      <c r="E508" s="50"/>
      <c r="F508" s="51"/>
      <c r="G508" s="2"/>
    </row>
    <row r="509" spans="1:7" s="3" customFormat="1" ht="23.1" customHeight="1" x14ac:dyDescent="0.25">
      <c r="A509" s="8"/>
      <c r="B509" s="47"/>
      <c r="C509" s="49" t="s">
        <v>85</v>
      </c>
      <c r="D509" s="50"/>
      <c r="E509" s="50"/>
      <c r="F509" s="51"/>
      <c r="G509" s="2"/>
    </row>
    <row r="510" spans="1:7" s="3" customFormat="1" ht="23.1" customHeight="1" x14ac:dyDescent="0.25">
      <c r="A510" s="8"/>
      <c r="B510" s="48"/>
      <c r="C510" s="49" t="s">
        <v>87</v>
      </c>
      <c r="D510" s="50"/>
      <c r="E510" s="50"/>
      <c r="F510" s="51"/>
      <c r="G510" s="2"/>
    </row>
    <row r="511" spans="1:7" s="3" customFormat="1" ht="23.1" customHeight="1" x14ac:dyDescent="0.25">
      <c r="A511" s="4"/>
      <c r="B511" s="9" t="s">
        <v>5</v>
      </c>
      <c r="C511" s="10">
        <v>3.5</v>
      </c>
      <c r="D511" s="11"/>
      <c r="E511" s="8"/>
      <c r="F511" s="7"/>
      <c r="G511" s="2"/>
    </row>
    <row r="512" spans="1:7" s="3" customFormat="1" ht="23.1" customHeight="1" x14ac:dyDescent="0.25">
      <c r="A512" s="4"/>
      <c r="B512" s="12" t="s">
        <v>6</v>
      </c>
      <c r="C512" s="13">
        <v>440</v>
      </c>
      <c r="D512" s="57" t="s">
        <v>7</v>
      </c>
      <c r="E512" s="58"/>
      <c r="F512" s="61">
        <f>C513/C512</f>
        <v>80.820454545454552</v>
      </c>
      <c r="G512" s="2"/>
    </row>
    <row r="513" spans="1:7" s="3" customFormat="1" ht="23.1" customHeight="1" x14ac:dyDescent="0.25">
      <c r="A513" s="4"/>
      <c r="B513" s="12" t="s">
        <v>8</v>
      </c>
      <c r="C513" s="14">
        <v>35561</v>
      </c>
      <c r="D513" s="59"/>
      <c r="E513" s="60"/>
      <c r="F513" s="62"/>
      <c r="G513" s="2"/>
    </row>
    <row r="514" spans="1:7" s="3" customFormat="1" ht="23.1" customHeight="1" x14ac:dyDescent="0.25">
      <c r="A514" s="4"/>
      <c r="B514" s="15"/>
      <c r="C514" s="16"/>
      <c r="D514" s="17"/>
      <c r="E514" s="4"/>
      <c r="F514" s="7"/>
      <c r="G514" s="2"/>
    </row>
    <row r="515" spans="1:7" s="3" customFormat="1" ht="23.1" customHeight="1" x14ac:dyDescent="0.25">
      <c r="A515" s="4"/>
      <c r="B515" s="18" t="s">
        <v>9</v>
      </c>
      <c r="C515" s="19" t="s">
        <v>49</v>
      </c>
      <c r="D515" s="4"/>
      <c r="E515" s="4"/>
      <c r="F515" s="7"/>
      <c r="G515" s="2"/>
    </row>
    <row r="516" spans="1:7" s="3" customFormat="1" ht="23.1" customHeight="1" x14ac:dyDescent="0.25">
      <c r="A516" s="4"/>
      <c r="B516" s="18" t="s">
        <v>2</v>
      </c>
      <c r="C516" s="19">
        <v>75</v>
      </c>
      <c r="D516" s="4"/>
      <c r="E516" s="4"/>
      <c r="F516" s="7"/>
      <c r="G516" s="2"/>
    </row>
    <row r="517" spans="1:7" s="3" customFormat="1" ht="23.1" customHeight="1" x14ac:dyDescent="0.25">
      <c r="A517" s="4"/>
      <c r="B517" s="18" t="s">
        <v>10</v>
      </c>
      <c r="C517" s="20" t="s">
        <v>11</v>
      </c>
      <c r="D517" s="4"/>
      <c r="E517" s="4"/>
      <c r="F517" s="7"/>
      <c r="G517" s="2"/>
    </row>
    <row r="518" spans="1:7" s="3" customFormat="1" ht="23.1" customHeight="1" x14ac:dyDescent="0.25">
      <c r="A518" s="4"/>
      <c r="B518" s="4"/>
      <c r="C518" s="4"/>
      <c r="D518" s="4"/>
      <c r="E518" s="4"/>
      <c r="F518" s="7"/>
      <c r="G518" s="2"/>
    </row>
    <row r="519" spans="1:7" s="3" customFormat="1" ht="50.1" customHeight="1" x14ac:dyDescent="0.25">
      <c r="A519" s="63" t="s">
        <v>12</v>
      </c>
      <c r="B519" s="63"/>
      <c r="C519" s="21" t="s">
        <v>13</v>
      </c>
      <c r="D519" s="64" t="s">
        <v>14</v>
      </c>
      <c r="E519" s="64"/>
      <c r="F519" s="21" t="s">
        <v>15</v>
      </c>
      <c r="G519" s="2"/>
    </row>
    <row r="520" spans="1:7" s="3" customFormat="1" ht="23.1" customHeight="1" x14ac:dyDescent="0.25">
      <c r="A520" s="52" t="s">
        <v>16</v>
      </c>
      <c r="B520" s="52"/>
      <c r="C520" s="22">
        <v>52.74</v>
      </c>
      <c r="D520" s="22">
        <v>3.5</v>
      </c>
      <c r="E520" s="23" t="s">
        <v>17</v>
      </c>
      <c r="F520" s="24">
        <f t="shared" ref="F520:F527" si="14">C520*D520</f>
        <v>184.59</v>
      </c>
      <c r="G520" s="2"/>
    </row>
    <row r="521" spans="1:7" s="3" customFormat="1" ht="23.1" customHeight="1" x14ac:dyDescent="0.25">
      <c r="A521" s="52" t="s">
        <v>18</v>
      </c>
      <c r="B521" s="52"/>
      <c r="C521" s="22">
        <v>189.45</v>
      </c>
      <c r="D521" s="22">
        <v>1.0580000000000001</v>
      </c>
      <c r="E521" s="23" t="s">
        <v>19</v>
      </c>
      <c r="F521" s="24">
        <f t="shared" si="14"/>
        <v>200.43809999999999</v>
      </c>
      <c r="G521" s="2"/>
    </row>
    <row r="522" spans="1:7" s="3" customFormat="1" ht="23.1" customHeight="1" x14ac:dyDescent="0.25">
      <c r="A522" s="52" t="s">
        <v>20</v>
      </c>
      <c r="B522" s="52"/>
      <c r="C522" s="22">
        <v>762.99</v>
      </c>
      <c r="D522" s="22">
        <v>1.0580000000000001</v>
      </c>
      <c r="E522" s="23" t="s">
        <v>19</v>
      </c>
      <c r="F522" s="24">
        <f t="shared" si="14"/>
        <v>807.24342000000001</v>
      </c>
      <c r="G522" s="2"/>
    </row>
    <row r="523" spans="1:7" s="3" customFormat="1" ht="23.1" customHeight="1" x14ac:dyDescent="0.25">
      <c r="A523" s="52" t="s">
        <v>21</v>
      </c>
      <c r="B523" s="52"/>
      <c r="C523" s="22">
        <v>1409.04</v>
      </c>
      <c r="D523" s="22"/>
      <c r="E523" s="23" t="s">
        <v>17</v>
      </c>
      <c r="F523" s="24">
        <f t="shared" si="14"/>
        <v>0</v>
      </c>
      <c r="G523" s="2"/>
    </row>
    <row r="524" spans="1:7" s="3" customFormat="1" ht="45.95" customHeight="1" x14ac:dyDescent="0.25">
      <c r="A524" s="52" t="s">
        <v>22</v>
      </c>
      <c r="B524" s="52"/>
      <c r="C524" s="22">
        <v>5358.15</v>
      </c>
      <c r="D524" s="22">
        <v>3.5</v>
      </c>
      <c r="E524" s="23" t="s">
        <v>17</v>
      </c>
      <c r="F524" s="24">
        <f t="shared" si="14"/>
        <v>18753.524999999998</v>
      </c>
      <c r="G524" s="2"/>
    </row>
    <row r="525" spans="1:7" s="3" customFormat="1" ht="23.1" customHeight="1" x14ac:dyDescent="0.25">
      <c r="A525" s="52" t="s">
        <v>23</v>
      </c>
      <c r="B525" s="52"/>
      <c r="C525" s="22">
        <v>246.53</v>
      </c>
      <c r="D525" s="22"/>
      <c r="E525" s="23" t="s">
        <v>17</v>
      </c>
      <c r="F525" s="24">
        <f t="shared" si="14"/>
        <v>0</v>
      </c>
      <c r="G525" s="2"/>
    </row>
    <row r="526" spans="1:7" s="3" customFormat="1" ht="23.1" customHeight="1" x14ac:dyDescent="0.25">
      <c r="A526" s="52" t="s">
        <v>24</v>
      </c>
      <c r="B526" s="52"/>
      <c r="C526" s="22">
        <v>4374.5</v>
      </c>
      <c r="D526" s="22">
        <v>3.5</v>
      </c>
      <c r="E526" s="23" t="s">
        <v>17</v>
      </c>
      <c r="F526" s="24">
        <f t="shared" si="14"/>
        <v>15310.75</v>
      </c>
      <c r="G526" s="2"/>
    </row>
    <row r="527" spans="1:7" s="3" customFormat="1" ht="23.1" customHeight="1" x14ac:dyDescent="0.25">
      <c r="A527" s="52" t="s">
        <v>25</v>
      </c>
      <c r="B527" s="52"/>
      <c r="C527" s="22">
        <v>1282.45</v>
      </c>
      <c r="D527" s="22">
        <v>3.5</v>
      </c>
      <c r="E527" s="23" t="s">
        <v>17</v>
      </c>
      <c r="F527" s="24">
        <f t="shared" si="14"/>
        <v>4488.5749999999998</v>
      </c>
      <c r="G527" s="2"/>
    </row>
    <row r="528" spans="1:7" s="3" customFormat="1" ht="23.1" customHeight="1" x14ac:dyDescent="0.25">
      <c r="A528" s="52" t="s">
        <v>26</v>
      </c>
      <c r="B528" s="52"/>
      <c r="C528" s="22">
        <v>1000.47</v>
      </c>
      <c r="D528" s="22">
        <v>3.5</v>
      </c>
      <c r="E528" s="23" t="s">
        <v>17</v>
      </c>
      <c r="F528" s="24">
        <f>C528*D528</f>
        <v>3501.645</v>
      </c>
      <c r="G528" s="2"/>
    </row>
    <row r="529" spans="1:7" s="3" customFormat="1" ht="23.1" customHeight="1" x14ac:dyDescent="0.25">
      <c r="A529" s="52" t="s">
        <v>27</v>
      </c>
      <c r="B529" s="52"/>
      <c r="C529" s="22">
        <v>718.61</v>
      </c>
      <c r="D529" s="22">
        <v>35</v>
      </c>
      <c r="E529" s="23" t="s">
        <v>17</v>
      </c>
      <c r="F529" s="24">
        <f>C529*D529</f>
        <v>25151.350000000002</v>
      </c>
      <c r="G529" s="2"/>
    </row>
    <row r="530" spans="1:7" s="3" customFormat="1" ht="23.1" customHeight="1" x14ac:dyDescent="0.25">
      <c r="A530" s="4"/>
      <c r="B530" s="25"/>
      <c r="C530" s="25"/>
      <c r="D530" s="26"/>
      <c r="E530" s="26"/>
      <c r="F530" s="7"/>
      <c r="G530" s="2"/>
    </row>
    <row r="531" spans="1:7" s="3" customFormat="1" ht="23.1" customHeight="1" x14ac:dyDescent="0.25">
      <c r="A531" s="4"/>
      <c r="B531" s="5" t="s">
        <v>28</v>
      </c>
      <c r="C531" s="6"/>
      <c r="D531" s="4"/>
      <c r="E531" s="4"/>
      <c r="F531" s="7"/>
      <c r="G531" s="2"/>
    </row>
    <row r="532" spans="1:7" s="3" customFormat="1" ht="23.1" customHeight="1" x14ac:dyDescent="0.25">
      <c r="A532" s="4"/>
      <c r="B532" s="53" t="s">
        <v>29</v>
      </c>
      <c r="C532" s="27" t="s">
        <v>30</v>
      </c>
      <c r="D532" s="28">
        <f>IF(F520&gt;0,ROUND((F520+C513)/C513,2),0)</f>
        <v>1.01</v>
      </c>
      <c r="E532" s="28"/>
      <c r="F532" s="8"/>
      <c r="G532" s="2"/>
    </row>
    <row r="533" spans="1:7" s="3" customFormat="1" ht="23.1" customHeight="1" x14ac:dyDescent="0.25">
      <c r="A533" s="4"/>
      <c r="B533" s="53"/>
      <c r="C533" s="27" t="s">
        <v>31</v>
      </c>
      <c r="D533" s="28">
        <f>IF(SUM(F521:F522)&gt;0,ROUND((F521+F522+C513)/C513,2),0)</f>
        <v>1.03</v>
      </c>
      <c r="E533" s="28"/>
      <c r="F533" s="29"/>
      <c r="G533" s="2"/>
    </row>
    <row r="534" spans="1:7" s="3" customFormat="1" ht="23.1" customHeight="1" x14ac:dyDescent="0.25">
      <c r="A534" s="4"/>
      <c r="B534" s="53"/>
      <c r="C534" s="27" t="s">
        <v>32</v>
      </c>
      <c r="D534" s="28">
        <f>IF(F523&gt;0,ROUND((F523+C513)/C513,2),0)</f>
        <v>0</v>
      </c>
      <c r="E534" s="8"/>
      <c r="F534" s="29"/>
      <c r="G534" s="2"/>
    </row>
    <row r="535" spans="1:7" s="3" customFormat="1" ht="23.1" customHeight="1" x14ac:dyDescent="0.25">
      <c r="A535" s="4"/>
      <c r="B535" s="53"/>
      <c r="C535" s="30" t="s">
        <v>33</v>
      </c>
      <c r="D535" s="31">
        <f>IF(SUM(F524:F529)&gt;0,ROUND((SUM(F524:F529)+C513)/C513,2),0)</f>
        <v>2.89</v>
      </c>
      <c r="E535" s="8"/>
      <c r="F535" s="29"/>
      <c r="G535" s="2"/>
    </row>
    <row r="536" spans="1:7" s="3" customFormat="1" ht="23.1" customHeight="1" x14ac:dyDescent="0.25">
      <c r="A536" s="4"/>
      <c r="B536" s="4"/>
      <c r="C536" s="32" t="s">
        <v>34</v>
      </c>
      <c r="D536" s="33">
        <f>SUM(D532:D535)-IF(VALUE(COUNTIF(D532:D535,"&gt;0"))=4,3,0)-IF(VALUE(COUNTIF(D532:D535,"&gt;0"))=3,2,0)-IF(VALUE(COUNTIF(D532:D535,"&gt;0"))=2,1,0)</f>
        <v>2.9299999999999997</v>
      </c>
      <c r="E536" s="34"/>
      <c r="F536" s="7"/>
      <c r="G536" s="2"/>
    </row>
    <row r="537" spans="1:7" s="3" customFormat="1" ht="23.1" customHeight="1" x14ac:dyDescent="0.25">
      <c r="A537" s="4"/>
      <c r="B537" s="4"/>
      <c r="C537" s="4"/>
      <c r="D537" s="35"/>
      <c r="E537" s="4"/>
      <c r="F537" s="7"/>
      <c r="G537" s="2"/>
    </row>
    <row r="538" spans="1:7" s="3" customFormat="1" ht="23.1" customHeight="1" x14ac:dyDescent="0.35">
      <c r="A538" s="36"/>
      <c r="B538" s="37" t="s">
        <v>35</v>
      </c>
      <c r="C538" s="55">
        <f>D536*C513</f>
        <v>104193.73</v>
      </c>
      <c r="D538" s="55"/>
      <c r="E538" s="4"/>
      <c r="F538" s="7"/>
      <c r="G538" s="2"/>
    </row>
    <row r="539" spans="1:7" s="3" customFormat="1" ht="23.1" customHeight="1" x14ac:dyDescent="0.3">
      <c r="A539" s="4"/>
      <c r="B539" s="38" t="s">
        <v>36</v>
      </c>
      <c r="C539" s="56">
        <f>C538/C512</f>
        <v>236.80393181818181</v>
      </c>
      <c r="D539" s="56"/>
      <c r="E539" s="4"/>
      <c r="F539" s="4"/>
      <c r="G539" s="2"/>
    </row>
    <row r="540" spans="1:7" ht="23.1" customHeight="1" x14ac:dyDescent="0.3">
      <c r="A540" s="39"/>
      <c r="B540" s="40"/>
      <c r="C540" s="41"/>
      <c r="D540" s="41"/>
      <c r="E540" s="39"/>
      <c r="F540" s="39"/>
    </row>
    <row r="541" spans="1:7" s="3" customFormat="1" ht="54.95" customHeight="1" x14ac:dyDescent="0.8">
      <c r="A541" s="54" t="s">
        <v>128</v>
      </c>
      <c r="B541" s="54"/>
      <c r="C541" s="54"/>
      <c r="D541" s="54"/>
      <c r="E541" s="54"/>
      <c r="F541" s="54"/>
      <c r="G541" s="2"/>
    </row>
    <row r="542" spans="1:7" s="3" customFormat="1" ht="45.95" customHeight="1" x14ac:dyDescent="0.25">
      <c r="A542" s="45" t="s">
        <v>0</v>
      </c>
      <c r="B542" s="45"/>
      <c r="C542" s="45"/>
      <c r="D542" s="45"/>
      <c r="E542" s="45"/>
      <c r="F542" s="45"/>
      <c r="G542" s="2"/>
    </row>
    <row r="543" spans="1:7" s="3" customFormat="1" ht="30" customHeight="1" x14ac:dyDescent="0.25">
      <c r="A543" s="4"/>
      <c r="B543" s="5" t="s">
        <v>1</v>
      </c>
      <c r="C543" s="6"/>
      <c r="D543" s="4"/>
      <c r="E543" s="4"/>
      <c r="F543" s="7"/>
      <c r="G543" s="2"/>
    </row>
    <row r="544" spans="1:7" s="3" customFormat="1" ht="23.1" customHeight="1" x14ac:dyDescent="0.25">
      <c r="A544" s="8"/>
      <c r="B544" s="46" t="s">
        <v>3</v>
      </c>
      <c r="C544" s="49" t="s">
        <v>4</v>
      </c>
      <c r="D544" s="50"/>
      <c r="E544" s="50"/>
      <c r="F544" s="51"/>
      <c r="G544" s="2"/>
    </row>
    <row r="545" spans="1:7" s="3" customFormat="1" ht="23.1" customHeight="1" x14ac:dyDescent="0.25">
      <c r="A545" s="8"/>
      <c r="B545" s="47"/>
      <c r="C545" s="49" t="s">
        <v>85</v>
      </c>
      <c r="D545" s="50"/>
      <c r="E545" s="50"/>
      <c r="F545" s="51"/>
      <c r="G545" s="2"/>
    </row>
    <row r="546" spans="1:7" s="3" customFormat="1" ht="23.1" customHeight="1" x14ac:dyDescent="0.25">
      <c r="A546" s="8"/>
      <c r="B546" s="48"/>
      <c r="C546" s="49" t="s">
        <v>88</v>
      </c>
      <c r="D546" s="50"/>
      <c r="E546" s="50"/>
      <c r="F546" s="51"/>
      <c r="G546" s="2"/>
    </row>
    <row r="547" spans="1:7" s="3" customFormat="1" ht="23.1" customHeight="1" x14ac:dyDescent="0.25">
      <c r="A547" s="4"/>
      <c r="B547" s="9" t="s">
        <v>5</v>
      </c>
      <c r="C547" s="10">
        <v>3</v>
      </c>
      <c r="D547" s="11"/>
      <c r="E547" s="8"/>
      <c r="F547" s="7"/>
      <c r="G547" s="2"/>
    </row>
    <row r="548" spans="1:7" s="3" customFormat="1" ht="23.1" customHeight="1" x14ac:dyDescent="0.25">
      <c r="A548" s="4"/>
      <c r="B548" s="12" t="s">
        <v>6</v>
      </c>
      <c r="C548" s="13">
        <v>604</v>
      </c>
      <c r="D548" s="57" t="s">
        <v>7</v>
      </c>
      <c r="E548" s="58"/>
      <c r="F548" s="61">
        <f>C549/C548</f>
        <v>15.109271523178808</v>
      </c>
      <c r="G548" s="2"/>
    </row>
    <row r="549" spans="1:7" s="3" customFormat="1" ht="23.1" customHeight="1" x14ac:dyDescent="0.25">
      <c r="A549" s="4"/>
      <c r="B549" s="12" t="s">
        <v>8</v>
      </c>
      <c r="C549" s="14">
        <v>9126</v>
      </c>
      <c r="D549" s="59"/>
      <c r="E549" s="60"/>
      <c r="F549" s="62"/>
      <c r="G549" s="2"/>
    </row>
    <row r="550" spans="1:7" s="3" customFormat="1" ht="23.1" customHeight="1" x14ac:dyDescent="0.25">
      <c r="A550" s="4"/>
      <c r="B550" s="15"/>
      <c r="C550" s="16"/>
      <c r="D550" s="17"/>
      <c r="E550" s="4"/>
      <c r="F550" s="7"/>
      <c r="G550" s="2"/>
    </row>
    <row r="551" spans="1:7" s="3" customFormat="1" ht="23.1" customHeight="1" x14ac:dyDescent="0.25">
      <c r="A551" s="4"/>
      <c r="B551" s="18" t="s">
        <v>9</v>
      </c>
      <c r="C551" s="19" t="s">
        <v>51</v>
      </c>
      <c r="D551" s="4"/>
      <c r="E551" s="4"/>
      <c r="F551" s="7"/>
      <c r="G551" s="2"/>
    </row>
    <row r="552" spans="1:7" s="3" customFormat="1" ht="23.1" customHeight="1" x14ac:dyDescent="0.25">
      <c r="A552" s="4"/>
      <c r="B552" s="18" t="s">
        <v>2</v>
      </c>
      <c r="C552" s="19">
        <v>50</v>
      </c>
      <c r="D552" s="4"/>
      <c r="E552" s="4"/>
      <c r="F552" s="7"/>
      <c r="G552" s="2"/>
    </row>
    <row r="553" spans="1:7" s="3" customFormat="1" ht="23.1" customHeight="1" x14ac:dyDescent="0.25">
      <c r="A553" s="4"/>
      <c r="B553" s="18" t="s">
        <v>10</v>
      </c>
      <c r="C553" s="20" t="s">
        <v>11</v>
      </c>
      <c r="D553" s="4"/>
      <c r="E553" s="4"/>
      <c r="F553" s="7"/>
      <c r="G553" s="2"/>
    </row>
    <row r="554" spans="1:7" s="3" customFormat="1" ht="23.1" customHeight="1" x14ac:dyDescent="0.25">
      <c r="A554" s="4"/>
      <c r="B554" s="4"/>
      <c r="C554" s="4"/>
      <c r="D554" s="4"/>
      <c r="E554" s="4"/>
      <c r="F554" s="7"/>
      <c r="G554" s="2"/>
    </row>
    <row r="555" spans="1:7" s="3" customFormat="1" ht="50.1" customHeight="1" x14ac:dyDescent="0.25">
      <c r="A555" s="63" t="s">
        <v>12</v>
      </c>
      <c r="B555" s="63"/>
      <c r="C555" s="21" t="s">
        <v>13</v>
      </c>
      <c r="D555" s="64" t="s">
        <v>14</v>
      </c>
      <c r="E555" s="64"/>
      <c r="F555" s="21" t="s">
        <v>15</v>
      </c>
      <c r="G555" s="2"/>
    </row>
    <row r="556" spans="1:7" s="3" customFormat="1" ht="23.1" customHeight="1" x14ac:dyDescent="0.25">
      <c r="A556" s="52" t="s">
        <v>16</v>
      </c>
      <c r="B556" s="52"/>
      <c r="C556" s="22">
        <v>52.74</v>
      </c>
      <c r="D556" s="22">
        <v>3</v>
      </c>
      <c r="E556" s="23" t="s">
        <v>17</v>
      </c>
      <c r="F556" s="24">
        <f t="shared" ref="F556:F563" si="15">C556*D556</f>
        <v>158.22</v>
      </c>
      <c r="G556" s="2"/>
    </row>
    <row r="557" spans="1:7" s="3" customFormat="1" ht="23.1" customHeight="1" x14ac:dyDescent="0.25">
      <c r="A557" s="52" t="s">
        <v>18</v>
      </c>
      <c r="B557" s="52"/>
      <c r="C557" s="22">
        <v>189.45</v>
      </c>
      <c r="D557" s="22">
        <v>0.71</v>
      </c>
      <c r="E557" s="23" t="s">
        <v>19</v>
      </c>
      <c r="F557" s="24">
        <f t="shared" si="15"/>
        <v>134.50949999999997</v>
      </c>
      <c r="G557" s="2"/>
    </row>
    <row r="558" spans="1:7" s="3" customFormat="1" ht="23.1" customHeight="1" x14ac:dyDescent="0.25">
      <c r="A558" s="52" t="s">
        <v>20</v>
      </c>
      <c r="B558" s="52"/>
      <c r="C558" s="22">
        <v>762.99</v>
      </c>
      <c r="D558" s="22">
        <v>0.71</v>
      </c>
      <c r="E558" s="23" t="s">
        <v>19</v>
      </c>
      <c r="F558" s="24">
        <f t="shared" si="15"/>
        <v>541.72289999999998</v>
      </c>
      <c r="G558" s="2"/>
    </row>
    <row r="559" spans="1:7" s="3" customFormat="1" ht="23.1" customHeight="1" x14ac:dyDescent="0.25">
      <c r="A559" s="52" t="s">
        <v>21</v>
      </c>
      <c r="B559" s="52"/>
      <c r="C559" s="22">
        <v>1409.04</v>
      </c>
      <c r="D559" s="22"/>
      <c r="E559" s="23" t="s">
        <v>17</v>
      </c>
      <c r="F559" s="24">
        <f t="shared" si="15"/>
        <v>0</v>
      </c>
      <c r="G559" s="2"/>
    </row>
    <row r="560" spans="1:7" s="3" customFormat="1" ht="45.95" customHeight="1" x14ac:dyDescent="0.25">
      <c r="A560" s="52" t="s">
        <v>22</v>
      </c>
      <c r="B560" s="52"/>
      <c r="C560" s="22">
        <v>5358.15</v>
      </c>
      <c r="D560" s="22">
        <v>3</v>
      </c>
      <c r="E560" s="23" t="s">
        <v>17</v>
      </c>
      <c r="F560" s="24">
        <f t="shared" si="15"/>
        <v>16074.449999999999</v>
      </c>
      <c r="G560" s="2"/>
    </row>
    <row r="561" spans="1:7" s="3" customFormat="1" ht="23.1" customHeight="1" x14ac:dyDescent="0.25">
      <c r="A561" s="52" t="s">
        <v>23</v>
      </c>
      <c r="B561" s="52"/>
      <c r="C561" s="22">
        <v>246.53</v>
      </c>
      <c r="D561" s="22"/>
      <c r="E561" s="23" t="s">
        <v>17</v>
      </c>
      <c r="F561" s="24">
        <f t="shared" si="15"/>
        <v>0</v>
      </c>
      <c r="G561" s="2"/>
    </row>
    <row r="562" spans="1:7" s="3" customFormat="1" ht="23.1" customHeight="1" x14ac:dyDescent="0.25">
      <c r="A562" s="52" t="s">
        <v>24</v>
      </c>
      <c r="B562" s="52"/>
      <c r="C562" s="22">
        <v>4374.5</v>
      </c>
      <c r="D562" s="22">
        <v>3</v>
      </c>
      <c r="E562" s="23" t="s">
        <v>17</v>
      </c>
      <c r="F562" s="24">
        <f t="shared" si="15"/>
        <v>13123.5</v>
      </c>
      <c r="G562" s="2"/>
    </row>
    <row r="563" spans="1:7" s="3" customFormat="1" ht="23.1" customHeight="1" x14ac:dyDescent="0.25">
      <c r="A563" s="52" t="s">
        <v>25</v>
      </c>
      <c r="B563" s="52"/>
      <c r="C563" s="22">
        <v>1282.45</v>
      </c>
      <c r="D563" s="22">
        <v>3</v>
      </c>
      <c r="E563" s="23" t="s">
        <v>17</v>
      </c>
      <c r="F563" s="24">
        <f t="shared" si="15"/>
        <v>3847.3500000000004</v>
      </c>
      <c r="G563" s="2"/>
    </row>
    <row r="564" spans="1:7" s="3" customFormat="1" ht="23.1" customHeight="1" x14ac:dyDescent="0.25">
      <c r="A564" s="52" t="s">
        <v>26</v>
      </c>
      <c r="B564" s="52"/>
      <c r="C564" s="22">
        <v>1000.47</v>
      </c>
      <c r="D564" s="22">
        <v>3</v>
      </c>
      <c r="E564" s="23" t="s">
        <v>17</v>
      </c>
      <c r="F564" s="24">
        <f>C564*D564</f>
        <v>3001.41</v>
      </c>
      <c r="G564" s="2"/>
    </row>
    <row r="565" spans="1:7" s="3" customFormat="1" ht="23.1" customHeight="1" x14ac:dyDescent="0.25">
      <c r="A565" s="52" t="s">
        <v>27</v>
      </c>
      <c r="B565" s="52"/>
      <c r="C565" s="22">
        <v>718.61</v>
      </c>
      <c r="D565" s="22">
        <v>30</v>
      </c>
      <c r="E565" s="23" t="s">
        <v>17</v>
      </c>
      <c r="F565" s="24">
        <f>C565*D565</f>
        <v>21558.3</v>
      </c>
      <c r="G565" s="2"/>
    </row>
    <row r="566" spans="1:7" s="3" customFormat="1" ht="23.1" customHeight="1" x14ac:dyDescent="0.25">
      <c r="A566" s="4"/>
      <c r="B566" s="25"/>
      <c r="C566" s="25"/>
      <c r="D566" s="26"/>
      <c r="E566" s="26"/>
      <c r="F566" s="7"/>
      <c r="G566" s="2"/>
    </row>
    <row r="567" spans="1:7" s="3" customFormat="1" ht="23.1" customHeight="1" x14ac:dyDescent="0.25">
      <c r="A567" s="4"/>
      <c r="B567" s="5" t="s">
        <v>28</v>
      </c>
      <c r="C567" s="6"/>
      <c r="D567" s="4"/>
      <c r="E567" s="4"/>
      <c r="F567" s="7"/>
      <c r="G567" s="2"/>
    </row>
    <row r="568" spans="1:7" s="3" customFormat="1" ht="23.1" customHeight="1" x14ac:dyDescent="0.25">
      <c r="A568" s="4"/>
      <c r="B568" s="53" t="s">
        <v>29</v>
      </c>
      <c r="C568" s="27" t="s">
        <v>30</v>
      </c>
      <c r="D568" s="28">
        <f>IF(F556&gt;0,ROUND((F556+C549)/C549,2),0)</f>
        <v>1.02</v>
      </c>
      <c r="E568" s="28"/>
      <c r="F568" s="8"/>
      <c r="G568" s="2"/>
    </row>
    <row r="569" spans="1:7" s="3" customFormat="1" ht="23.1" customHeight="1" x14ac:dyDescent="0.25">
      <c r="A569" s="4"/>
      <c r="B569" s="53"/>
      <c r="C569" s="27" t="s">
        <v>31</v>
      </c>
      <c r="D569" s="28">
        <f>IF(SUM(F557:F558)&gt;0,ROUND((F557+F558+C549)/C549,2),0)</f>
        <v>1.07</v>
      </c>
      <c r="E569" s="28"/>
      <c r="F569" s="29"/>
      <c r="G569" s="2"/>
    </row>
    <row r="570" spans="1:7" s="3" customFormat="1" ht="23.1" customHeight="1" x14ac:dyDescent="0.25">
      <c r="A570" s="4"/>
      <c r="B570" s="53"/>
      <c r="C570" s="27" t="s">
        <v>32</v>
      </c>
      <c r="D570" s="28">
        <f>IF(F559&gt;0,ROUND((F559+C549)/C549,2),0)</f>
        <v>0</v>
      </c>
      <c r="E570" s="8"/>
      <c r="F570" s="29"/>
      <c r="G570" s="2"/>
    </row>
    <row r="571" spans="1:7" s="3" customFormat="1" ht="23.1" customHeight="1" x14ac:dyDescent="0.25">
      <c r="A571" s="4"/>
      <c r="B571" s="53"/>
      <c r="C571" s="30" t="s">
        <v>33</v>
      </c>
      <c r="D571" s="31">
        <f>IF(SUM(F560:F565)&gt;0,ROUND((SUM(F560:F565)+C549)/C549,2),0)</f>
        <v>7.31</v>
      </c>
      <c r="E571" s="8"/>
      <c r="F571" s="29"/>
      <c r="G571" s="2"/>
    </row>
    <row r="572" spans="1:7" s="3" customFormat="1" ht="23.1" customHeight="1" x14ac:dyDescent="0.25">
      <c r="A572" s="4"/>
      <c r="B572" s="4"/>
      <c r="C572" s="32" t="s">
        <v>34</v>
      </c>
      <c r="D572" s="33">
        <f>SUM(D568:D571)-IF(VALUE(COUNTIF(D568:D571,"&gt;0"))=4,3,0)-IF(VALUE(COUNTIF(D568:D571,"&gt;0"))=3,2,0)-IF(VALUE(COUNTIF(D568:D571,"&gt;0"))=2,1,0)</f>
        <v>7.3999999999999986</v>
      </c>
      <c r="E572" s="34"/>
      <c r="F572" s="7"/>
      <c r="G572" s="2"/>
    </row>
    <row r="573" spans="1:7" s="3" customFormat="1" ht="23.1" customHeight="1" x14ac:dyDescent="0.25">
      <c r="A573" s="4"/>
      <c r="B573" s="4"/>
      <c r="C573" s="4"/>
      <c r="D573" s="35"/>
      <c r="E573" s="4"/>
      <c r="F573" s="7"/>
      <c r="G573" s="2"/>
    </row>
    <row r="574" spans="1:7" s="3" customFormat="1" ht="23.1" customHeight="1" x14ac:dyDescent="0.35">
      <c r="A574" s="36"/>
      <c r="B574" s="37" t="s">
        <v>35</v>
      </c>
      <c r="C574" s="55">
        <f>D572*C549</f>
        <v>67532.399999999994</v>
      </c>
      <c r="D574" s="55"/>
      <c r="E574" s="4"/>
      <c r="F574" s="7"/>
      <c r="G574" s="2"/>
    </row>
    <row r="575" spans="1:7" s="3" customFormat="1" ht="23.1" customHeight="1" x14ac:dyDescent="0.3">
      <c r="A575" s="4"/>
      <c r="B575" s="38" t="s">
        <v>36</v>
      </c>
      <c r="C575" s="56">
        <f>C574/C548</f>
        <v>111.80860927152317</v>
      </c>
      <c r="D575" s="56"/>
      <c r="E575" s="4"/>
      <c r="F575" s="4"/>
      <c r="G575" s="2"/>
    </row>
    <row r="576" spans="1:7" s="3" customFormat="1" ht="23.1" customHeight="1" x14ac:dyDescent="0.25">
      <c r="A576" s="1"/>
      <c r="B576" s="1"/>
      <c r="C576" s="1"/>
      <c r="D576" s="1"/>
      <c r="E576" s="1"/>
      <c r="F576" s="1"/>
      <c r="G576" s="2"/>
    </row>
    <row r="577" spans="1:7" s="3" customFormat="1" ht="54.95" customHeight="1" x14ac:dyDescent="0.8">
      <c r="A577" s="54" t="s">
        <v>129</v>
      </c>
      <c r="B577" s="54"/>
      <c r="C577" s="54"/>
      <c r="D577" s="54"/>
      <c r="E577" s="54"/>
      <c r="F577" s="54"/>
      <c r="G577" s="2"/>
    </row>
    <row r="578" spans="1:7" s="3" customFormat="1" ht="45.95" customHeight="1" x14ac:dyDescent="0.25">
      <c r="A578" s="45" t="s">
        <v>0</v>
      </c>
      <c r="B578" s="45"/>
      <c r="C578" s="45"/>
      <c r="D578" s="45"/>
      <c r="E578" s="45"/>
      <c r="F578" s="45"/>
      <c r="G578" s="2"/>
    </row>
    <row r="579" spans="1:7" s="3" customFormat="1" ht="30" customHeight="1" x14ac:dyDescent="0.25">
      <c r="A579" s="4"/>
      <c r="B579" s="5" t="s">
        <v>1</v>
      </c>
      <c r="C579" s="6"/>
      <c r="D579" s="4"/>
      <c r="E579" s="4"/>
      <c r="F579" s="7"/>
      <c r="G579" s="2"/>
    </row>
    <row r="580" spans="1:7" s="3" customFormat="1" ht="23.1" customHeight="1" x14ac:dyDescent="0.25">
      <c r="A580" s="8"/>
      <c r="B580" s="46" t="s">
        <v>3</v>
      </c>
      <c r="C580" s="49" t="s">
        <v>4</v>
      </c>
      <c r="D580" s="50"/>
      <c r="E580" s="50"/>
      <c r="F580" s="51"/>
      <c r="G580" s="2"/>
    </row>
    <row r="581" spans="1:7" s="3" customFormat="1" ht="23.1" customHeight="1" x14ac:dyDescent="0.25">
      <c r="A581" s="8"/>
      <c r="B581" s="47"/>
      <c r="C581" s="49" t="s">
        <v>85</v>
      </c>
      <c r="D581" s="50"/>
      <c r="E581" s="50"/>
      <c r="F581" s="51"/>
      <c r="G581" s="2"/>
    </row>
    <row r="582" spans="1:7" s="3" customFormat="1" ht="23.1" customHeight="1" x14ac:dyDescent="0.25">
      <c r="A582" s="8"/>
      <c r="B582" s="48"/>
      <c r="C582" s="49" t="s">
        <v>89</v>
      </c>
      <c r="D582" s="50"/>
      <c r="E582" s="50"/>
      <c r="F582" s="51"/>
      <c r="G582" s="2"/>
    </row>
    <row r="583" spans="1:7" s="3" customFormat="1" ht="23.1" customHeight="1" x14ac:dyDescent="0.25">
      <c r="A583" s="4"/>
      <c r="B583" s="9" t="s">
        <v>5</v>
      </c>
      <c r="C583" s="10">
        <v>4.2</v>
      </c>
      <c r="D583" s="11"/>
      <c r="E583" s="8"/>
      <c r="F583" s="7"/>
      <c r="G583" s="2"/>
    </row>
    <row r="584" spans="1:7" s="3" customFormat="1" ht="23.1" customHeight="1" x14ac:dyDescent="0.25">
      <c r="A584" s="4"/>
      <c r="B584" s="12" t="s">
        <v>6</v>
      </c>
      <c r="C584" s="13">
        <v>676</v>
      </c>
      <c r="D584" s="57" t="s">
        <v>7</v>
      </c>
      <c r="E584" s="58"/>
      <c r="F584" s="61">
        <f>C585/C584</f>
        <v>23.207100591715978</v>
      </c>
      <c r="G584" s="2"/>
    </row>
    <row r="585" spans="1:7" s="3" customFormat="1" ht="23.1" customHeight="1" x14ac:dyDescent="0.25">
      <c r="A585" s="4"/>
      <c r="B585" s="12" t="s">
        <v>8</v>
      </c>
      <c r="C585" s="14">
        <v>15688</v>
      </c>
      <c r="D585" s="59"/>
      <c r="E585" s="60"/>
      <c r="F585" s="62"/>
      <c r="G585" s="2"/>
    </row>
    <row r="586" spans="1:7" s="3" customFormat="1" ht="23.1" customHeight="1" x14ac:dyDescent="0.25">
      <c r="A586" s="4"/>
      <c r="B586" s="15"/>
      <c r="C586" s="16"/>
      <c r="D586" s="17"/>
      <c r="E586" s="4"/>
      <c r="F586" s="7"/>
      <c r="G586" s="2"/>
    </row>
    <row r="587" spans="1:7" s="3" customFormat="1" ht="23.1" customHeight="1" x14ac:dyDescent="0.25">
      <c r="A587" s="4"/>
      <c r="B587" s="18" t="s">
        <v>9</v>
      </c>
      <c r="C587" s="19" t="s">
        <v>42</v>
      </c>
      <c r="D587" s="4"/>
      <c r="E587" s="4"/>
      <c r="F587" s="7"/>
      <c r="G587" s="2"/>
    </row>
    <row r="588" spans="1:7" s="3" customFormat="1" ht="23.1" customHeight="1" x14ac:dyDescent="0.25">
      <c r="A588" s="4"/>
      <c r="B588" s="18" t="s">
        <v>2</v>
      </c>
      <c r="C588" s="19">
        <v>45</v>
      </c>
      <c r="D588" s="4"/>
      <c r="E588" s="4"/>
      <c r="F588" s="7"/>
      <c r="G588" s="2"/>
    </row>
    <row r="589" spans="1:7" s="3" customFormat="1" ht="23.1" customHeight="1" x14ac:dyDescent="0.25">
      <c r="A589" s="4"/>
      <c r="B589" s="18" t="s">
        <v>10</v>
      </c>
      <c r="C589" s="20" t="s">
        <v>11</v>
      </c>
      <c r="D589" s="4"/>
      <c r="E589" s="4"/>
      <c r="F589" s="7"/>
      <c r="G589" s="2"/>
    </row>
    <row r="590" spans="1:7" s="3" customFormat="1" ht="23.1" customHeight="1" x14ac:dyDescent="0.25">
      <c r="A590" s="4"/>
      <c r="B590" s="4"/>
      <c r="C590" s="4"/>
      <c r="D590" s="4"/>
      <c r="E590" s="4"/>
      <c r="F590" s="7"/>
      <c r="G590" s="2"/>
    </row>
    <row r="591" spans="1:7" s="3" customFormat="1" ht="50.1" customHeight="1" x14ac:dyDescent="0.25">
      <c r="A591" s="63" t="s">
        <v>12</v>
      </c>
      <c r="B591" s="63"/>
      <c r="C591" s="21" t="s">
        <v>13</v>
      </c>
      <c r="D591" s="64" t="s">
        <v>14</v>
      </c>
      <c r="E591" s="64"/>
      <c r="F591" s="21" t="s">
        <v>15</v>
      </c>
      <c r="G591" s="2"/>
    </row>
    <row r="592" spans="1:7" s="3" customFormat="1" ht="23.1" customHeight="1" x14ac:dyDescent="0.25">
      <c r="A592" s="52" t="s">
        <v>16</v>
      </c>
      <c r="B592" s="52"/>
      <c r="C592" s="22">
        <v>52.74</v>
      </c>
      <c r="D592" s="22">
        <v>4.2</v>
      </c>
      <c r="E592" s="23" t="s">
        <v>17</v>
      </c>
      <c r="F592" s="24">
        <f t="shared" ref="F592:F599" si="16">C592*D592</f>
        <v>221.50800000000001</v>
      </c>
      <c r="G592" s="2"/>
    </row>
    <row r="593" spans="1:7" s="3" customFormat="1" ht="23.1" customHeight="1" x14ac:dyDescent="0.25">
      <c r="A593" s="52" t="s">
        <v>18</v>
      </c>
      <c r="B593" s="52"/>
      <c r="C593" s="22">
        <v>189.45</v>
      </c>
      <c r="D593" s="22">
        <v>1.1080000000000001</v>
      </c>
      <c r="E593" s="23" t="s">
        <v>19</v>
      </c>
      <c r="F593" s="24">
        <f t="shared" si="16"/>
        <v>209.91060000000002</v>
      </c>
      <c r="G593" s="2"/>
    </row>
    <row r="594" spans="1:7" s="3" customFormat="1" ht="23.1" customHeight="1" x14ac:dyDescent="0.25">
      <c r="A594" s="52" t="s">
        <v>20</v>
      </c>
      <c r="B594" s="52"/>
      <c r="C594" s="22">
        <v>762.99</v>
      </c>
      <c r="D594" s="22">
        <v>1.1080000000000001</v>
      </c>
      <c r="E594" s="23" t="s">
        <v>19</v>
      </c>
      <c r="F594" s="24">
        <f t="shared" si="16"/>
        <v>845.39292000000012</v>
      </c>
      <c r="G594" s="2"/>
    </row>
    <row r="595" spans="1:7" s="3" customFormat="1" ht="23.1" customHeight="1" x14ac:dyDescent="0.25">
      <c r="A595" s="52" t="s">
        <v>21</v>
      </c>
      <c r="B595" s="52"/>
      <c r="C595" s="22">
        <v>1409.04</v>
      </c>
      <c r="D595" s="22"/>
      <c r="E595" s="23" t="s">
        <v>17</v>
      </c>
      <c r="F595" s="24">
        <f t="shared" si="16"/>
        <v>0</v>
      </c>
      <c r="G595" s="2"/>
    </row>
    <row r="596" spans="1:7" s="3" customFormat="1" ht="45.95" customHeight="1" x14ac:dyDescent="0.25">
      <c r="A596" s="52" t="s">
        <v>22</v>
      </c>
      <c r="B596" s="52"/>
      <c r="C596" s="22">
        <v>5358.15</v>
      </c>
      <c r="D596" s="22">
        <v>4.2</v>
      </c>
      <c r="E596" s="23" t="s">
        <v>17</v>
      </c>
      <c r="F596" s="24">
        <f t="shared" si="16"/>
        <v>22504.23</v>
      </c>
      <c r="G596" s="2"/>
    </row>
    <row r="597" spans="1:7" s="3" customFormat="1" ht="23.1" customHeight="1" x14ac:dyDescent="0.25">
      <c r="A597" s="52" t="s">
        <v>23</v>
      </c>
      <c r="B597" s="52"/>
      <c r="C597" s="22">
        <v>246.53</v>
      </c>
      <c r="D597" s="22"/>
      <c r="E597" s="23" t="s">
        <v>17</v>
      </c>
      <c r="F597" s="24">
        <f t="shared" si="16"/>
        <v>0</v>
      </c>
      <c r="G597" s="2"/>
    </row>
    <row r="598" spans="1:7" s="3" customFormat="1" ht="23.1" customHeight="1" x14ac:dyDescent="0.25">
      <c r="A598" s="52" t="s">
        <v>24</v>
      </c>
      <c r="B598" s="52"/>
      <c r="C598" s="22">
        <v>4374.5</v>
      </c>
      <c r="D598" s="22">
        <v>4.2</v>
      </c>
      <c r="E598" s="23" t="s">
        <v>17</v>
      </c>
      <c r="F598" s="24">
        <f t="shared" si="16"/>
        <v>18372.900000000001</v>
      </c>
      <c r="G598" s="2"/>
    </row>
    <row r="599" spans="1:7" s="3" customFormat="1" ht="23.1" customHeight="1" x14ac:dyDescent="0.25">
      <c r="A599" s="52" t="s">
        <v>25</v>
      </c>
      <c r="B599" s="52"/>
      <c r="C599" s="22">
        <v>1282.45</v>
      </c>
      <c r="D599" s="22">
        <v>4.2</v>
      </c>
      <c r="E599" s="23" t="s">
        <v>17</v>
      </c>
      <c r="F599" s="24">
        <f t="shared" si="16"/>
        <v>5386.2900000000009</v>
      </c>
      <c r="G599" s="2"/>
    </row>
    <row r="600" spans="1:7" s="3" customFormat="1" ht="23.1" customHeight="1" x14ac:dyDescent="0.25">
      <c r="A600" s="52" t="s">
        <v>26</v>
      </c>
      <c r="B600" s="52"/>
      <c r="C600" s="22">
        <v>1000.47</v>
      </c>
      <c r="D600" s="22">
        <v>4.2</v>
      </c>
      <c r="E600" s="23" t="s">
        <v>17</v>
      </c>
      <c r="F600" s="24">
        <f>C600*D600</f>
        <v>4201.9740000000002</v>
      </c>
      <c r="G600" s="2"/>
    </row>
    <row r="601" spans="1:7" s="3" customFormat="1" ht="23.1" customHeight="1" x14ac:dyDescent="0.25">
      <c r="A601" s="52" t="s">
        <v>27</v>
      </c>
      <c r="B601" s="52"/>
      <c r="C601" s="22">
        <v>718.61</v>
      </c>
      <c r="D601" s="22">
        <v>42</v>
      </c>
      <c r="E601" s="23" t="s">
        <v>17</v>
      </c>
      <c r="F601" s="24">
        <f>C601*D601</f>
        <v>30181.62</v>
      </c>
      <c r="G601" s="2"/>
    </row>
    <row r="602" spans="1:7" s="3" customFormat="1" ht="23.1" customHeight="1" x14ac:dyDescent="0.25">
      <c r="A602" s="4"/>
      <c r="B602" s="25"/>
      <c r="C602" s="25"/>
      <c r="D602" s="26"/>
      <c r="E602" s="26"/>
      <c r="F602" s="7"/>
      <c r="G602" s="2"/>
    </row>
    <row r="603" spans="1:7" s="3" customFormat="1" ht="23.1" customHeight="1" x14ac:dyDescent="0.25">
      <c r="A603" s="4"/>
      <c r="B603" s="5" t="s">
        <v>28</v>
      </c>
      <c r="C603" s="6"/>
      <c r="D603" s="4"/>
      <c r="E603" s="4"/>
      <c r="F603" s="7"/>
      <c r="G603" s="2"/>
    </row>
    <row r="604" spans="1:7" s="3" customFormat="1" ht="23.1" customHeight="1" x14ac:dyDescent="0.25">
      <c r="A604" s="4"/>
      <c r="B604" s="53" t="s">
        <v>29</v>
      </c>
      <c r="C604" s="27" t="s">
        <v>30</v>
      </c>
      <c r="D604" s="28">
        <f>IF(F592&gt;0,ROUND((F592+C585)/C585,2),0)</f>
        <v>1.01</v>
      </c>
      <c r="E604" s="28"/>
      <c r="F604" s="8"/>
      <c r="G604" s="2"/>
    </row>
    <row r="605" spans="1:7" s="3" customFormat="1" ht="23.1" customHeight="1" x14ac:dyDescent="0.25">
      <c r="A605" s="4"/>
      <c r="B605" s="53"/>
      <c r="C605" s="27" t="s">
        <v>31</v>
      </c>
      <c r="D605" s="28">
        <f>IF(SUM(F593:F594)&gt;0,ROUND((F593+F594+C585)/C585,2),0)</f>
        <v>1.07</v>
      </c>
      <c r="E605" s="28"/>
      <c r="F605" s="29"/>
      <c r="G605" s="2"/>
    </row>
    <row r="606" spans="1:7" s="3" customFormat="1" ht="23.1" customHeight="1" x14ac:dyDescent="0.25">
      <c r="A606" s="4"/>
      <c r="B606" s="53"/>
      <c r="C606" s="27" t="s">
        <v>32</v>
      </c>
      <c r="D606" s="28">
        <f>IF(F595&gt;0,ROUND((F595+C585)/C585,2),0)</f>
        <v>0</v>
      </c>
      <c r="E606" s="8"/>
      <c r="F606" s="29"/>
      <c r="G606" s="2"/>
    </row>
    <row r="607" spans="1:7" s="3" customFormat="1" ht="23.1" customHeight="1" x14ac:dyDescent="0.25">
      <c r="A607" s="4"/>
      <c r="B607" s="53"/>
      <c r="C607" s="30" t="s">
        <v>33</v>
      </c>
      <c r="D607" s="31">
        <f>IF(SUM(F596:F601)&gt;0,ROUND((SUM(F596:F601)+C585)/C585,2),0)</f>
        <v>6.14</v>
      </c>
      <c r="E607" s="8"/>
      <c r="F607" s="29"/>
      <c r="G607" s="2"/>
    </row>
    <row r="608" spans="1:7" s="3" customFormat="1" ht="23.1" customHeight="1" x14ac:dyDescent="0.25">
      <c r="A608" s="4"/>
      <c r="B608" s="4"/>
      <c r="C608" s="32" t="s">
        <v>34</v>
      </c>
      <c r="D608" s="33">
        <f>SUM(D604:D607)-IF(VALUE(COUNTIF(D604:D607,"&gt;0"))=4,3,0)-IF(VALUE(COUNTIF(D604:D607,"&gt;0"))=3,2,0)-IF(VALUE(COUNTIF(D604:D607,"&gt;0"))=2,1,0)</f>
        <v>6.2199999999999989</v>
      </c>
      <c r="E608" s="34"/>
      <c r="F608" s="7"/>
      <c r="G608" s="2"/>
    </row>
    <row r="609" spans="1:7" s="3" customFormat="1" ht="23.1" customHeight="1" x14ac:dyDescent="0.25">
      <c r="A609" s="4"/>
      <c r="B609" s="4"/>
      <c r="C609" s="4"/>
      <c r="D609" s="35"/>
      <c r="E609" s="4"/>
      <c r="F609" s="7"/>
      <c r="G609" s="2"/>
    </row>
    <row r="610" spans="1:7" s="3" customFormat="1" ht="23.1" customHeight="1" x14ac:dyDescent="0.35">
      <c r="A610" s="36"/>
      <c r="B610" s="37" t="s">
        <v>35</v>
      </c>
      <c r="C610" s="55">
        <f>D608*C585</f>
        <v>97579.359999999986</v>
      </c>
      <c r="D610" s="55"/>
      <c r="E610" s="4"/>
      <c r="F610" s="7"/>
      <c r="G610" s="2"/>
    </row>
    <row r="611" spans="1:7" s="3" customFormat="1" ht="23.1" customHeight="1" x14ac:dyDescent="0.3">
      <c r="A611" s="4"/>
      <c r="B611" s="38" t="s">
        <v>36</v>
      </c>
      <c r="C611" s="56">
        <f>C610/C584</f>
        <v>144.34816568047336</v>
      </c>
      <c r="D611" s="56"/>
      <c r="E611" s="4"/>
      <c r="F611" s="4"/>
      <c r="G611" s="2"/>
    </row>
    <row r="612" spans="1:7" s="3" customFormat="1" ht="23.1" customHeight="1" x14ac:dyDescent="0.25">
      <c r="A612" s="1"/>
      <c r="B612" s="1"/>
      <c r="C612" s="1"/>
      <c r="D612" s="1"/>
      <c r="E612" s="1"/>
      <c r="F612" s="1"/>
      <c r="G612" s="2"/>
    </row>
    <row r="613" spans="1:7" s="3" customFormat="1" ht="54.95" customHeight="1" x14ac:dyDescent="0.8">
      <c r="A613" s="54" t="s">
        <v>130</v>
      </c>
      <c r="B613" s="54"/>
      <c r="C613" s="54"/>
      <c r="D613" s="54"/>
      <c r="E613" s="54"/>
      <c r="F613" s="54"/>
      <c r="G613" s="2"/>
    </row>
    <row r="614" spans="1:7" s="3" customFormat="1" ht="45.95" customHeight="1" x14ac:dyDescent="0.25">
      <c r="A614" s="45" t="s">
        <v>0</v>
      </c>
      <c r="B614" s="45"/>
      <c r="C614" s="45"/>
      <c r="D614" s="45"/>
      <c r="E614" s="45"/>
      <c r="F614" s="45"/>
      <c r="G614" s="2"/>
    </row>
    <row r="615" spans="1:7" s="3" customFormat="1" ht="30" customHeight="1" x14ac:dyDescent="0.25">
      <c r="A615" s="4"/>
      <c r="B615" s="5" t="s">
        <v>1</v>
      </c>
      <c r="C615" s="6"/>
      <c r="D615" s="4"/>
      <c r="E615" s="4"/>
      <c r="F615" s="7"/>
      <c r="G615" s="2"/>
    </row>
    <row r="616" spans="1:7" s="3" customFormat="1" ht="23.1" customHeight="1" x14ac:dyDescent="0.25">
      <c r="A616" s="8"/>
      <c r="B616" s="46" t="s">
        <v>3</v>
      </c>
      <c r="C616" s="49" t="s">
        <v>4</v>
      </c>
      <c r="D616" s="50"/>
      <c r="E616" s="50"/>
      <c r="F616" s="51"/>
      <c r="G616" s="2"/>
    </row>
    <row r="617" spans="1:7" s="3" customFormat="1" ht="23.1" customHeight="1" x14ac:dyDescent="0.25">
      <c r="A617" s="8"/>
      <c r="B617" s="47"/>
      <c r="C617" s="49" t="s">
        <v>85</v>
      </c>
      <c r="D617" s="50"/>
      <c r="E617" s="50"/>
      <c r="F617" s="51"/>
      <c r="G617" s="2"/>
    </row>
    <row r="618" spans="1:7" s="3" customFormat="1" ht="23.1" customHeight="1" x14ac:dyDescent="0.25">
      <c r="A618" s="8"/>
      <c r="B618" s="48"/>
      <c r="C618" s="49" t="s">
        <v>90</v>
      </c>
      <c r="D618" s="50"/>
      <c r="E618" s="50"/>
      <c r="F618" s="51"/>
      <c r="G618" s="2"/>
    </row>
    <row r="619" spans="1:7" s="3" customFormat="1" ht="23.1" customHeight="1" x14ac:dyDescent="0.25">
      <c r="A619" s="4"/>
      <c r="B619" s="9" t="s">
        <v>5</v>
      </c>
      <c r="C619" s="10">
        <v>4</v>
      </c>
      <c r="D619" s="11"/>
      <c r="E619" s="8"/>
      <c r="F619" s="7"/>
      <c r="G619" s="2"/>
    </row>
    <row r="620" spans="1:7" s="3" customFormat="1" ht="23.1" customHeight="1" x14ac:dyDescent="0.25">
      <c r="A620" s="4"/>
      <c r="B620" s="12" t="s">
        <v>6</v>
      </c>
      <c r="C620" s="13">
        <v>419</v>
      </c>
      <c r="D620" s="57" t="s">
        <v>7</v>
      </c>
      <c r="E620" s="58"/>
      <c r="F620" s="61">
        <f>C621/C620</f>
        <v>40.145584725536992</v>
      </c>
      <c r="G620" s="2"/>
    </row>
    <row r="621" spans="1:7" s="3" customFormat="1" ht="23.1" customHeight="1" x14ac:dyDescent="0.25">
      <c r="A621" s="4"/>
      <c r="B621" s="12" t="s">
        <v>8</v>
      </c>
      <c r="C621" s="14">
        <v>16821</v>
      </c>
      <c r="D621" s="59"/>
      <c r="E621" s="60"/>
      <c r="F621" s="62"/>
      <c r="G621" s="2"/>
    </row>
    <row r="622" spans="1:7" s="3" customFormat="1" ht="23.1" customHeight="1" x14ac:dyDescent="0.25">
      <c r="A622" s="4"/>
      <c r="B622" s="15"/>
      <c r="C622" s="16"/>
      <c r="D622" s="17"/>
      <c r="E622" s="4"/>
      <c r="F622" s="7"/>
      <c r="G622" s="2"/>
    </row>
    <row r="623" spans="1:7" s="3" customFormat="1" ht="23.1" customHeight="1" x14ac:dyDescent="0.25">
      <c r="A623" s="4"/>
      <c r="B623" s="18" t="s">
        <v>9</v>
      </c>
      <c r="C623" s="19" t="s">
        <v>52</v>
      </c>
      <c r="D623" s="4"/>
      <c r="E623" s="4"/>
      <c r="F623" s="7"/>
      <c r="G623" s="2"/>
    </row>
    <row r="624" spans="1:7" s="3" customFormat="1" ht="23.1" customHeight="1" x14ac:dyDescent="0.25">
      <c r="A624" s="4"/>
      <c r="B624" s="18" t="s">
        <v>2</v>
      </c>
      <c r="C624" s="19">
        <v>45</v>
      </c>
      <c r="D624" s="4"/>
      <c r="E624" s="4"/>
      <c r="F624" s="7"/>
      <c r="G624" s="2"/>
    </row>
    <row r="625" spans="1:7" s="3" customFormat="1" ht="23.1" customHeight="1" x14ac:dyDescent="0.25">
      <c r="A625" s="4"/>
      <c r="B625" s="18" t="s">
        <v>10</v>
      </c>
      <c r="C625" s="20" t="s">
        <v>11</v>
      </c>
      <c r="D625" s="4"/>
      <c r="E625" s="4"/>
      <c r="F625" s="7"/>
      <c r="G625" s="2"/>
    </row>
    <row r="626" spans="1:7" s="3" customFormat="1" ht="23.1" customHeight="1" x14ac:dyDescent="0.25">
      <c r="A626" s="4"/>
      <c r="B626" s="4"/>
      <c r="C626" s="4"/>
      <c r="D626" s="4"/>
      <c r="E626" s="4"/>
      <c r="F626" s="7"/>
      <c r="G626" s="2"/>
    </row>
    <row r="627" spans="1:7" s="3" customFormat="1" ht="50.1" customHeight="1" x14ac:dyDescent="0.25">
      <c r="A627" s="63" t="s">
        <v>12</v>
      </c>
      <c r="B627" s="63"/>
      <c r="C627" s="21" t="s">
        <v>13</v>
      </c>
      <c r="D627" s="64" t="s">
        <v>14</v>
      </c>
      <c r="E627" s="64"/>
      <c r="F627" s="21" t="s">
        <v>15</v>
      </c>
      <c r="G627" s="2"/>
    </row>
    <row r="628" spans="1:7" s="3" customFormat="1" ht="23.1" customHeight="1" x14ac:dyDescent="0.25">
      <c r="A628" s="52" t="s">
        <v>16</v>
      </c>
      <c r="B628" s="52"/>
      <c r="C628" s="22">
        <v>52.74</v>
      </c>
      <c r="D628" s="22">
        <v>4</v>
      </c>
      <c r="E628" s="23" t="s">
        <v>17</v>
      </c>
      <c r="F628" s="24">
        <f t="shared" ref="F628:F635" si="17">C628*D628</f>
        <v>210.96</v>
      </c>
      <c r="G628" s="2"/>
    </row>
    <row r="629" spans="1:7" s="3" customFormat="1" ht="23.1" customHeight="1" x14ac:dyDescent="0.25">
      <c r="A629" s="52" t="s">
        <v>18</v>
      </c>
      <c r="B629" s="52"/>
      <c r="C629" s="22">
        <v>189.45</v>
      </c>
      <c r="D629" s="22">
        <v>1</v>
      </c>
      <c r="E629" s="23" t="s">
        <v>19</v>
      </c>
      <c r="F629" s="24">
        <f t="shared" si="17"/>
        <v>189.45</v>
      </c>
      <c r="G629" s="2"/>
    </row>
    <row r="630" spans="1:7" s="3" customFormat="1" ht="23.1" customHeight="1" x14ac:dyDescent="0.25">
      <c r="A630" s="52" t="s">
        <v>20</v>
      </c>
      <c r="B630" s="52"/>
      <c r="C630" s="22">
        <v>762.99</v>
      </c>
      <c r="D630" s="22">
        <v>1</v>
      </c>
      <c r="E630" s="23" t="s">
        <v>19</v>
      </c>
      <c r="F630" s="24">
        <f t="shared" si="17"/>
        <v>762.99</v>
      </c>
      <c r="G630" s="2"/>
    </row>
    <row r="631" spans="1:7" s="3" customFormat="1" ht="23.1" customHeight="1" x14ac:dyDescent="0.25">
      <c r="A631" s="52" t="s">
        <v>21</v>
      </c>
      <c r="B631" s="52"/>
      <c r="C631" s="22">
        <v>1409.04</v>
      </c>
      <c r="D631" s="22"/>
      <c r="E631" s="23" t="s">
        <v>17</v>
      </c>
      <c r="F631" s="24">
        <f t="shared" si="17"/>
        <v>0</v>
      </c>
      <c r="G631" s="2"/>
    </row>
    <row r="632" spans="1:7" s="3" customFormat="1" ht="45.95" customHeight="1" x14ac:dyDescent="0.25">
      <c r="A632" s="52" t="s">
        <v>22</v>
      </c>
      <c r="B632" s="52"/>
      <c r="C632" s="22">
        <v>5358.15</v>
      </c>
      <c r="D632" s="22">
        <v>4</v>
      </c>
      <c r="E632" s="23" t="s">
        <v>17</v>
      </c>
      <c r="F632" s="24">
        <f t="shared" si="17"/>
        <v>21432.6</v>
      </c>
      <c r="G632" s="2"/>
    </row>
    <row r="633" spans="1:7" s="3" customFormat="1" ht="23.1" customHeight="1" x14ac:dyDescent="0.25">
      <c r="A633" s="52" t="s">
        <v>23</v>
      </c>
      <c r="B633" s="52"/>
      <c r="C633" s="22">
        <v>246.53</v>
      </c>
      <c r="D633" s="22"/>
      <c r="E633" s="23" t="s">
        <v>17</v>
      </c>
      <c r="F633" s="24">
        <f t="shared" si="17"/>
        <v>0</v>
      </c>
      <c r="G633" s="2"/>
    </row>
    <row r="634" spans="1:7" s="3" customFormat="1" ht="23.1" customHeight="1" x14ac:dyDescent="0.25">
      <c r="A634" s="52" t="s">
        <v>24</v>
      </c>
      <c r="B634" s="52"/>
      <c r="C634" s="22">
        <v>4374.5</v>
      </c>
      <c r="D634" s="22">
        <v>4</v>
      </c>
      <c r="E634" s="23" t="s">
        <v>17</v>
      </c>
      <c r="F634" s="24">
        <f t="shared" si="17"/>
        <v>17498</v>
      </c>
      <c r="G634" s="2"/>
    </row>
    <row r="635" spans="1:7" s="3" customFormat="1" ht="23.1" customHeight="1" x14ac:dyDescent="0.25">
      <c r="A635" s="52" t="s">
        <v>25</v>
      </c>
      <c r="B635" s="52"/>
      <c r="C635" s="22">
        <v>1282.45</v>
      </c>
      <c r="D635" s="22">
        <v>4</v>
      </c>
      <c r="E635" s="23" t="s">
        <v>17</v>
      </c>
      <c r="F635" s="24">
        <f t="shared" si="17"/>
        <v>5129.8</v>
      </c>
      <c r="G635" s="2"/>
    </row>
    <row r="636" spans="1:7" s="3" customFormat="1" ht="23.1" customHeight="1" x14ac:dyDescent="0.25">
      <c r="A636" s="52" t="s">
        <v>26</v>
      </c>
      <c r="B636" s="52"/>
      <c r="C636" s="22">
        <v>1000.47</v>
      </c>
      <c r="D636" s="22">
        <v>4</v>
      </c>
      <c r="E636" s="23" t="s">
        <v>17</v>
      </c>
      <c r="F636" s="24">
        <f>C636*D636</f>
        <v>4001.88</v>
      </c>
      <c r="G636" s="2"/>
    </row>
    <row r="637" spans="1:7" s="3" customFormat="1" ht="23.1" customHeight="1" x14ac:dyDescent="0.25">
      <c r="A637" s="52" t="s">
        <v>27</v>
      </c>
      <c r="B637" s="52"/>
      <c r="C637" s="22">
        <v>718.61</v>
      </c>
      <c r="D637" s="22">
        <v>40</v>
      </c>
      <c r="E637" s="23" t="s">
        <v>17</v>
      </c>
      <c r="F637" s="24">
        <f>C637*D637</f>
        <v>28744.400000000001</v>
      </c>
      <c r="G637" s="2"/>
    </row>
    <row r="638" spans="1:7" s="3" customFormat="1" ht="23.1" customHeight="1" x14ac:dyDescent="0.25">
      <c r="A638" s="4"/>
      <c r="B638" s="25"/>
      <c r="C638" s="25"/>
      <c r="D638" s="26"/>
      <c r="E638" s="26"/>
      <c r="F638" s="7"/>
      <c r="G638" s="2"/>
    </row>
    <row r="639" spans="1:7" s="3" customFormat="1" ht="23.1" customHeight="1" x14ac:dyDescent="0.25">
      <c r="A639" s="4"/>
      <c r="B639" s="5" t="s">
        <v>28</v>
      </c>
      <c r="C639" s="6"/>
      <c r="D639" s="4"/>
      <c r="E639" s="4"/>
      <c r="F639" s="7"/>
      <c r="G639" s="2"/>
    </row>
    <row r="640" spans="1:7" s="3" customFormat="1" ht="23.1" customHeight="1" x14ac:dyDescent="0.25">
      <c r="A640" s="4"/>
      <c r="B640" s="53" t="s">
        <v>29</v>
      </c>
      <c r="C640" s="27" t="s">
        <v>30</v>
      </c>
      <c r="D640" s="28">
        <f>IF(F628&gt;0,ROUND((F628+C621)/C621,2),0)</f>
        <v>1.01</v>
      </c>
      <c r="E640" s="28"/>
      <c r="F640" s="8"/>
      <c r="G640" s="2"/>
    </row>
    <row r="641" spans="1:7" s="3" customFormat="1" ht="23.1" customHeight="1" x14ac:dyDescent="0.25">
      <c r="A641" s="4"/>
      <c r="B641" s="53"/>
      <c r="C641" s="27" t="s">
        <v>31</v>
      </c>
      <c r="D641" s="28">
        <f>IF(SUM(F629:F630)&gt;0,ROUND((F629+F630+C621)/C621,2),0)</f>
        <v>1.06</v>
      </c>
      <c r="E641" s="28"/>
      <c r="F641" s="29"/>
      <c r="G641" s="2"/>
    </row>
    <row r="642" spans="1:7" s="3" customFormat="1" ht="23.1" customHeight="1" x14ac:dyDescent="0.25">
      <c r="A642" s="4"/>
      <c r="B642" s="53"/>
      <c r="C642" s="27" t="s">
        <v>32</v>
      </c>
      <c r="D642" s="28">
        <f>IF(F631&gt;0,ROUND((F631+C621)/C621,2),0)</f>
        <v>0</v>
      </c>
      <c r="E642" s="8"/>
      <c r="F642" s="29"/>
      <c r="G642" s="2"/>
    </row>
    <row r="643" spans="1:7" s="3" customFormat="1" ht="23.1" customHeight="1" x14ac:dyDescent="0.25">
      <c r="A643" s="4"/>
      <c r="B643" s="53"/>
      <c r="C643" s="30" t="s">
        <v>33</v>
      </c>
      <c r="D643" s="31">
        <f>IF(SUM(F632:F637)&gt;0,ROUND((SUM(F632:F637)+C621)/C621,2),0)</f>
        <v>5.57</v>
      </c>
      <c r="E643" s="8"/>
      <c r="F643" s="29"/>
      <c r="G643" s="2"/>
    </row>
    <row r="644" spans="1:7" s="3" customFormat="1" ht="23.1" customHeight="1" x14ac:dyDescent="0.25">
      <c r="A644" s="4"/>
      <c r="B644" s="4"/>
      <c r="C644" s="32" t="s">
        <v>34</v>
      </c>
      <c r="D644" s="33">
        <f>SUM(D640:D643)-IF(VALUE(COUNTIF(D640:D643,"&gt;0"))=4,3,0)-IF(VALUE(COUNTIF(D640:D643,"&gt;0"))=3,2,0)-IF(VALUE(COUNTIF(D640:D643,"&gt;0"))=2,1,0)</f>
        <v>5.6400000000000006</v>
      </c>
      <c r="E644" s="34"/>
      <c r="F644" s="7"/>
      <c r="G644" s="2"/>
    </row>
    <row r="645" spans="1:7" s="3" customFormat="1" ht="23.1" customHeight="1" x14ac:dyDescent="0.25">
      <c r="A645" s="4"/>
      <c r="B645" s="4"/>
      <c r="C645" s="4"/>
      <c r="D645" s="35"/>
      <c r="E645" s="4"/>
      <c r="F645" s="7"/>
      <c r="G645" s="2"/>
    </row>
    <row r="646" spans="1:7" s="3" customFormat="1" ht="23.1" customHeight="1" x14ac:dyDescent="0.35">
      <c r="A646" s="36"/>
      <c r="B646" s="37" t="s">
        <v>35</v>
      </c>
      <c r="C646" s="55">
        <f>D644*C621</f>
        <v>94870.44</v>
      </c>
      <c r="D646" s="55"/>
      <c r="E646" s="4"/>
      <c r="F646" s="7"/>
      <c r="G646" s="2"/>
    </row>
    <row r="647" spans="1:7" s="3" customFormat="1" ht="23.1" customHeight="1" x14ac:dyDescent="0.3">
      <c r="A647" s="4"/>
      <c r="B647" s="38" t="s">
        <v>36</v>
      </c>
      <c r="C647" s="56">
        <f>C646/C620</f>
        <v>226.42109785202865</v>
      </c>
      <c r="D647" s="56"/>
      <c r="E647" s="4"/>
      <c r="F647" s="4"/>
      <c r="G647" s="2"/>
    </row>
    <row r="648" spans="1:7" s="3" customFormat="1" ht="23.1" customHeight="1" x14ac:dyDescent="0.25">
      <c r="A648" s="1"/>
      <c r="B648" s="1"/>
      <c r="C648" s="1"/>
      <c r="D648" s="1"/>
      <c r="E648" s="1"/>
      <c r="F648" s="1"/>
      <c r="G648" s="2"/>
    </row>
    <row r="649" spans="1:7" s="3" customFormat="1" ht="54.95" customHeight="1" x14ac:dyDescent="0.8">
      <c r="A649" s="54" t="s">
        <v>131</v>
      </c>
      <c r="B649" s="54"/>
      <c r="C649" s="54"/>
      <c r="D649" s="54"/>
      <c r="E649" s="54"/>
      <c r="F649" s="54"/>
      <c r="G649" s="2"/>
    </row>
    <row r="650" spans="1:7" s="3" customFormat="1" ht="45.95" customHeight="1" x14ac:dyDescent="0.25">
      <c r="A650" s="45" t="s">
        <v>0</v>
      </c>
      <c r="B650" s="45"/>
      <c r="C650" s="45"/>
      <c r="D650" s="45"/>
      <c r="E650" s="45"/>
      <c r="F650" s="45"/>
      <c r="G650" s="2"/>
    </row>
    <row r="651" spans="1:7" s="3" customFormat="1" ht="30" customHeight="1" x14ac:dyDescent="0.25">
      <c r="A651" s="4"/>
      <c r="B651" s="5" t="s">
        <v>1</v>
      </c>
      <c r="C651" s="6"/>
      <c r="D651" s="4"/>
      <c r="E651" s="4"/>
      <c r="F651" s="7"/>
      <c r="G651" s="2"/>
    </row>
    <row r="652" spans="1:7" s="3" customFormat="1" ht="23.1" customHeight="1" x14ac:dyDescent="0.25">
      <c r="A652" s="8"/>
      <c r="B652" s="46" t="s">
        <v>3</v>
      </c>
      <c r="C652" s="49" t="s">
        <v>4</v>
      </c>
      <c r="D652" s="50"/>
      <c r="E652" s="50"/>
      <c r="F652" s="51"/>
      <c r="G652" s="2"/>
    </row>
    <row r="653" spans="1:7" s="3" customFormat="1" ht="23.1" customHeight="1" x14ac:dyDescent="0.25">
      <c r="A653" s="8"/>
      <c r="B653" s="47"/>
      <c r="C653" s="49" t="s">
        <v>85</v>
      </c>
      <c r="D653" s="50"/>
      <c r="E653" s="50"/>
      <c r="F653" s="51"/>
      <c r="G653" s="2"/>
    </row>
    <row r="654" spans="1:7" s="3" customFormat="1" ht="23.1" customHeight="1" x14ac:dyDescent="0.25">
      <c r="A654" s="8"/>
      <c r="B654" s="48"/>
      <c r="C654" s="49" t="s">
        <v>91</v>
      </c>
      <c r="D654" s="50"/>
      <c r="E654" s="50"/>
      <c r="F654" s="51"/>
      <c r="G654" s="2"/>
    </row>
    <row r="655" spans="1:7" s="3" customFormat="1" ht="23.1" customHeight="1" x14ac:dyDescent="0.25">
      <c r="A655" s="4"/>
      <c r="B655" s="9" t="s">
        <v>5</v>
      </c>
      <c r="C655" s="10">
        <v>4.5999999999999996</v>
      </c>
      <c r="D655" s="11"/>
      <c r="E655" s="8"/>
      <c r="F655" s="7"/>
      <c r="G655" s="2"/>
    </row>
    <row r="656" spans="1:7" s="3" customFormat="1" ht="23.1" customHeight="1" x14ac:dyDescent="0.25">
      <c r="A656" s="4"/>
      <c r="B656" s="12" t="s">
        <v>6</v>
      </c>
      <c r="C656" s="13">
        <v>931</v>
      </c>
      <c r="D656" s="57" t="s">
        <v>7</v>
      </c>
      <c r="E656" s="58"/>
      <c r="F656" s="61">
        <f>C657/C656</f>
        <v>22.105263157894736</v>
      </c>
      <c r="G656" s="2"/>
    </row>
    <row r="657" spans="1:7" s="3" customFormat="1" ht="23.1" customHeight="1" x14ac:dyDescent="0.25">
      <c r="A657" s="4"/>
      <c r="B657" s="12" t="s">
        <v>8</v>
      </c>
      <c r="C657" s="14">
        <v>20580</v>
      </c>
      <c r="D657" s="59"/>
      <c r="E657" s="60"/>
      <c r="F657" s="62"/>
      <c r="G657" s="2"/>
    </row>
    <row r="658" spans="1:7" s="3" customFormat="1" ht="23.1" customHeight="1" x14ac:dyDescent="0.25">
      <c r="A658" s="4"/>
      <c r="B658" s="15"/>
      <c r="C658" s="16"/>
      <c r="D658" s="17"/>
      <c r="E658" s="4"/>
      <c r="F658" s="7"/>
      <c r="G658" s="2"/>
    </row>
    <row r="659" spans="1:7" s="3" customFormat="1" ht="23.1" customHeight="1" x14ac:dyDescent="0.25">
      <c r="A659" s="4"/>
      <c r="B659" s="18" t="s">
        <v>9</v>
      </c>
      <c r="C659" s="19" t="s">
        <v>53</v>
      </c>
      <c r="D659" s="4"/>
      <c r="E659" s="4"/>
      <c r="F659" s="7"/>
      <c r="G659" s="2"/>
    </row>
    <row r="660" spans="1:7" s="3" customFormat="1" ht="23.1" customHeight="1" x14ac:dyDescent="0.25">
      <c r="A660" s="4"/>
      <c r="B660" s="18" t="s">
        <v>2</v>
      </c>
      <c r="C660" s="19">
        <v>55</v>
      </c>
      <c r="D660" s="4"/>
      <c r="E660" s="4"/>
      <c r="F660" s="7"/>
      <c r="G660" s="2"/>
    </row>
    <row r="661" spans="1:7" s="3" customFormat="1" ht="23.1" customHeight="1" x14ac:dyDescent="0.25">
      <c r="A661" s="4"/>
      <c r="B661" s="18" t="s">
        <v>10</v>
      </c>
      <c r="C661" s="20" t="s">
        <v>11</v>
      </c>
      <c r="D661" s="4"/>
      <c r="E661" s="4"/>
      <c r="F661" s="7"/>
      <c r="G661" s="2"/>
    </row>
    <row r="662" spans="1:7" s="3" customFormat="1" ht="23.1" customHeight="1" x14ac:dyDescent="0.25">
      <c r="A662" s="4"/>
      <c r="B662" s="4"/>
      <c r="C662" s="4"/>
      <c r="D662" s="4"/>
      <c r="E662" s="4"/>
      <c r="F662" s="7"/>
      <c r="G662" s="2"/>
    </row>
    <row r="663" spans="1:7" s="3" customFormat="1" ht="50.1" customHeight="1" x14ac:dyDescent="0.25">
      <c r="A663" s="63" t="s">
        <v>12</v>
      </c>
      <c r="B663" s="63"/>
      <c r="C663" s="21" t="s">
        <v>13</v>
      </c>
      <c r="D663" s="64" t="s">
        <v>14</v>
      </c>
      <c r="E663" s="64"/>
      <c r="F663" s="21" t="s">
        <v>15</v>
      </c>
      <c r="G663" s="2"/>
    </row>
    <row r="664" spans="1:7" s="3" customFormat="1" ht="23.1" customHeight="1" x14ac:dyDescent="0.25">
      <c r="A664" s="52" t="s">
        <v>16</v>
      </c>
      <c r="B664" s="52"/>
      <c r="C664" s="22">
        <v>52.74</v>
      </c>
      <c r="D664" s="22">
        <v>4.5999999999999996</v>
      </c>
      <c r="E664" s="23" t="s">
        <v>17</v>
      </c>
      <c r="F664" s="24">
        <f t="shared" ref="F664:F671" si="18">C664*D664</f>
        <v>242.60399999999998</v>
      </c>
      <c r="G664" s="2"/>
    </row>
    <row r="665" spans="1:7" s="3" customFormat="1" ht="23.1" customHeight="1" x14ac:dyDescent="0.25">
      <c r="A665" s="52" t="s">
        <v>18</v>
      </c>
      <c r="B665" s="52"/>
      <c r="C665" s="22">
        <v>189.45</v>
      </c>
      <c r="D665" s="22">
        <v>0.97599999999999998</v>
      </c>
      <c r="E665" s="23" t="s">
        <v>19</v>
      </c>
      <c r="F665" s="24">
        <f t="shared" si="18"/>
        <v>184.9032</v>
      </c>
      <c r="G665" s="2"/>
    </row>
    <row r="666" spans="1:7" s="3" customFormat="1" ht="23.1" customHeight="1" x14ac:dyDescent="0.25">
      <c r="A666" s="52" t="s">
        <v>20</v>
      </c>
      <c r="B666" s="52"/>
      <c r="C666" s="22">
        <v>762.99</v>
      </c>
      <c r="D666" s="22">
        <v>0.97599999999999998</v>
      </c>
      <c r="E666" s="23" t="s">
        <v>19</v>
      </c>
      <c r="F666" s="24">
        <f t="shared" si="18"/>
        <v>744.67823999999996</v>
      </c>
      <c r="G666" s="2"/>
    </row>
    <row r="667" spans="1:7" s="3" customFormat="1" ht="23.1" customHeight="1" x14ac:dyDescent="0.25">
      <c r="A667" s="52" t="s">
        <v>21</v>
      </c>
      <c r="B667" s="52"/>
      <c r="C667" s="22">
        <v>1409.04</v>
      </c>
      <c r="D667" s="22"/>
      <c r="E667" s="23" t="s">
        <v>17</v>
      </c>
      <c r="F667" s="24">
        <f t="shared" si="18"/>
        <v>0</v>
      </c>
      <c r="G667" s="2"/>
    </row>
    <row r="668" spans="1:7" s="3" customFormat="1" ht="45.95" customHeight="1" x14ac:dyDescent="0.25">
      <c r="A668" s="52" t="s">
        <v>22</v>
      </c>
      <c r="B668" s="52"/>
      <c r="C668" s="22">
        <v>5358.15</v>
      </c>
      <c r="D668" s="22">
        <v>4.5999999999999996</v>
      </c>
      <c r="E668" s="23" t="s">
        <v>17</v>
      </c>
      <c r="F668" s="24">
        <f t="shared" si="18"/>
        <v>24647.489999999998</v>
      </c>
      <c r="G668" s="2"/>
    </row>
    <row r="669" spans="1:7" s="3" customFormat="1" ht="23.1" customHeight="1" x14ac:dyDescent="0.25">
      <c r="A669" s="52" t="s">
        <v>23</v>
      </c>
      <c r="B669" s="52"/>
      <c r="C669" s="22">
        <v>246.53</v>
      </c>
      <c r="D669" s="22"/>
      <c r="E669" s="23" t="s">
        <v>17</v>
      </c>
      <c r="F669" s="24">
        <f t="shared" si="18"/>
        <v>0</v>
      </c>
      <c r="G669" s="2"/>
    </row>
    <row r="670" spans="1:7" s="3" customFormat="1" ht="23.1" customHeight="1" x14ac:dyDescent="0.25">
      <c r="A670" s="52" t="s">
        <v>24</v>
      </c>
      <c r="B670" s="52"/>
      <c r="C670" s="22">
        <v>4374.5</v>
      </c>
      <c r="D670" s="22">
        <v>4.5999999999999996</v>
      </c>
      <c r="E670" s="23" t="s">
        <v>17</v>
      </c>
      <c r="F670" s="24">
        <f t="shared" si="18"/>
        <v>20122.699999999997</v>
      </c>
      <c r="G670" s="2"/>
    </row>
    <row r="671" spans="1:7" s="3" customFormat="1" ht="23.1" customHeight="1" x14ac:dyDescent="0.25">
      <c r="A671" s="52" t="s">
        <v>25</v>
      </c>
      <c r="B671" s="52"/>
      <c r="C671" s="22">
        <v>1282.45</v>
      </c>
      <c r="D671" s="22">
        <v>4.5999999999999996</v>
      </c>
      <c r="E671" s="23" t="s">
        <v>17</v>
      </c>
      <c r="F671" s="24">
        <f t="shared" si="18"/>
        <v>5899.2699999999995</v>
      </c>
      <c r="G671" s="2"/>
    </row>
    <row r="672" spans="1:7" s="3" customFormat="1" ht="23.1" customHeight="1" x14ac:dyDescent="0.25">
      <c r="A672" s="52" t="s">
        <v>26</v>
      </c>
      <c r="B672" s="52"/>
      <c r="C672" s="22">
        <v>1000.47</v>
      </c>
      <c r="D672" s="22">
        <v>4.5999999999999996</v>
      </c>
      <c r="E672" s="23" t="s">
        <v>17</v>
      </c>
      <c r="F672" s="24">
        <f>C672*D672</f>
        <v>4602.1619999999994</v>
      </c>
      <c r="G672" s="2"/>
    </row>
    <row r="673" spans="1:7" s="3" customFormat="1" ht="23.1" customHeight="1" x14ac:dyDescent="0.25">
      <c r="A673" s="52" t="s">
        <v>27</v>
      </c>
      <c r="B673" s="52"/>
      <c r="C673" s="22">
        <v>718.61</v>
      </c>
      <c r="D673" s="22">
        <v>46</v>
      </c>
      <c r="E673" s="23" t="s">
        <v>17</v>
      </c>
      <c r="F673" s="24">
        <f>C673*D673</f>
        <v>33056.06</v>
      </c>
      <c r="G673" s="2"/>
    </row>
    <row r="674" spans="1:7" s="3" customFormat="1" ht="23.1" customHeight="1" x14ac:dyDescent="0.25">
      <c r="A674" s="4"/>
      <c r="B674" s="25"/>
      <c r="C674" s="25"/>
      <c r="D674" s="26"/>
      <c r="E674" s="26"/>
      <c r="F674" s="7"/>
      <c r="G674" s="2"/>
    </row>
    <row r="675" spans="1:7" s="3" customFormat="1" ht="23.1" customHeight="1" x14ac:dyDescent="0.25">
      <c r="A675" s="4"/>
      <c r="B675" s="5" t="s">
        <v>28</v>
      </c>
      <c r="C675" s="6"/>
      <c r="D675" s="4"/>
      <c r="E675" s="4"/>
      <c r="F675" s="7"/>
      <c r="G675" s="2"/>
    </row>
    <row r="676" spans="1:7" s="3" customFormat="1" ht="23.1" customHeight="1" x14ac:dyDescent="0.25">
      <c r="A676" s="4"/>
      <c r="B676" s="53" t="s">
        <v>29</v>
      </c>
      <c r="C676" s="27" t="s">
        <v>30</v>
      </c>
      <c r="D676" s="28">
        <f>IF(F664&gt;0,ROUND((F664+C657)/C657,2),0)</f>
        <v>1.01</v>
      </c>
      <c r="E676" s="28"/>
      <c r="F676" s="8"/>
      <c r="G676" s="2"/>
    </row>
    <row r="677" spans="1:7" s="3" customFormat="1" ht="23.1" customHeight="1" x14ac:dyDescent="0.25">
      <c r="A677" s="4"/>
      <c r="B677" s="53"/>
      <c r="C677" s="27" t="s">
        <v>31</v>
      </c>
      <c r="D677" s="28">
        <f>IF(SUM(F665:F666)&gt;0,ROUND((F665+F666+C657)/C657,2),0)</f>
        <v>1.05</v>
      </c>
      <c r="E677" s="28"/>
      <c r="F677" s="29"/>
      <c r="G677" s="2"/>
    </row>
    <row r="678" spans="1:7" s="3" customFormat="1" ht="23.1" customHeight="1" x14ac:dyDescent="0.25">
      <c r="A678" s="4"/>
      <c r="B678" s="53"/>
      <c r="C678" s="27" t="s">
        <v>32</v>
      </c>
      <c r="D678" s="28">
        <f>IF(F667&gt;0,ROUND((F667+C657)/C657,2),0)</f>
        <v>0</v>
      </c>
      <c r="E678" s="8"/>
      <c r="F678" s="29"/>
      <c r="G678" s="2"/>
    </row>
    <row r="679" spans="1:7" s="3" customFormat="1" ht="23.1" customHeight="1" x14ac:dyDescent="0.25">
      <c r="A679" s="4"/>
      <c r="B679" s="53"/>
      <c r="C679" s="30" t="s">
        <v>33</v>
      </c>
      <c r="D679" s="31">
        <f>IF(SUM(F668:F673)&gt;0,ROUND((SUM(F668:F673)+C657)/C657,2),0)</f>
        <v>5.29</v>
      </c>
      <c r="E679" s="8"/>
      <c r="F679" s="29"/>
      <c r="G679" s="2"/>
    </row>
    <row r="680" spans="1:7" s="3" customFormat="1" ht="23.1" customHeight="1" x14ac:dyDescent="0.25">
      <c r="A680" s="4"/>
      <c r="B680" s="4"/>
      <c r="C680" s="32" t="s">
        <v>34</v>
      </c>
      <c r="D680" s="33">
        <f>SUM(D676:D679)-IF(VALUE(COUNTIF(D676:D679,"&gt;0"))=4,3,0)-IF(VALUE(COUNTIF(D676:D679,"&gt;0"))=3,2,0)-IF(VALUE(COUNTIF(D676:D679,"&gt;0"))=2,1,0)</f>
        <v>5.35</v>
      </c>
      <c r="E680" s="34"/>
      <c r="F680" s="7"/>
      <c r="G680" s="2"/>
    </row>
    <row r="681" spans="1:7" s="3" customFormat="1" ht="23.1" customHeight="1" x14ac:dyDescent="0.25">
      <c r="A681" s="4"/>
      <c r="B681" s="4"/>
      <c r="C681" s="4"/>
      <c r="D681" s="35"/>
      <c r="E681" s="4"/>
      <c r="F681" s="7"/>
      <c r="G681" s="2"/>
    </row>
    <row r="682" spans="1:7" s="3" customFormat="1" ht="23.1" customHeight="1" x14ac:dyDescent="0.35">
      <c r="A682" s="36"/>
      <c r="B682" s="37" t="s">
        <v>35</v>
      </c>
      <c r="C682" s="55">
        <f>D680*C657</f>
        <v>110102.99999999999</v>
      </c>
      <c r="D682" s="55"/>
      <c r="E682" s="4"/>
      <c r="F682" s="7"/>
      <c r="G682" s="2"/>
    </row>
    <row r="683" spans="1:7" s="3" customFormat="1" ht="23.1" customHeight="1" x14ac:dyDescent="0.3">
      <c r="A683" s="4"/>
      <c r="B683" s="38" t="s">
        <v>36</v>
      </c>
      <c r="C683" s="56">
        <f>C682/C656</f>
        <v>118.26315789473682</v>
      </c>
      <c r="D683" s="56"/>
      <c r="E683" s="4"/>
      <c r="F683" s="4"/>
      <c r="G683" s="2"/>
    </row>
    <row r="684" spans="1:7" s="3" customFormat="1" ht="23.1" customHeight="1" x14ac:dyDescent="0.25">
      <c r="A684" s="1"/>
      <c r="B684" s="1"/>
      <c r="C684" s="1"/>
      <c r="D684" s="1"/>
      <c r="E684" s="1"/>
      <c r="F684" s="1"/>
      <c r="G684" s="2"/>
    </row>
    <row r="685" spans="1:7" s="3" customFormat="1" ht="54.95" customHeight="1" x14ac:dyDescent="0.8">
      <c r="A685" s="54" t="s">
        <v>132</v>
      </c>
      <c r="B685" s="54"/>
      <c r="C685" s="54"/>
      <c r="D685" s="54"/>
      <c r="E685" s="54"/>
      <c r="F685" s="54"/>
      <c r="G685" s="2"/>
    </row>
    <row r="686" spans="1:7" s="3" customFormat="1" ht="45.95" customHeight="1" x14ac:dyDescent="0.25">
      <c r="A686" s="45" t="s">
        <v>0</v>
      </c>
      <c r="B686" s="45"/>
      <c r="C686" s="45"/>
      <c r="D686" s="45"/>
      <c r="E686" s="45"/>
      <c r="F686" s="45"/>
      <c r="G686" s="2"/>
    </row>
    <row r="687" spans="1:7" s="3" customFormat="1" ht="30" customHeight="1" x14ac:dyDescent="0.25">
      <c r="A687" s="4"/>
      <c r="B687" s="5" t="s">
        <v>1</v>
      </c>
      <c r="C687" s="6"/>
      <c r="D687" s="4"/>
      <c r="E687" s="4"/>
      <c r="F687" s="7"/>
      <c r="G687" s="2"/>
    </row>
    <row r="688" spans="1:7" s="3" customFormat="1" ht="23.1" customHeight="1" x14ac:dyDescent="0.25">
      <c r="A688" s="8"/>
      <c r="B688" s="46" t="s">
        <v>3</v>
      </c>
      <c r="C688" s="49" t="s">
        <v>4</v>
      </c>
      <c r="D688" s="50"/>
      <c r="E688" s="50"/>
      <c r="F688" s="51"/>
      <c r="G688" s="2"/>
    </row>
    <row r="689" spans="1:7" s="3" customFormat="1" ht="23.1" customHeight="1" x14ac:dyDescent="0.25">
      <c r="A689" s="8"/>
      <c r="B689" s="47"/>
      <c r="C689" s="49" t="s">
        <v>85</v>
      </c>
      <c r="D689" s="50"/>
      <c r="E689" s="50"/>
      <c r="F689" s="51"/>
      <c r="G689" s="2"/>
    </row>
    <row r="690" spans="1:7" s="3" customFormat="1" ht="23.1" customHeight="1" x14ac:dyDescent="0.25">
      <c r="A690" s="8"/>
      <c r="B690" s="48"/>
      <c r="C690" s="49" t="s">
        <v>92</v>
      </c>
      <c r="D690" s="50"/>
      <c r="E690" s="50"/>
      <c r="F690" s="51"/>
      <c r="G690" s="2"/>
    </row>
    <row r="691" spans="1:7" s="3" customFormat="1" ht="23.1" customHeight="1" x14ac:dyDescent="0.25">
      <c r="A691" s="4"/>
      <c r="B691" s="9" t="s">
        <v>5</v>
      </c>
      <c r="C691" s="10">
        <v>7.5</v>
      </c>
      <c r="D691" s="11"/>
      <c r="E691" s="8"/>
      <c r="F691" s="7"/>
      <c r="G691" s="2"/>
    </row>
    <row r="692" spans="1:7" s="3" customFormat="1" ht="23.1" customHeight="1" x14ac:dyDescent="0.25">
      <c r="A692" s="4"/>
      <c r="B692" s="12" t="s">
        <v>6</v>
      </c>
      <c r="C692" s="13">
        <v>1455</v>
      </c>
      <c r="D692" s="57" t="s">
        <v>7</v>
      </c>
      <c r="E692" s="58"/>
      <c r="F692" s="61">
        <f>C693/C692</f>
        <v>23.584192439862544</v>
      </c>
      <c r="G692" s="2"/>
    </row>
    <row r="693" spans="1:7" s="3" customFormat="1" ht="23.1" customHeight="1" x14ac:dyDescent="0.25">
      <c r="A693" s="4"/>
      <c r="B693" s="12" t="s">
        <v>8</v>
      </c>
      <c r="C693" s="14">
        <v>34315</v>
      </c>
      <c r="D693" s="59"/>
      <c r="E693" s="60"/>
      <c r="F693" s="62"/>
      <c r="G693" s="2"/>
    </row>
    <row r="694" spans="1:7" s="3" customFormat="1" ht="23.1" customHeight="1" x14ac:dyDescent="0.25">
      <c r="A694" s="4"/>
      <c r="B694" s="15"/>
      <c r="C694" s="16"/>
      <c r="D694" s="17"/>
      <c r="E694" s="4"/>
      <c r="F694" s="7"/>
      <c r="G694" s="2"/>
    </row>
    <row r="695" spans="1:7" s="3" customFormat="1" ht="23.1" customHeight="1" x14ac:dyDescent="0.25">
      <c r="A695" s="4"/>
      <c r="B695" s="18" t="s">
        <v>9</v>
      </c>
      <c r="C695" s="19" t="s">
        <v>54</v>
      </c>
      <c r="D695" s="4"/>
      <c r="E695" s="4"/>
      <c r="F695" s="7"/>
      <c r="G695" s="2"/>
    </row>
    <row r="696" spans="1:7" s="3" customFormat="1" ht="23.1" customHeight="1" x14ac:dyDescent="0.25">
      <c r="A696" s="4"/>
      <c r="B696" s="18" t="s">
        <v>2</v>
      </c>
      <c r="C696" s="19">
        <v>55</v>
      </c>
      <c r="D696" s="4"/>
      <c r="E696" s="4"/>
      <c r="F696" s="7"/>
      <c r="G696" s="2"/>
    </row>
    <row r="697" spans="1:7" s="3" customFormat="1" ht="23.1" customHeight="1" x14ac:dyDescent="0.25">
      <c r="A697" s="4"/>
      <c r="B697" s="18" t="s">
        <v>10</v>
      </c>
      <c r="C697" s="20" t="s">
        <v>11</v>
      </c>
      <c r="D697" s="4"/>
      <c r="E697" s="4"/>
      <c r="F697" s="7"/>
      <c r="G697" s="2"/>
    </row>
    <row r="698" spans="1:7" s="3" customFormat="1" ht="23.1" customHeight="1" x14ac:dyDescent="0.25">
      <c r="A698" s="4"/>
      <c r="B698" s="4"/>
      <c r="C698" s="4"/>
      <c r="D698" s="4"/>
      <c r="E698" s="4"/>
      <c r="F698" s="7"/>
      <c r="G698" s="2"/>
    </row>
    <row r="699" spans="1:7" s="3" customFormat="1" ht="50.1" customHeight="1" x14ac:dyDescent="0.25">
      <c r="A699" s="63" t="s">
        <v>12</v>
      </c>
      <c r="B699" s="63"/>
      <c r="C699" s="21" t="s">
        <v>13</v>
      </c>
      <c r="D699" s="64" t="s">
        <v>14</v>
      </c>
      <c r="E699" s="64"/>
      <c r="F699" s="21" t="s">
        <v>15</v>
      </c>
      <c r="G699" s="2"/>
    </row>
    <row r="700" spans="1:7" s="3" customFormat="1" ht="23.1" customHeight="1" x14ac:dyDescent="0.25">
      <c r="A700" s="52" t="s">
        <v>16</v>
      </c>
      <c r="B700" s="52"/>
      <c r="C700" s="22">
        <v>52.74</v>
      </c>
      <c r="D700" s="22">
        <v>7.5</v>
      </c>
      <c r="E700" s="23" t="s">
        <v>17</v>
      </c>
      <c r="F700" s="24">
        <f t="shared" ref="F700:F707" si="19">C700*D700</f>
        <v>395.55</v>
      </c>
      <c r="G700" s="2"/>
    </row>
    <row r="701" spans="1:7" s="3" customFormat="1" ht="23.1" customHeight="1" x14ac:dyDescent="0.25">
      <c r="A701" s="52" t="s">
        <v>18</v>
      </c>
      <c r="B701" s="52"/>
      <c r="C701" s="22">
        <v>189.45</v>
      </c>
      <c r="D701" s="22">
        <v>1.7090000000000001</v>
      </c>
      <c r="E701" s="23" t="s">
        <v>19</v>
      </c>
      <c r="F701" s="24">
        <f t="shared" si="19"/>
        <v>323.77004999999997</v>
      </c>
      <c r="G701" s="2"/>
    </row>
    <row r="702" spans="1:7" s="3" customFormat="1" ht="23.1" customHeight="1" x14ac:dyDescent="0.25">
      <c r="A702" s="52" t="s">
        <v>20</v>
      </c>
      <c r="B702" s="52"/>
      <c r="C702" s="22">
        <v>762.99</v>
      </c>
      <c r="D702" s="22">
        <v>1.7090000000000001</v>
      </c>
      <c r="E702" s="23" t="s">
        <v>19</v>
      </c>
      <c r="F702" s="24">
        <f t="shared" si="19"/>
        <v>1303.94991</v>
      </c>
      <c r="G702" s="2"/>
    </row>
    <row r="703" spans="1:7" s="3" customFormat="1" ht="23.1" customHeight="1" x14ac:dyDescent="0.25">
      <c r="A703" s="52" t="s">
        <v>21</v>
      </c>
      <c r="B703" s="52"/>
      <c r="C703" s="22">
        <v>1409.04</v>
      </c>
      <c r="D703" s="22"/>
      <c r="E703" s="23" t="s">
        <v>17</v>
      </c>
      <c r="F703" s="24">
        <f t="shared" si="19"/>
        <v>0</v>
      </c>
      <c r="G703" s="2"/>
    </row>
    <row r="704" spans="1:7" s="3" customFormat="1" ht="45.95" customHeight="1" x14ac:dyDescent="0.25">
      <c r="A704" s="52" t="s">
        <v>22</v>
      </c>
      <c r="B704" s="52"/>
      <c r="C704" s="22">
        <v>5358.15</v>
      </c>
      <c r="D704" s="22">
        <v>7.5</v>
      </c>
      <c r="E704" s="23" t="s">
        <v>17</v>
      </c>
      <c r="F704" s="24">
        <f t="shared" si="19"/>
        <v>40186.125</v>
      </c>
      <c r="G704" s="2"/>
    </row>
    <row r="705" spans="1:7" s="3" customFormat="1" ht="23.1" customHeight="1" x14ac:dyDescent="0.25">
      <c r="A705" s="52" t="s">
        <v>23</v>
      </c>
      <c r="B705" s="52"/>
      <c r="C705" s="22">
        <v>246.53</v>
      </c>
      <c r="D705" s="22"/>
      <c r="E705" s="23" t="s">
        <v>17</v>
      </c>
      <c r="F705" s="24">
        <f t="shared" si="19"/>
        <v>0</v>
      </c>
      <c r="G705" s="2"/>
    </row>
    <row r="706" spans="1:7" s="3" customFormat="1" ht="23.1" customHeight="1" x14ac:dyDescent="0.25">
      <c r="A706" s="52" t="s">
        <v>24</v>
      </c>
      <c r="B706" s="52"/>
      <c r="C706" s="22">
        <v>4374.5</v>
      </c>
      <c r="D706" s="22">
        <v>7.5</v>
      </c>
      <c r="E706" s="23" t="s">
        <v>17</v>
      </c>
      <c r="F706" s="24">
        <f t="shared" si="19"/>
        <v>32808.75</v>
      </c>
      <c r="G706" s="2"/>
    </row>
    <row r="707" spans="1:7" s="3" customFormat="1" ht="23.1" customHeight="1" x14ac:dyDescent="0.25">
      <c r="A707" s="52" t="s">
        <v>25</v>
      </c>
      <c r="B707" s="52"/>
      <c r="C707" s="22">
        <v>1282.45</v>
      </c>
      <c r="D707" s="22">
        <v>7.5</v>
      </c>
      <c r="E707" s="23" t="s">
        <v>17</v>
      </c>
      <c r="F707" s="24">
        <f t="shared" si="19"/>
        <v>9618.375</v>
      </c>
      <c r="G707" s="2"/>
    </row>
    <row r="708" spans="1:7" s="3" customFormat="1" ht="23.1" customHeight="1" x14ac:dyDescent="0.25">
      <c r="A708" s="52" t="s">
        <v>26</v>
      </c>
      <c r="B708" s="52"/>
      <c r="C708" s="22">
        <v>1000.47</v>
      </c>
      <c r="D708" s="22">
        <v>7.5</v>
      </c>
      <c r="E708" s="23" t="s">
        <v>17</v>
      </c>
      <c r="F708" s="24">
        <f>C708*D708</f>
        <v>7503.5250000000005</v>
      </c>
      <c r="G708" s="2"/>
    </row>
    <row r="709" spans="1:7" s="3" customFormat="1" ht="23.1" customHeight="1" x14ac:dyDescent="0.25">
      <c r="A709" s="52" t="s">
        <v>27</v>
      </c>
      <c r="B709" s="52"/>
      <c r="C709" s="22">
        <v>718.61</v>
      </c>
      <c r="D709" s="22">
        <v>75</v>
      </c>
      <c r="E709" s="23" t="s">
        <v>17</v>
      </c>
      <c r="F709" s="24">
        <f>C709*D709</f>
        <v>53895.75</v>
      </c>
      <c r="G709" s="2"/>
    </row>
    <row r="710" spans="1:7" s="3" customFormat="1" ht="23.1" customHeight="1" x14ac:dyDescent="0.25">
      <c r="A710" s="4"/>
      <c r="B710" s="25"/>
      <c r="C710" s="25"/>
      <c r="D710" s="26"/>
      <c r="E710" s="26"/>
      <c r="F710" s="7"/>
      <c r="G710" s="2"/>
    </row>
    <row r="711" spans="1:7" s="3" customFormat="1" ht="23.1" customHeight="1" x14ac:dyDescent="0.25">
      <c r="A711" s="4"/>
      <c r="B711" s="5" t="s">
        <v>28</v>
      </c>
      <c r="C711" s="6"/>
      <c r="D711" s="4"/>
      <c r="E711" s="4"/>
      <c r="F711" s="7"/>
      <c r="G711" s="2"/>
    </row>
    <row r="712" spans="1:7" s="3" customFormat="1" ht="23.1" customHeight="1" x14ac:dyDescent="0.25">
      <c r="A712" s="4"/>
      <c r="B712" s="53" t="s">
        <v>29</v>
      </c>
      <c r="C712" s="27" t="s">
        <v>30</v>
      </c>
      <c r="D712" s="28">
        <f>IF(F700&gt;0,ROUND((F700+C693)/C693,2),0)</f>
        <v>1.01</v>
      </c>
      <c r="E712" s="28"/>
      <c r="F712" s="8"/>
      <c r="G712" s="2"/>
    </row>
    <row r="713" spans="1:7" s="3" customFormat="1" ht="23.1" customHeight="1" x14ac:dyDescent="0.25">
      <c r="A713" s="4"/>
      <c r="B713" s="53"/>
      <c r="C713" s="27" t="s">
        <v>31</v>
      </c>
      <c r="D713" s="28">
        <f>IF(SUM(F701:F702)&gt;0,ROUND((F701+F702+C693)/C693,2),0)</f>
        <v>1.05</v>
      </c>
      <c r="E713" s="28"/>
      <c r="F713" s="29"/>
      <c r="G713" s="2"/>
    </row>
    <row r="714" spans="1:7" s="3" customFormat="1" ht="23.1" customHeight="1" x14ac:dyDescent="0.25">
      <c r="A714" s="4"/>
      <c r="B714" s="53"/>
      <c r="C714" s="27" t="s">
        <v>32</v>
      </c>
      <c r="D714" s="28">
        <f>IF(F703&gt;0,ROUND((F703+C693)/C693,2),0)</f>
        <v>0</v>
      </c>
      <c r="E714" s="8"/>
      <c r="F714" s="29"/>
      <c r="G714" s="2"/>
    </row>
    <row r="715" spans="1:7" s="3" customFormat="1" ht="23.1" customHeight="1" x14ac:dyDescent="0.25">
      <c r="A715" s="4"/>
      <c r="B715" s="53"/>
      <c r="C715" s="30" t="s">
        <v>33</v>
      </c>
      <c r="D715" s="31">
        <f>IF(SUM(F704:F709)&gt;0,ROUND((SUM(F704:F709)+C693)/C693,2),0)</f>
        <v>5.2</v>
      </c>
      <c r="E715" s="8"/>
      <c r="F715" s="29"/>
      <c r="G715" s="2"/>
    </row>
    <row r="716" spans="1:7" s="3" customFormat="1" ht="23.1" customHeight="1" x14ac:dyDescent="0.25">
      <c r="A716" s="4"/>
      <c r="B716" s="4"/>
      <c r="C716" s="32" t="s">
        <v>34</v>
      </c>
      <c r="D716" s="33">
        <f>SUM(D712:D715)-IF(VALUE(COUNTIF(D712:D715,"&gt;0"))=4,3,0)-IF(VALUE(COUNTIF(D712:D715,"&gt;0"))=3,2,0)-IF(VALUE(COUNTIF(D712:D715,"&gt;0"))=2,1,0)</f>
        <v>5.26</v>
      </c>
      <c r="E716" s="34"/>
      <c r="F716" s="7"/>
      <c r="G716" s="2"/>
    </row>
    <row r="717" spans="1:7" s="3" customFormat="1" ht="23.1" customHeight="1" x14ac:dyDescent="0.25">
      <c r="A717" s="4"/>
      <c r="B717" s="4"/>
      <c r="C717" s="4"/>
      <c r="D717" s="35"/>
      <c r="E717" s="4"/>
      <c r="F717" s="7"/>
      <c r="G717" s="2"/>
    </row>
    <row r="718" spans="1:7" s="3" customFormat="1" ht="23.1" customHeight="1" x14ac:dyDescent="0.35">
      <c r="A718" s="36"/>
      <c r="B718" s="37" t="s">
        <v>35</v>
      </c>
      <c r="C718" s="55">
        <f>D716*C693</f>
        <v>180496.9</v>
      </c>
      <c r="D718" s="55"/>
      <c r="E718" s="4"/>
      <c r="F718" s="7"/>
      <c r="G718" s="2"/>
    </row>
    <row r="719" spans="1:7" s="3" customFormat="1" ht="23.1" customHeight="1" x14ac:dyDescent="0.3">
      <c r="A719" s="4"/>
      <c r="B719" s="38" t="s">
        <v>36</v>
      </c>
      <c r="C719" s="56">
        <f>C718/C692</f>
        <v>124.05285223367697</v>
      </c>
      <c r="D719" s="56"/>
      <c r="E719" s="4"/>
      <c r="F719" s="4"/>
      <c r="G719" s="2"/>
    </row>
    <row r="720" spans="1:7" s="3" customFormat="1" ht="23.1" customHeight="1" x14ac:dyDescent="0.25">
      <c r="A720" s="1"/>
      <c r="B720" s="1"/>
      <c r="C720" s="1"/>
      <c r="D720" s="1"/>
      <c r="E720" s="1"/>
      <c r="F720" s="1"/>
      <c r="G720" s="2"/>
    </row>
    <row r="721" spans="1:7" s="3" customFormat="1" ht="54.95" customHeight="1" x14ac:dyDescent="0.8">
      <c r="A721" s="54" t="s">
        <v>133</v>
      </c>
      <c r="B721" s="54"/>
      <c r="C721" s="54"/>
      <c r="D721" s="54"/>
      <c r="E721" s="54"/>
      <c r="F721" s="54"/>
      <c r="G721" s="2"/>
    </row>
    <row r="722" spans="1:7" s="3" customFormat="1" ht="45.95" customHeight="1" x14ac:dyDescent="0.25">
      <c r="A722" s="45" t="s">
        <v>0</v>
      </c>
      <c r="B722" s="45"/>
      <c r="C722" s="45"/>
      <c r="D722" s="45"/>
      <c r="E722" s="45"/>
      <c r="F722" s="45"/>
      <c r="G722" s="2"/>
    </row>
    <row r="723" spans="1:7" s="3" customFormat="1" ht="30" customHeight="1" x14ac:dyDescent="0.25">
      <c r="A723" s="4"/>
      <c r="B723" s="5" t="s">
        <v>1</v>
      </c>
      <c r="C723" s="6"/>
      <c r="D723" s="4"/>
      <c r="E723" s="4"/>
      <c r="F723" s="7"/>
      <c r="G723" s="2"/>
    </row>
    <row r="724" spans="1:7" s="3" customFormat="1" ht="23.1" customHeight="1" x14ac:dyDescent="0.25">
      <c r="A724" s="8"/>
      <c r="B724" s="46" t="s">
        <v>3</v>
      </c>
      <c r="C724" s="49" t="s">
        <v>4</v>
      </c>
      <c r="D724" s="50"/>
      <c r="E724" s="50"/>
      <c r="F724" s="51"/>
      <c r="G724" s="2"/>
    </row>
    <row r="725" spans="1:7" s="3" customFormat="1" ht="23.1" customHeight="1" x14ac:dyDescent="0.25">
      <c r="A725" s="8"/>
      <c r="B725" s="47"/>
      <c r="C725" s="49" t="s">
        <v>85</v>
      </c>
      <c r="D725" s="50"/>
      <c r="E725" s="50"/>
      <c r="F725" s="51"/>
      <c r="G725" s="2"/>
    </row>
    <row r="726" spans="1:7" s="3" customFormat="1" ht="23.1" customHeight="1" x14ac:dyDescent="0.25">
      <c r="A726" s="8"/>
      <c r="B726" s="48"/>
      <c r="C726" s="49" t="s">
        <v>93</v>
      </c>
      <c r="D726" s="50"/>
      <c r="E726" s="50"/>
      <c r="F726" s="51"/>
      <c r="G726" s="2"/>
    </row>
    <row r="727" spans="1:7" s="3" customFormat="1" ht="23.1" customHeight="1" x14ac:dyDescent="0.25">
      <c r="A727" s="4"/>
      <c r="B727" s="9" t="s">
        <v>5</v>
      </c>
      <c r="C727" s="10">
        <v>4.4000000000000004</v>
      </c>
      <c r="D727" s="11"/>
      <c r="E727" s="8"/>
      <c r="F727" s="7"/>
      <c r="G727" s="2"/>
    </row>
    <row r="728" spans="1:7" s="3" customFormat="1" ht="23.1" customHeight="1" x14ac:dyDescent="0.25">
      <c r="A728" s="4"/>
      <c r="B728" s="12" t="s">
        <v>6</v>
      </c>
      <c r="C728" s="13">
        <v>1040</v>
      </c>
      <c r="D728" s="57" t="s">
        <v>7</v>
      </c>
      <c r="E728" s="58"/>
      <c r="F728" s="61">
        <f>C729/C728</f>
        <v>19.082692307692309</v>
      </c>
      <c r="G728" s="2"/>
    </row>
    <row r="729" spans="1:7" s="3" customFormat="1" ht="23.1" customHeight="1" x14ac:dyDescent="0.25">
      <c r="A729" s="4"/>
      <c r="B729" s="12" t="s">
        <v>8</v>
      </c>
      <c r="C729" s="14">
        <v>19846</v>
      </c>
      <c r="D729" s="59"/>
      <c r="E729" s="60"/>
      <c r="F729" s="62"/>
      <c r="G729" s="2"/>
    </row>
    <row r="730" spans="1:7" s="3" customFormat="1" ht="23.1" customHeight="1" x14ac:dyDescent="0.25">
      <c r="A730" s="4"/>
      <c r="B730" s="15"/>
      <c r="C730" s="16"/>
      <c r="D730" s="17"/>
      <c r="E730" s="4"/>
      <c r="F730" s="7"/>
      <c r="G730" s="2"/>
    </row>
    <row r="731" spans="1:7" s="3" customFormat="1" ht="23.1" customHeight="1" x14ac:dyDescent="0.25">
      <c r="A731" s="4"/>
      <c r="B731" s="18" t="s">
        <v>9</v>
      </c>
      <c r="C731" s="19" t="s">
        <v>40</v>
      </c>
      <c r="D731" s="4"/>
      <c r="E731" s="4"/>
      <c r="F731" s="7"/>
      <c r="G731" s="2"/>
    </row>
    <row r="732" spans="1:7" s="3" customFormat="1" ht="23.1" customHeight="1" x14ac:dyDescent="0.25">
      <c r="A732" s="4"/>
      <c r="B732" s="18" t="s">
        <v>2</v>
      </c>
      <c r="C732" s="19">
        <v>60</v>
      </c>
      <c r="D732" s="4"/>
      <c r="E732" s="4"/>
      <c r="F732" s="7"/>
      <c r="G732" s="2"/>
    </row>
    <row r="733" spans="1:7" s="3" customFormat="1" ht="23.1" customHeight="1" x14ac:dyDescent="0.25">
      <c r="A733" s="4"/>
      <c r="B733" s="18" t="s">
        <v>10</v>
      </c>
      <c r="C733" s="20" t="s">
        <v>11</v>
      </c>
      <c r="D733" s="4"/>
      <c r="E733" s="4"/>
      <c r="F733" s="7"/>
      <c r="G733" s="2"/>
    </row>
    <row r="734" spans="1:7" s="3" customFormat="1" ht="23.1" customHeight="1" x14ac:dyDescent="0.25">
      <c r="A734" s="4"/>
      <c r="B734" s="4"/>
      <c r="C734" s="4"/>
      <c r="D734" s="4"/>
      <c r="E734" s="4"/>
      <c r="F734" s="7"/>
      <c r="G734" s="2"/>
    </row>
    <row r="735" spans="1:7" s="3" customFormat="1" ht="50.1" customHeight="1" x14ac:dyDescent="0.25">
      <c r="A735" s="63" t="s">
        <v>12</v>
      </c>
      <c r="B735" s="63"/>
      <c r="C735" s="21" t="s">
        <v>13</v>
      </c>
      <c r="D735" s="64" t="s">
        <v>14</v>
      </c>
      <c r="E735" s="64"/>
      <c r="F735" s="21" t="s">
        <v>15</v>
      </c>
      <c r="G735" s="2"/>
    </row>
    <row r="736" spans="1:7" s="3" customFormat="1" ht="23.1" customHeight="1" x14ac:dyDescent="0.25">
      <c r="A736" s="52" t="s">
        <v>16</v>
      </c>
      <c r="B736" s="52"/>
      <c r="C736" s="22">
        <v>52.74</v>
      </c>
      <c r="D736" s="22">
        <v>4.4000000000000004</v>
      </c>
      <c r="E736" s="23" t="s">
        <v>17</v>
      </c>
      <c r="F736" s="24">
        <f t="shared" ref="F736:F743" si="20">C736*D736</f>
        <v>232.05600000000004</v>
      </c>
      <c r="G736" s="2"/>
    </row>
    <row r="737" spans="1:7" s="3" customFormat="1" ht="23.1" customHeight="1" x14ac:dyDescent="0.25">
      <c r="A737" s="52" t="s">
        <v>18</v>
      </c>
      <c r="B737" s="52"/>
      <c r="C737" s="22">
        <v>189.45</v>
      </c>
      <c r="D737" s="22">
        <v>1.073</v>
      </c>
      <c r="E737" s="23" t="s">
        <v>19</v>
      </c>
      <c r="F737" s="24">
        <f t="shared" si="20"/>
        <v>203.27984999999998</v>
      </c>
      <c r="G737" s="2"/>
    </row>
    <row r="738" spans="1:7" s="3" customFormat="1" ht="23.1" customHeight="1" x14ac:dyDescent="0.25">
      <c r="A738" s="52" t="s">
        <v>20</v>
      </c>
      <c r="B738" s="52"/>
      <c r="C738" s="22">
        <v>762.99</v>
      </c>
      <c r="D738" s="22">
        <v>1.073</v>
      </c>
      <c r="E738" s="23" t="s">
        <v>19</v>
      </c>
      <c r="F738" s="24">
        <f t="shared" si="20"/>
        <v>818.68826999999999</v>
      </c>
      <c r="G738" s="2"/>
    </row>
    <row r="739" spans="1:7" s="3" customFormat="1" ht="23.1" customHeight="1" x14ac:dyDescent="0.25">
      <c r="A739" s="52" t="s">
        <v>21</v>
      </c>
      <c r="B739" s="52"/>
      <c r="C739" s="22">
        <v>1409.04</v>
      </c>
      <c r="D739" s="22"/>
      <c r="E739" s="23" t="s">
        <v>17</v>
      </c>
      <c r="F739" s="24">
        <f t="shared" si="20"/>
        <v>0</v>
      </c>
      <c r="G739" s="2"/>
    </row>
    <row r="740" spans="1:7" s="3" customFormat="1" ht="45.95" customHeight="1" x14ac:dyDescent="0.25">
      <c r="A740" s="52" t="s">
        <v>22</v>
      </c>
      <c r="B740" s="52"/>
      <c r="C740" s="22">
        <v>5358.15</v>
      </c>
      <c r="D740" s="22">
        <v>4.4000000000000004</v>
      </c>
      <c r="E740" s="23" t="s">
        <v>17</v>
      </c>
      <c r="F740" s="24">
        <f t="shared" si="20"/>
        <v>23575.86</v>
      </c>
      <c r="G740" s="2"/>
    </row>
    <row r="741" spans="1:7" s="3" customFormat="1" ht="23.1" customHeight="1" x14ac:dyDescent="0.25">
      <c r="A741" s="52" t="s">
        <v>23</v>
      </c>
      <c r="B741" s="52"/>
      <c r="C741" s="22">
        <v>246.53</v>
      </c>
      <c r="D741" s="22"/>
      <c r="E741" s="23" t="s">
        <v>17</v>
      </c>
      <c r="F741" s="24">
        <f t="shared" si="20"/>
        <v>0</v>
      </c>
      <c r="G741" s="2"/>
    </row>
    <row r="742" spans="1:7" s="3" customFormat="1" ht="23.1" customHeight="1" x14ac:dyDescent="0.25">
      <c r="A742" s="52" t="s">
        <v>24</v>
      </c>
      <c r="B742" s="52"/>
      <c r="C742" s="22">
        <v>4374.5</v>
      </c>
      <c r="D742" s="22">
        <v>4.4000000000000004</v>
      </c>
      <c r="E742" s="23" t="s">
        <v>17</v>
      </c>
      <c r="F742" s="24">
        <f t="shared" si="20"/>
        <v>19247.800000000003</v>
      </c>
      <c r="G742" s="2"/>
    </row>
    <row r="743" spans="1:7" s="3" customFormat="1" ht="23.1" customHeight="1" x14ac:dyDescent="0.25">
      <c r="A743" s="52" t="s">
        <v>25</v>
      </c>
      <c r="B743" s="52"/>
      <c r="C743" s="22">
        <v>1282.45</v>
      </c>
      <c r="D743" s="22">
        <v>4.4000000000000004</v>
      </c>
      <c r="E743" s="23" t="s">
        <v>17</v>
      </c>
      <c r="F743" s="24">
        <f t="shared" si="20"/>
        <v>5642.7800000000007</v>
      </c>
      <c r="G743" s="2"/>
    </row>
    <row r="744" spans="1:7" s="3" customFormat="1" ht="23.1" customHeight="1" x14ac:dyDescent="0.25">
      <c r="A744" s="52" t="s">
        <v>26</v>
      </c>
      <c r="B744" s="52"/>
      <c r="C744" s="22">
        <v>1000.47</v>
      </c>
      <c r="D744" s="22">
        <v>4.4000000000000004</v>
      </c>
      <c r="E744" s="23" t="s">
        <v>17</v>
      </c>
      <c r="F744" s="24">
        <f>C744*D744</f>
        <v>4402.0680000000002</v>
      </c>
      <c r="G744" s="2"/>
    </row>
    <row r="745" spans="1:7" s="3" customFormat="1" ht="23.1" customHeight="1" x14ac:dyDescent="0.25">
      <c r="A745" s="52" t="s">
        <v>27</v>
      </c>
      <c r="B745" s="52"/>
      <c r="C745" s="22">
        <v>718.61</v>
      </c>
      <c r="D745" s="22">
        <v>44</v>
      </c>
      <c r="E745" s="23" t="s">
        <v>17</v>
      </c>
      <c r="F745" s="24">
        <f>C745*D745</f>
        <v>31618.84</v>
      </c>
      <c r="G745" s="2"/>
    </row>
    <row r="746" spans="1:7" s="3" customFormat="1" ht="23.1" customHeight="1" x14ac:dyDescent="0.25">
      <c r="A746" s="4"/>
      <c r="B746" s="25"/>
      <c r="C746" s="25"/>
      <c r="D746" s="26"/>
      <c r="E746" s="26"/>
      <c r="F746" s="7"/>
      <c r="G746" s="2"/>
    </row>
    <row r="747" spans="1:7" s="3" customFormat="1" ht="23.1" customHeight="1" x14ac:dyDescent="0.25">
      <c r="A747" s="4"/>
      <c r="B747" s="5" t="s">
        <v>28</v>
      </c>
      <c r="C747" s="6"/>
      <c r="D747" s="4"/>
      <c r="E747" s="4"/>
      <c r="F747" s="7"/>
      <c r="G747" s="2"/>
    </row>
    <row r="748" spans="1:7" s="3" customFormat="1" ht="23.1" customHeight="1" x14ac:dyDescent="0.25">
      <c r="A748" s="4"/>
      <c r="B748" s="53" t="s">
        <v>29</v>
      </c>
      <c r="C748" s="27" t="s">
        <v>30</v>
      </c>
      <c r="D748" s="28">
        <f>IF(F736&gt;0,ROUND((F736+C729)/C729,2),0)</f>
        <v>1.01</v>
      </c>
      <c r="E748" s="28"/>
      <c r="F748" s="8"/>
      <c r="G748" s="2"/>
    </row>
    <row r="749" spans="1:7" s="3" customFormat="1" ht="23.1" customHeight="1" x14ac:dyDescent="0.25">
      <c r="A749" s="4"/>
      <c r="B749" s="53"/>
      <c r="C749" s="27" t="s">
        <v>31</v>
      </c>
      <c r="D749" s="28">
        <f>IF(SUM(F737:F738)&gt;0,ROUND((F737+F738+C729)/C729,2),0)</f>
        <v>1.05</v>
      </c>
      <c r="E749" s="28"/>
      <c r="F749" s="29"/>
      <c r="G749" s="2"/>
    </row>
    <row r="750" spans="1:7" s="3" customFormat="1" ht="23.1" customHeight="1" x14ac:dyDescent="0.25">
      <c r="A750" s="4"/>
      <c r="B750" s="53"/>
      <c r="C750" s="27" t="s">
        <v>32</v>
      </c>
      <c r="D750" s="28">
        <f>IF(F739&gt;0,ROUND((F739+C729)/C729,2),0)</f>
        <v>0</v>
      </c>
      <c r="E750" s="8"/>
      <c r="F750" s="29"/>
      <c r="G750" s="2"/>
    </row>
    <row r="751" spans="1:7" s="3" customFormat="1" ht="23.1" customHeight="1" x14ac:dyDescent="0.25">
      <c r="A751" s="4"/>
      <c r="B751" s="53"/>
      <c r="C751" s="30" t="s">
        <v>33</v>
      </c>
      <c r="D751" s="31">
        <f>IF(SUM(F740:F745)&gt;0,ROUND((SUM(F740:F745)+C729)/C729,2),0)</f>
        <v>5.26</v>
      </c>
      <c r="E751" s="8"/>
      <c r="F751" s="29"/>
      <c r="G751" s="2"/>
    </row>
    <row r="752" spans="1:7" s="3" customFormat="1" ht="23.1" customHeight="1" x14ac:dyDescent="0.25">
      <c r="A752" s="4"/>
      <c r="B752" s="4"/>
      <c r="C752" s="32" t="s">
        <v>34</v>
      </c>
      <c r="D752" s="33">
        <f>SUM(D748:D751)-IF(VALUE(COUNTIF(D748:D751,"&gt;0"))=4,3,0)-IF(VALUE(COUNTIF(D748:D751,"&gt;0"))=3,2,0)-IF(VALUE(COUNTIF(D748:D751,"&gt;0"))=2,1,0)</f>
        <v>5.32</v>
      </c>
      <c r="E752" s="34"/>
      <c r="F752" s="7"/>
      <c r="G752" s="2"/>
    </row>
    <row r="753" spans="1:7" s="3" customFormat="1" ht="23.1" customHeight="1" x14ac:dyDescent="0.25">
      <c r="A753" s="4"/>
      <c r="B753" s="4"/>
      <c r="C753" s="4"/>
      <c r="D753" s="35"/>
      <c r="E753" s="4"/>
      <c r="F753" s="7"/>
      <c r="G753" s="2"/>
    </row>
    <row r="754" spans="1:7" s="3" customFormat="1" ht="23.1" customHeight="1" x14ac:dyDescent="0.35">
      <c r="A754" s="36"/>
      <c r="B754" s="37" t="s">
        <v>35</v>
      </c>
      <c r="C754" s="55">
        <f>D752*C729</f>
        <v>105580.72</v>
      </c>
      <c r="D754" s="55"/>
      <c r="E754" s="4"/>
      <c r="F754" s="7"/>
      <c r="G754" s="2"/>
    </row>
    <row r="755" spans="1:7" s="3" customFormat="1" ht="23.1" customHeight="1" x14ac:dyDescent="0.3">
      <c r="A755" s="4"/>
      <c r="B755" s="38" t="s">
        <v>36</v>
      </c>
      <c r="C755" s="56">
        <f>C754/C728</f>
        <v>101.51992307692308</v>
      </c>
      <c r="D755" s="56"/>
      <c r="E755" s="4"/>
      <c r="F755" s="4"/>
      <c r="G755" s="2"/>
    </row>
    <row r="756" spans="1:7" s="3" customFormat="1" ht="23.1" customHeight="1" x14ac:dyDescent="0.25">
      <c r="A756" s="1"/>
      <c r="B756" s="1"/>
      <c r="C756" s="1"/>
      <c r="D756" s="1"/>
      <c r="E756" s="1"/>
      <c r="F756" s="1"/>
      <c r="G756" s="2"/>
    </row>
    <row r="757" spans="1:7" s="3" customFormat="1" ht="54.95" customHeight="1" x14ac:dyDescent="0.8">
      <c r="A757" s="54" t="s">
        <v>134</v>
      </c>
      <c r="B757" s="54"/>
      <c r="C757" s="54"/>
      <c r="D757" s="54"/>
      <c r="E757" s="54"/>
      <c r="F757" s="54"/>
      <c r="G757" s="2"/>
    </row>
    <row r="758" spans="1:7" s="3" customFormat="1" ht="45.95" customHeight="1" x14ac:dyDescent="0.25">
      <c r="A758" s="45" t="s">
        <v>0</v>
      </c>
      <c r="B758" s="45"/>
      <c r="C758" s="45"/>
      <c r="D758" s="45"/>
      <c r="E758" s="45"/>
      <c r="F758" s="45"/>
      <c r="G758" s="2"/>
    </row>
    <row r="759" spans="1:7" s="3" customFormat="1" ht="30" customHeight="1" x14ac:dyDescent="0.25">
      <c r="A759" s="4"/>
      <c r="B759" s="5" t="s">
        <v>1</v>
      </c>
      <c r="C759" s="6"/>
      <c r="D759" s="4"/>
      <c r="E759" s="4"/>
      <c r="F759" s="7"/>
      <c r="G759" s="2"/>
    </row>
    <row r="760" spans="1:7" s="3" customFormat="1" ht="23.1" customHeight="1" x14ac:dyDescent="0.25">
      <c r="A760" s="8"/>
      <c r="B760" s="46" t="s">
        <v>3</v>
      </c>
      <c r="C760" s="49" t="s">
        <v>4</v>
      </c>
      <c r="D760" s="50"/>
      <c r="E760" s="50"/>
      <c r="F760" s="51"/>
      <c r="G760" s="2"/>
    </row>
    <row r="761" spans="1:7" s="3" customFormat="1" ht="23.1" customHeight="1" x14ac:dyDescent="0.25">
      <c r="A761" s="8"/>
      <c r="B761" s="47"/>
      <c r="C761" s="49" t="s">
        <v>85</v>
      </c>
      <c r="D761" s="50"/>
      <c r="E761" s="50"/>
      <c r="F761" s="51"/>
      <c r="G761" s="2"/>
    </row>
    <row r="762" spans="1:7" s="3" customFormat="1" ht="23.1" customHeight="1" x14ac:dyDescent="0.25">
      <c r="A762" s="8"/>
      <c r="B762" s="48"/>
      <c r="C762" s="49" t="s">
        <v>94</v>
      </c>
      <c r="D762" s="50"/>
      <c r="E762" s="50"/>
      <c r="F762" s="51"/>
      <c r="G762" s="2"/>
    </row>
    <row r="763" spans="1:7" s="3" customFormat="1" ht="23.1" customHeight="1" x14ac:dyDescent="0.25">
      <c r="A763" s="4"/>
      <c r="B763" s="9" t="s">
        <v>5</v>
      </c>
      <c r="C763" s="10">
        <v>3</v>
      </c>
      <c r="D763" s="11"/>
      <c r="E763" s="8"/>
      <c r="F763" s="7"/>
      <c r="G763" s="2"/>
    </row>
    <row r="764" spans="1:7" s="3" customFormat="1" ht="23.1" customHeight="1" x14ac:dyDescent="0.25">
      <c r="A764" s="4"/>
      <c r="B764" s="12" t="s">
        <v>6</v>
      </c>
      <c r="C764" s="13">
        <v>311</v>
      </c>
      <c r="D764" s="57" t="s">
        <v>7</v>
      </c>
      <c r="E764" s="58"/>
      <c r="F764" s="61">
        <f>C765/C764</f>
        <v>241.99678456591639</v>
      </c>
      <c r="G764" s="2"/>
    </row>
    <row r="765" spans="1:7" s="3" customFormat="1" ht="23.1" customHeight="1" x14ac:dyDescent="0.25">
      <c r="A765" s="4"/>
      <c r="B765" s="12" t="s">
        <v>8</v>
      </c>
      <c r="C765" s="14">
        <v>75261</v>
      </c>
      <c r="D765" s="59"/>
      <c r="E765" s="60"/>
      <c r="F765" s="62"/>
      <c r="G765" s="2"/>
    </row>
    <row r="766" spans="1:7" s="3" customFormat="1" ht="23.1" customHeight="1" x14ac:dyDescent="0.25">
      <c r="A766" s="4"/>
      <c r="B766" s="15"/>
      <c r="C766" s="16"/>
      <c r="D766" s="17"/>
      <c r="E766" s="4"/>
      <c r="F766" s="7"/>
      <c r="G766" s="2"/>
    </row>
    <row r="767" spans="1:7" s="3" customFormat="1" ht="23.1" customHeight="1" x14ac:dyDescent="0.25">
      <c r="A767" s="4"/>
      <c r="B767" s="18" t="s">
        <v>9</v>
      </c>
      <c r="C767" s="19" t="s">
        <v>55</v>
      </c>
      <c r="D767" s="4"/>
      <c r="E767" s="4"/>
      <c r="F767" s="7"/>
      <c r="G767" s="2"/>
    </row>
    <row r="768" spans="1:7" s="3" customFormat="1" ht="23.1" customHeight="1" x14ac:dyDescent="0.25">
      <c r="A768" s="4"/>
      <c r="B768" s="18" t="s">
        <v>2</v>
      </c>
      <c r="C768" s="19">
        <v>65</v>
      </c>
      <c r="D768" s="4"/>
      <c r="E768" s="4"/>
      <c r="F768" s="7"/>
      <c r="G768" s="2"/>
    </row>
    <row r="769" spans="1:7" s="3" customFormat="1" ht="23.1" customHeight="1" x14ac:dyDescent="0.25">
      <c r="A769" s="4"/>
      <c r="B769" s="18" t="s">
        <v>10</v>
      </c>
      <c r="C769" s="20" t="s">
        <v>11</v>
      </c>
      <c r="D769" s="4"/>
      <c r="E769" s="4"/>
      <c r="F769" s="7"/>
      <c r="G769" s="2"/>
    </row>
    <row r="770" spans="1:7" s="3" customFormat="1" ht="23.1" customHeight="1" x14ac:dyDescent="0.25">
      <c r="A770" s="4"/>
      <c r="B770" s="4"/>
      <c r="C770" s="4"/>
      <c r="D770" s="4"/>
      <c r="E770" s="4"/>
      <c r="F770" s="7"/>
      <c r="G770" s="2"/>
    </row>
    <row r="771" spans="1:7" s="3" customFormat="1" ht="50.1" customHeight="1" x14ac:dyDescent="0.25">
      <c r="A771" s="63" t="s">
        <v>12</v>
      </c>
      <c r="B771" s="63"/>
      <c r="C771" s="21" t="s">
        <v>13</v>
      </c>
      <c r="D771" s="64" t="s">
        <v>14</v>
      </c>
      <c r="E771" s="64"/>
      <c r="F771" s="21" t="s">
        <v>15</v>
      </c>
      <c r="G771" s="2"/>
    </row>
    <row r="772" spans="1:7" s="3" customFormat="1" ht="23.1" customHeight="1" x14ac:dyDescent="0.25">
      <c r="A772" s="52" t="s">
        <v>16</v>
      </c>
      <c r="B772" s="52"/>
      <c r="C772" s="22">
        <v>52.74</v>
      </c>
      <c r="D772" s="22">
        <v>3</v>
      </c>
      <c r="E772" s="23" t="s">
        <v>17</v>
      </c>
      <c r="F772" s="24">
        <f t="shared" ref="F772:F779" si="21">C772*D772</f>
        <v>158.22</v>
      </c>
      <c r="G772" s="2"/>
    </row>
    <row r="773" spans="1:7" s="3" customFormat="1" ht="23.1" customHeight="1" x14ac:dyDescent="0.25">
      <c r="A773" s="52" t="s">
        <v>18</v>
      </c>
      <c r="B773" s="52"/>
      <c r="C773" s="22">
        <v>189.45</v>
      </c>
      <c r="D773" s="22">
        <v>1.1160000000000001</v>
      </c>
      <c r="E773" s="23" t="s">
        <v>19</v>
      </c>
      <c r="F773" s="24">
        <f t="shared" si="21"/>
        <v>211.42619999999999</v>
      </c>
      <c r="G773" s="2"/>
    </row>
    <row r="774" spans="1:7" s="3" customFormat="1" ht="23.1" customHeight="1" x14ac:dyDescent="0.25">
      <c r="A774" s="52" t="s">
        <v>20</v>
      </c>
      <c r="B774" s="52"/>
      <c r="C774" s="22">
        <v>762.99</v>
      </c>
      <c r="D774" s="22">
        <v>1.1160000000000001</v>
      </c>
      <c r="E774" s="23" t="s">
        <v>19</v>
      </c>
      <c r="F774" s="24">
        <f t="shared" si="21"/>
        <v>851.49684000000013</v>
      </c>
      <c r="G774" s="2"/>
    </row>
    <row r="775" spans="1:7" s="3" customFormat="1" ht="23.1" customHeight="1" x14ac:dyDescent="0.25">
      <c r="A775" s="52" t="s">
        <v>21</v>
      </c>
      <c r="B775" s="52"/>
      <c r="C775" s="22">
        <v>1409.04</v>
      </c>
      <c r="D775" s="22"/>
      <c r="E775" s="23" t="s">
        <v>17</v>
      </c>
      <c r="F775" s="24">
        <f t="shared" si="21"/>
        <v>0</v>
      </c>
      <c r="G775" s="2"/>
    </row>
    <row r="776" spans="1:7" s="3" customFormat="1" ht="45.95" customHeight="1" x14ac:dyDescent="0.25">
      <c r="A776" s="52" t="s">
        <v>22</v>
      </c>
      <c r="B776" s="52"/>
      <c r="C776" s="22">
        <v>5358.15</v>
      </c>
      <c r="D776" s="22">
        <v>3</v>
      </c>
      <c r="E776" s="23" t="s">
        <v>17</v>
      </c>
      <c r="F776" s="24">
        <f t="shared" si="21"/>
        <v>16074.449999999999</v>
      </c>
      <c r="G776" s="2"/>
    </row>
    <row r="777" spans="1:7" s="3" customFormat="1" ht="23.1" customHeight="1" x14ac:dyDescent="0.25">
      <c r="A777" s="52" t="s">
        <v>23</v>
      </c>
      <c r="B777" s="52"/>
      <c r="C777" s="22">
        <v>246.53</v>
      </c>
      <c r="D777" s="22"/>
      <c r="E777" s="23" t="s">
        <v>17</v>
      </c>
      <c r="F777" s="24">
        <f t="shared" si="21"/>
        <v>0</v>
      </c>
      <c r="G777" s="2"/>
    </row>
    <row r="778" spans="1:7" s="3" customFormat="1" ht="23.1" customHeight="1" x14ac:dyDescent="0.25">
      <c r="A778" s="52" t="s">
        <v>24</v>
      </c>
      <c r="B778" s="52"/>
      <c r="C778" s="22">
        <v>4374.5</v>
      </c>
      <c r="D778" s="22">
        <v>3</v>
      </c>
      <c r="E778" s="23" t="s">
        <v>17</v>
      </c>
      <c r="F778" s="24">
        <f t="shared" si="21"/>
        <v>13123.5</v>
      </c>
      <c r="G778" s="2"/>
    </row>
    <row r="779" spans="1:7" s="3" customFormat="1" ht="23.1" customHeight="1" x14ac:dyDescent="0.25">
      <c r="A779" s="52" t="s">
        <v>25</v>
      </c>
      <c r="B779" s="52"/>
      <c r="C779" s="22">
        <v>1282.45</v>
      </c>
      <c r="D779" s="22">
        <v>3</v>
      </c>
      <c r="E779" s="23" t="s">
        <v>17</v>
      </c>
      <c r="F779" s="24">
        <f t="shared" si="21"/>
        <v>3847.3500000000004</v>
      </c>
      <c r="G779" s="2"/>
    </row>
    <row r="780" spans="1:7" s="3" customFormat="1" ht="23.1" customHeight="1" x14ac:dyDescent="0.25">
      <c r="A780" s="52" t="s">
        <v>26</v>
      </c>
      <c r="B780" s="52"/>
      <c r="C780" s="22">
        <v>1000.47</v>
      </c>
      <c r="D780" s="22">
        <v>3</v>
      </c>
      <c r="E780" s="23" t="s">
        <v>17</v>
      </c>
      <c r="F780" s="24">
        <f>C780*D780</f>
        <v>3001.41</v>
      </c>
      <c r="G780" s="2"/>
    </row>
    <row r="781" spans="1:7" s="3" customFormat="1" ht="23.1" customHeight="1" x14ac:dyDescent="0.25">
      <c r="A781" s="52" t="s">
        <v>27</v>
      </c>
      <c r="B781" s="52"/>
      <c r="C781" s="22">
        <v>718.61</v>
      </c>
      <c r="D781" s="22">
        <v>30</v>
      </c>
      <c r="E781" s="23" t="s">
        <v>17</v>
      </c>
      <c r="F781" s="24">
        <f>C781*D781</f>
        <v>21558.3</v>
      </c>
      <c r="G781" s="2"/>
    </row>
    <row r="782" spans="1:7" s="3" customFormat="1" ht="23.1" customHeight="1" x14ac:dyDescent="0.25">
      <c r="A782" s="4"/>
      <c r="B782" s="25"/>
      <c r="C782" s="25"/>
      <c r="D782" s="26"/>
      <c r="E782" s="26"/>
      <c r="F782" s="7"/>
      <c r="G782" s="2"/>
    </row>
    <row r="783" spans="1:7" s="3" customFormat="1" ht="23.1" customHeight="1" x14ac:dyDescent="0.25">
      <c r="A783" s="4"/>
      <c r="B783" s="5" t="s">
        <v>28</v>
      </c>
      <c r="C783" s="6"/>
      <c r="D783" s="4"/>
      <c r="E783" s="4"/>
      <c r="F783" s="7"/>
      <c r="G783" s="2"/>
    </row>
    <row r="784" spans="1:7" s="3" customFormat="1" ht="23.1" customHeight="1" x14ac:dyDescent="0.25">
      <c r="A784" s="4"/>
      <c r="B784" s="53" t="s">
        <v>29</v>
      </c>
      <c r="C784" s="27" t="s">
        <v>30</v>
      </c>
      <c r="D784" s="28">
        <f>IF(F772&gt;0,ROUND((F772+C765)/C765,2),0)</f>
        <v>1</v>
      </c>
      <c r="E784" s="28"/>
      <c r="F784" s="8"/>
      <c r="G784" s="2"/>
    </row>
    <row r="785" spans="1:7" s="3" customFormat="1" ht="23.1" customHeight="1" x14ac:dyDescent="0.25">
      <c r="A785" s="4"/>
      <c r="B785" s="53"/>
      <c r="C785" s="27" t="s">
        <v>31</v>
      </c>
      <c r="D785" s="28">
        <f>IF(SUM(F773:F774)&gt;0,ROUND((F773+F774+C765)/C765,2),0)</f>
        <v>1.01</v>
      </c>
      <c r="E785" s="28"/>
      <c r="F785" s="29"/>
      <c r="G785" s="2"/>
    </row>
    <row r="786" spans="1:7" s="3" customFormat="1" ht="23.1" customHeight="1" x14ac:dyDescent="0.25">
      <c r="A786" s="4"/>
      <c r="B786" s="53"/>
      <c r="C786" s="27" t="s">
        <v>32</v>
      </c>
      <c r="D786" s="28">
        <f>IF(F775&gt;0,ROUND((F775+C765)/C765,2),0)</f>
        <v>0</v>
      </c>
      <c r="E786" s="8"/>
      <c r="F786" s="29"/>
      <c r="G786" s="2"/>
    </row>
    <row r="787" spans="1:7" s="3" customFormat="1" ht="23.1" customHeight="1" x14ac:dyDescent="0.25">
      <c r="A787" s="4"/>
      <c r="B787" s="53"/>
      <c r="C787" s="30" t="s">
        <v>33</v>
      </c>
      <c r="D787" s="31">
        <f>IF(SUM(F776:F781)&gt;0,ROUND((SUM(F776:F781)+C765)/C765,2),0)</f>
        <v>1.77</v>
      </c>
      <c r="E787" s="8"/>
      <c r="F787" s="29"/>
      <c r="G787" s="2"/>
    </row>
    <row r="788" spans="1:7" s="3" customFormat="1" ht="23.1" customHeight="1" x14ac:dyDescent="0.25">
      <c r="A788" s="4"/>
      <c r="B788" s="4"/>
      <c r="C788" s="32" t="s">
        <v>34</v>
      </c>
      <c r="D788" s="33">
        <f>SUM(D784:D787)-IF(VALUE(COUNTIF(D784:D787,"&gt;0"))=4,3,0)-IF(VALUE(COUNTIF(D784:D787,"&gt;0"))=3,2,0)-IF(VALUE(COUNTIF(D784:D787,"&gt;0"))=2,1,0)</f>
        <v>1.7799999999999998</v>
      </c>
      <c r="E788" s="34"/>
      <c r="F788" s="7"/>
      <c r="G788" s="2"/>
    </row>
    <row r="789" spans="1:7" s="3" customFormat="1" ht="23.1" customHeight="1" x14ac:dyDescent="0.25">
      <c r="A789" s="4"/>
      <c r="B789" s="4"/>
      <c r="C789" s="4"/>
      <c r="D789" s="35"/>
      <c r="E789" s="4"/>
      <c r="F789" s="7"/>
      <c r="G789" s="2"/>
    </row>
    <row r="790" spans="1:7" s="3" customFormat="1" ht="23.1" customHeight="1" x14ac:dyDescent="0.35">
      <c r="A790" s="36"/>
      <c r="B790" s="37" t="s">
        <v>35</v>
      </c>
      <c r="C790" s="55">
        <f>D788*C765</f>
        <v>133964.57999999999</v>
      </c>
      <c r="D790" s="55"/>
      <c r="E790" s="4"/>
      <c r="F790" s="7"/>
      <c r="G790" s="2"/>
    </row>
    <row r="791" spans="1:7" s="3" customFormat="1" ht="23.1" customHeight="1" x14ac:dyDescent="0.3">
      <c r="A791" s="4"/>
      <c r="B791" s="38" t="s">
        <v>36</v>
      </c>
      <c r="C791" s="56">
        <f>C790/C764</f>
        <v>430.75427652733117</v>
      </c>
      <c r="D791" s="56"/>
      <c r="E791" s="4"/>
      <c r="F791" s="4"/>
      <c r="G791" s="2"/>
    </row>
    <row r="792" spans="1:7" s="3" customFormat="1" ht="23.1" customHeight="1" x14ac:dyDescent="0.25">
      <c r="A792" s="1"/>
      <c r="B792" s="1"/>
      <c r="C792" s="1"/>
      <c r="D792" s="1"/>
      <c r="E792" s="1"/>
      <c r="F792" s="1"/>
      <c r="G792" s="2"/>
    </row>
    <row r="793" spans="1:7" s="3" customFormat="1" ht="54.95" customHeight="1" x14ac:dyDescent="0.8">
      <c r="A793" s="54" t="s">
        <v>135</v>
      </c>
      <c r="B793" s="54"/>
      <c r="C793" s="54"/>
      <c r="D793" s="54"/>
      <c r="E793" s="54"/>
      <c r="F793" s="54"/>
      <c r="G793" s="2"/>
    </row>
    <row r="794" spans="1:7" s="3" customFormat="1" ht="45.95" customHeight="1" x14ac:dyDescent="0.25">
      <c r="A794" s="45" t="s">
        <v>0</v>
      </c>
      <c r="B794" s="45"/>
      <c r="C794" s="45"/>
      <c r="D794" s="45"/>
      <c r="E794" s="45"/>
      <c r="F794" s="45"/>
      <c r="G794" s="2"/>
    </row>
    <row r="795" spans="1:7" s="3" customFormat="1" ht="30" customHeight="1" x14ac:dyDescent="0.25">
      <c r="A795" s="4"/>
      <c r="B795" s="5" t="s">
        <v>1</v>
      </c>
      <c r="C795" s="6"/>
      <c r="D795" s="4"/>
      <c r="E795" s="4"/>
      <c r="F795" s="7"/>
      <c r="G795" s="2"/>
    </row>
    <row r="796" spans="1:7" s="3" customFormat="1" ht="23.1" customHeight="1" x14ac:dyDescent="0.25">
      <c r="A796" s="8"/>
      <c r="B796" s="46" t="s">
        <v>3</v>
      </c>
      <c r="C796" s="49" t="s">
        <v>4</v>
      </c>
      <c r="D796" s="50"/>
      <c r="E796" s="50"/>
      <c r="F796" s="51"/>
      <c r="G796" s="2"/>
    </row>
    <row r="797" spans="1:7" s="3" customFormat="1" ht="23.1" customHeight="1" x14ac:dyDescent="0.25">
      <c r="A797" s="8"/>
      <c r="B797" s="47"/>
      <c r="C797" s="49" t="s">
        <v>85</v>
      </c>
      <c r="D797" s="50"/>
      <c r="E797" s="50"/>
      <c r="F797" s="51"/>
      <c r="G797" s="2"/>
    </row>
    <row r="798" spans="1:7" s="3" customFormat="1" ht="23.1" customHeight="1" x14ac:dyDescent="0.25">
      <c r="A798" s="8"/>
      <c r="B798" s="48"/>
      <c r="C798" s="49" t="s">
        <v>95</v>
      </c>
      <c r="D798" s="50"/>
      <c r="E798" s="50"/>
      <c r="F798" s="51"/>
      <c r="G798" s="2"/>
    </row>
    <row r="799" spans="1:7" s="3" customFormat="1" ht="23.1" customHeight="1" x14ac:dyDescent="0.25">
      <c r="A799" s="4"/>
      <c r="B799" s="9" t="s">
        <v>5</v>
      </c>
      <c r="C799" s="10">
        <v>4</v>
      </c>
      <c r="D799" s="11"/>
      <c r="E799" s="8"/>
      <c r="F799" s="7"/>
      <c r="G799" s="2"/>
    </row>
    <row r="800" spans="1:7" s="3" customFormat="1" ht="23.1" customHeight="1" x14ac:dyDescent="0.25">
      <c r="A800" s="4"/>
      <c r="B800" s="12" t="s">
        <v>6</v>
      </c>
      <c r="C800" s="13">
        <v>653</v>
      </c>
      <c r="D800" s="57" t="s">
        <v>7</v>
      </c>
      <c r="E800" s="58"/>
      <c r="F800" s="61">
        <f>C801/C800</f>
        <v>15.852986217457886</v>
      </c>
      <c r="G800" s="2"/>
    </row>
    <row r="801" spans="1:7" s="3" customFormat="1" ht="23.1" customHeight="1" x14ac:dyDescent="0.25">
      <c r="A801" s="4"/>
      <c r="B801" s="12" t="s">
        <v>8</v>
      </c>
      <c r="C801" s="14">
        <v>10352</v>
      </c>
      <c r="D801" s="59"/>
      <c r="E801" s="60"/>
      <c r="F801" s="62"/>
      <c r="G801" s="2"/>
    </row>
    <row r="802" spans="1:7" s="3" customFormat="1" ht="23.1" customHeight="1" x14ac:dyDescent="0.25">
      <c r="A802" s="4"/>
      <c r="B802" s="15"/>
      <c r="C802" s="16"/>
      <c r="D802" s="17"/>
      <c r="E802" s="4"/>
      <c r="F802" s="7"/>
      <c r="G802" s="2"/>
    </row>
    <row r="803" spans="1:7" s="3" customFormat="1" ht="23.1" customHeight="1" x14ac:dyDescent="0.25">
      <c r="A803" s="4"/>
      <c r="B803" s="18" t="s">
        <v>9</v>
      </c>
      <c r="C803" s="19" t="s">
        <v>56</v>
      </c>
      <c r="D803" s="4"/>
      <c r="E803" s="4"/>
      <c r="F803" s="7"/>
      <c r="G803" s="2"/>
    </row>
    <row r="804" spans="1:7" s="3" customFormat="1" ht="23.1" customHeight="1" x14ac:dyDescent="0.25">
      <c r="A804" s="4"/>
      <c r="B804" s="18" t="s">
        <v>2</v>
      </c>
      <c r="C804" s="19">
        <v>55</v>
      </c>
      <c r="D804" s="4"/>
      <c r="E804" s="4"/>
      <c r="F804" s="7"/>
      <c r="G804" s="2"/>
    </row>
    <row r="805" spans="1:7" s="3" customFormat="1" ht="23.1" customHeight="1" x14ac:dyDescent="0.25">
      <c r="A805" s="4"/>
      <c r="B805" s="18" t="s">
        <v>10</v>
      </c>
      <c r="C805" s="20" t="s">
        <v>11</v>
      </c>
      <c r="D805" s="4"/>
      <c r="E805" s="4"/>
      <c r="F805" s="7"/>
      <c r="G805" s="2"/>
    </row>
    <row r="806" spans="1:7" s="3" customFormat="1" ht="23.1" customHeight="1" x14ac:dyDescent="0.25">
      <c r="A806" s="4"/>
      <c r="B806" s="4"/>
      <c r="C806" s="4"/>
      <c r="D806" s="4"/>
      <c r="E806" s="4"/>
      <c r="F806" s="7"/>
      <c r="G806" s="2"/>
    </row>
    <row r="807" spans="1:7" s="3" customFormat="1" ht="50.1" customHeight="1" x14ac:dyDescent="0.25">
      <c r="A807" s="63" t="s">
        <v>12</v>
      </c>
      <c r="B807" s="63"/>
      <c r="C807" s="21" t="s">
        <v>13</v>
      </c>
      <c r="D807" s="64" t="s">
        <v>14</v>
      </c>
      <c r="E807" s="64"/>
      <c r="F807" s="21" t="s">
        <v>15</v>
      </c>
      <c r="G807" s="2"/>
    </row>
    <row r="808" spans="1:7" s="3" customFormat="1" ht="23.1" customHeight="1" x14ac:dyDescent="0.25">
      <c r="A808" s="52" t="s">
        <v>16</v>
      </c>
      <c r="B808" s="52"/>
      <c r="C808" s="22">
        <v>52.74</v>
      </c>
      <c r="D808" s="22">
        <v>4</v>
      </c>
      <c r="E808" s="23" t="s">
        <v>17</v>
      </c>
      <c r="F808" s="24">
        <f t="shared" ref="F808:F815" si="22">C808*D808</f>
        <v>210.96</v>
      </c>
      <c r="G808" s="2"/>
    </row>
    <row r="809" spans="1:7" s="3" customFormat="1" ht="23.1" customHeight="1" x14ac:dyDescent="0.25">
      <c r="A809" s="52" t="s">
        <v>18</v>
      </c>
      <c r="B809" s="52"/>
      <c r="C809" s="22">
        <v>189.45</v>
      </c>
      <c r="D809" s="22">
        <v>0.98799999999999999</v>
      </c>
      <c r="E809" s="23" t="s">
        <v>19</v>
      </c>
      <c r="F809" s="24">
        <f t="shared" si="22"/>
        <v>187.17659999999998</v>
      </c>
      <c r="G809" s="2"/>
    </row>
    <row r="810" spans="1:7" s="3" customFormat="1" ht="23.1" customHeight="1" x14ac:dyDescent="0.25">
      <c r="A810" s="52" t="s">
        <v>20</v>
      </c>
      <c r="B810" s="52"/>
      <c r="C810" s="22">
        <v>762.99</v>
      </c>
      <c r="D810" s="22">
        <v>0.98799999999999999</v>
      </c>
      <c r="E810" s="23" t="s">
        <v>19</v>
      </c>
      <c r="F810" s="24">
        <f t="shared" si="22"/>
        <v>753.83411999999998</v>
      </c>
      <c r="G810" s="2"/>
    </row>
    <row r="811" spans="1:7" s="3" customFormat="1" ht="23.1" customHeight="1" x14ac:dyDescent="0.25">
      <c r="A811" s="52" t="s">
        <v>21</v>
      </c>
      <c r="B811" s="52"/>
      <c r="C811" s="22">
        <v>1409.04</v>
      </c>
      <c r="D811" s="22"/>
      <c r="E811" s="23" t="s">
        <v>17</v>
      </c>
      <c r="F811" s="24">
        <f t="shared" si="22"/>
        <v>0</v>
      </c>
      <c r="G811" s="2"/>
    </row>
    <row r="812" spans="1:7" s="3" customFormat="1" ht="45.95" customHeight="1" x14ac:dyDescent="0.25">
      <c r="A812" s="52" t="s">
        <v>22</v>
      </c>
      <c r="B812" s="52"/>
      <c r="C812" s="22">
        <v>5358.15</v>
      </c>
      <c r="D812" s="22">
        <v>4</v>
      </c>
      <c r="E812" s="23" t="s">
        <v>17</v>
      </c>
      <c r="F812" s="24">
        <f t="shared" si="22"/>
        <v>21432.6</v>
      </c>
      <c r="G812" s="2"/>
    </row>
    <row r="813" spans="1:7" s="3" customFormat="1" ht="23.1" customHeight="1" x14ac:dyDescent="0.25">
      <c r="A813" s="52" t="s">
        <v>23</v>
      </c>
      <c r="B813" s="52"/>
      <c r="C813" s="22">
        <v>246.53</v>
      </c>
      <c r="D813" s="22"/>
      <c r="E813" s="23" t="s">
        <v>17</v>
      </c>
      <c r="F813" s="24">
        <f t="shared" si="22"/>
        <v>0</v>
      </c>
      <c r="G813" s="2"/>
    </row>
    <row r="814" spans="1:7" s="3" customFormat="1" ht="23.1" customHeight="1" x14ac:dyDescent="0.25">
      <c r="A814" s="52" t="s">
        <v>24</v>
      </c>
      <c r="B814" s="52"/>
      <c r="C814" s="22">
        <v>4374.5</v>
      </c>
      <c r="D814" s="22">
        <v>4</v>
      </c>
      <c r="E814" s="23" t="s">
        <v>17</v>
      </c>
      <c r="F814" s="24">
        <f t="shared" si="22"/>
        <v>17498</v>
      </c>
      <c r="G814" s="2"/>
    </row>
    <row r="815" spans="1:7" s="3" customFormat="1" ht="23.1" customHeight="1" x14ac:dyDescent="0.25">
      <c r="A815" s="52" t="s">
        <v>25</v>
      </c>
      <c r="B815" s="52"/>
      <c r="C815" s="22">
        <v>1282.45</v>
      </c>
      <c r="D815" s="22">
        <v>4</v>
      </c>
      <c r="E815" s="23" t="s">
        <v>17</v>
      </c>
      <c r="F815" s="24">
        <f t="shared" si="22"/>
        <v>5129.8</v>
      </c>
      <c r="G815" s="2"/>
    </row>
    <row r="816" spans="1:7" s="3" customFormat="1" ht="23.1" customHeight="1" x14ac:dyDescent="0.25">
      <c r="A816" s="52" t="s">
        <v>26</v>
      </c>
      <c r="B816" s="52"/>
      <c r="C816" s="22">
        <v>1000.47</v>
      </c>
      <c r="D816" s="22">
        <v>4</v>
      </c>
      <c r="E816" s="23" t="s">
        <v>17</v>
      </c>
      <c r="F816" s="24">
        <f>C816*D816</f>
        <v>4001.88</v>
      </c>
      <c r="G816" s="2"/>
    </row>
    <row r="817" spans="1:7" s="3" customFormat="1" ht="23.1" customHeight="1" x14ac:dyDescent="0.25">
      <c r="A817" s="52" t="s">
        <v>27</v>
      </c>
      <c r="B817" s="52"/>
      <c r="C817" s="22">
        <v>718.61</v>
      </c>
      <c r="D817" s="22">
        <v>40</v>
      </c>
      <c r="E817" s="23" t="s">
        <v>17</v>
      </c>
      <c r="F817" s="24">
        <f>C817*D817</f>
        <v>28744.400000000001</v>
      </c>
      <c r="G817" s="2"/>
    </row>
    <row r="818" spans="1:7" s="3" customFormat="1" ht="23.1" customHeight="1" x14ac:dyDescent="0.25">
      <c r="A818" s="4"/>
      <c r="B818" s="25"/>
      <c r="C818" s="25"/>
      <c r="D818" s="26"/>
      <c r="E818" s="26"/>
      <c r="F818" s="7"/>
      <c r="G818" s="2"/>
    </row>
    <row r="819" spans="1:7" s="3" customFormat="1" ht="23.1" customHeight="1" x14ac:dyDescent="0.25">
      <c r="A819" s="4"/>
      <c r="B819" s="5" t="s">
        <v>28</v>
      </c>
      <c r="C819" s="6"/>
      <c r="D819" s="4"/>
      <c r="E819" s="4"/>
      <c r="F819" s="7"/>
      <c r="G819" s="2"/>
    </row>
    <row r="820" spans="1:7" s="3" customFormat="1" ht="23.1" customHeight="1" x14ac:dyDescent="0.25">
      <c r="A820" s="4"/>
      <c r="B820" s="53" t="s">
        <v>29</v>
      </c>
      <c r="C820" s="27" t="s">
        <v>30</v>
      </c>
      <c r="D820" s="28">
        <f>IF(F808&gt;0,ROUND((F808+C801)/C801,2),0)</f>
        <v>1.02</v>
      </c>
      <c r="E820" s="28"/>
      <c r="F820" s="8"/>
      <c r="G820" s="2"/>
    </row>
    <row r="821" spans="1:7" s="3" customFormat="1" ht="23.1" customHeight="1" x14ac:dyDescent="0.25">
      <c r="A821" s="4"/>
      <c r="B821" s="53"/>
      <c r="C821" s="27" t="s">
        <v>31</v>
      </c>
      <c r="D821" s="28">
        <f>IF(SUM(F809:F810)&gt;0,ROUND((F809+F810+C801)/C801,2),0)</f>
        <v>1.0900000000000001</v>
      </c>
      <c r="E821" s="28"/>
      <c r="F821" s="29"/>
      <c r="G821" s="2"/>
    </row>
    <row r="822" spans="1:7" s="3" customFormat="1" ht="23.1" customHeight="1" x14ac:dyDescent="0.25">
      <c r="A822" s="4"/>
      <c r="B822" s="53"/>
      <c r="C822" s="27" t="s">
        <v>32</v>
      </c>
      <c r="D822" s="28">
        <f>IF(F811&gt;0,ROUND((F811+C801)/C801,2),0)</f>
        <v>0</v>
      </c>
      <c r="E822" s="8"/>
      <c r="F822" s="29"/>
      <c r="G822" s="2"/>
    </row>
    <row r="823" spans="1:7" s="3" customFormat="1" ht="23.1" customHeight="1" x14ac:dyDescent="0.25">
      <c r="A823" s="4"/>
      <c r="B823" s="53"/>
      <c r="C823" s="30" t="s">
        <v>33</v>
      </c>
      <c r="D823" s="31">
        <f>IF(SUM(F812:F817)&gt;0,ROUND((SUM(F812:F817)+C801)/C801,2),0)</f>
        <v>8.42</v>
      </c>
      <c r="E823" s="8"/>
      <c r="F823" s="29"/>
      <c r="G823" s="2"/>
    </row>
    <row r="824" spans="1:7" s="3" customFormat="1" ht="23.1" customHeight="1" x14ac:dyDescent="0.25">
      <c r="A824" s="4"/>
      <c r="B824" s="4"/>
      <c r="C824" s="32" t="s">
        <v>34</v>
      </c>
      <c r="D824" s="33">
        <f>SUM(D820:D823)-IF(VALUE(COUNTIF(D820:D823,"&gt;0"))=4,3,0)-IF(VALUE(COUNTIF(D820:D823,"&gt;0"))=3,2,0)-IF(VALUE(COUNTIF(D820:D823,"&gt;0"))=2,1,0)</f>
        <v>8.5300000000000011</v>
      </c>
      <c r="E824" s="34"/>
      <c r="F824" s="7"/>
      <c r="G824" s="2"/>
    </row>
    <row r="825" spans="1:7" s="3" customFormat="1" ht="23.1" customHeight="1" x14ac:dyDescent="0.25">
      <c r="A825" s="4"/>
      <c r="B825" s="4"/>
      <c r="C825" s="4"/>
      <c r="D825" s="35"/>
      <c r="E825" s="4"/>
      <c r="F825" s="7"/>
      <c r="G825" s="2"/>
    </row>
    <row r="826" spans="1:7" s="3" customFormat="1" ht="23.1" customHeight="1" x14ac:dyDescent="0.35">
      <c r="A826" s="36"/>
      <c r="B826" s="37" t="s">
        <v>35</v>
      </c>
      <c r="C826" s="55">
        <f>D824*C801</f>
        <v>88302.560000000012</v>
      </c>
      <c r="D826" s="55"/>
      <c r="E826" s="4"/>
      <c r="F826" s="7"/>
      <c r="G826" s="2"/>
    </row>
    <row r="827" spans="1:7" s="3" customFormat="1" ht="23.1" customHeight="1" x14ac:dyDescent="0.3">
      <c r="A827" s="4"/>
      <c r="B827" s="38" t="s">
        <v>36</v>
      </c>
      <c r="C827" s="56">
        <f>C826/C800</f>
        <v>135.2259724349158</v>
      </c>
      <c r="D827" s="56"/>
      <c r="E827" s="4"/>
      <c r="F827" s="4"/>
      <c r="G827" s="2"/>
    </row>
    <row r="828" spans="1:7" s="3" customFormat="1" ht="23.1" customHeight="1" x14ac:dyDescent="0.25">
      <c r="A828" s="1"/>
      <c r="B828" s="1"/>
      <c r="C828" s="1"/>
      <c r="D828" s="1"/>
      <c r="E828" s="1"/>
      <c r="F828" s="1"/>
      <c r="G828" s="2"/>
    </row>
    <row r="829" spans="1:7" s="3" customFormat="1" ht="54.95" customHeight="1" x14ac:dyDescent="0.8">
      <c r="A829" s="54" t="s">
        <v>136</v>
      </c>
      <c r="B829" s="54"/>
      <c r="C829" s="54"/>
      <c r="D829" s="54"/>
      <c r="E829" s="54"/>
      <c r="F829" s="54"/>
      <c r="G829" s="2"/>
    </row>
    <row r="830" spans="1:7" s="3" customFormat="1" ht="45.95" customHeight="1" x14ac:dyDescent="0.25">
      <c r="A830" s="45" t="s">
        <v>0</v>
      </c>
      <c r="B830" s="45"/>
      <c r="C830" s="45"/>
      <c r="D830" s="45"/>
      <c r="E830" s="45"/>
      <c r="F830" s="45"/>
      <c r="G830" s="2"/>
    </row>
    <row r="831" spans="1:7" s="3" customFormat="1" ht="30" customHeight="1" x14ac:dyDescent="0.25">
      <c r="A831" s="4"/>
      <c r="B831" s="5" t="s">
        <v>1</v>
      </c>
      <c r="C831" s="6"/>
      <c r="D831" s="4"/>
      <c r="E831" s="4"/>
      <c r="F831" s="7"/>
      <c r="G831" s="2"/>
    </row>
    <row r="832" spans="1:7" s="3" customFormat="1" ht="23.1" customHeight="1" x14ac:dyDescent="0.25">
      <c r="A832" s="8"/>
      <c r="B832" s="46" t="s">
        <v>3</v>
      </c>
      <c r="C832" s="49" t="s">
        <v>4</v>
      </c>
      <c r="D832" s="50"/>
      <c r="E832" s="50"/>
      <c r="F832" s="51"/>
      <c r="G832" s="2"/>
    </row>
    <row r="833" spans="1:7" s="3" customFormat="1" ht="23.1" customHeight="1" x14ac:dyDescent="0.25">
      <c r="A833" s="8"/>
      <c r="B833" s="47"/>
      <c r="C833" s="49" t="s">
        <v>85</v>
      </c>
      <c r="D833" s="50"/>
      <c r="E833" s="50"/>
      <c r="F833" s="51"/>
      <c r="G833" s="2"/>
    </row>
    <row r="834" spans="1:7" s="3" customFormat="1" ht="23.1" customHeight="1" x14ac:dyDescent="0.25">
      <c r="A834" s="8"/>
      <c r="B834" s="48"/>
      <c r="C834" s="49" t="s">
        <v>96</v>
      </c>
      <c r="D834" s="50"/>
      <c r="E834" s="50"/>
      <c r="F834" s="51"/>
      <c r="G834" s="2"/>
    </row>
    <row r="835" spans="1:7" s="3" customFormat="1" ht="23.1" customHeight="1" x14ac:dyDescent="0.25">
      <c r="A835" s="4"/>
      <c r="B835" s="9" t="s">
        <v>5</v>
      </c>
      <c r="C835" s="10">
        <v>3.9</v>
      </c>
      <c r="D835" s="11"/>
      <c r="E835" s="8"/>
      <c r="F835" s="7"/>
      <c r="G835" s="2"/>
    </row>
    <row r="836" spans="1:7" s="3" customFormat="1" ht="23.1" customHeight="1" x14ac:dyDescent="0.25">
      <c r="A836" s="4"/>
      <c r="B836" s="12" t="s">
        <v>6</v>
      </c>
      <c r="C836" s="13">
        <v>721</v>
      </c>
      <c r="D836" s="57" t="s">
        <v>7</v>
      </c>
      <c r="E836" s="58"/>
      <c r="F836" s="61">
        <f>C837/C836</f>
        <v>15.685159500693482</v>
      </c>
      <c r="G836" s="2"/>
    </row>
    <row r="837" spans="1:7" s="3" customFormat="1" ht="23.1" customHeight="1" x14ac:dyDescent="0.25">
      <c r="A837" s="4"/>
      <c r="B837" s="12" t="s">
        <v>8</v>
      </c>
      <c r="C837" s="14">
        <v>11309</v>
      </c>
      <c r="D837" s="59"/>
      <c r="E837" s="60"/>
      <c r="F837" s="62"/>
      <c r="G837" s="2"/>
    </row>
    <row r="838" spans="1:7" s="3" customFormat="1" ht="23.1" customHeight="1" x14ac:dyDescent="0.25">
      <c r="A838" s="4"/>
      <c r="B838" s="15"/>
      <c r="C838" s="16"/>
      <c r="D838" s="17"/>
      <c r="E838" s="4"/>
      <c r="F838" s="7"/>
      <c r="G838" s="2"/>
    </row>
    <row r="839" spans="1:7" s="3" customFormat="1" ht="23.1" customHeight="1" x14ac:dyDescent="0.25">
      <c r="A839" s="4"/>
      <c r="B839" s="18" t="s">
        <v>9</v>
      </c>
      <c r="C839" s="19" t="s">
        <v>57</v>
      </c>
      <c r="D839" s="4"/>
      <c r="E839" s="4"/>
      <c r="F839" s="7"/>
      <c r="G839" s="2"/>
    </row>
    <row r="840" spans="1:7" s="3" customFormat="1" ht="23.1" customHeight="1" x14ac:dyDescent="0.25">
      <c r="A840" s="4"/>
      <c r="B840" s="18" t="s">
        <v>2</v>
      </c>
      <c r="C840" s="19">
        <v>55</v>
      </c>
      <c r="D840" s="4"/>
      <c r="E840" s="4"/>
      <c r="F840" s="7"/>
      <c r="G840" s="2"/>
    </row>
    <row r="841" spans="1:7" s="3" customFormat="1" ht="23.1" customHeight="1" x14ac:dyDescent="0.25">
      <c r="A841" s="4"/>
      <c r="B841" s="18" t="s">
        <v>10</v>
      </c>
      <c r="C841" s="20" t="s">
        <v>11</v>
      </c>
      <c r="D841" s="4"/>
      <c r="E841" s="4"/>
      <c r="F841" s="7"/>
      <c r="G841" s="2"/>
    </row>
    <row r="842" spans="1:7" s="3" customFormat="1" ht="23.1" customHeight="1" x14ac:dyDescent="0.25">
      <c r="A842" s="4"/>
      <c r="B842" s="4"/>
      <c r="C842" s="4"/>
      <c r="D842" s="4"/>
      <c r="E842" s="4"/>
      <c r="F842" s="7"/>
      <c r="G842" s="2"/>
    </row>
    <row r="843" spans="1:7" s="3" customFormat="1" ht="50.1" customHeight="1" x14ac:dyDescent="0.25">
      <c r="A843" s="63" t="s">
        <v>12</v>
      </c>
      <c r="B843" s="63"/>
      <c r="C843" s="21" t="s">
        <v>13</v>
      </c>
      <c r="D843" s="64" t="s">
        <v>14</v>
      </c>
      <c r="E843" s="64"/>
      <c r="F843" s="21" t="s">
        <v>15</v>
      </c>
      <c r="G843" s="2"/>
    </row>
    <row r="844" spans="1:7" s="3" customFormat="1" ht="23.1" customHeight="1" x14ac:dyDescent="0.25">
      <c r="A844" s="52" t="s">
        <v>16</v>
      </c>
      <c r="B844" s="52"/>
      <c r="C844" s="22">
        <v>52.74</v>
      </c>
      <c r="D844" s="22">
        <v>3.9</v>
      </c>
      <c r="E844" s="23" t="s">
        <v>17</v>
      </c>
      <c r="F844" s="24">
        <f t="shared" ref="F844:F851" si="23">C844*D844</f>
        <v>205.68600000000001</v>
      </c>
      <c r="G844" s="2"/>
    </row>
    <row r="845" spans="1:7" s="3" customFormat="1" ht="23.1" customHeight="1" x14ac:dyDescent="0.25">
      <c r="A845" s="52" t="s">
        <v>18</v>
      </c>
      <c r="B845" s="52"/>
      <c r="C845" s="22">
        <v>189.45</v>
      </c>
      <c r="D845" s="22">
        <v>0.99</v>
      </c>
      <c r="E845" s="23" t="s">
        <v>19</v>
      </c>
      <c r="F845" s="24">
        <f t="shared" si="23"/>
        <v>187.55549999999999</v>
      </c>
      <c r="G845" s="2"/>
    </row>
    <row r="846" spans="1:7" s="3" customFormat="1" ht="23.1" customHeight="1" x14ac:dyDescent="0.25">
      <c r="A846" s="52" t="s">
        <v>20</v>
      </c>
      <c r="B846" s="52"/>
      <c r="C846" s="22">
        <v>762.99</v>
      </c>
      <c r="D846" s="22">
        <v>0.99</v>
      </c>
      <c r="E846" s="23" t="s">
        <v>19</v>
      </c>
      <c r="F846" s="24">
        <f t="shared" si="23"/>
        <v>755.36009999999999</v>
      </c>
      <c r="G846" s="2"/>
    </row>
    <row r="847" spans="1:7" s="3" customFormat="1" ht="23.1" customHeight="1" x14ac:dyDescent="0.25">
      <c r="A847" s="52" t="s">
        <v>21</v>
      </c>
      <c r="B847" s="52"/>
      <c r="C847" s="22">
        <v>1409.04</v>
      </c>
      <c r="D847" s="22"/>
      <c r="E847" s="23" t="s">
        <v>17</v>
      </c>
      <c r="F847" s="24">
        <f t="shared" si="23"/>
        <v>0</v>
      </c>
      <c r="G847" s="2"/>
    </row>
    <row r="848" spans="1:7" s="3" customFormat="1" ht="45.95" customHeight="1" x14ac:dyDescent="0.25">
      <c r="A848" s="52" t="s">
        <v>22</v>
      </c>
      <c r="B848" s="52"/>
      <c r="C848" s="22">
        <v>5358.15</v>
      </c>
      <c r="D848" s="22">
        <v>3.9</v>
      </c>
      <c r="E848" s="23" t="s">
        <v>17</v>
      </c>
      <c r="F848" s="24">
        <f t="shared" si="23"/>
        <v>20896.785</v>
      </c>
      <c r="G848" s="2"/>
    </row>
    <row r="849" spans="1:7" s="3" customFormat="1" ht="23.1" customHeight="1" x14ac:dyDescent="0.25">
      <c r="A849" s="52" t="s">
        <v>23</v>
      </c>
      <c r="B849" s="52"/>
      <c r="C849" s="22">
        <v>246.53</v>
      </c>
      <c r="D849" s="22"/>
      <c r="E849" s="23" t="s">
        <v>17</v>
      </c>
      <c r="F849" s="24">
        <f t="shared" si="23"/>
        <v>0</v>
      </c>
      <c r="G849" s="2"/>
    </row>
    <row r="850" spans="1:7" s="3" customFormat="1" ht="23.1" customHeight="1" x14ac:dyDescent="0.25">
      <c r="A850" s="52" t="s">
        <v>24</v>
      </c>
      <c r="B850" s="52"/>
      <c r="C850" s="22">
        <v>4374.5</v>
      </c>
      <c r="D850" s="22">
        <v>3.9</v>
      </c>
      <c r="E850" s="23" t="s">
        <v>17</v>
      </c>
      <c r="F850" s="24">
        <f t="shared" si="23"/>
        <v>17060.55</v>
      </c>
      <c r="G850" s="2"/>
    </row>
    <row r="851" spans="1:7" s="3" customFormat="1" ht="23.1" customHeight="1" x14ac:dyDescent="0.25">
      <c r="A851" s="52" t="s">
        <v>25</v>
      </c>
      <c r="B851" s="52"/>
      <c r="C851" s="22">
        <v>1282.45</v>
      </c>
      <c r="D851" s="22">
        <v>3.9</v>
      </c>
      <c r="E851" s="23" t="s">
        <v>17</v>
      </c>
      <c r="F851" s="24">
        <f t="shared" si="23"/>
        <v>5001.5550000000003</v>
      </c>
      <c r="G851" s="2"/>
    </row>
    <row r="852" spans="1:7" s="3" customFormat="1" ht="23.1" customHeight="1" x14ac:dyDescent="0.25">
      <c r="A852" s="52" t="s">
        <v>26</v>
      </c>
      <c r="B852" s="52"/>
      <c r="C852" s="22">
        <v>1000.47</v>
      </c>
      <c r="D852" s="22">
        <v>3.9</v>
      </c>
      <c r="E852" s="23" t="s">
        <v>17</v>
      </c>
      <c r="F852" s="24">
        <f>C852*D852</f>
        <v>3901.8330000000001</v>
      </c>
      <c r="G852" s="2"/>
    </row>
    <row r="853" spans="1:7" s="3" customFormat="1" ht="23.1" customHeight="1" x14ac:dyDescent="0.25">
      <c r="A853" s="52" t="s">
        <v>27</v>
      </c>
      <c r="B853" s="52"/>
      <c r="C853" s="22">
        <v>718.61</v>
      </c>
      <c r="D853" s="22">
        <v>39</v>
      </c>
      <c r="E853" s="23" t="s">
        <v>17</v>
      </c>
      <c r="F853" s="24">
        <f>C853*D853</f>
        <v>28025.79</v>
      </c>
      <c r="G853" s="2"/>
    </row>
    <row r="854" spans="1:7" s="3" customFormat="1" ht="23.1" customHeight="1" x14ac:dyDescent="0.25">
      <c r="A854" s="4"/>
      <c r="B854" s="25"/>
      <c r="C854" s="25"/>
      <c r="D854" s="26"/>
      <c r="E854" s="26"/>
      <c r="F854" s="7"/>
      <c r="G854" s="2"/>
    </row>
    <row r="855" spans="1:7" s="3" customFormat="1" ht="23.1" customHeight="1" x14ac:dyDescent="0.25">
      <c r="A855" s="4"/>
      <c r="B855" s="5" t="s">
        <v>28</v>
      </c>
      <c r="C855" s="6"/>
      <c r="D855" s="4"/>
      <c r="E855" s="4"/>
      <c r="F855" s="7"/>
      <c r="G855" s="2"/>
    </row>
    <row r="856" spans="1:7" s="3" customFormat="1" ht="23.1" customHeight="1" x14ac:dyDescent="0.25">
      <c r="A856" s="4"/>
      <c r="B856" s="53" t="s">
        <v>29</v>
      </c>
      <c r="C856" s="27" t="s">
        <v>30</v>
      </c>
      <c r="D856" s="28">
        <f>IF(F844&gt;0,ROUND((F844+C837)/C837,2),0)</f>
        <v>1.02</v>
      </c>
      <c r="E856" s="28"/>
      <c r="F856" s="8"/>
      <c r="G856" s="2"/>
    </row>
    <row r="857" spans="1:7" s="3" customFormat="1" ht="23.1" customHeight="1" x14ac:dyDescent="0.25">
      <c r="A857" s="4"/>
      <c r="B857" s="53"/>
      <c r="C857" s="27" t="s">
        <v>31</v>
      </c>
      <c r="D857" s="28">
        <f>IF(SUM(F845:F846)&gt;0,ROUND((F845+F846+C837)/C837,2),0)</f>
        <v>1.08</v>
      </c>
      <c r="E857" s="28"/>
      <c r="F857" s="29"/>
      <c r="G857" s="2"/>
    </row>
    <row r="858" spans="1:7" s="3" customFormat="1" ht="23.1" customHeight="1" x14ac:dyDescent="0.25">
      <c r="A858" s="4"/>
      <c r="B858" s="53"/>
      <c r="C858" s="27" t="s">
        <v>32</v>
      </c>
      <c r="D858" s="28">
        <f>IF(F847&gt;0,ROUND((F847+C837)/C837,2),0)</f>
        <v>0</v>
      </c>
      <c r="E858" s="8"/>
      <c r="F858" s="29"/>
      <c r="G858" s="2"/>
    </row>
    <row r="859" spans="1:7" s="3" customFormat="1" ht="23.1" customHeight="1" x14ac:dyDescent="0.25">
      <c r="A859" s="4"/>
      <c r="B859" s="53"/>
      <c r="C859" s="30" t="s">
        <v>33</v>
      </c>
      <c r="D859" s="31">
        <f>IF(SUM(F848:F853)&gt;0,ROUND((SUM(F848:F853)+C837)/C837,2),0)</f>
        <v>7.62</v>
      </c>
      <c r="E859" s="8"/>
      <c r="F859" s="29"/>
      <c r="G859" s="2"/>
    </row>
    <row r="860" spans="1:7" s="3" customFormat="1" ht="23.1" customHeight="1" x14ac:dyDescent="0.25">
      <c r="A860" s="4"/>
      <c r="B860" s="4"/>
      <c r="C860" s="32" t="s">
        <v>34</v>
      </c>
      <c r="D860" s="33">
        <f>SUM(D856:D859)-IF(VALUE(COUNTIF(D856:D859,"&gt;0"))=4,3,0)-IF(VALUE(COUNTIF(D856:D859,"&gt;0"))=3,2,0)-IF(VALUE(COUNTIF(D856:D859,"&gt;0"))=2,1,0)</f>
        <v>7.7200000000000006</v>
      </c>
      <c r="E860" s="34"/>
      <c r="F860" s="7"/>
      <c r="G860" s="2"/>
    </row>
    <row r="861" spans="1:7" s="3" customFormat="1" ht="23.1" customHeight="1" x14ac:dyDescent="0.25">
      <c r="A861" s="4"/>
      <c r="B861" s="4"/>
      <c r="C861" s="4"/>
      <c r="D861" s="35"/>
      <c r="E861" s="4"/>
      <c r="F861" s="7"/>
      <c r="G861" s="2"/>
    </row>
    <row r="862" spans="1:7" s="3" customFormat="1" ht="23.1" customHeight="1" x14ac:dyDescent="0.35">
      <c r="A862" s="36"/>
      <c r="B862" s="37" t="s">
        <v>35</v>
      </c>
      <c r="C862" s="55">
        <f>D860*C837</f>
        <v>87305.48000000001</v>
      </c>
      <c r="D862" s="55"/>
      <c r="E862" s="4"/>
      <c r="F862" s="7"/>
      <c r="G862" s="2"/>
    </row>
    <row r="863" spans="1:7" s="3" customFormat="1" ht="23.1" customHeight="1" x14ac:dyDescent="0.3">
      <c r="A863" s="4"/>
      <c r="B863" s="38" t="s">
        <v>36</v>
      </c>
      <c r="C863" s="56">
        <f>C862/C836</f>
        <v>121.08943134535369</v>
      </c>
      <c r="D863" s="56"/>
      <c r="E863" s="4"/>
      <c r="F863" s="4"/>
      <c r="G863" s="2"/>
    </row>
    <row r="864" spans="1:7" s="3" customFormat="1" ht="23.1" customHeight="1" x14ac:dyDescent="0.25">
      <c r="A864" s="1"/>
      <c r="B864" s="1"/>
      <c r="C864" s="1"/>
      <c r="D864" s="1"/>
      <c r="E864" s="1"/>
      <c r="F864" s="1"/>
      <c r="G864" s="2"/>
    </row>
    <row r="865" spans="1:7" s="3" customFormat="1" ht="54.95" customHeight="1" x14ac:dyDescent="0.8">
      <c r="A865" s="54" t="s">
        <v>137</v>
      </c>
      <c r="B865" s="54"/>
      <c r="C865" s="54"/>
      <c r="D865" s="54"/>
      <c r="E865" s="54"/>
      <c r="F865" s="54"/>
      <c r="G865" s="2"/>
    </row>
    <row r="866" spans="1:7" s="3" customFormat="1" ht="45.95" customHeight="1" x14ac:dyDescent="0.25">
      <c r="A866" s="45" t="s">
        <v>0</v>
      </c>
      <c r="B866" s="45"/>
      <c r="C866" s="45"/>
      <c r="D866" s="45"/>
      <c r="E866" s="45"/>
      <c r="F866" s="45"/>
      <c r="G866" s="2"/>
    </row>
    <row r="867" spans="1:7" s="3" customFormat="1" ht="30" customHeight="1" x14ac:dyDescent="0.25">
      <c r="A867" s="4"/>
      <c r="B867" s="5" t="s">
        <v>1</v>
      </c>
      <c r="C867" s="6"/>
      <c r="D867" s="4"/>
      <c r="E867" s="4"/>
      <c r="F867" s="7"/>
      <c r="G867" s="2"/>
    </row>
    <row r="868" spans="1:7" s="3" customFormat="1" ht="23.1" customHeight="1" x14ac:dyDescent="0.25">
      <c r="A868" s="8"/>
      <c r="B868" s="46" t="s">
        <v>3</v>
      </c>
      <c r="C868" s="49" t="s">
        <v>4</v>
      </c>
      <c r="D868" s="50"/>
      <c r="E868" s="50"/>
      <c r="F868" s="51"/>
      <c r="G868" s="2"/>
    </row>
    <row r="869" spans="1:7" s="3" customFormat="1" ht="23.1" customHeight="1" x14ac:dyDescent="0.25">
      <c r="A869" s="8"/>
      <c r="B869" s="47"/>
      <c r="C869" s="49" t="s">
        <v>85</v>
      </c>
      <c r="D869" s="50"/>
      <c r="E869" s="50"/>
      <c r="F869" s="51"/>
      <c r="G869" s="2"/>
    </row>
    <row r="870" spans="1:7" s="3" customFormat="1" ht="23.1" customHeight="1" x14ac:dyDescent="0.25">
      <c r="A870" s="8"/>
      <c r="B870" s="48"/>
      <c r="C870" s="49" t="s">
        <v>97</v>
      </c>
      <c r="D870" s="50"/>
      <c r="E870" s="50"/>
      <c r="F870" s="51"/>
      <c r="G870" s="2"/>
    </row>
    <row r="871" spans="1:7" s="3" customFormat="1" ht="23.1" customHeight="1" x14ac:dyDescent="0.25">
      <c r="A871" s="4"/>
      <c r="B871" s="9" t="s">
        <v>5</v>
      </c>
      <c r="C871" s="10">
        <v>3.5</v>
      </c>
      <c r="D871" s="11"/>
      <c r="E871" s="8"/>
      <c r="F871" s="7"/>
      <c r="G871" s="2"/>
    </row>
    <row r="872" spans="1:7" s="3" customFormat="1" ht="23.1" customHeight="1" x14ac:dyDescent="0.25">
      <c r="A872" s="4"/>
      <c r="B872" s="12" t="s">
        <v>6</v>
      </c>
      <c r="C872" s="13">
        <v>739</v>
      </c>
      <c r="D872" s="57" t="s">
        <v>7</v>
      </c>
      <c r="E872" s="58"/>
      <c r="F872" s="61">
        <f>C873/C872</f>
        <v>22.167794316644112</v>
      </c>
      <c r="G872" s="2"/>
    </row>
    <row r="873" spans="1:7" s="3" customFormat="1" ht="23.1" customHeight="1" x14ac:dyDescent="0.25">
      <c r="A873" s="4"/>
      <c r="B873" s="12" t="s">
        <v>8</v>
      </c>
      <c r="C873" s="14">
        <v>16382</v>
      </c>
      <c r="D873" s="59"/>
      <c r="E873" s="60"/>
      <c r="F873" s="62"/>
      <c r="G873" s="2"/>
    </row>
    <row r="874" spans="1:7" s="3" customFormat="1" ht="23.1" customHeight="1" x14ac:dyDescent="0.25">
      <c r="A874" s="4"/>
      <c r="B874" s="15"/>
      <c r="C874" s="16"/>
      <c r="D874" s="17"/>
      <c r="E874" s="4"/>
      <c r="F874" s="7"/>
      <c r="G874" s="2"/>
    </row>
    <row r="875" spans="1:7" s="3" customFormat="1" ht="23.1" customHeight="1" x14ac:dyDescent="0.25">
      <c r="A875" s="4"/>
      <c r="B875" s="18" t="s">
        <v>9</v>
      </c>
      <c r="C875" s="19" t="s">
        <v>58</v>
      </c>
      <c r="D875" s="4"/>
      <c r="E875" s="4"/>
      <c r="F875" s="7"/>
      <c r="G875" s="2"/>
    </row>
    <row r="876" spans="1:7" s="3" customFormat="1" ht="23.1" customHeight="1" x14ac:dyDescent="0.25">
      <c r="A876" s="4"/>
      <c r="B876" s="18" t="s">
        <v>2</v>
      </c>
      <c r="C876" s="19">
        <v>50</v>
      </c>
      <c r="D876" s="4"/>
      <c r="E876" s="4"/>
      <c r="F876" s="7"/>
      <c r="G876" s="2"/>
    </row>
    <row r="877" spans="1:7" s="3" customFormat="1" ht="23.1" customHeight="1" x14ac:dyDescent="0.25">
      <c r="A877" s="4"/>
      <c r="B877" s="18" t="s">
        <v>10</v>
      </c>
      <c r="C877" s="20" t="s">
        <v>11</v>
      </c>
      <c r="D877" s="4"/>
      <c r="E877" s="4"/>
      <c r="F877" s="7"/>
      <c r="G877" s="2"/>
    </row>
    <row r="878" spans="1:7" s="3" customFormat="1" ht="23.1" customHeight="1" x14ac:dyDescent="0.25">
      <c r="A878" s="4"/>
      <c r="B878" s="4"/>
      <c r="C878" s="4"/>
      <c r="D878" s="4"/>
      <c r="E878" s="4"/>
      <c r="F878" s="7"/>
      <c r="G878" s="2"/>
    </row>
    <row r="879" spans="1:7" s="3" customFormat="1" ht="50.1" customHeight="1" x14ac:dyDescent="0.25">
      <c r="A879" s="63" t="s">
        <v>12</v>
      </c>
      <c r="B879" s="63"/>
      <c r="C879" s="21" t="s">
        <v>13</v>
      </c>
      <c r="D879" s="64" t="s">
        <v>14</v>
      </c>
      <c r="E879" s="64"/>
      <c r="F879" s="21" t="s">
        <v>15</v>
      </c>
      <c r="G879" s="2"/>
    </row>
    <row r="880" spans="1:7" s="3" customFormat="1" ht="23.1" customHeight="1" x14ac:dyDescent="0.25">
      <c r="A880" s="52" t="s">
        <v>16</v>
      </c>
      <c r="B880" s="52"/>
      <c r="C880" s="22">
        <v>52.74</v>
      </c>
      <c r="D880" s="22">
        <v>3.5</v>
      </c>
      <c r="E880" s="23" t="s">
        <v>17</v>
      </c>
      <c r="F880" s="24">
        <f t="shared" ref="F880:F887" si="24">C880*D880</f>
        <v>184.59</v>
      </c>
      <c r="G880" s="2"/>
    </row>
    <row r="881" spans="1:7" s="3" customFormat="1" ht="23.1" customHeight="1" x14ac:dyDescent="0.25">
      <c r="A881" s="52" t="s">
        <v>18</v>
      </c>
      <c r="B881" s="52"/>
      <c r="C881" s="22">
        <v>189.45</v>
      </c>
      <c r="D881" s="22">
        <v>0.9</v>
      </c>
      <c r="E881" s="23" t="s">
        <v>19</v>
      </c>
      <c r="F881" s="24">
        <f t="shared" si="24"/>
        <v>170.505</v>
      </c>
      <c r="G881" s="2"/>
    </row>
    <row r="882" spans="1:7" s="3" customFormat="1" ht="23.1" customHeight="1" x14ac:dyDescent="0.25">
      <c r="A882" s="52" t="s">
        <v>20</v>
      </c>
      <c r="B882" s="52"/>
      <c r="C882" s="22">
        <v>762.99</v>
      </c>
      <c r="D882" s="22">
        <v>0.9</v>
      </c>
      <c r="E882" s="23" t="s">
        <v>19</v>
      </c>
      <c r="F882" s="24">
        <f t="shared" si="24"/>
        <v>686.69100000000003</v>
      </c>
      <c r="G882" s="2"/>
    </row>
    <row r="883" spans="1:7" s="3" customFormat="1" ht="23.1" customHeight="1" x14ac:dyDescent="0.25">
      <c r="A883" s="52" t="s">
        <v>21</v>
      </c>
      <c r="B883" s="52"/>
      <c r="C883" s="22">
        <v>1409.04</v>
      </c>
      <c r="D883" s="22"/>
      <c r="E883" s="23" t="s">
        <v>17</v>
      </c>
      <c r="F883" s="24">
        <f t="shared" si="24"/>
        <v>0</v>
      </c>
      <c r="G883" s="2"/>
    </row>
    <row r="884" spans="1:7" s="3" customFormat="1" ht="45.95" customHeight="1" x14ac:dyDescent="0.25">
      <c r="A884" s="52" t="s">
        <v>22</v>
      </c>
      <c r="B884" s="52"/>
      <c r="C884" s="22">
        <v>5358.15</v>
      </c>
      <c r="D884" s="22">
        <v>3.5</v>
      </c>
      <c r="E884" s="23" t="s">
        <v>17</v>
      </c>
      <c r="F884" s="24">
        <f t="shared" si="24"/>
        <v>18753.524999999998</v>
      </c>
      <c r="G884" s="2"/>
    </row>
    <row r="885" spans="1:7" s="3" customFormat="1" ht="23.1" customHeight="1" x14ac:dyDescent="0.25">
      <c r="A885" s="52" t="s">
        <v>23</v>
      </c>
      <c r="B885" s="52"/>
      <c r="C885" s="22">
        <v>246.53</v>
      </c>
      <c r="D885" s="22"/>
      <c r="E885" s="23" t="s">
        <v>17</v>
      </c>
      <c r="F885" s="24">
        <f t="shared" si="24"/>
        <v>0</v>
      </c>
      <c r="G885" s="2"/>
    </row>
    <row r="886" spans="1:7" s="3" customFormat="1" ht="23.1" customHeight="1" x14ac:dyDescent="0.25">
      <c r="A886" s="52" t="s">
        <v>24</v>
      </c>
      <c r="B886" s="52"/>
      <c r="C886" s="22">
        <v>4374.5</v>
      </c>
      <c r="D886" s="22">
        <v>3.5</v>
      </c>
      <c r="E886" s="23" t="s">
        <v>17</v>
      </c>
      <c r="F886" s="24">
        <f t="shared" si="24"/>
        <v>15310.75</v>
      </c>
      <c r="G886" s="2"/>
    </row>
    <row r="887" spans="1:7" s="3" customFormat="1" ht="23.1" customHeight="1" x14ac:dyDescent="0.25">
      <c r="A887" s="52" t="s">
        <v>25</v>
      </c>
      <c r="B887" s="52"/>
      <c r="C887" s="22">
        <v>1282.45</v>
      </c>
      <c r="D887" s="22">
        <v>3.5</v>
      </c>
      <c r="E887" s="23" t="s">
        <v>17</v>
      </c>
      <c r="F887" s="24">
        <f t="shared" si="24"/>
        <v>4488.5749999999998</v>
      </c>
      <c r="G887" s="2"/>
    </row>
    <row r="888" spans="1:7" s="3" customFormat="1" ht="23.1" customHeight="1" x14ac:dyDescent="0.25">
      <c r="A888" s="52" t="s">
        <v>26</v>
      </c>
      <c r="B888" s="52"/>
      <c r="C888" s="22">
        <v>1000.47</v>
      </c>
      <c r="D888" s="22">
        <v>3.5</v>
      </c>
      <c r="E888" s="23" t="s">
        <v>17</v>
      </c>
      <c r="F888" s="24">
        <f>C888*D888</f>
        <v>3501.645</v>
      </c>
      <c r="G888" s="2"/>
    </row>
    <row r="889" spans="1:7" s="3" customFormat="1" ht="23.1" customHeight="1" x14ac:dyDescent="0.25">
      <c r="A889" s="52" t="s">
        <v>27</v>
      </c>
      <c r="B889" s="52"/>
      <c r="C889" s="22">
        <v>718.61</v>
      </c>
      <c r="D889" s="22">
        <v>35</v>
      </c>
      <c r="E889" s="23" t="s">
        <v>17</v>
      </c>
      <c r="F889" s="24">
        <f>C889*D889</f>
        <v>25151.350000000002</v>
      </c>
      <c r="G889" s="2"/>
    </row>
    <row r="890" spans="1:7" s="3" customFormat="1" ht="23.1" customHeight="1" x14ac:dyDescent="0.25">
      <c r="A890" s="4"/>
      <c r="B890" s="25"/>
      <c r="C890" s="25"/>
      <c r="D890" s="26"/>
      <c r="E890" s="26"/>
      <c r="F890" s="7"/>
      <c r="G890" s="2"/>
    </row>
    <row r="891" spans="1:7" s="3" customFormat="1" ht="23.1" customHeight="1" x14ac:dyDescent="0.25">
      <c r="A891" s="4"/>
      <c r="B891" s="5" t="s">
        <v>28</v>
      </c>
      <c r="C891" s="6"/>
      <c r="D891" s="4"/>
      <c r="E891" s="4"/>
      <c r="F891" s="7"/>
      <c r="G891" s="2"/>
    </row>
    <row r="892" spans="1:7" s="3" customFormat="1" ht="23.1" customHeight="1" x14ac:dyDescent="0.25">
      <c r="A892" s="4"/>
      <c r="B892" s="53" t="s">
        <v>29</v>
      </c>
      <c r="C892" s="27" t="s">
        <v>30</v>
      </c>
      <c r="D892" s="28">
        <f>IF(F880&gt;0,ROUND((F880+C873)/C873,2),0)</f>
        <v>1.01</v>
      </c>
      <c r="E892" s="28"/>
      <c r="F892" s="8"/>
      <c r="G892" s="2"/>
    </row>
    <row r="893" spans="1:7" s="3" customFormat="1" ht="23.1" customHeight="1" x14ac:dyDescent="0.25">
      <c r="A893" s="4"/>
      <c r="B893" s="53"/>
      <c r="C893" s="27" t="s">
        <v>31</v>
      </c>
      <c r="D893" s="28">
        <f>IF(SUM(F881:F882)&gt;0,ROUND((F881+F882+C873)/C873,2),0)</f>
        <v>1.05</v>
      </c>
      <c r="E893" s="28"/>
      <c r="F893" s="29"/>
      <c r="G893" s="2"/>
    </row>
    <row r="894" spans="1:7" s="3" customFormat="1" ht="23.1" customHeight="1" x14ac:dyDescent="0.25">
      <c r="A894" s="4"/>
      <c r="B894" s="53"/>
      <c r="C894" s="27" t="s">
        <v>32</v>
      </c>
      <c r="D894" s="28">
        <f>IF(F883&gt;0,ROUND((F883+C873)/C873,2),0)</f>
        <v>0</v>
      </c>
      <c r="E894" s="8"/>
      <c r="F894" s="29"/>
      <c r="G894" s="2"/>
    </row>
    <row r="895" spans="1:7" s="3" customFormat="1" ht="23.1" customHeight="1" x14ac:dyDescent="0.25">
      <c r="A895" s="4"/>
      <c r="B895" s="53"/>
      <c r="C895" s="30" t="s">
        <v>33</v>
      </c>
      <c r="D895" s="31">
        <f>IF(SUM(F884:F889)&gt;0,ROUND((SUM(F884:F889)+C873)/C873,2),0)</f>
        <v>5.0999999999999996</v>
      </c>
      <c r="E895" s="8"/>
      <c r="F895" s="29"/>
      <c r="G895" s="2"/>
    </row>
    <row r="896" spans="1:7" s="3" customFormat="1" ht="23.1" customHeight="1" x14ac:dyDescent="0.25">
      <c r="A896" s="4"/>
      <c r="B896" s="4"/>
      <c r="C896" s="32" t="s">
        <v>34</v>
      </c>
      <c r="D896" s="33">
        <f>SUM(D892:D895)-IF(VALUE(COUNTIF(D892:D895,"&gt;0"))=4,3,0)-IF(VALUE(COUNTIF(D892:D895,"&gt;0"))=3,2,0)-IF(VALUE(COUNTIF(D892:D895,"&gt;0"))=2,1,0)</f>
        <v>5.16</v>
      </c>
      <c r="E896" s="34"/>
      <c r="F896" s="7"/>
      <c r="G896" s="2"/>
    </row>
    <row r="897" spans="1:7" s="3" customFormat="1" ht="23.1" customHeight="1" x14ac:dyDescent="0.25">
      <c r="A897" s="4"/>
      <c r="B897" s="4"/>
      <c r="C897" s="4"/>
      <c r="D897" s="35"/>
      <c r="E897" s="4"/>
      <c r="F897" s="7"/>
      <c r="G897" s="2"/>
    </row>
    <row r="898" spans="1:7" s="3" customFormat="1" ht="23.1" customHeight="1" x14ac:dyDescent="0.35">
      <c r="A898" s="36"/>
      <c r="B898" s="37" t="s">
        <v>35</v>
      </c>
      <c r="C898" s="55">
        <f>D896*C873</f>
        <v>84531.12</v>
      </c>
      <c r="D898" s="55"/>
      <c r="E898" s="4"/>
      <c r="F898" s="7"/>
      <c r="G898" s="2"/>
    </row>
    <row r="899" spans="1:7" s="3" customFormat="1" ht="23.1" customHeight="1" x14ac:dyDescent="0.3">
      <c r="A899" s="4"/>
      <c r="B899" s="38" t="s">
        <v>36</v>
      </c>
      <c r="C899" s="56">
        <f>C898/C872</f>
        <v>114.38581867388362</v>
      </c>
      <c r="D899" s="56"/>
      <c r="E899" s="4"/>
      <c r="F899" s="4"/>
      <c r="G899" s="2"/>
    </row>
    <row r="900" spans="1:7" s="3" customFormat="1" ht="23.1" customHeight="1" x14ac:dyDescent="0.25">
      <c r="A900" s="1"/>
      <c r="B900" s="1"/>
      <c r="C900" s="1"/>
      <c r="D900" s="1"/>
      <c r="E900" s="1"/>
      <c r="F900" s="1"/>
      <c r="G900" s="2"/>
    </row>
    <row r="901" spans="1:7" s="3" customFormat="1" ht="54.95" customHeight="1" x14ac:dyDescent="0.8">
      <c r="A901" s="54" t="s">
        <v>138</v>
      </c>
      <c r="B901" s="54"/>
      <c r="C901" s="54"/>
      <c r="D901" s="54"/>
      <c r="E901" s="54"/>
      <c r="F901" s="54"/>
      <c r="G901" s="2"/>
    </row>
    <row r="902" spans="1:7" s="3" customFormat="1" ht="45.95" customHeight="1" x14ac:dyDescent="0.25">
      <c r="A902" s="45" t="s">
        <v>0</v>
      </c>
      <c r="B902" s="45"/>
      <c r="C902" s="45"/>
      <c r="D902" s="45"/>
      <c r="E902" s="45"/>
      <c r="F902" s="45"/>
      <c r="G902" s="2"/>
    </row>
    <row r="903" spans="1:7" s="3" customFormat="1" ht="30" customHeight="1" x14ac:dyDescent="0.25">
      <c r="A903" s="4"/>
      <c r="B903" s="5" t="s">
        <v>1</v>
      </c>
      <c r="C903" s="6"/>
      <c r="D903" s="4"/>
      <c r="E903" s="4"/>
      <c r="F903" s="7"/>
      <c r="G903" s="2"/>
    </row>
    <row r="904" spans="1:7" s="3" customFormat="1" ht="23.1" customHeight="1" x14ac:dyDescent="0.25">
      <c r="A904" s="8"/>
      <c r="B904" s="46" t="s">
        <v>3</v>
      </c>
      <c r="C904" s="49" t="s">
        <v>4</v>
      </c>
      <c r="D904" s="50"/>
      <c r="E904" s="50"/>
      <c r="F904" s="51"/>
      <c r="G904" s="2"/>
    </row>
    <row r="905" spans="1:7" s="3" customFormat="1" ht="23.1" customHeight="1" x14ac:dyDescent="0.25">
      <c r="A905" s="8"/>
      <c r="B905" s="47"/>
      <c r="C905" s="49" t="s">
        <v>98</v>
      </c>
      <c r="D905" s="50"/>
      <c r="E905" s="50"/>
      <c r="F905" s="51"/>
      <c r="G905" s="2"/>
    </row>
    <row r="906" spans="1:7" s="3" customFormat="1" ht="23.1" customHeight="1" x14ac:dyDescent="0.25">
      <c r="A906" s="8"/>
      <c r="B906" s="48"/>
      <c r="C906" s="49" t="s">
        <v>99</v>
      </c>
      <c r="D906" s="50"/>
      <c r="E906" s="50"/>
      <c r="F906" s="51"/>
      <c r="G906" s="2"/>
    </row>
    <row r="907" spans="1:7" s="3" customFormat="1" ht="23.1" customHeight="1" x14ac:dyDescent="0.25">
      <c r="A907" s="4"/>
      <c r="B907" s="9" t="s">
        <v>5</v>
      </c>
      <c r="C907" s="10">
        <v>3.7</v>
      </c>
      <c r="D907" s="11"/>
      <c r="E907" s="8"/>
      <c r="F907" s="7"/>
      <c r="G907" s="2"/>
    </row>
    <row r="908" spans="1:7" s="3" customFormat="1" ht="23.1" customHeight="1" x14ac:dyDescent="0.25">
      <c r="A908" s="4"/>
      <c r="B908" s="12" t="s">
        <v>6</v>
      </c>
      <c r="C908" s="13">
        <v>629</v>
      </c>
      <c r="D908" s="57" t="s">
        <v>7</v>
      </c>
      <c r="E908" s="58"/>
      <c r="F908" s="61">
        <f>C909/C908</f>
        <v>15.492845786963434</v>
      </c>
      <c r="G908" s="2"/>
    </row>
    <row r="909" spans="1:7" s="3" customFormat="1" ht="23.1" customHeight="1" x14ac:dyDescent="0.25">
      <c r="A909" s="4"/>
      <c r="B909" s="12" t="s">
        <v>8</v>
      </c>
      <c r="C909" s="14">
        <v>9745</v>
      </c>
      <c r="D909" s="59"/>
      <c r="E909" s="60"/>
      <c r="F909" s="62"/>
      <c r="G909" s="2"/>
    </row>
    <row r="910" spans="1:7" s="3" customFormat="1" ht="23.1" customHeight="1" x14ac:dyDescent="0.25">
      <c r="A910" s="4"/>
      <c r="B910" s="15"/>
      <c r="C910" s="16"/>
      <c r="D910" s="17"/>
      <c r="E910" s="4"/>
      <c r="F910" s="7"/>
      <c r="G910" s="2"/>
    </row>
    <row r="911" spans="1:7" s="3" customFormat="1" ht="23.1" customHeight="1" x14ac:dyDescent="0.25">
      <c r="A911" s="4"/>
      <c r="B911" s="18" t="s">
        <v>9</v>
      </c>
      <c r="C911" s="19" t="s">
        <v>37</v>
      </c>
      <c r="D911" s="4"/>
      <c r="E911" s="4"/>
      <c r="F911" s="7"/>
      <c r="G911" s="2"/>
    </row>
    <row r="912" spans="1:7" s="3" customFormat="1" ht="23.1" customHeight="1" x14ac:dyDescent="0.25">
      <c r="A912" s="4"/>
      <c r="B912" s="18" t="s">
        <v>2</v>
      </c>
      <c r="C912" s="19">
        <v>50</v>
      </c>
      <c r="D912" s="4"/>
      <c r="E912" s="4"/>
      <c r="F912" s="7"/>
      <c r="G912" s="2"/>
    </row>
    <row r="913" spans="1:7" s="3" customFormat="1" ht="23.1" customHeight="1" x14ac:dyDescent="0.25">
      <c r="A913" s="4"/>
      <c r="B913" s="18" t="s">
        <v>10</v>
      </c>
      <c r="C913" s="20" t="s">
        <v>11</v>
      </c>
      <c r="D913" s="4"/>
      <c r="E913" s="4"/>
      <c r="F913" s="7"/>
      <c r="G913" s="2"/>
    </row>
    <row r="914" spans="1:7" s="3" customFormat="1" ht="23.1" customHeight="1" x14ac:dyDescent="0.25">
      <c r="A914" s="4"/>
      <c r="B914" s="4"/>
      <c r="C914" s="4"/>
      <c r="D914" s="4"/>
      <c r="E914" s="4"/>
      <c r="F914" s="7"/>
      <c r="G914" s="2"/>
    </row>
    <row r="915" spans="1:7" s="3" customFormat="1" ht="50.1" customHeight="1" x14ac:dyDescent="0.25">
      <c r="A915" s="63" t="s">
        <v>12</v>
      </c>
      <c r="B915" s="63"/>
      <c r="C915" s="21" t="s">
        <v>13</v>
      </c>
      <c r="D915" s="64" t="s">
        <v>14</v>
      </c>
      <c r="E915" s="64"/>
      <c r="F915" s="21" t="s">
        <v>15</v>
      </c>
      <c r="G915" s="2"/>
    </row>
    <row r="916" spans="1:7" s="3" customFormat="1" ht="23.1" customHeight="1" x14ac:dyDescent="0.25">
      <c r="A916" s="52" t="s">
        <v>16</v>
      </c>
      <c r="B916" s="52"/>
      <c r="C916" s="22">
        <v>52.74</v>
      </c>
      <c r="D916" s="22">
        <v>3.7</v>
      </c>
      <c r="E916" s="23" t="s">
        <v>17</v>
      </c>
      <c r="F916" s="24">
        <f t="shared" ref="F916:F923" si="25">C916*D916</f>
        <v>195.13800000000001</v>
      </c>
      <c r="G916" s="2"/>
    </row>
    <row r="917" spans="1:7" s="3" customFormat="1" ht="23.1" customHeight="1" x14ac:dyDescent="0.25">
      <c r="A917" s="52" t="s">
        <v>18</v>
      </c>
      <c r="B917" s="52"/>
      <c r="C917" s="22">
        <v>189.45</v>
      </c>
      <c r="D917" s="22">
        <v>0.95899999999999996</v>
      </c>
      <c r="E917" s="23" t="s">
        <v>19</v>
      </c>
      <c r="F917" s="24">
        <f t="shared" si="25"/>
        <v>181.68254999999999</v>
      </c>
      <c r="G917" s="2"/>
    </row>
    <row r="918" spans="1:7" s="3" customFormat="1" ht="23.1" customHeight="1" x14ac:dyDescent="0.25">
      <c r="A918" s="52" t="s">
        <v>20</v>
      </c>
      <c r="B918" s="52"/>
      <c r="C918" s="22">
        <v>762.99</v>
      </c>
      <c r="D918" s="22">
        <v>0.95899999999999996</v>
      </c>
      <c r="E918" s="23" t="s">
        <v>19</v>
      </c>
      <c r="F918" s="24">
        <f t="shared" si="25"/>
        <v>731.70740999999998</v>
      </c>
      <c r="G918" s="2"/>
    </row>
    <row r="919" spans="1:7" s="3" customFormat="1" ht="23.1" customHeight="1" x14ac:dyDescent="0.25">
      <c r="A919" s="52" t="s">
        <v>21</v>
      </c>
      <c r="B919" s="52"/>
      <c r="C919" s="22">
        <v>1409.04</v>
      </c>
      <c r="D919" s="22"/>
      <c r="E919" s="23" t="s">
        <v>17</v>
      </c>
      <c r="F919" s="24">
        <f t="shared" si="25"/>
        <v>0</v>
      </c>
      <c r="G919" s="2"/>
    </row>
    <row r="920" spans="1:7" s="3" customFormat="1" ht="45.95" customHeight="1" x14ac:dyDescent="0.25">
      <c r="A920" s="52" t="s">
        <v>22</v>
      </c>
      <c r="B920" s="52"/>
      <c r="C920" s="22">
        <v>5358.15</v>
      </c>
      <c r="D920" s="22">
        <v>3.7</v>
      </c>
      <c r="E920" s="23" t="s">
        <v>17</v>
      </c>
      <c r="F920" s="24">
        <f t="shared" si="25"/>
        <v>19825.154999999999</v>
      </c>
      <c r="G920" s="2"/>
    </row>
    <row r="921" spans="1:7" s="3" customFormat="1" ht="23.1" customHeight="1" x14ac:dyDescent="0.25">
      <c r="A921" s="52" t="s">
        <v>23</v>
      </c>
      <c r="B921" s="52"/>
      <c r="C921" s="22">
        <v>246.53</v>
      </c>
      <c r="D921" s="22"/>
      <c r="E921" s="23" t="s">
        <v>17</v>
      </c>
      <c r="F921" s="24">
        <f t="shared" si="25"/>
        <v>0</v>
      </c>
      <c r="G921" s="2"/>
    </row>
    <row r="922" spans="1:7" s="3" customFormat="1" ht="23.1" customHeight="1" x14ac:dyDescent="0.25">
      <c r="A922" s="52" t="s">
        <v>24</v>
      </c>
      <c r="B922" s="52"/>
      <c r="C922" s="22">
        <v>4374.5</v>
      </c>
      <c r="D922" s="22">
        <v>3.7</v>
      </c>
      <c r="E922" s="23" t="s">
        <v>17</v>
      </c>
      <c r="F922" s="24">
        <f t="shared" si="25"/>
        <v>16185.650000000001</v>
      </c>
      <c r="G922" s="2"/>
    </row>
    <row r="923" spans="1:7" s="3" customFormat="1" ht="23.1" customHeight="1" x14ac:dyDescent="0.25">
      <c r="A923" s="52" t="s">
        <v>25</v>
      </c>
      <c r="B923" s="52"/>
      <c r="C923" s="22">
        <v>1282.45</v>
      </c>
      <c r="D923" s="22">
        <v>3.7</v>
      </c>
      <c r="E923" s="23" t="s">
        <v>17</v>
      </c>
      <c r="F923" s="24">
        <f t="shared" si="25"/>
        <v>4745.0650000000005</v>
      </c>
      <c r="G923" s="2"/>
    </row>
    <row r="924" spans="1:7" s="3" customFormat="1" ht="23.1" customHeight="1" x14ac:dyDescent="0.25">
      <c r="A924" s="52" t="s">
        <v>26</v>
      </c>
      <c r="B924" s="52"/>
      <c r="C924" s="22">
        <v>1000.47</v>
      </c>
      <c r="D924" s="22">
        <v>3.7</v>
      </c>
      <c r="E924" s="23" t="s">
        <v>17</v>
      </c>
      <c r="F924" s="24">
        <f>C924*D924</f>
        <v>3701.7390000000005</v>
      </c>
      <c r="G924" s="2"/>
    </row>
    <row r="925" spans="1:7" s="3" customFormat="1" ht="23.1" customHeight="1" x14ac:dyDescent="0.25">
      <c r="A925" s="52" t="s">
        <v>27</v>
      </c>
      <c r="B925" s="52"/>
      <c r="C925" s="22">
        <v>718.61</v>
      </c>
      <c r="D925" s="22">
        <v>37</v>
      </c>
      <c r="E925" s="23" t="s">
        <v>17</v>
      </c>
      <c r="F925" s="24">
        <f>C925*D925</f>
        <v>26588.57</v>
      </c>
      <c r="G925" s="2"/>
    </row>
    <row r="926" spans="1:7" s="3" customFormat="1" ht="23.1" customHeight="1" x14ac:dyDescent="0.25">
      <c r="A926" s="4"/>
      <c r="B926" s="25"/>
      <c r="C926" s="25"/>
      <c r="D926" s="26"/>
      <c r="E926" s="26"/>
      <c r="F926" s="7"/>
      <c r="G926" s="2"/>
    </row>
    <row r="927" spans="1:7" s="3" customFormat="1" ht="23.1" customHeight="1" x14ac:dyDescent="0.25">
      <c r="A927" s="4"/>
      <c r="B927" s="5" t="s">
        <v>28</v>
      </c>
      <c r="C927" s="6"/>
      <c r="D927" s="4"/>
      <c r="E927" s="4"/>
      <c r="F927" s="7"/>
      <c r="G927" s="2"/>
    </row>
    <row r="928" spans="1:7" s="3" customFormat="1" ht="23.1" customHeight="1" x14ac:dyDescent="0.25">
      <c r="A928" s="4"/>
      <c r="B928" s="53" t="s">
        <v>29</v>
      </c>
      <c r="C928" s="27" t="s">
        <v>30</v>
      </c>
      <c r="D928" s="28">
        <f>IF(F916&gt;0,ROUND((F916+C909)/C909,2),0)</f>
        <v>1.02</v>
      </c>
      <c r="E928" s="28"/>
      <c r="F928" s="8"/>
      <c r="G928" s="2"/>
    </row>
    <row r="929" spans="1:7" s="3" customFormat="1" ht="23.1" customHeight="1" x14ac:dyDescent="0.25">
      <c r="A929" s="4"/>
      <c r="B929" s="53"/>
      <c r="C929" s="27" t="s">
        <v>31</v>
      </c>
      <c r="D929" s="28">
        <f>IF(SUM(F917:F918)&gt;0,ROUND((F917+F918+C909)/C909,2),0)</f>
        <v>1.0900000000000001</v>
      </c>
      <c r="E929" s="28"/>
      <c r="F929" s="29"/>
      <c r="G929" s="2"/>
    </row>
    <row r="930" spans="1:7" s="3" customFormat="1" ht="23.1" customHeight="1" x14ac:dyDescent="0.25">
      <c r="A930" s="4"/>
      <c r="B930" s="53"/>
      <c r="C930" s="27" t="s">
        <v>32</v>
      </c>
      <c r="D930" s="28">
        <f>IF(F919&gt;0,ROUND((F919+C909)/C909,2),0)</f>
        <v>0</v>
      </c>
      <c r="E930" s="8"/>
      <c r="F930" s="29"/>
      <c r="G930" s="2"/>
    </row>
    <row r="931" spans="1:7" s="3" customFormat="1" ht="23.1" customHeight="1" x14ac:dyDescent="0.25">
      <c r="A931" s="4"/>
      <c r="B931" s="53"/>
      <c r="C931" s="30" t="s">
        <v>33</v>
      </c>
      <c r="D931" s="31">
        <f>IF(SUM(F920:F925)&gt;0,ROUND((SUM(F920:F925)+C909)/C909,2),0)</f>
        <v>8.2899999999999991</v>
      </c>
      <c r="E931" s="8"/>
      <c r="F931" s="29"/>
      <c r="G931" s="2"/>
    </row>
    <row r="932" spans="1:7" s="3" customFormat="1" ht="23.1" customHeight="1" x14ac:dyDescent="0.25">
      <c r="A932" s="4"/>
      <c r="B932" s="4"/>
      <c r="C932" s="32" t="s">
        <v>34</v>
      </c>
      <c r="D932" s="33">
        <f>SUM(D928:D931)-IF(VALUE(COUNTIF(D928:D931,"&gt;0"))=4,3,0)-IF(VALUE(COUNTIF(D928:D931,"&gt;0"))=3,2,0)-IF(VALUE(COUNTIF(D928:D931,"&gt;0"))=2,1,0)</f>
        <v>8.3999999999999986</v>
      </c>
      <c r="E932" s="34"/>
      <c r="F932" s="7"/>
      <c r="G932" s="2"/>
    </row>
    <row r="933" spans="1:7" s="3" customFormat="1" ht="23.1" customHeight="1" x14ac:dyDescent="0.25">
      <c r="A933" s="4"/>
      <c r="B933" s="4"/>
      <c r="C933" s="4"/>
      <c r="D933" s="35"/>
      <c r="E933" s="4"/>
      <c r="F933" s="7"/>
      <c r="G933" s="2"/>
    </row>
    <row r="934" spans="1:7" s="3" customFormat="1" ht="23.1" customHeight="1" x14ac:dyDescent="0.35">
      <c r="A934" s="36"/>
      <c r="B934" s="37" t="s">
        <v>35</v>
      </c>
      <c r="C934" s="55">
        <f>D932*C909</f>
        <v>81857.999999999985</v>
      </c>
      <c r="D934" s="55"/>
      <c r="E934" s="4"/>
      <c r="F934" s="7"/>
      <c r="G934" s="2"/>
    </row>
    <row r="935" spans="1:7" s="3" customFormat="1" ht="23.1" customHeight="1" x14ac:dyDescent="0.3">
      <c r="A935" s="4"/>
      <c r="B935" s="38" t="s">
        <v>36</v>
      </c>
      <c r="C935" s="56">
        <f>C934/C908</f>
        <v>130.13990461049283</v>
      </c>
      <c r="D935" s="56"/>
      <c r="E935" s="4"/>
      <c r="F935" s="4"/>
      <c r="G935" s="2"/>
    </row>
    <row r="936" spans="1:7" s="3" customFormat="1" ht="23.1" customHeight="1" x14ac:dyDescent="0.25">
      <c r="A936" s="1"/>
      <c r="B936" s="1"/>
      <c r="C936" s="1"/>
      <c r="D936" s="1"/>
      <c r="E936" s="1"/>
      <c r="F936" s="1"/>
      <c r="G936" s="2"/>
    </row>
    <row r="937" spans="1:7" s="3" customFormat="1" ht="54.95" customHeight="1" x14ac:dyDescent="0.8">
      <c r="A937" s="54" t="s">
        <v>139</v>
      </c>
      <c r="B937" s="54"/>
      <c r="C937" s="54"/>
      <c r="D937" s="54"/>
      <c r="E937" s="54"/>
      <c r="F937" s="54"/>
      <c r="G937" s="2"/>
    </row>
    <row r="938" spans="1:7" s="3" customFormat="1" ht="45.95" customHeight="1" x14ac:dyDescent="0.25">
      <c r="A938" s="45" t="s">
        <v>0</v>
      </c>
      <c r="B938" s="45"/>
      <c r="C938" s="45"/>
      <c r="D938" s="45"/>
      <c r="E938" s="45"/>
      <c r="F938" s="45"/>
      <c r="G938" s="2"/>
    </row>
    <row r="939" spans="1:7" s="3" customFormat="1" ht="30" customHeight="1" x14ac:dyDescent="0.25">
      <c r="A939" s="4"/>
      <c r="B939" s="5" t="s">
        <v>1</v>
      </c>
      <c r="C939" s="6"/>
      <c r="D939" s="4"/>
      <c r="E939" s="4"/>
      <c r="F939" s="7"/>
      <c r="G939" s="2"/>
    </row>
    <row r="940" spans="1:7" s="3" customFormat="1" ht="23.1" customHeight="1" x14ac:dyDescent="0.25">
      <c r="A940" s="8"/>
      <c r="B940" s="46" t="s">
        <v>3</v>
      </c>
      <c r="C940" s="49" t="s">
        <v>4</v>
      </c>
      <c r="D940" s="50"/>
      <c r="E940" s="50"/>
      <c r="F940" s="51"/>
      <c r="G940" s="2"/>
    </row>
    <row r="941" spans="1:7" s="3" customFormat="1" ht="23.1" customHeight="1" x14ac:dyDescent="0.25">
      <c r="A941" s="8"/>
      <c r="B941" s="47"/>
      <c r="C941" s="49" t="s">
        <v>98</v>
      </c>
      <c r="D941" s="50"/>
      <c r="E941" s="50"/>
      <c r="F941" s="51"/>
      <c r="G941" s="2"/>
    </row>
    <row r="942" spans="1:7" s="3" customFormat="1" ht="23.1" customHeight="1" x14ac:dyDescent="0.25">
      <c r="A942" s="8"/>
      <c r="B942" s="48"/>
      <c r="C942" s="49" t="s">
        <v>100</v>
      </c>
      <c r="D942" s="50"/>
      <c r="E942" s="50"/>
      <c r="F942" s="51"/>
      <c r="G942" s="2"/>
    </row>
    <row r="943" spans="1:7" s="3" customFormat="1" ht="23.1" customHeight="1" x14ac:dyDescent="0.25">
      <c r="A943" s="4"/>
      <c r="B943" s="9" t="s">
        <v>5</v>
      </c>
      <c r="C943" s="10">
        <v>6.3</v>
      </c>
      <c r="D943" s="11"/>
      <c r="E943" s="8"/>
      <c r="F943" s="7"/>
      <c r="G943" s="2"/>
    </row>
    <row r="944" spans="1:7" s="3" customFormat="1" ht="23.1" customHeight="1" x14ac:dyDescent="0.25">
      <c r="A944" s="4"/>
      <c r="B944" s="12" t="s">
        <v>6</v>
      </c>
      <c r="C944" s="13">
        <v>793</v>
      </c>
      <c r="D944" s="57" t="s">
        <v>7</v>
      </c>
      <c r="E944" s="58"/>
      <c r="F944" s="61">
        <f>C945/C944</f>
        <v>32.219419924337956</v>
      </c>
      <c r="G944" s="2"/>
    </row>
    <row r="945" spans="1:7" s="3" customFormat="1" ht="23.1" customHeight="1" x14ac:dyDescent="0.25">
      <c r="A945" s="4"/>
      <c r="B945" s="12" t="s">
        <v>8</v>
      </c>
      <c r="C945" s="14">
        <v>25550</v>
      </c>
      <c r="D945" s="59"/>
      <c r="E945" s="60"/>
      <c r="F945" s="62"/>
      <c r="G945" s="2"/>
    </row>
    <row r="946" spans="1:7" s="3" customFormat="1" ht="23.1" customHeight="1" x14ac:dyDescent="0.25">
      <c r="A946" s="4"/>
      <c r="B946" s="15"/>
      <c r="C946" s="16"/>
      <c r="D946" s="17"/>
      <c r="E946" s="4"/>
      <c r="F946" s="7"/>
      <c r="G946" s="2"/>
    </row>
    <row r="947" spans="1:7" s="3" customFormat="1" ht="23.1" customHeight="1" x14ac:dyDescent="0.25">
      <c r="A947" s="4"/>
      <c r="B947" s="18" t="s">
        <v>9</v>
      </c>
      <c r="C947" s="19" t="s">
        <v>59</v>
      </c>
      <c r="D947" s="4"/>
      <c r="E947" s="4"/>
      <c r="F947" s="7"/>
      <c r="G947" s="2"/>
    </row>
    <row r="948" spans="1:7" s="3" customFormat="1" ht="23.1" customHeight="1" x14ac:dyDescent="0.25">
      <c r="A948" s="4"/>
      <c r="B948" s="18" t="s">
        <v>2</v>
      </c>
      <c r="C948" s="19">
        <v>70</v>
      </c>
      <c r="D948" s="4"/>
      <c r="E948" s="4"/>
      <c r="F948" s="7"/>
      <c r="G948" s="2"/>
    </row>
    <row r="949" spans="1:7" s="3" customFormat="1" ht="23.1" customHeight="1" x14ac:dyDescent="0.25">
      <c r="A949" s="4"/>
      <c r="B949" s="18" t="s">
        <v>10</v>
      </c>
      <c r="C949" s="20" t="s">
        <v>11</v>
      </c>
      <c r="D949" s="4"/>
      <c r="E949" s="4"/>
      <c r="F949" s="7"/>
      <c r="G949" s="2"/>
    </row>
    <row r="950" spans="1:7" s="3" customFormat="1" ht="23.1" customHeight="1" x14ac:dyDescent="0.25">
      <c r="A950" s="4"/>
      <c r="B950" s="4"/>
      <c r="C950" s="4"/>
      <c r="D950" s="4"/>
      <c r="E950" s="4"/>
      <c r="F950" s="7"/>
      <c r="G950" s="2"/>
    </row>
    <row r="951" spans="1:7" s="3" customFormat="1" ht="50.1" customHeight="1" x14ac:dyDescent="0.25">
      <c r="A951" s="63" t="s">
        <v>12</v>
      </c>
      <c r="B951" s="63"/>
      <c r="C951" s="21" t="s">
        <v>13</v>
      </c>
      <c r="D951" s="64" t="s">
        <v>14</v>
      </c>
      <c r="E951" s="64"/>
      <c r="F951" s="21" t="s">
        <v>15</v>
      </c>
      <c r="G951" s="2"/>
    </row>
    <row r="952" spans="1:7" s="3" customFormat="1" ht="23.1" customHeight="1" x14ac:dyDescent="0.25">
      <c r="A952" s="52" t="s">
        <v>16</v>
      </c>
      <c r="B952" s="52"/>
      <c r="C952" s="22">
        <v>52.74</v>
      </c>
      <c r="D952" s="22">
        <v>6.3</v>
      </c>
      <c r="E952" s="23" t="s">
        <v>17</v>
      </c>
      <c r="F952" s="24">
        <f t="shared" ref="F952:F959" si="26">C952*D952</f>
        <v>332.262</v>
      </c>
      <c r="G952" s="2"/>
    </row>
    <row r="953" spans="1:7" s="3" customFormat="1" ht="23.1" customHeight="1" x14ac:dyDescent="0.25">
      <c r="A953" s="52" t="s">
        <v>18</v>
      </c>
      <c r="B953" s="52"/>
      <c r="C953" s="22">
        <v>189.45</v>
      </c>
      <c r="D953" s="22">
        <v>1.46</v>
      </c>
      <c r="E953" s="23" t="s">
        <v>19</v>
      </c>
      <c r="F953" s="24">
        <f t="shared" si="26"/>
        <v>276.59699999999998</v>
      </c>
      <c r="G953" s="2"/>
    </row>
    <row r="954" spans="1:7" s="3" customFormat="1" ht="23.1" customHeight="1" x14ac:dyDescent="0.25">
      <c r="A954" s="52" t="s">
        <v>20</v>
      </c>
      <c r="B954" s="52"/>
      <c r="C954" s="22">
        <v>762.99</v>
      </c>
      <c r="D954" s="22">
        <v>1.46</v>
      </c>
      <c r="E954" s="23" t="s">
        <v>19</v>
      </c>
      <c r="F954" s="24">
        <f t="shared" si="26"/>
        <v>1113.9654</v>
      </c>
      <c r="G954" s="2"/>
    </row>
    <row r="955" spans="1:7" s="3" customFormat="1" ht="23.1" customHeight="1" x14ac:dyDescent="0.25">
      <c r="A955" s="52" t="s">
        <v>21</v>
      </c>
      <c r="B955" s="52"/>
      <c r="C955" s="22">
        <v>1409.04</v>
      </c>
      <c r="D955" s="22"/>
      <c r="E955" s="23" t="s">
        <v>17</v>
      </c>
      <c r="F955" s="24">
        <f t="shared" si="26"/>
        <v>0</v>
      </c>
      <c r="G955" s="2"/>
    </row>
    <row r="956" spans="1:7" s="3" customFormat="1" ht="45.95" customHeight="1" x14ac:dyDescent="0.25">
      <c r="A956" s="52" t="s">
        <v>22</v>
      </c>
      <c r="B956" s="52"/>
      <c r="C956" s="22">
        <v>5358.15</v>
      </c>
      <c r="D956" s="22">
        <v>6.3</v>
      </c>
      <c r="E956" s="23" t="s">
        <v>17</v>
      </c>
      <c r="F956" s="24">
        <f t="shared" si="26"/>
        <v>33756.344999999994</v>
      </c>
      <c r="G956" s="2"/>
    </row>
    <row r="957" spans="1:7" s="3" customFormat="1" ht="23.1" customHeight="1" x14ac:dyDescent="0.25">
      <c r="A957" s="52" t="s">
        <v>23</v>
      </c>
      <c r="B957" s="52"/>
      <c r="C957" s="22">
        <v>246.53</v>
      </c>
      <c r="D957" s="22"/>
      <c r="E957" s="23" t="s">
        <v>17</v>
      </c>
      <c r="F957" s="24">
        <f t="shared" si="26"/>
        <v>0</v>
      </c>
      <c r="G957" s="2"/>
    </row>
    <row r="958" spans="1:7" s="3" customFormat="1" ht="23.1" customHeight="1" x14ac:dyDescent="0.25">
      <c r="A958" s="52" t="s">
        <v>24</v>
      </c>
      <c r="B958" s="52"/>
      <c r="C958" s="22">
        <v>4374.5</v>
      </c>
      <c r="D958" s="22">
        <v>6.3</v>
      </c>
      <c r="E958" s="23" t="s">
        <v>17</v>
      </c>
      <c r="F958" s="24">
        <f t="shared" si="26"/>
        <v>27559.35</v>
      </c>
      <c r="G958" s="2"/>
    </row>
    <row r="959" spans="1:7" s="3" customFormat="1" ht="23.1" customHeight="1" x14ac:dyDescent="0.25">
      <c r="A959" s="52" t="s">
        <v>25</v>
      </c>
      <c r="B959" s="52"/>
      <c r="C959" s="22">
        <v>1282.45</v>
      </c>
      <c r="D959" s="22">
        <v>6.3</v>
      </c>
      <c r="E959" s="23" t="s">
        <v>17</v>
      </c>
      <c r="F959" s="24">
        <f t="shared" si="26"/>
        <v>8079.4350000000004</v>
      </c>
      <c r="G959" s="2"/>
    </row>
    <row r="960" spans="1:7" s="3" customFormat="1" ht="23.1" customHeight="1" x14ac:dyDescent="0.25">
      <c r="A960" s="52" t="s">
        <v>26</v>
      </c>
      <c r="B960" s="52"/>
      <c r="C960" s="22">
        <v>1000.47</v>
      </c>
      <c r="D960" s="22">
        <v>6.3</v>
      </c>
      <c r="E960" s="23" t="s">
        <v>17</v>
      </c>
      <c r="F960" s="24">
        <f>C960*D960</f>
        <v>6302.9610000000002</v>
      </c>
      <c r="G960" s="2"/>
    </row>
    <row r="961" spans="1:7" s="3" customFormat="1" ht="23.1" customHeight="1" x14ac:dyDescent="0.25">
      <c r="A961" s="52" t="s">
        <v>27</v>
      </c>
      <c r="B961" s="52"/>
      <c r="C961" s="22">
        <v>718.61</v>
      </c>
      <c r="D961" s="22">
        <v>63</v>
      </c>
      <c r="E961" s="23" t="s">
        <v>17</v>
      </c>
      <c r="F961" s="24">
        <f>C961*D961</f>
        <v>45272.43</v>
      </c>
      <c r="G961" s="2"/>
    </row>
    <row r="962" spans="1:7" s="3" customFormat="1" ht="23.1" customHeight="1" x14ac:dyDescent="0.25">
      <c r="A962" s="4"/>
      <c r="B962" s="25"/>
      <c r="C962" s="25"/>
      <c r="D962" s="26"/>
      <c r="E962" s="26"/>
      <c r="F962" s="7"/>
      <c r="G962" s="2"/>
    </row>
    <row r="963" spans="1:7" s="3" customFormat="1" ht="23.1" customHeight="1" x14ac:dyDescent="0.25">
      <c r="A963" s="4"/>
      <c r="B963" s="5" t="s">
        <v>28</v>
      </c>
      <c r="C963" s="6"/>
      <c r="D963" s="4"/>
      <c r="E963" s="4"/>
      <c r="F963" s="7"/>
      <c r="G963" s="2"/>
    </row>
    <row r="964" spans="1:7" s="3" customFormat="1" ht="23.1" customHeight="1" x14ac:dyDescent="0.25">
      <c r="A964" s="4"/>
      <c r="B964" s="53" t="s">
        <v>29</v>
      </c>
      <c r="C964" s="27" t="s">
        <v>30</v>
      </c>
      <c r="D964" s="28">
        <f>IF(F952&gt;0,ROUND((F952+C945)/C945,2),0)</f>
        <v>1.01</v>
      </c>
      <c r="E964" s="28"/>
      <c r="F964" s="8"/>
      <c r="G964" s="2"/>
    </row>
    <row r="965" spans="1:7" s="3" customFormat="1" ht="23.1" customHeight="1" x14ac:dyDescent="0.25">
      <c r="A965" s="4"/>
      <c r="B965" s="53"/>
      <c r="C965" s="27" t="s">
        <v>31</v>
      </c>
      <c r="D965" s="28">
        <f>IF(SUM(F953:F954)&gt;0,ROUND((F953+F954+C945)/C945,2),0)</f>
        <v>1.05</v>
      </c>
      <c r="E965" s="28"/>
      <c r="F965" s="29"/>
      <c r="G965" s="2"/>
    </row>
    <row r="966" spans="1:7" s="3" customFormat="1" ht="23.1" customHeight="1" x14ac:dyDescent="0.25">
      <c r="A966" s="4"/>
      <c r="B966" s="53"/>
      <c r="C966" s="27" t="s">
        <v>32</v>
      </c>
      <c r="D966" s="28">
        <f>IF(F955&gt;0,ROUND((F955+C945)/C945,2),0)</f>
        <v>0</v>
      </c>
      <c r="E966" s="8"/>
      <c r="F966" s="29"/>
      <c r="G966" s="2"/>
    </row>
    <row r="967" spans="1:7" s="3" customFormat="1" ht="23.1" customHeight="1" x14ac:dyDescent="0.25">
      <c r="A967" s="4"/>
      <c r="B967" s="53"/>
      <c r="C967" s="30" t="s">
        <v>33</v>
      </c>
      <c r="D967" s="31">
        <f>IF(SUM(F956:F961)&gt;0,ROUND((SUM(F956:F961)+C945)/C945,2),0)</f>
        <v>5.73</v>
      </c>
      <c r="E967" s="8"/>
      <c r="F967" s="29"/>
      <c r="G967" s="2"/>
    </row>
    <row r="968" spans="1:7" s="3" customFormat="1" ht="23.1" customHeight="1" x14ac:dyDescent="0.25">
      <c r="A968" s="4"/>
      <c r="B968" s="4"/>
      <c r="C968" s="32" t="s">
        <v>34</v>
      </c>
      <c r="D968" s="33">
        <f>SUM(D964:D967)-IF(VALUE(COUNTIF(D964:D967,"&gt;0"))=4,3,0)-IF(VALUE(COUNTIF(D964:D967,"&gt;0"))=3,2,0)-IF(VALUE(COUNTIF(D964:D967,"&gt;0"))=2,1,0)</f>
        <v>5.7900000000000009</v>
      </c>
      <c r="E968" s="34"/>
      <c r="F968" s="7"/>
      <c r="G968" s="2"/>
    </row>
    <row r="969" spans="1:7" s="3" customFormat="1" ht="23.1" customHeight="1" x14ac:dyDescent="0.25">
      <c r="A969" s="4"/>
      <c r="B969" s="4"/>
      <c r="C969" s="4"/>
      <c r="D969" s="35"/>
      <c r="E969" s="4"/>
      <c r="F969" s="7"/>
      <c r="G969" s="2"/>
    </row>
    <row r="970" spans="1:7" s="3" customFormat="1" ht="23.1" customHeight="1" x14ac:dyDescent="0.35">
      <c r="A970" s="36"/>
      <c r="B970" s="37" t="s">
        <v>35</v>
      </c>
      <c r="C970" s="55">
        <f>D968*C945</f>
        <v>147934.50000000003</v>
      </c>
      <c r="D970" s="55"/>
      <c r="E970" s="4"/>
      <c r="F970" s="7"/>
      <c r="G970" s="2"/>
    </row>
    <row r="971" spans="1:7" s="3" customFormat="1" ht="23.1" customHeight="1" x14ac:dyDescent="0.3">
      <c r="A971" s="4"/>
      <c r="B971" s="38" t="s">
        <v>36</v>
      </c>
      <c r="C971" s="56">
        <f>C970/C944</f>
        <v>186.5504413619168</v>
      </c>
      <c r="D971" s="56"/>
      <c r="E971" s="4"/>
      <c r="F971" s="4"/>
      <c r="G971" s="2"/>
    </row>
    <row r="972" spans="1:7" s="3" customFormat="1" ht="23.1" customHeight="1" x14ac:dyDescent="0.25">
      <c r="A972" s="1"/>
      <c r="B972" s="1"/>
      <c r="C972" s="1"/>
      <c r="D972" s="1"/>
      <c r="E972" s="1"/>
      <c r="F972" s="1"/>
      <c r="G972" s="2"/>
    </row>
    <row r="973" spans="1:7" s="3" customFormat="1" ht="54.95" customHeight="1" x14ac:dyDescent="0.8">
      <c r="A973" s="54" t="s">
        <v>140</v>
      </c>
      <c r="B973" s="54"/>
      <c r="C973" s="54"/>
      <c r="D973" s="54"/>
      <c r="E973" s="54"/>
      <c r="F973" s="54"/>
      <c r="G973" s="2"/>
    </row>
    <row r="974" spans="1:7" s="3" customFormat="1" ht="45.95" customHeight="1" x14ac:dyDescent="0.25">
      <c r="A974" s="45" t="s">
        <v>0</v>
      </c>
      <c r="B974" s="45"/>
      <c r="C974" s="45"/>
      <c r="D974" s="45"/>
      <c r="E974" s="45"/>
      <c r="F974" s="45"/>
      <c r="G974" s="2"/>
    </row>
    <row r="975" spans="1:7" s="3" customFormat="1" ht="30" customHeight="1" x14ac:dyDescent="0.25">
      <c r="A975" s="4"/>
      <c r="B975" s="5" t="s">
        <v>1</v>
      </c>
      <c r="C975" s="6"/>
      <c r="D975" s="4"/>
      <c r="E975" s="4"/>
      <c r="F975" s="7"/>
      <c r="G975" s="2"/>
    </row>
    <row r="976" spans="1:7" s="3" customFormat="1" ht="23.1" customHeight="1" x14ac:dyDescent="0.25">
      <c r="A976" s="8"/>
      <c r="B976" s="46" t="s">
        <v>3</v>
      </c>
      <c r="C976" s="49" t="s">
        <v>4</v>
      </c>
      <c r="D976" s="50"/>
      <c r="E976" s="50"/>
      <c r="F976" s="51"/>
      <c r="G976" s="2"/>
    </row>
    <row r="977" spans="1:7" s="3" customFormat="1" ht="23.1" customHeight="1" x14ac:dyDescent="0.25">
      <c r="A977" s="8"/>
      <c r="B977" s="47"/>
      <c r="C977" s="49" t="s">
        <v>98</v>
      </c>
      <c r="D977" s="50"/>
      <c r="E977" s="50"/>
      <c r="F977" s="51"/>
      <c r="G977" s="2"/>
    </row>
    <row r="978" spans="1:7" s="3" customFormat="1" ht="23.1" customHeight="1" x14ac:dyDescent="0.25">
      <c r="A978" s="8"/>
      <c r="B978" s="48"/>
      <c r="C978" s="49" t="s">
        <v>101</v>
      </c>
      <c r="D978" s="50"/>
      <c r="E978" s="50"/>
      <c r="F978" s="51"/>
      <c r="G978" s="2"/>
    </row>
    <row r="979" spans="1:7" s="3" customFormat="1" ht="23.1" customHeight="1" x14ac:dyDescent="0.25">
      <c r="A979" s="4"/>
      <c r="B979" s="9" t="s">
        <v>5</v>
      </c>
      <c r="C979" s="10">
        <v>5.5</v>
      </c>
      <c r="D979" s="11"/>
      <c r="E979" s="8"/>
      <c r="F979" s="7"/>
      <c r="G979" s="2"/>
    </row>
    <row r="980" spans="1:7" s="3" customFormat="1" ht="23.1" customHeight="1" x14ac:dyDescent="0.25">
      <c r="A980" s="4"/>
      <c r="B980" s="12" t="s">
        <v>6</v>
      </c>
      <c r="C980" s="13">
        <v>832</v>
      </c>
      <c r="D980" s="57" t="s">
        <v>7</v>
      </c>
      <c r="E980" s="58"/>
      <c r="F980" s="61">
        <f>C981/C980</f>
        <v>43.060096153846153</v>
      </c>
      <c r="G980" s="2"/>
    </row>
    <row r="981" spans="1:7" s="3" customFormat="1" ht="23.1" customHeight="1" x14ac:dyDescent="0.25">
      <c r="A981" s="4"/>
      <c r="B981" s="12" t="s">
        <v>8</v>
      </c>
      <c r="C981" s="14">
        <v>35826</v>
      </c>
      <c r="D981" s="59"/>
      <c r="E981" s="60"/>
      <c r="F981" s="62"/>
      <c r="G981" s="2"/>
    </row>
    <row r="982" spans="1:7" s="3" customFormat="1" ht="23.1" customHeight="1" x14ac:dyDescent="0.25">
      <c r="A982" s="4"/>
      <c r="B982" s="15"/>
      <c r="C982" s="16"/>
      <c r="D982" s="17"/>
      <c r="E982" s="4"/>
      <c r="F982" s="7"/>
      <c r="G982" s="2"/>
    </row>
    <row r="983" spans="1:7" s="3" customFormat="1" ht="23.1" customHeight="1" x14ac:dyDescent="0.25">
      <c r="A983" s="4"/>
      <c r="B983" s="18" t="s">
        <v>9</v>
      </c>
      <c r="C983" s="19" t="s">
        <v>60</v>
      </c>
      <c r="D983" s="4"/>
      <c r="E983" s="4"/>
      <c r="F983" s="7"/>
      <c r="G983" s="2"/>
    </row>
    <row r="984" spans="1:7" s="3" customFormat="1" ht="23.1" customHeight="1" x14ac:dyDescent="0.25">
      <c r="A984" s="4"/>
      <c r="B984" s="18" t="s">
        <v>2</v>
      </c>
      <c r="C984" s="19">
        <v>45</v>
      </c>
      <c r="D984" s="4"/>
      <c r="E984" s="4"/>
      <c r="F984" s="7"/>
      <c r="G984" s="2"/>
    </row>
    <row r="985" spans="1:7" s="3" customFormat="1" ht="23.1" customHeight="1" x14ac:dyDescent="0.25">
      <c r="A985" s="4"/>
      <c r="B985" s="18" t="s">
        <v>10</v>
      </c>
      <c r="C985" s="20" t="s">
        <v>11</v>
      </c>
      <c r="D985" s="4"/>
      <c r="E985" s="4"/>
      <c r="F985" s="7"/>
      <c r="G985" s="2"/>
    </row>
    <row r="986" spans="1:7" s="3" customFormat="1" ht="23.1" customHeight="1" x14ac:dyDescent="0.25">
      <c r="A986" s="4"/>
      <c r="B986" s="4"/>
      <c r="C986" s="4"/>
      <c r="D986" s="4"/>
      <c r="E986" s="4"/>
      <c r="F986" s="7"/>
      <c r="G986" s="2"/>
    </row>
    <row r="987" spans="1:7" s="3" customFormat="1" ht="50.1" customHeight="1" x14ac:dyDescent="0.25">
      <c r="A987" s="63" t="s">
        <v>12</v>
      </c>
      <c r="B987" s="63"/>
      <c r="C987" s="21" t="s">
        <v>13</v>
      </c>
      <c r="D987" s="64" t="s">
        <v>14</v>
      </c>
      <c r="E987" s="64"/>
      <c r="F987" s="21" t="s">
        <v>15</v>
      </c>
      <c r="G987" s="2"/>
    </row>
    <row r="988" spans="1:7" s="3" customFormat="1" ht="23.1" customHeight="1" x14ac:dyDescent="0.25">
      <c r="A988" s="52" t="s">
        <v>16</v>
      </c>
      <c r="B988" s="52"/>
      <c r="C988" s="22">
        <v>52.74</v>
      </c>
      <c r="D988" s="22">
        <v>5.5</v>
      </c>
      <c r="E988" s="23" t="s">
        <v>17</v>
      </c>
      <c r="F988" s="24">
        <f t="shared" ref="F988:F995" si="27">C988*D988</f>
        <v>290.07</v>
      </c>
      <c r="G988" s="2"/>
    </row>
    <row r="989" spans="1:7" s="3" customFormat="1" ht="23.1" customHeight="1" x14ac:dyDescent="0.25">
      <c r="A989" s="52" t="s">
        <v>18</v>
      </c>
      <c r="B989" s="52"/>
      <c r="C989" s="22">
        <v>189.45</v>
      </c>
      <c r="D989" s="22">
        <v>1.304</v>
      </c>
      <c r="E989" s="23" t="s">
        <v>19</v>
      </c>
      <c r="F989" s="24">
        <f t="shared" si="27"/>
        <v>247.0428</v>
      </c>
      <c r="G989" s="2"/>
    </row>
    <row r="990" spans="1:7" s="3" customFormat="1" ht="23.1" customHeight="1" x14ac:dyDescent="0.25">
      <c r="A990" s="52" t="s">
        <v>20</v>
      </c>
      <c r="B990" s="52"/>
      <c r="C990" s="22">
        <v>762.99</v>
      </c>
      <c r="D990" s="22">
        <v>1.304</v>
      </c>
      <c r="E990" s="23" t="s">
        <v>19</v>
      </c>
      <c r="F990" s="24">
        <f t="shared" si="27"/>
        <v>994.93896000000007</v>
      </c>
      <c r="G990" s="2"/>
    </row>
    <row r="991" spans="1:7" s="3" customFormat="1" ht="23.1" customHeight="1" x14ac:dyDescent="0.25">
      <c r="A991" s="52" t="s">
        <v>21</v>
      </c>
      <c r="B991" s="52"/>
      <c r="C991" s="22">
        <v>1409.04</v>
      </c>
      <c r="D991" s="22"/>
      <c r="E991" s="23" t="s">
        <v>17</v>
      </c>
      <c r="F991" s="24">
        <f t="shared" si="27"/>
        <v>0</v>
      </c>
      <c r="G991" s="2"/>
    </row>
    <row r="992" spans="1:7" s="3" customFormat="1" ht="45.95" customHeight="1" x14ac:dyDescent="0.25">
      <c r="A992" s="52" t="s">
        <v>22</v>
      </c>
      <c r="B992" s="52"/>
      <c r="C992" s="22">
        <v>5358.15</v>
      </c>
      <c r="D992" s="22">
        <v>5.5</v>
      </c>
      <c r="E992" s="23" t="s">
        <v>17</v>
      </c>
      <c r="F992" s="24">
        <f t="shared" si="27"/>
        <v>29469.824999999997</v>
      </c>
      <c r="G992" s="2"/>
    </row>
    <row r="993" spans="1:7" s="3" customFormat="1" ht="23.1" customHeight="1" x14ac:dyDescent="0.25">
      <c r="A993" s="52" t="s">
        <v>23</v>
      </c>
      <c r="B993" s="52"/>
      <c r="C993" s="22">
        <v>246.53</v>
      </c>
      <c r="D993" s="22"/>
      <c r="E993" s="23" t="s">
        <v>17</v>
      </c>
      <c r="F993" s="24">
        <f t="shared" si="27"/>
        <v>0</v>
      </c>
      <c r="G993" s="2"/>
    </row>
    <row r="994" spans="1:7" s="3" customFormat="1" ht="23.1" customHeight="1" x14ac:dyDescent="0.25">
      <c r="A994" s="52" t="s">
        <v>24</v>
      </c>
      <c r="B994" s="52"/>
      <c r="C994" s="22">
        <v>4374.5</v>
      </c>
      <c r="D994" s="22">
        <v>5.5</v>
      </c>
      <c r="E994" s="23" t="s">
        <v>17</v>
      </c>
      <c r="F994" s="24">
        <f t="shared" si="27"/>
        <v>24059.75</v>
      </c>
      <c r="G994" s="2"/>
    </row>
    <row r="995" spans="1:7" s="3" customFormat="1" ht="23.1" customHeight="1" x14ac:dyDescent="0.25">
      <c r="A995" s="52" t="s">
        <v>25</v>
      </c>
      <c r="B995" s="52"/>
      <c r="C995" s="22">
        <v>1282.45</v>
      </c>
      <c r="D995" s="22">
        <v>5.5</v>
      </c>
      <c r="E995" s="23" t="s">
        <v>17</v>
      </c>
      <c r="F995" s="24">
        <f t="shared" si="27"/>
        <v>7053.4750000000004</v>
      </c>
      <c r="G995" s="2"/>
    </row>
    <row r="996" spans="1:7" s="3" customFormat="1" ht="23.1" customHeight="1" x14ac:dyDescent="0.25">
      <c r="A996" s="52" t="s">
        <v>26</v>
      </c>
      <c r="B996" s="52"/>
      <c r="C996" s="22">
        <v>1000.47</v>
      </c>
      <c r="D996" s="22">
        <v>5.5</v>
      </c>
      <c r="E996" s="23" t="s">
        <v>17</v>
      </c>
      <c r="F996" s="24">
        <f>C996*D996</f>
        <v>5502.585</v>
      </c>
      <c r="G996" s="2"/>
    </row>
    <row r="997" spans="1:7" s="3" customFormat="1" ht="23.1" customHeight="1" x14ac:dyDescent="0.25">
      <c r="A997" s="52" t="s">
        <v>27</v>
      </c>
      <c r="B997" s="52"/>
      <c r="C997" s="22">
        <v>718.61</v>
      </c>
      <c r="D997" s="22">
        <v>55</v>
      </c>
      <c r="E997" s="23" t="s">
        <v>17</v>
      </c>
      <c r="F997" s="24">
        <f>C997*D997</f>
        <v>39523.550000000003</v>
      </c>
      <c r="G997" s="2"/>
    </row>
    <row r="998" spans="1:7" s="3" customFormat="1" ht="23.1" customHeight="1" x14ac:dyDescent="0.25">
      <c r="A998" s="4"/>
      <c r="B998" s="25"/>
      <c r="C998" s="25"/>
      <c r="D998" s="26"/>
      <c r="E998" s="26"/>
      <c r="F998" s="7"/>
      <c r="G998" s="2"/>
    </row>
    <row r="999" spans="1:7" s="3" customFormat="1" ht="23.1" customHeight="1" x14ac:dyDescent="0.25">
      <c r="A999" s="4"/>
      <c r="B999" s="5" t="s">
        <v>28</v>
      </c>
      <c r="C999" s="6"/>
      <c r="D999" s="4"/>
      <c r="E999" s="4"/>
      <c r="F999" s="7"/>
      <c r="G999" s="2"/>
    </row>
    <row r="1000" spans="1:7" s="3" customFormat="1" ht="23.1" customHeight="1" x14ac:dyDescent="0.25">
      <c r="A1000" s="4"/>
      <c r="B1000" s="53" t="s">
        <v>29</v>
      </c>
      <c r="C1000" s="27" t="s">
        <v>30</v>
      </c>
      <c r="D1000" s="28">
        <f>IF(F988&gt;0,ROUND((F988+C981)/C981,2),0)</f>
        <v>1.01</v>
      </c>
      <c r="E1000" s="28"/>
      <c r="F1000" s="8"/>
      <c r="G1000" s="2"/>
    </row>
    <row r="1001" spans="1:7" s="3" customFormat="1" ht="23.1" customHeight="1" x14ac:dyDescent="0.25">
      <c r="A1001" s="4"/>
      <c r="B1001" s="53"/>
      <c r="C1001" s="27" t="s">
        <v>31</v>
      </c>
      <c r="D1001" s="28">
        <f>IF(SUM(F989:F990)&gt;0,ROUND((F989+F990+C981)/C981,2),0)</f>
        <v>1.03</v>
      </c>
      <c r="E1001" s="28"/>
      <c r="F1001" s="29"/>
      <c r="G1001" s="2"/>
    </row>
    <row r="1002" spans="1:7" s="3" customFormat="1" ht="23.1" customHeight="1" x14ac:dyDescent="0.25">
      <c r="A1002" s="4"/>
      <c r="B1002" s="53"/>
      <c r="C1002" s="27" t="s">
        <v>32</v>
      </c>
      <c r="D1002" s="28">
        <f>IF(F991&gt;0,ROUND((F991+C981)/C981,2),0)</f>
        <v>0</v>
      </c>
      <c r="E1002" s="8"/>
      <c r="F1002" s="29"/>
      <c r="G1002" s="2"/>
    </row>
    <row r="1003" spans="1:7" s="3" customFormat="1" ht="23.1" customHeight="1" x14ac:dyDescent="0.25">
      <c r="A1003" s="4"/>
      <c r="B1003" s="53"/>
      <c r="C1003" s="30" t="s">
        <v>33</v>
      </c>
      <c r="D1003" s="31">
        <f>IF(SUM(F992:F997)&gt;0,ROUND((SUM(F992:F997)+C981)/C981,2),0)</f>
        <v>3.95</v>
      </c>
      <c r="E1003" s="8"/>
      <c r="F1003" s="29"/>
      <c r="G1003" s="2"/>
    </row>
    <row r="1004" spans="1:7" s="3" customFormat="1" ht="23.1" customHeight="1" x14ac:dyDescent="0.25">
      <c r="A1004" s="4"/>
      <c r="B1004" s="4"/>
      <c r="C1004" s="32" t="s">
        <v>34</v>
      </c>
      <c r="D1004" s="33">
        <f>SUM(D1000:D1003)-IF(VALUE(COUNTIF(D1000:D1003,"&gt;0"))=4,3,0)-IF(VALUE(COUNTIF(D1000:D1003,"&gt;0"))=3,2,0)-IF(VALUE(COUNTIF(D1000:D1003,"&gt;0"))=2,1,0)</f>
        <v>3.99</v>
      </c>
      <c r="E1004" s="34"/>
      <c r="F1004" s="7"/>
      <c r="G1004" s="2"/>
    </row>
    <row r="1005" spans="1:7" s="3" customFormat="1" ht="23.1" customHeight="1" x14ac:dyDescent="0.25">
      <c r="A1005" s="4"/>
      <c r="B1005" s="4"/>
      <c r="C1005" s="4"/>
      <c r="D1005" s="35"/>
      <c r="E1005" s="4"/>
      <c r="F1005" s="7"/>
      <c r="G1005" s="2"/>
    </row>
    <row r="1006" spans="1:7" s="3" customFormat="1" ht="23.1" customHeight="1" x14ac:dyDescent="0.35">
      <c r="A1006" s="36"/>
      <c r="B1006" s="37" t="s">
        <v>35</v>
      </c>
      <c r="C1006" s="55">
        <f>D1004*C981</f>
        <v>142945.74000000002</v>
      </c>
      <c r="D1006" s="55"/>
      <c r="E1006" s="4"/>
      <c r="F1006" s="7"/>
      <c r="G1006" s="2"/>
    </row>
    <row r="1007" spans="1:7" s="3" customFormat="1" ht="23.1" customHeight="1" x14ac:dyDescent="0.3">
      <c r="A1007" s="4"/>
      <c r="B1007" s="38" t="s">
        <v>36</v>
      </c>
      <c r="C1007" s="56">
        <f>C1006/C980</f>
        <v>171.80978365384618</v>
      </c>
      <c r="D1007" s="56"/>
      <c r="E1007" s="4"/>
      <c r="F1007" s="4"/>
      <c r="G1007" s="2"/>
    </row>
    <row r="1008" spans="1:7" s="3" customFormat="1" ht="23.1" customHeight="1" x14ac:dyDescent="0.25">
      <c r="A1008" s="1"/>
      <c r="B1008" s="1"/>
      <c r="C1008" s="1"/>
      <c r="D1008" s="1"/>
      <c r="E1008" s="1"/>
      <c r="F1008" s="1"/>
      <c r="G1008" s="2"/>
    </row>
    <row r="1009" spans="1:7" s="3" customFormat="1" ht="54.95" customHeight="1" x14ac:dyDescent="0.8">
      <c r="A1009" s="54" t="s">
        <v>141</v>
      </c>
      <c r="B1009" s="54"/>
      <c r="C1009" s="54"/>
      <c r="D1009" s="54"/>
      <c r="E1009" s="54"/>
      <c r="F1009" s="54"/>
      <c r="G1009" s="2"/>
    </row>
    <row r="1010" spans="1:7" s="3" customFormat="1" ht="45.95" customHeight="1" x14ac:dyDescent="0.25">
      <c r="A1010" s="45" t="s">
        <v>0</v>
      </c>
      <c r="B1010" s="45"/>
      <c r="C1010" s="45"/>
      <c r="D1010" s="45"/>
      <c r="E1010" s="45"/>
      <c r="F1010" s="45"/>
      <c r="G1010" s="2"/>
    </row>
    <row r="1011" spans="1:7" s="3" customFormat="1" ht="30" customHeight="1" x14ac:dyDescent="0.25">
      <c r="A1011" s="4"/>
      <c r="B1011" s="5" t="s">
        <v>1</v>
      </c>
      <c r="C1011" s="6"/>
      <c r="D1011" s="4"/>
      <c r="E1011" s="4"/>
      <c r="F1011" s="7"/>
      <c r="G1011" s="2"/>
    </row>
    <row r="1012" spans="1:7" s="3" customFormat="1" ht="23.1" customHeight="1" x14ac:dyDescent="0.25">
      <c r="A1012" s="8"/>
      <c r="B1012" s="46" t="s">
        <v>3</v>
      </c>
      <c r="C1012" s="49" t="s">
        <v>4</v>
      </c>
      <c r="D1012" s="50"/>
      <c r="E1012" s="50"/>
      <c r="F1012" s="51"/>
      <c r="G1012" s="2"/>
    </row>
    <row r="1013" spans="1:7" s="3" customFormat="1" ht="23.1" customHeight="1" x14ac:dyDescent="0.25">
      <c r="A1013" s="8"/>
      <c r="B1013" s="47"/>
      <c r="C1013" s="49" t="s">
        <v>98</v>
      </c>
      <c r="D1013" s="50"/>
      <c r="E1013" s="50"/>
      <c r="F1013" s="51"/>
      <c r="G1013" s="2"/>
    </row>
    <row r="1014" spans="1:7" s="3" customFormat="1" ht="23.1" customHeight="1" x14ac:dyDescent="0.25">
      <c r="A1014" s="8"/>
      <c r="B1014" s="48"/>
      <c r="C1014" s="49" t="s">
        <v>102</v>
      </c>
      <c r="D1014" s="50"/>
      <c r="E1014" s="50"/>
      <c r="F1014" s="51"/>
      <c r="G1014" s="2"/>
    </row>
    <row r="1015" spans="1:7" s="3" customFormat="1" ht="23.1" customHeight="1" x14ac:dyDescent="0.25">
      <c r="A1015" s="4"/>
      <c r="B1015" s="9" t="s">
        <v>5</v>
      </c>
      <c r="C1015" s="10">
        <v>3.7</v>
      </c>
      <c r="D1015" s="11"/>
      <c r="E1015" s="8"/>
      <c r="F1015" s="7"/>
      <c r="G1015" s="2"/>
    </row>
    <row r="1016" spans="1:7" s="3" customFormat="1" ht="23.1" customHeight="1" x14ac:dyDescent="0.25">
      <c r="A1016" s="4"/>
      <c r="B1016" s="12" t="s">
        <v>6</v>
      </c>
      <c r="C1016" s="13">
        <v>549</v>
      </c>
      <c r="D1016" s="57" t="s">
        <v>7</v>
      </c>
      <c r="E1016" s="58"/>
      <c r="F1016" s="61">
        <f>C1017/C1016</f>
        <v>19.657559198542806</v>
      </c>
      <c r="G1016" s="2"/>
    </row>
    <row r="1017" spans="1:7" s="3" customFormat="1" ht="23.1" customHeight="1" x14ac:dyDescent="0.25">
      <c r="A1017" s="4"/>
      <c r="B1017" s="12" t="s">
        <v>8</v>
      </c>
      <c r="C1017" s="14">
        <v>10792</v>
      </c>
      <c r="D1017" s="59"/>
      <c r="E1017" s="60"/>
      <c r="F1017" s="62"/>
      <c r="G1017" s="2"/>
    </row>
    <row r="1018" spans="1:7" s="3" customFormat="1" ht="23.1" customHeight="1" x14ac:dyDescent="0.25">
      <c r="A1018" s="4"/>
      <c r="B1018" s="15"/>
      <c r="C1018" s="16"/>
      <c r="D1018" s="17"/>
      <c r="E1018" s="4"/>
      <c r="F1018" s="7"/>
      <c r="G1018" s="2"/>
    </row>
    <row r="1019" spans="1:7" s="3" customFormat="1" ht="23.1" customHeight="1" x14ac:dyDescent="0.25">
      <c r="A1019" s="4"/>
      <c r="B1019" s="18" t="s">
        <v>9</v>
      </c>
      <c r="C1019" s="19" t="s">
        <v>60</v>
      </c>
      <c r="D1019" s="4"/>
      <c r="E1019" s="4"/>
      <c r="F1019" s="7"/>
      <c r="G1019" s="2"/>
    </row>
    <row r="1020" spans="1:7" s="3" customFormat="1" ht="23.1" customHeight="1" x14ac:dyDescent="0.25">
      <c r="A1020" s="4"/>
      <c r="B1020" s="18" t="s">
        <v>2</v>
      </c>
      <c r="C1020" s="19">
        <v>45</v>
      </c>
      <c r="D1020" s="4"/>
      <c r="E1020" s="4"/>
      <c r="F1020" s="7"/>
      <c r="G1020" s="2"/>
    </row>
    <row r="1021" spans="1:7" s="3" customFormat="1" ht="23.1" customHeight="1" x14ac:dyDescent="0.25">
      <c r="A1021" s="4"/>
      <c r="B1021" s="18" t="s">
        <v>10</v>
      </c>
      <c r="C1021" s="20" t="s">
        <v>11</v>
      </c>
      <c r="D1021" s="4"/>
      <c r="E1021" s="4"/>
      <c r="F1021" s="7"/>
      <c r="G1021" s="2"/>
    </row>
    <row r="1022" spans="1:7" s="3" customFormat="1" ht="23.1" customHeight="1" x14ac:dyDescent="0.25">
      <c r="A1022" s="4"/>
      <c r="B1022" s="4"/>
      <c r="C1022" s="4"/>
      <c r="D1022" s="4"/>
      <c r="E1022" s="4"/>
      <c r="F1022" s="7"/>
      <c r="G1022" s="2"/>
    </row>
    <row r="1023" spans="1:7" s="3" customFormat="1" ht="50.1" customHeight="1" x14ac:dyDescent="0.25">
      <c r="A1023" s="63" t="s">
        <v>12</v>
      </c>
      <c r="B1023" s="63"/>
      <c r="C1023" s="21" t="s">
        <v>13</v>
      </c>
      <c r="D1023" s="64" t="s">
        <v>14</v>
      </c>
      <c r="E1023" s="64"/>
      <c r="F1023" s="21" t="s">
        <v>15</v>
      </c>
      <c r="G1023" s="2"/>
    </row>
    <row r="1024" spans="1:7" s="3" customFormat="1" ht="23.1" customHeight="1" x14ac:dyDescent="0.25">
      <c r="A1024" s="52" t="s">
        <v>16</v>
      </c>
      <c r="B1024" s="52"/>
      <c r="C1024" s="22">
        <v>52.74</v>
      </c>
      <c r="D1024" s="22">
        <v>3.7</v>
      </c>
      <c r="E1024" s="23" t="s">
        <v>17</v>
      </c>
      <c r="F1024" s="24">
        <f t="shared" ref="F1024:F1031" si="28">C1024*D1024</f>
        <v>195.13800000000001</v>
      </c>
      <c r="G1024" s="2"/>
    </row>
    <row r="1025" spans="1:7" s="3" customFormat="1" ht="23.1" customHeight="1" x14ac:dyDescent="0.25">
      <c r="A1025" s="52" t="s">
        <v>18</v>
      </c>
      <c r="B1025" s="52"/>
      <c r="C1025" s="22">
        <v>189.45</v>
      </c>
      <c r="D1025" s="22">
        <v>0.95399999999999996</v>
      </c>
      <c r="E1025" s="23" t="s">
        <v>19</v>
      </c>
      <c r="F1025" s="24">
        <f t="shared" si="28"/>
        <v>180.7353</v>
      </c>
      <c r="G1025" s="2"/>
    </row>
    <row r="1026" spans="1:7" s="3" customFormat="1" ht="23.1" customHeight="1" x14ac:dyDescent="0.25">
      <c r="A1026" s="52" t="s">
        <v>20</v>
      </c>
      <c r="B1026" s="52"/>
      <c r="C1026" s="22">
        <v>762.99</v>
      </c>
      <c r="D1026" s="22">
        <v>0.95399999999999996</v>
      </c>
      <c r="E1026" s="23" t="s">
        <v>19</v>
      </c>
      <c r="F1026" s="24">
        <f t="shared" si="28"/>
        <v>727.89246000000003</v>
      </c>
      <c r="G1026" s="2"/>
    </row>
    <row r="1027" spans="1:7" s="3" customFormat="1" ht="23.1" customHeight="1" x14ac:dyDescent="0.25">
      <c r="A1027" s="52" t="s">
        <v>21</v>
      </c>
      <c r="B1027" s="52"/>
      <c r="C1027" s="22">
        <v>1409.04</v>
      </c>
      <c r="D1027" s="22"/>
      <c r="E1027" s="23" t="s">
        <v>17</v>
      </c>
      <c r="F1027" s="24">
        <f t="shared" si="28"/>
        <v>0</v>
      </c>
      <c r="G1027" s="2"/>
    </row>
    <row r="1028" spans="1:7" s="3" customFormat="1" ht="45.95" customHeight="1" x14ac:dyDescent="0.25">
      <c r="A1028" s="52" t="s">
        <v>22</v>
      </c>
      <c r="B1028" s="52"/>
      <c r="C1028" s="22">
        <v>5358.15</v>
      </c>
      <c r="D1028" s="22">
        <v>3.7</v>
      </c>
      <c r="E1028" s="23" t="s">
        <v>17</v>
      </c>
      <c r="F1028" s="24">
        <f t="shared" si="28"/>
        <v>19825.154999999999</v>
      </c>
      <c r="G1028" s="2"/>
    </row>
    <row r="1029" spans="1:7" s="3" customFormat="1" ht="23.1" customHeight="1" x14ac:dyDescent="0.25">
      <c r="A1029" s="52" t="s">
        <v>23</v>
      </c>
      <c r="B1029" s="52"/>
      <c r="C1029" s="22">
        <v>246.53</v>
      </c>
      <c r="D1029" s="22"/>
      <c r="E1029" s="23" t="s">
        <v>17</v>
      </c>
      <c r="F1029" s="24">
        <f t="shared" si="28"/>
        <v>0</v>
      </c>
      <c r="G1029" s="2"/>
    </row>
    <row r="1030" spans="1:7" s="3" customFormat="1" ht="23.1" customHeight="1" x14ac:dyDescent="0.25">
      <c r="A1030" s="52" t="s">
        <v>24</v>
      </c>
      <c r="B1030" s="52"/>
      <c r="C1030" s="22">
        <v>4374.5</v>
      </c>
      <c r="D1030" s="22">
        <v>3.7</v>
      </c>
      <c r="E1030" s="23" t="s">
        <v>17</v>
      </c>
      <c r="F1030" s="24">
        <f t="shared" si="28"/>
        <v>16185.650000000001</v>
      </c>
      <c r="G1030" s="2"/>
    </row>
    <row r="1031" spans="1:7" s="3" customFormat="1" ht="23.1" customHeight="1" x14ac:dyDescent="0.25">
      <c r="A1031" s="52" t="s">
        <v>25</v>
      </c>
      <c r="B1031" s="52"/>
      <c r="C1031" s="22">
        <v>1282.45</v>
      </c>
      <c r="D1031" s="22">
        <v>3.7</v>
      </c>
      <c r="E1031" s="23" t="s">
        <v>17</v>
      </c>
      <c r="F1031" s="24">
        <f t="shared" si="28"/>
        <v>4745.0650000000005</v>
      </c>
      <c r="G1031" s="2"/>
    </row>
    <row r="1032" spans="1:7" s="3" customFormat="1" ht="23.1" customHeight="1" x14ac:dyDescent="0.25">
      <c r="A1032" s="52" t="s">
        <v>26</v>
      </c>
      <c r="B1032" s="52"/>
      <c r="C1032" s="22">
        <v>1000.47</v>
      </c>
      <c r="D1032" s="22">
        <v>3.7</v>
      </c>
      <c r="E1032" s="23" t="s">
        <v>17</v>
      </c>
      <c r="F1032" s="24">
        <f>C1032*D1032</f>
        <v>3701.7390000000005</v>
      </c>
      <c r="G1032" s="2"/>
    </row>
    <row r="1033" spans="1:7" s="3" customFormat="1" ht="23.1" customHeight="1" x14ac:dyDescent="0.25">
      <c r="A1033" s="52" t="s">
        <v>27</v>
      </c>
      <c r="B1033" s="52"/>
      <c r="C1033" s="22">
        <v>718.61</v>
      </c>
      <c r="D1033" s="22">
        <v>37</v>
      </c>
      <c r="E1033" s="23" t="s">
        <v>17</v>
      </c>
      <c r="F1033" s="24">
        <f>C1033*D1033</f>
        <v>26588.57</v>
      </c>
      <c r="G1033" s="2"/>
    </row>
    <row r="1034" spans="1:7" s="3" customFormat="1" ht="23.1" customHeight="1" x14ac:dyDescent="0.25">
      <c r="A1034" s="4"/>
      <c r="B1034" s="25"/>
      <c r="C1034" s="25"/>
      <c r="D1034" s="26"/>
      <c r="E1034" s="26"/>
      <c r="F1034" s="7"/>
      <c r="G1034" s="2"/>
    </row>
    <row r="1035" spans="1:7" s="3" customFormat="1" ht="23.1" customHeight="1" x14ac:dyDescent="0.25">
      <c r="A1035" s="4"/>
      <c r="B1035" s="5" t="s">
        <v>28</v>
      </c>
      <c r="C1035" s="6"/>
      <c r="D1035" s="4"/>
      <c r="E1035" s="4"/>
      <c r="F1035" s="7"/>
      <c r="G1035" s="2"/>
    </row>
    <row r="1036" spans="1:7" s="3" customFormat="1" ht="23.1" customHeight="1" x14ac:dyDescent="0.25">
      <c r="A1036" s="4"/>
      <c r="B1036" s="53" t="s">
        <v>29</v>
      </c>
      <c r="C1036" s="27" t="s">
        <v>30</v>
      </c>
      <c r="D1036" s="28">
        <f>IF(F1024&gt;0,ROUND((F1024+C1017)/C1017,2),0)</f>
        <v>1.02</v>
      </c>
      <c r="E1036" s="28"/>
      <c r="F1036" s="8"/>
      <c r="G1036" s="2"/>
    </row>
    <row r="1037" spans="1:7" s="3" customFormat="1" ht="23.1" customHeight="1" x14ac:dyDescent="0.25">
      <c r="A1037" s="4"/>
      <c r="B1037" s="53"/>
      <c r="C1037" s="27" t="s">
        <v>31</v>
      </c>
      <c r="D1037" s="28">
        <f>IF(SUM(F1025:F1026)&gt;0,ROUND((F1025+F1026+C1017)/C1017,2),0)</f>
        <v>1.08</v>
      </c>
      <c r="E1037" s="28"/>
      <c r="F1037" s="29"/>
      <c r="G1037" s="2"/>
    </row>
    <row r="1038" spans="1:7" s="3" customFormat="1" ht="23.1" customHeight="1" x14ac:dyDescent="0.25">
      <c r="A1038" s="4"/>
      <c r="B1038" s="53"/>
      <c r="C1038" s="27" t="s">
        <v>32</v>
      </c>
      <c r="D1038" s="28">
        <f>IF(F1027&gt;0,ROUND((F1027+C1017)/C1017,2),0)</f>
        <v>0</v>
      </c>
      <c r="E1038" s="8"/>
      <c r="F1038" s="29"/>
      <c r="G1038" s="2"/>
    </row>
    <row r="1039" spans="1:7" s="3" customFormat="1" ht="23.1" customHeight="1" x14ac:dyDescent="0.25">
      <c r="A1039" s="4"/>
      <c r="B1039" s="53"/>
      <c r="C1039" s="30" t="s">
        <v>33</v>
      </c>
      <c r="D1039" s="31">
        <f>IF(SUM(F1028:F1033)&gt;0,ROUND((SUM(F1028:F1033)+C1017)/C1017,2),0)</f>
        <v>7.58</v>
      </c>
      <c r="E1039" s="8"/>
      <c r="F1039" s="29"/>
      <c r="G1039" s="2"/>
    </row>
    <row r="1040" spans="1:7" s="3" customFormat="1" ht="23.1" customHeight="1" x14ac:dyDescent="0.25">
      <c r="A1040" s="4"/>
      <c r="B1040" s="4"/>
      <c r="C1040" s="32" t="s">
        <v>34</v>
      </c>
      <c r="D1040" s="33">
        <f>SUM(D1036:D1039)-IF(VALUE(COUNTIF(D1036:D1039,"&gt;0"))=4,3,0)-IF(VALUE(COUNTIF(D1036:D1039,"&gt;0"))=3,2,0)-IF(VALUE(COUNTIF(D1036:D1039,"&gt;0"))=2,1,0)</f>
        <v>7.68</v>
      </c>
      <c r="E1040" s="34"/>
      <c r="F1040" s="7"/>
      <c r="G1040" s="2"/>
    </row>
    <row r="1041" spans="1:7" s="3" customFormat="1" ht="23.1" customHeight="1" x14ac:dyDescent="0.25">
      <c r="A1041" s="4"/>
      <c r="B1041" s="4"/>
      <c r="C1041" s="4"/>
      <c r="D1041" s="35"/>
      <c r="E1041" s="4"/>
      <c r="F1041" s="7"/>
      <c r="G1041" s="2"/>
    </row>
    <row r="1042" spans="1:7" s="3" customFormat="1" ht="23.1" customHeight="1" x14ac:dyDescent="0.35">
      <c r="A1042" s="36"/>
      <c r="B1042" s="37" t="s">
        <v>35</v>
      </c>
      <c r="C1042" s="55">
        <f>D1040*C1017</f>
        <v>82882.559999999998</v>
      </c>
      <c r="D1042" s="55"/>
      <c r="E1042" s="4"/>
      <c r="F1042" s="7"/>
      <c r="G1042" s="2"/>
    </row>
    <row r="1043" spans="1:7" s="3" customFormat="1" ht="23.1" customHeight="1" x14ac:dyDescent="0.3">
      <c r="A1043" s="4"/>
      <c r="B1043" s="38" t="s">
        <v>36</v>
      </c>
      <c r="C1043" s="56">
        <f>C1042/C1016</f>
        <v>150.97005464480873</v>
      </c>
      <c r="D1043" s="56"/>
      <c r="E1043" s="4"/>
      <c r="F1043" s="4"/>
      <c r="G1043" s="2"/>
    </row>
    <row r="1044" spans="1:7" s="3" customFormat="1" ht="23.1" customHeight="1" x14ac:dyDescent="0.25">
      <c r="A1044" s="1"/>
      <c r="B1044" s="1"/>
      <c r="C1044" s="1"/>
      <c r="D1044" s="1"/>
      <c r="E1044" s="1"/>
      <c r="F1044" s="1"/>
      <c r="G1044" s="2"/>
    </row>
    <row r="1045" spans="1:7" s="3" customFormat="1" ht="54.95" customHeight="1" x14ac:dyDescent="0.8">
      <c r="A1045" s="54" t="s">
        <v>142</v>
      </c>
      <c r="B1045" s="54"/>
      <c r="C1045" s="54"/>
      <c r="D1045" s="54"/>
      <c r="E1045" s="54"/>
      <c r="F1045" s="54"/>
      <c r="G1045" s="2"/>
    </row>
    <row r="1046" spans="1:7" s="3" customFormat="1" ht="45.95" customHeight="1" x14ac:dyDescent="0.25">
      <c r="A1046" s="45" t="s">
        <v>0</v>
      </c>
      <c r="B1046" s="45"/>
      <c r="C1046" s="45"/>
      <c r="D1046" s="45"/>
      <c r="E1046" s="45"/>
      <c r="F1046" s="45"/>
      <c r="G1046" s="2"/>
    </row>
    <row r="1047" spans="1:7" s="3" customFormat="1" ht="30" customHeight="1" x14ac:dyDescent="0.25">
      <c r="A1047" s="4"/>
      <c r="B1047" s="5" t="s">
        <v>1</v>
      </c>
      <c r="C1047" s="6"/>
      <c r="D1047" s="4"/>
      <c r="E1047" s="4"/>
      <c r="F1047" s="7"/>
      <c r="G1047" s="2"/>
    </row>
    <row r="1048" spans="1:7" s="3" customFormat="1" ht="23.1" customHeight="1" x14ac:dyDescent="0.25">
      <c r="A1048" s="8"/>
      <c r="B1048" s="46" t="s">
        <v>3</v>
      </c>
      <c r="C1048" s="49" t="s">
        <v>4</v>
      </c>
      <c r="D1048" s="50"/>
      <c r="E1048" s="50"/>
      <c r="F1048" s="51"/>
      <c r="G1048" s="2"/>
    </row>
    <row r="1049" spans="1:7" s="3" customFormat="1" ht="23.1" customHeight="1" x14ac:dyDescent="0.25">
      <c r="A1049" s="8"/>
      <c r="B1049" s="47"/>
      <c r="C1049" s="49" t="s">
        <v>98</v>
      </c>
      <c r="D1049" s="50"/>
      <c r="E1049" s="50"/>
      <c r="F1049" s="51"/>
      <c r="G1049" s="2"/>
    </row>
    <row r="1050" spans="1:7" s="3" customFormat="1" ht="23.1" customHeight="1" x14ac:dyDescent="0.25">
      <c r="A1050" s="8"/>
      <c r="B1050" s="48"/>
      <c r="C1050" s="49" t="s">
        <v>103</v>
      </c>
      <c r="D1050" s="50"/>
      <c r="E1050" s="50"/>
      <c r="F1050" s="51"/>
      <c r="G1050" s="2"/>
    </row>
    <row r="1051" spans="1:7" s="3" customFormat="1" ht="23.1" customHeight="1" x14ac:dyDescent="0.25">
      <c r="A1051" s="4"/>
      <c r="B1051" s="9" t="s">
        <v>5</v>
      </c>
      <c r="C1051" s="10">
        <v>10</v>
      </c>
      <c r="D1051" s="11"/>
      <c r="E1051" s="8"/>
      <c r="F1051" s="7"/>
      <c r="G1051" s="2"/>
    </row>
    <row r="1052" spans="1:7" s="3" customFormat="1" ht="23.1" customHeight="1" x14ac:dyDescent="0.25">
      <c r="A1052" s="4"/>
      <c r="B1052" s="12" t="s">
        <v>6</v>
      </c>
      <c r="C1052" s="13">
        <v>1112</v>
      </c>
      <c r="D1052" s="57" t="s">
        <v>7</v>
      </c>
      <c r="E1052" s="58"/>
      <c r="F1052" s="61">
        <f>C1053/C1052</f>
        <v>38.319244604316545</v>
      </c>
      <c r="G1052" s="2"/>
    </row>
    <row r="1053" spans="1:7" s="3" customFormat="1" ht="23.1" customHeight="1" x14ac:dyDescent="0.25">
      <c r="A1053" s="4"/>
      <c r="B1053" s="12" t="s">
        <v>8</v>
      </c>
      <c r="C1053" s="14">
        <v>42611</v>
      </c>
      <c r="D1053" s="59"/>
      <c r="E1053" s="60"/>
      <c r="F1053" s="62"/>
      <c r="G1053" s="2"/>
    </row>
    <row r="1054" spans="1:7" s="3" customFormat="1" ht="23.1" customHeight="1" x14ac:dyDescent="0.25">
      <c r="A1054" s="4"/>
      <c r="B1054" s="15"/>
      <c r="C1054" s="16"/>
      <c r="D1054" s="17"/>
      <c r="E1054" s="4"/>
      <c r="F1054" s="7"/>
      <c r="G1054" s="2"/>
    </row>
    <row r="1055" spans="1:7" s="3" customFormat="1" ht="23.1" customHeight="1" x14ac:dyDescent="0.25">
      <c r="A1055" s="4"/>
      <c r="B1055" s="18" t="s">
        <v>9</v>
      </c>
      <c r="C1055" s="19" t="s">
        <v>61</v>
      </c>
      <c r="D1055" s="4"/>
      <c r="E1055" s="4"/>
      <c r="F1055" s="7"/>
      <c r="G1055" s="2"/>
    </row>
    <row r="1056" spans="1:7" s="3" customFormat="1" ht="23.1" customHeight="1" x14ac:dyDescent="0.25">
      <c r="A1056" s="4"/>
      <c r="B1056" s="18" t="s">
        <v>2</v>
      </c>
      <c r="C1056" s="19">
        <v>50</v>
      </c>
      <c r="D1056" s="4"/>
      <c r="E1056" s="4"/>
      <c r="F1056" s="7"/>
      <c r="G1056" s="2"/>
    </row>
    <row r="1057" spans="1:7" s="3" customFormat="1" ht="23.1" customHeight="1" x14ac:dyDescent="0.25">
      <c r="A1057" s="4"/>
      <c r="B1057" s="18" t="s">
        <v>10</v>
      </c>
      <c r="C1057" s="20" t="s">
        <v>11</v>
      </c>
      <c r="D1057" s="4"/>
      <c r="E1057" s="4"/>
      <c r="F1057" s="7"/>
      <c r="G1057" s="2"/>
    </row>
    <row r="1058" spans="1:7" s="3" customFormat="1" ht="23.1" customHeight="1" x14ac:dyDescent="0.25">
      <c r="A1058" s="4"/>
      <c r="B1058" s="4"/>
      <c r="C1058" s="4"/>
      <c r="D1058" s="4"/>
      <c r="E1058" s="4"/>
      <c r="F1058" s="7"/>
      <c r="G1058" s="2"/>
    </row>
    <row r="1059" spans="1:7" s="3" customFormat="1" ht="50.1" customHeight="1" x14ac:dyDescent="0.25">
      <c r="A1059" s="63" t="s">
        <v>12</v>
      </c>
      <c r="B1059" s="63"/>
      <c r="C1059" s="21" t="s">
        <v>13</v>
      </c>
      <c r="D1059" s="64" t="s">
        <v>14</v>
      </c>
      <c r="E1059" s="64"/>
      <c r="F1059" s="21" t="s">
        <v>15</v>
      </c>
      <c r="G1059" s="2"/>
    </row>
    <row r="1060" spans="1:7" s="3" customFormat="1" ht="23.1" customHeight="1" x14ac:dyDescent="0.25">
      <c r="A1060" s="52" t="s">
        <v>16</v>
      </c>
      <c r="B1060" s="52"/>
      <c r="C1060" s="22">
        <v>52.74</v>
      </c>
      <c r="D1060" s="22">
        <v>10</v>
      </c>
      <c r="E1060" s="23" t="s">
        <v>17</v>
      </c>
      <c r="F1060" s="24">
        <f t="shared" ref="F1060:F1067" si="29">C1060*D1060</f>
        <v>527.4</v>
      </c>
      <c r="G1060" s="2"/>
    </row>
    <row r="1061" spans="1:7" s="3" customFormat="1" ht="23.1" customHeight="1" x14ac:dyDescent="0.25">
      <c r="A1061" s="52" t="s">
        <v>18</v>
      </c>
      <c r="B1061" s="52"/>
      <c r="C1061" s="22">
        <v>189.45</v>
      </c>
      <c r="D1061" s="22">
        <v>2.2349999999999999</v>
      </c>
      <c r="E1061" s="23" t="s">
        <v>19</v>
      </c>
      <c r="F1061" s="24">
        <f t="shared" si="29"/>
        <v>423.42074999999994</v>
      </c>
      <c r="G1061" s="2"/>
    </row>
    <row r="1062" spans="1:7" s="3" customFormat="1" ht="23.1" customHeight="1" x14ac:dyDescent="0.25">
      <c r="A1062" s="52" t="s">
        <v>20</v>
      </c>
      <c r="B1062" s="52"/>
      <c r="C1062" s="22">
        <v>762.99</v>
      </c>
      <c r="D1062" s="22">
        <v>2.2349999999999999</v>
      </c>
      <c r="E1062" s="23" t="s">
        <v>19</v>
      </c>
      <c r="F1062" s="24">
        <f t="shared" si="29"/>
        <v>1705.2826499999999</v>
      </c>
      <c r="G1062" s="2"/>
    </row>
    <row r="1063" spans="1:7" s="3" customFormat="1" ht="23.1" customHeight="1" x14ac:dyDescent="0.25">
      <c r="A1063" s="52" t="s">
        <v>21</v>
      </c>
      <c r="B1063" s="52"/>
      <c r="C1063" s="22">
        <v>1409.04</v>
      </c>
      <c r="D1063" s="22"/>
      <c r="E1063" s="23" t="s">
        <v>17</v>
      </c>
      <c r="F1063" s="24">
        <f t="shared" si="29"/>
        <v>0</v>
      </c>
      <c r="G1063" s="2"/>
    </row>
    <row r="1064" spans="1:7" s="3" customFormat="1" ht="45.95" customHeight="1" x14ac:dyDescent="0.25">
      <c r="A1064" s="52" t="s">
        <v>22</v>
      </c>
      <c r="B1064" s="52"/>
      <c r="C1064" s="22">
        <v>5358.15</v>
      </c>
      <c r="D1064" s="22">
        <v>10</v>
      </c>
      <c r="E1064" s="23" t="s">
        <v>17</v>
      </c>
      <c r="F1064" s="24">
        <f t="shared" si="29"/>
        <v>53581.5</v>
      </c>
      <c r="G1064" s="2"/>
    </row>
    <row r="1065" spans="1:7" s="3" customFormat="1" ht="23.1" customHeight="1" x14ac:dyDescent="0.25">
      <c r="A1065" s="52" t="s">
        <v>23</v>
      </c>
      <c r="B1065" s="52"/>
      <c r="C1065" s="22">
        <v>246.53</v>
      </c>
      <c r="D1065" s="22"/>
      <c r="E1065" s="23" t="s">
        <v>17</v>
      </c>
      <c r="F1065" s="24">
        <f t="shared" si="29"/>
        <v>0</v>
      </c>
      <c r="G1065" s="2"/>
    </row>
    <row r="1066" spans="1:7" s="3" customFormat="1" ht="23.1" customHeight="1" x14ac:dyDescent="0.25">
      <c r="A1066" s="52" t="s">
        <v>24</v>
      </c>
      <c r="B1066" s="52"/>
      <c r="C1066" s="22">
        <v>4374.5</v>
      </c>
      <c r="D1066" s="22">
        <v>10</v>
      </c>
      <c r="E1066" s="23" t="s">
        <v>17</v>
      </c>
      <c r="F1066" s="24">
        <f t="shared" si="29"/>
        <v>43745</v>
      </c>
      <c r="G1066" s="2"/>
    </row>
    <row r="1067" spans="1:7" s="3" customFormat="1" ht="23.1" customHeight="1" x14ac:dyDescent="0.25">
      <c r="A1067" s="52" t="s">
        <v>25</v>
      </c>
      <c r="B1067" s="52"/>
      <c r="C1067" s="22">
        <v>1282.45</v>
      </c>
      <c r="D1067" s="22">
        <v>10</v>
      </c>
      <c r="E1067" s="23" t="s">
        <v>17</v>
      </c>
      <c r="F1067" s="24">
        <f t="shared" si="29"/>
        <v>12824.5</v>
      </c>
      <c r="G1067" s="2"/>
    </row>
    <row r="1068" spans="1:7" s="3" customFormat="1" ht="23.1" customHeight="1" x14ac:dyDescent="0.25">
      <c r="A1068" s="52" t="s">
        <v>26</v>
      </c>
      <c r="B1068" s="52"/>
      <c r="C1068" s="22">
        <v>1000.47</v>
      </c>
      <c r="D1068" s="22">
        <v>10</v>
      </c>
      <c r="E1068" s="23" t="s">
        <v>17</v>
      </c>
      <c r="F1068" s="24">
        <f>C1068*D1068</f>
        <v>10004.700000000001</v>
      </c>
      <c r="G1068" s="2"/>
    </row>
    <row r="1069" spans="1:7" s="3" customFormat="1" ht="23.1" customHeight="1" x14ac:dyDescent="0.25">
      <c r="A1069" s="52" t="s">
        <v>27</v>
      </c>
      <c r="B1069" s="52"/>
      <c r="C1069" s="22">
        <v>718.61</v>
      </c>
      <c r="D1069" s="22">
        <v>100</v>
      </c>
      <c r="E1069" s="23" t="s">
        <v>17</v>
      </c>
      <c r="F1069" s="24">
        <f>C1069*D1069</f>
        <v>71861</v>
      </c>
      <c r="G1069" s="2"/>
    </row>
    <row r="1070" spans="1:7" s="3" customFormat="1" ht="23.1" customHeight="1" x14ac:dyDescent="0.25">
      <c r="A1070" s="4"/>
      <c r="B1070" s="25"/>
      <c r="C1070" s="25"/>
      <c r="D1070" s="26"/>
      <c r="E1070" s="26"/>
      <c r="F1070" s="7"/>
      <c r="G1070" s="2"/>
    </row>
    <row r="1071" spans="1:7" s="3" customFormat="1" ht="23.1" customHeight="1" x14ac:dyDescent="0.25">
      <c r="A1071" s="4"/>
      <c r="B1071" s="5" t="s">
        <v>28</v>
      </c>
      <c r="C1071" s="6"/>
      <c r="D1071" s="4"/>
      <c r="E1071" s="4"/>
      <c r="F1071" s="7"/>
      <c r="G1071" s="2"/>
    </row>
    <row r="1072" spans="1:7" s="3" customFormat="1" ht="23.1" customHeight="1" x14ac:dyDescent="0.25">
      <c r="A1072" s="4"/>
      <c r="B1072" s="53" t="s">
        <v>29</v>
      </c>
      <c r="C1072" s="27" t="s">
        <v>30</v>
      </c>
      <c r="D1072" s="28">
        <f>IF(F1060&gt;0,ROUND((F1060+C1053)/C1053,2),0)</f>
        <v>1.01</v>
      </c>
      <c r="E1072" s="28"/>
      <c r="F1072" s="8"/>
      <c r="G1072" s="2"/>
    </row>
    <row r="1073" spans="1:7" s="3" customFormat="1" ht="23.1" customHeight="1" x14ac:dyDescent="0.25">
      <c r="A1073" s="4"/>
      <c r="B1073" s="53"/>
      <c r="C1073" s="27" t="s">
        <v>31</v>
      </c>
      <c r="D1073" s="28">
        <f>IF(SUM(F1061:F1062)&gt;0,ROUND((F1061+F1062+C1053)/C1053,2),0)</f>
        <v>1.05</v>
      </c>
      <c r="E1073" s="28"/>
      <c r="F1073" s="29"/>
      <c r="G1073" s="2"/>
    </row>
    <row r="1074" spans="1:7" s="3" customFormat="1" ht="23.1" customHeight="1" x14ac:dyDescent="0.25">
      <c r="A1074" s="4"/>
      <c r="B1074" s="53"/>
      <c r="C1074" s="27" t="s">
        <v>32</v>
      </c>
      <c r="D1074" s="28">
        <f>IF(F1063&gt;0,ROUND((F1063+C1053)/C1053,2),0)</f>
        <v>0</v>
      </c>
      <c r="E1074" s="8"/>
      <c r="F1074" s="29"/>
      <c r="G1074" s="2"/>
    </row>
    <row r="1075" spans="1:7" s="3" customFormat="1" ht="23.1" customHeight="1" x14ac:dyDescent="0.25">
      <c r="A1075" s="4"/>
      <c r="B1075" s="53"/>
      <c r="C1075" s="30" t="s">
        <v>33</v>
      </c>
      <c r="D1075" s="31">
        <f>IF(SUM(F1064:F1069)&gt;0,ROUND((SUM(F1064:F1069)+C1053)/C1053,2),0)</f>
        <v>5.51</v>
      </c>
      <c r="E1075" s="8"/>
      <c r="F1075" s="29"/>
      <c r="G1075" s="2"/>
    </row>
    <row r="1076" spans="1:7" s="3" customFormat="1" ht="23.1" customHeight="1" x14ac:dyDescent="0.25">
      <c r="A1076" s="4"/>
      <c r="B1076" s="4"/>
      <c r="C1076" s="32" t="s">
        <v>34</v>
      </c>
      <c r="D1076" s="33">
        <f>SUM(D1072:D1075)-IF(VALUE(COUNTIF(D1072:D1075,"&gt;0"))=4,3,0)-IF(VALUE(COUNTIF(D1072:D1075,"&gt;0"))=3,2,0)-IF(VALUE(COUNTIF(D1072:D1075,"&gt;0"))=2,1,0)</f>
        <v>5.57</v>
      </c>
      <c r="E1076" s="34"/>
      <c r="F1076" s="7"/>
      <c r="G1076" s="2"/>
    </row>
    <row r="1077" spans="1:7" s="3" customFormat="1" ht="23.1" customHeight="1" x14ac:dyDescent="0.25">
      <c r="A1077" s="4"/>
      <c r="B1077" s="4"/>
      <c r="C1077" s="4"/>
      <c r="D1077" s="35"/>
      <c r="E1077" s="4"/>
      <c r="F1077" s="7"/>
      <c r="G1077" s="2"/>
    </row>
    <row r="1078" spans="1:7" s="3" customFormat="1" ht="23.1" customHeight="1" x14ac:dyDescent="0.35">
      <c r="A1078" s="36"/>
      <c r="B1078" s="37" t="s">
        <v>35</v>
      </c>
      <c r="C1078" s="55">
        <f>D1076*C1053</f>
        <v>237343.27000000002</v>
      </c>
      <c r="D1078" s="55"/>
      <c r="E1078" s="4"/>
      <c r="F1078" s="7"/>
      <c r="G1078" s="2"/>
    </row>
    <row r="1079" spans="1:7" s="3" customFormat="1" ht="23.1" customHeight="1" x14ac:dyDescent="0.3">
      <c r="A1079" s="4"/>
      <c r="B1079" s="38" t="s">
        <v>36</v>
      </c>
      <c r="C1079" s="56">
        <f>C1078/C1052</f>
        <v>213.43819244604319</v>
      </c>
      <c r="D1079" s="56"/>
      <c r="E1079" s="4"/>
      <c r="F1079" s="4"/>
      <c r="G1079" s="2"/>
    </row>
    <row r="1080" spans="1:7" s="3" customFormat="1" ht="23.1" customHeight="1" x14ac:dyDescent="0.25">
      <c r="A1080" s="1"/>
      <c r="B1080" s="1"/>
      <c r="C1080" s="1"/>
      <c r="D1080" s="1"/>
      <c r="E1080" s="1"/>
      <c r="F1080" s="1"/>
      <c r="G1080" s="2"/>
    </row>
    <row r="1081" spans="1:7" s="3" customFormat="1" ht="54.95" customHeight="1" x14ac:dyDescent="0.8">
      <c r="A1081" s="54" t="s">
        <v>143</v>
      </c>
      <c r="B1081" s="54"/>
      <c r="C1081" s="54"/>
      <c r="D1081" s="54"/>
      <c r="E1081" s="54"/>
      <c r="F1081" s="54"/>
      <c r="G1081" s="2"/>
    </row>
    <row r="1082" spans="1:7" s="3" customFormat="1" ht="45.95" customHeight="1" x14ac:dyDescent="0.25">
      <c r="A1082" s="45" t="s">
        <v>0</v>
      </c>
      <c r="B1082" s="45"/>
      <c r="C1082" s="45"/>
      <c r="D1082" s="45"/>
      <c r="E1082" s="45"/>
      <c r="F1082" s="45"/>
      <c r="G1082" s="2"/>
    </row>
    <row r="1083" spans="1:7" s="3" customFormat="1" ht="30" customHeight="1" x14ac:dyDescent="0.25">
      <c r="A1083" s="4"/>
      <c r="B1083" s="5" t="s">
        <v>1</v>
      </c>
      <c r="C1083" s="6"/>
      <c r="D1083" s="4"/>
      <c r="E1083" s="4"/>
      <c r="F1083" s="7"/>
      <c r="G1083" s="2"/>
    </row>
    <row r="1084" spans="1:7" s="3" customFormat="1" ht="23.1" customHeight="1" x14ac:dyDescent="0.25">
      <c r="A1084" s="8"/>
      <c r="B1084" s="46" t="s">
        <v>3</v>
      </c>
      <c r="C1084" s="49" t="s">
        <v>4</v>
      </c>
      <c r="D1084" s="50"/>
      <c r="E1084" s="50"/>
      <c r="F1084" s="51"/>
      <c r="G1084" s="2"/>
    </row>
    <row r="1085" spans="1:7" s="3" customFormat="1" ht="23.1" customHeight="1" x14ac:dyDescent="0.25">
      <c r="A1085" s="8"/>
      <c r="B1085" s="47"/>
      <c r="C1085" s="49" t="s">
        <v>104</v>
      </c>
      <c r="D1085" s="50"/>
      <c r="E1085" s="50"/>
      <c r="F1085" s="51"/>
      <c r="G1085" s="2"/>
    </row>
    <row r="1086" spans="1:7" s="3" customFormat="1" ht="23.1" customHeight="1" x14ac:dyDescent="0.25">
      <c r="A1086" s="8"/>
      <c r="B1086" s="48"/>
      <c r="C1086" s="49" t="s">
        <v>105</v>
      </c>
      <c r="D1086" s="50"/>
      <c r="E1086" s="50"/>
      <c r="F1086" s="51"/>
      <c r="G1086" s="2"/>
    </row>
    <row r="1087" spans="1:7" s="3" customFormat="1" ht="23.1" customHeight="1" x14ac:dyDescent="0.25">
      <c r="A1087" s="4"/>
      <c r="B1087" s="9" t="s">
        <v>5</v>
      </c>
      <c r="C1087" s="10">
        <v>8.6999999999999993</v>
      </c>
      <c r="D1087" s="11"/>
      <c r="E1087" s="8"/>
      <c r="F1087" s="7"/>
      <c r="G1087" s="2"/>
    </row>
    <row r="1088" spans="1:7" s="3" customFormat="1" ht="23.1" customHeight="1" x14ac:dyDescent="0.25">
      <c r="A1088" s="4"/>
      <c r="B1088" s="12" t="s">
        <v>6</v>
      </c>
      <c r="C1088" s="13">
        <v>1239</v>
      </c>
      <c r="D1088" s="57" t="s">
        <v>7</v>
      </c>
      <c r="E1088" s="58"/>
      <c r="F1088" s="61">
        <f>C1089/C1088</f>
        <v>18.170298627925746</v>
      </c>
      <c r="G1088" s="2"/>
    </row>
    <row r="1089" spans="1:7" s="3" customFormat="1" ht="23.1" customHeight="1" x14ac:dyDescent="0.25">
      <c r="A1089" s="4"/>
      <c r="B1089" s="12" t="s">
        <v>8</v>
      </c>
      <c r="C1089" s="14">
        <v>22513</v>
      </c>
      <c r="D1089" s="59"/>
      <c r="E1089" s="60"/>
      <c r="F1089" s="62"/>
      <c r="G1089" s="2"/>
    </row>
    <row r="1090" spans="1:7" s="3" customFormat="1" ht="23.1" customHeight="1" x14ac:dyDescent="0.25">
      <c r="A1090" s="4"/>
      <c r="B1090" s="15"/>
      <c r="C1090" s="16"/>
      <c r="D1090" s="17"/>
      <c r="E1090" s="4"/>
      <c r="F1090" s="7"/>
      <c r="G1090" s="2"/>
    </row>
    <row r="1091" spans="1:7" s="3" customFormat="1" ht="23.1" customHeight="1" x14ac:dyDescent="0.25">
      <c r="A1091" s="4"/>
      <c r="B1091" s="18" t="s">
        <v>9</v>
      </c>
      <c r="C1091" s="19" t="s">
        <v>62</v>
      </c>
      <c r="D1091" s="4"/>
      <c r="E1091" s="4"/>
      <c r="F1091" s="7"/>
      <c r="G1091" s="2"/>
    </row>
    <row r="1092" spans="1:7" s="3" customFormat="1" ht="23.1" customHeight="1" x14ac:dyDescent="0.25">
      <c r="A1092" s="4"/>
      <c r="B1092" s="18" t="s">
        <v>2</v>
      </c>
      <c r="C1092" s="19">
        <v>75</v>
      </c>
      <c r="D1092" s="4"/>
      <c r="E1092" s="4"/>
      <c r="F1092" s="7"/>
      <c r="G1092" s="2"/>
    </row>
    <row r="1093" spans="1:7" s="3" customFormat="1" ht="23.1" customHeight="1" x14ac:dyDescent="0.25">
      <c r="A1093" s="4"/>
      <c r="B1093" s="18" t="s">
        <v>10</v>
      </c>
      <c r="C1093" s="20" t="s">
        <v>11</v>
      </c>
      <c r="D1093" s="4"/>
      <c r="E1093" s="4"/>
      <c r="F1093" s="7"/>
      <c r="G1093" s="2"/>
    </row>
    <row r="1094" spans="1:7" s="3" customFormat="1" ht="23.1" customHeight="1" x14ac:dyDescent="0.25">
      <c r="A1094" s="4"/>
      <c r="B1094" s="4"/>
      <c r="C1094" s="4"/>
      <c r="D1094" s="4"/>
      <c r="E1094" s="4"/>
      <c r="F1094" s="7"/>
      <c r="G1094" s="2"/>
    </row>
    <row r="1095" spans="1:7" s="3" customFormat="1" ht="50.1" customHeight="1" x14ac:dyDescent="0.25">
      <c r="A1095" s="63" t="s">
        <v>12</v>
      </c>
      <c r="B1095" s="63"/>
      <c r="C1095" s="21" t="s">
        <v>13</v>
      </c>
      <c r="D1095" s="64" t="s">
        <v>14</v>
      </c>
      <c r="E1095" s="64"/>
      <c r="F1095" s="21" t="s">
        <v>15</v>
      </c>
      <c r="G1095" s="2"/>
    </row>
    <row r="1096" spans="1:7" s="3" customFormat="1" ht="23.1" customHeight="1" x14ac:dyDescent="0.25">
      <c r="A1096" s="52" t="s">
        <v>16</v>
      </c>
      <c r="B1096" s="52"/>
      <c r="C1096" s="22">
        <v>52.74</v>
      </c>
      <c r="D1096" s="22">
        <v>8.6999999999999993</v>
      </c>
      <c r="E1096" s="23" t="s">
        <v>17</v>
      </c>
      <c r="F1096" s="24">
        <f t="shared" ref="F1096:F1103" si="30">C1096*D1096</f>
        <v>458.83799999999997</v>
      </c>
      <c r="G1096" s="2"/>
    </row>
    <row r="1097" spans="1:7" s="3" customFormat="1" ht="23.1" customHeight="1" x14ac:dyDescent="0.25">
      <c r="A1097" s="52" t="s">
        <v>18</v>
      </c>
      <c r="B1097" s="52"/>
      <c r="C1097" s="22">
        <v>189.45</v>
      </c>
      <c r="D1097" s="22">
        <v>1.9470000000000001</v>
      </c>
      <c r="E1097" s="23" t="s">
        <v>19</v>
      </c>
      <c r="F1097" s="24">
        <f t="shared" si="30"/>
        <v>368.85915</v>
      </c>
      <c r="G1097" s="2"/>
    </row>
    <row r="1098" spans="1:7" s="3" customFormat="1" ht="23.1" customHeight="1" x14ac:dyDescent="0.25">
      <c r="A1098" s="52" t="s">
        <v>20</v>
      </c>
      <c r="B1098" s="52"/>
      <c r="C1098" s="22">
        <v>762.99</v>
      </c>
      <c r="D1098" s="22">
        <v>1.9470000000000001</v>
      </c>
      <c r="E1098" s="23" t="s">
        <v>19</v>
      </c>
      <c r="F1098" s="24">
        <f t="shared" si="30"/>
        <v>1485.54153</v>
      </c>
      <c r="G1098" s="2"/>
    </row>
    <row r="1099" spans="1:7" s="3" customFormat="1" ht="23.1" customHeight="1" x14ac:dyDescent="0.25">
      <c r="A1099" s="52" t="s">
        <v>21</v>
      </c>
      <c r="B1099" s="52"/>
      <c r="C1099" s="22">
        <v>1409.04</v>
      </c>
      <c r="D1099" s="22"/>
      <c r="E1099" s="23" t="s">
        <v>17</v>
      </c>
      <c r="F1099" s="24">
        <f t="shared" si="30"/>
        <v>0</v>
      </c>
      <c r="G1099" s="2"/>
    </row>
    <row r="1100" spans="1:7" s="3" customFormat="1" ht="45.95" customHeight="1" x14ac:dyDescent="0.25">
      <c r="A1100" s="52" t="s">
        <v>22</v>
      </c>
      <c r="B1100" s="52"/>
      <c r="C1100" s="22">
        <v>5358.15</v>
      </c>
      <c r="D1100" s="22">
        <v>8.6999999999999993</v>
      </c>
      <c r="E1100" s="23" t="s">
        <v>17</v>
      </c>
      <c r="F1100" s="24">
        <f t="shared" si="30"/>
        <v>46615.904999999992</v>
      </c>
      <c r="G1100" s="2"/>
    </row>
    <row r="1101" spans="1:7" s="3" customFormat="1" ht="23.1" customHeight="1" x14ac:dyDescent="0.25">
      <c r="A1101" s="52" t="s">
        <v>23</v>
      </c>
      <c r="B1101" s="52"/>
      <c r="C1101" s="22">
        <v>246.53</v>
      </c>
      <c r="D1101" s="22"/>
      <c r="E1101" s="23" t="s">
        <v>17</v>
      </c>
      <c r="F1101" s="24">
        <f t="shared" si="30"/>
        <v>0</v>
      </c>
      <c r="G1101" s="2"/>
    </row>
    <row r="1102" spans="1:7" s="3" customFormat="1" ht="23.1" customHeight="1" x14ac:dyDescent="0.25">
      <c r="A1102" s="52" t="s">
        <v>24</v>
      </c>
      <c r="B1102" s="52"/>
      <c r="C1102" s="22">
        <v>4374.5</v>
      </c>
      <c r="D1102" s="22">
        <v>8.6999999999999993</v>
      </c>
      <c r="E1102" s="23" t="s">
        <v>17</v>
      </c>
      <c r="F1102" s="24">
        <f t="shared" si="30"/>
        <v>38058.149999999994</v>
      </c>
      <c r="G1102" s="2"/>
    </row>
    <row r="1103" spans="1:7" s="3" customFormat="1" ht="23.1" customHeight="1" x14ac:dyDescent="0.25">
      <c r="A1103" s="52" t="s">
        <v>25</v>
      </c>
      <c r="B1103" s="52"/>
      <c r="C1103" s="22">
        <v>1282.45</v>
      </c>
      <c r="D1103" s="22">
        <v>8.6999999999999993</v>
      </c>
      <c r="E1103" s="23" t="s">
        <v>17</v>
      </c>
      <c r="F1103" s="24">
        <f t="shared" si="30"/>
        <v>11157.314999999999</v>
      </c>
      <c r="G1103" s="2"/>
    </row>
    <row r="1104" spans="1:7" s="3" customFormat="1" ht="23.1" customHeight="1" x14ac:dyDescent="0.25">
      <c r="A1104" s="52" t="s">
        <v>26</v>
      </c>
      <c r="B1104" s="52"/>
      <c r="C1104" s="22">
        <v>1000.47</v>
      </c>
      <c r="D1104" s="22">
        <v>8.6999999999999993</v>
      </c>
      <c r="E1104" s="23" t="s">
        <v>17</v>
      </c>
      <c r="F1104" s="24">
        <f>C1104*D1104</f>
        <v>8704.0889999999999</v>
      </c>
      <c r="G1104" s="2"/>
    </row>
    <row r="1105" spans="1:7" s="3" customFormat="1" ht="23.1" customHeight="1" x14ac:dyDescent="0.25">
      <c r="A1105" s="52" t="s">
        <v>27</v>
      </c>
      <c r="B1105" s="52"/>
      <c r="C1105" s="22">
        <v>718.61</v>
      </c>
      <c r="D1105" s="22">
        <v>87</v>
      </c>
      <c r="E1105" s="23" t="s">
        <v>17</v>
      </c>
      <c r="F1105" s="24">
        <f>C1105*D1105</f>
        <v>62519.07</v>
      </c>
      <c r="G1105" s="2"/>
    </row>
    <row r="1106" spans="1:7" s="3" customFormat="1" ht="23.1" customHeight="1" x14ac:dyDescent="0.25">
      <c r="A1106" s="4"/>
      <c r="B1106" s="25"/>
      <c r="C1106" s="25"/>
      <c r="D1106" s="26"/>
      <c r="E1106" s="26"/>
      <c r="F1106" s="7"/>
      <c r="G1106" s="2"/>
    </row>
    <row r="1107" spans="1:7" s="3" customFormat="1" ht="23.1" customHeight="1" x14ac:dyDescent="0.25">
      <c r="A1107" s="4"/>
      <c r="B1107" s="5" t="s">
        <v>28</v>
      </c>
      <c r="C1107" s="6"/>
      <c r="D1107" s="4"/>
      <c r="E1107" s="4"/>
      <c r="F1107" s="7"/>
      <c r="G1107" s="2"/>
    </row>
    <row r="1108" spans="1:7" s="3" customFormat="1" ht="23.1" customHeight="1" x14ac:dyDescent="0.25">
      <c r="A1108" s="4"/>
      <c r="B1108" s="53" t="s">
        <v>29</v>
      </c>
      <c r="C1108" s="27" t="s">
        <v>30</v>
      </c>
      <c r="D1108" s="28">
        <f>IF(F1096&gt;0,ROUND((F1096+C1089)/C1089,2),0)</f>
        <v>1.02</v>
      </c>
      <c r="E1108" s="28"/>
      <c r="F1108" s="8"/>
      <c r="G1108" s="2"/>
    </row>
    <row r="1109" spans="1:7" s="3" customFormat="1" ht="23.1" customHeight="1" x14ac:dyDescent="0.25">
      <c r="A1109" s="4"/>
      <c r="B1109" s="53"/>
      <c r="C1109" s="27" t="s">
        <v>31</v>
      </c>
      <c r="D1109" s="28">
        <f>IF(SUM(F1097:F1098)&gt;0,ROUND((F1097+F1098+C1089)/C1089,2),0)</f>
        <v>1.08</v>
      </c>
      <c r="E1109" s="28"/>
      <c r="F1109" s="29"/>
      <c r="G1109" s="2"/>
    </row>
    <row r="1110" spans="1:7" s="3" customFormat="1" ht="23.1" customHeight="1" x14ac:dyDescent="0.25">
      <c r="A1110" s="4"/>
      <c r="B1110" s="53"/>
      <c r="C1110" s="27" t="s">
        <v>32</v>
      </c>
      <c r="D1110" s="28">
        <f>IF(F1099&gt;0,ROUND((F1099+C1089)/C1089,2),0)</f>
        <v>0</v>
      </c>
      <c r="E1110" s="8"/>
      <c r="F1110" s="29"/>
      <c r="G1110" s="2"/>
    </row>
    <row r="1111" spans="1:7" s="3" customFormat="1" ht="23.1" customHeight="1" x14ac:dyDescent="0.25">
      <c r="A1111" s="4"/>
      <c r="B1111" s="53"/>
      <c r="C1111" s="30" t="s">
        <v>33</v>
      </c>
      <c r="D1111" s="31">
        <f>IF(SUM(F1100:F1105)&gt;0,ROUND((SUM(F1100:F1105)+C1089)/C1089,2),0)</f>
        <v>8.42</v>
      </c>
      <c r="E1111" s="8"/>
      <c r="F1111" s="29"/>
      <c r="G1111" s="2"/>
    </row>
    <row r="1112" spans="1:7" s="3" customFormat="1" ht="23.1" customHeight="1" x14ac:dyDescent="0.25">
      <c r="A1112" s="4"/>
      <c r="B1112" s="4"/>
      <c r="C1112" s="32" t="s">
        <v>34</v>
      </c>
      <c r="D1112" s="33">
        <f>SUM(D1108:D1111)-IF(VALUE(COUNTIF(D1108:D1111,"&gt;0"))=4,3,0)-IF(VALUE(COUNTIF(D1108:D1111,"&gt;0"))=3,2,0)-IF(VALUE(COUNTIF(D1108:D1111,"&gt;0"))=2,1,0)</f>
        <v>8.52</v>
      </c>
      <c r="E1112" s="34"/>
      <c r="F1112" s="7"/>
      <c r="G1112" s="2"/>
    </row>
    <row r="1113" spans="1:7" s="3" customFormat="1" ht="23.1" customHeight="1" x14ac:dyDescent="0.25">
      <c r="A1113" s="4"/>
      <c r="B1113" s="4"/>
      <c r="C1113" s="4"/>
      <c r="D1113" s="35"/>
      <c r="E1113" s="4"/>
      <c r="F1113" s="7"/>
      <c r="G1113" s="2"/>
    </row>
    <row r="1114" spans="1:7" s="3" customFormat="1" ht="23.1" customHeight="1" x14ac:dyDescent="0.35">
      <c r="A1114" s="36"/>
      <c r="B1114" s="37" t="s">
        <v>35</v>
      </c>
      <c r="C1114" s="55">
        <f>D1112*C1089</f>
        <v>191810.75999999998</v>
      </c>
      <c r="D1114" s="55"/>
      <c r="E1114" s="4"/>
      <c r="F1114" s="7"/>
      <c r="G1114" s="2"/>
    </row>
    <row r="1115" spans="1:7" s="3" customFormat="1" ht="23.1" customHeight="1" x14ac:dyDescent="0.3">
      <c r="A1115" s="4"/>
      <c r="B1115" s="38" t="s">
        <v>36</v>
      </c>
      <c r="C1115" s="56">
        <f>C1114/C1088</f>
        <v>154.81094430992735</v>
      </c>
      <c r="D1115" s="56"/>
      <c r="E1115" s="4"/>
      <c r="F1115" s="4"/>
      <c r="G1115" s="2"/>
    </row>
    <row r="1116" spans="1:7" ht="23.1" customHeight="1" x14ac:dyDescent="0.3">
      <c r="A1116" s="39"/>
      <c r="B1116" s="40"/>
      <c r="C1116" s="41"/>
      <c r="D1116" s="41"/>
      <c r="E1116" s="39"/>
      <c r="F1116" s="39"/>
    </row>
    <row r="1117" spans="1:7" s="3" customFormat="1" ht="54.95" customHeight="1" x14ac:dyDescent="0.8">
      <c r="A1117" s="54" t="s">
        <v>144</v>
      </c>
      <c r="B1117" s="54"/>
      <c r="C1117" s="54"/>
      <c r="D1117" s="54"/>
      <c r="E1117" s="54"/>
      <c r="F1117" s="54"/>
      <c r="G1117" s="2"/>
    </row>
    <row r="1118" spans="1:7" s="3" customFormat="1" ht="45.95" customHeight="1" x14ac:dyDescent="0.25">
      <c r="A1118" s="45" t="s">
        <v>0</v>
      </c>
      <c r="B1118" s="45"/>
      <c r="C1118" s="45"/>
      <c r="D1118" s="45"/>
      <c r="E1118" s="45"/>
      <c r="F1118" s="45"/>
      <c r="G1118" s="2"/>
    </row>
    <row r="1119" spans="1:7" s="3" customFormat="1" ht="30" customHeight="1" x14ac:dyDescent="0.25">
      <c r="A1119" s="4"/>
      <c r="B1119" s="5" t="s">
        <v>1</v>
      </c>
      <c r="C1119" s="6"/>
      <c r="D1119" s="4"/>
      <c r="E1119" s="4"/>
      <c r="F1119" s="7"/>
      <c r="G1119" s="2"/>
    </row>
    <row r="1120" spans="1:7" s="3" customFormat="1" ht="23.1" customHeight="1" x14ac:dyDescent="0.25">
      <c r="A1120" s="8"/>
      <c r="B1120" s="46" t="s">
        <v>3</v>
      </c>
      <c r="C1120" s="49" t="s">
        <v>4</v>
      </c>
      <c r="D1120" s="50"/>
      <c r="E1120" s="50"/>
      <c r="F1120" s="51"/>
      <c r="G1120" s="2"/>
    </row>
    <row r="1121" spans="1:7" s="3" customFormat="1" ht="23.1" customHeight="1" x14ac:dyDescent="0.25">
      <c r="A1121" s="8"/>
      <c r="B1121" s="47"/>
      <c r="C1121" s="49" t="s">
        <v>104</v>
      </c>
      <c r="D1121" s="50"/>
      <c r="E1121" s="50"/>
      <c r="F1121" s="51"/>
      <c r="G1121" s="2"/>
    </row>
    <row r="1122" spans="1:7" s="3" customFormat="1" ht="23.1" customHeight="1" x14ac:dyDescent="0.25">
      <c r="A1122" s="8"/>
      <c r="B1122" s="48"/>
      <c r="C1122" s="49" t="s">
        <v>106</v>
      </c>
      <c r="D1122" s="50"/>
      <c r="E1122" s="50"/>
      <c r="F1122" s="51"/>
      <c r="G1122" s="2"/>
    </row>
    <row r="1123" spans="1:7" s="3" customFormat="1" ht="23.1" customHeight="1" x14ac:dyDescent="0.25">
      <c r="A1123" s="4"/>
      <c r="B1123" s="9" t="s">
        <v>5</v>
      </c>
      <c r="C1123" s="10">
        <v>7.5</v>
      </c>
      <c r="D1123" s="11"/>
      <c r="E1123" s="8"/>
      <c r="F1123" s="7"/>
      <c r="G1123" s="2"/>
    </row>
    <row r="1124" spans="1:7" s="3" customFormat="1" ht="23.1" customHeight="1" x14ac:dyDescent="0.25">
      <c r="A1124" s="4"/>
      <c r="B1124" s="12" t="s">
        <v>6</v>
      </c>
      <c r="C1124" s="13">
        <v>1240</v>
      </c>
      <c r="D1124" s="57" t="s">
        <v>7</v>
      </c>
      <c r="E1124" s="58"/>
      <c r="F1124" s="61">
        <f>C1125/C1124</f>
        <v>19.121774193548386</v>
      </c>
      <c r="G1124" s="2"/>
    </row>
    <row r="1125" spans="1:7" s="3" customFormat="1" ht="23.1" customHeight="1" x14ac:dyDescent="0.25">
      <c r="A1125" s="4"/>
      <c r="B1125" s="12" t="s">
        <v>8</v>
      </c>
      <c r="C1125" s="14">
        <v>23711</v>
      </c>
      <c r="D1125" s="59"/>
      <c r="E1125" s="60"/>
      <c r="F1125" s="62"/>
      <c r="G1125" s="2"/>
    </row>
    <row r="1126" spans="1:7" s="3" customFormat="1" ht="23.1" customHeight="1" x14ac:dyDescent="0.25">
      <c r="A1126" s="4"/>
      <c r="B1126" s="15"/>
      <c r="C1126" s="16"/>
      <c r="D1126" s="17"/>
      <c r="E1126" s="4"/>
      <c r="F1126" s="7"/>
      <c r="G1126" s="2"/>
    </row>
    <row r="1127" spans="1:7" s="3" customFormat="1" ht="23.1" customHeight="1" x14ac:dyDescent="0.25">
      <c r="A1127" s="4"/>
      <c r="B1127" s="18" t="s">
        <v>9</v>
      </c>
      <c r="C1127" s="19" t="s">
        <v>63</v>
      </c>
      <c r="D1127" s="4"/>
      <c r="E1127" s="4"/>
      <c r="F1127" s="7"/>
      <c r="G1127" s="2"/>
    </row>
    <row r="1128" spans="1:7" s="3" customFormat="1" ht="23.1" customHeight="1" x14ac:dyDescent="0.25">
      <c r="A1128" s="4"/>
      <c r="B1128" s="18" t="s">
        <v>2</v>
      </c>
      <c r="C1128" s="19">
        <v>75</v>
      </c>
      <c r="D1128" s="4"/>
      <c r="E1128" s="4"/>
      <c r="F1128" s="7"/>
      <c r="G1128" s="2"/>
    </row>
    <row r="1129" spans="1:7" s="3" customFormat="1" ht="23.1" customHeight="1" x14ac:dyDescent="0.25">
      <c r="A1129" s="4"/>
      <c r="B1129" s="18" t="s">
        <v>10</v>
      </c>
      <c r="C1129" s="20" t="s">
        <v>11</v>
      </c>
      <c r="D1129" s="4"/>
      <c r="E1129" s="4"/>
      <c r="F1129" s="7"/>
      <c r="G1129" s="2"/>
    </row>
    <row r="1130" spans="1:7" s="3" customFormat="1" ht="23.1" customHeight="1" x14ac:dyDescent="0.25">
      <c r="A1130" s="4"/>
      <c r="B1130" s="4"/>
      <c r="C1130" s="4"/>
      <c r="D1130" s="4"/>
      <c r="E1130" s="4"/>
      <c r="F1130" s="7"/>
      <c r="G1130" s="2"/>
    </row>
    <row r="1131" spans="1:7" s="3" customFormat="1" ht="50.1" customHeight="1" x14ac:dyDescent="0.25">
      <c r="A1131" s="63" t="s">
        <v>12</v>
      </c>
      <c r="B1131" s="63"/>
      <c r="C1131" s="21" t="s">
        <v>13</v>
      </c>
      <c r="D1131" s="64" t="s">
        <v>14</v>
      </c>
      <c r="E1131" s="64"/>
      <c r="F1131" s="21" t="s">
        <v>15</v>
      </c>
      <c r="G1131" s="2"/>
    </row>
    <row r="1132" spans="1:7" s="3" customFormat="1" ht="23.1" customHeight="1" x14ac:dyDescent="0.25">
      <c r="A1132" s="52" t="s">
        <v>16</v>
      </c>
      <c r="B1132" s="52"/>
      <c r="C1132" s="22">
        <v>52.74</v>
      </c>
      <c r="D1132" s="22">
        <v>7.5</v>
      </c>
      <c r="E1132" s="23" t="s">
        <v>17</v>
      </c>
      <c r="F1132" s="24">
        <f t="shared" ref="F1132:F1139" si="31">C1132*D1132</f>
        <v>395.55</v>
      </c>
      <c r="G1132" s="2"/>
    </row>
    <row r="1133" spans="1:7" s="3" customFormat="1" ht="23.1" customHeight="1" x14ac:dyDescent="0.25">
      <c r="A1133" s="52" t="s">
        <v>18</v>
      </c>
      <c r="B1133" s="52"/>
      <c r="C1133" s="22">
        <v>189.45</v>
      </c>
      <c r="D1133" s="22">
        <v>1.7</v>
      </c>
      <c r="E1133" s="23" t="s">
        <v>19</v>
      </c>
      <c r="F1133" s="24">
        <f t="shared" si="31"/>
        <v>322.065</v>
      </c>
      <c r="G1133" s="2"/>
    </row>
    <row r="1134" spans="1:7" s="3" customFormat="1" ht="23.1" customHeight="1" x14ac:dyDescent="0.25">
      <c r="A1134" s="52" t="s">
        <v>20</v>
      </c>
      <c r="B1134" s="52"/>
      <c r="C1134" s="22">
        <v>762.99</v>
      </c>
      <c r="D1134" s="22">
        <v>1.7</v>
      </c>
      <c r="E1134" s="23" t="s">
        <v>19</v>
      </c>
      <c r="F1134" s="24">
        <f t="shared" si="31"/>
        <v>1297.0830000000001</v>
      </c>
      <c r="G1134" s="2"/>
    </row>
    <row r="1135" spans="1:7" s="3" customFormat="1" ht="23.1" customHeight="1" x14ac:dyDescent="0.25">
      <c r="A1135" s="52" t="s">
        <v>21</v>
      </c>
      <c r="B1135" s="52"/>
      <c r="C1135" s="22">
        <v>1409.04</v>
      </c>
      <c r="D1135" s="22"/>
      <c r="E1135" s="23" t="s">
        <v>17</v>
      </c>
      <c r="F1135" s="24">
        <f t="shared" si="31"/>
        <v>0</v>
      </c>
      <c r="G1135" s="2"/>
    </row>
    <row r="1136" spans="1:7" s="3" customFormat="1" ht="45.95" customHeight="1" x14ac:dyDescent="0.25">
      <c r="A1136" s="52" t="s">
        <v>22</v>
      </c>
      <c r="B1136" s="52"/>
      <c r="C1136" s="22">
        <v>5358.15</v>
      </c>
      <c r="D1136" s="22">
        <v>7.5</v>
      </c>
      <c r="E1136" s="23" t="s">
        <v>17</v>
      </c>
      <c r="F1136" s="24">
        <f t="shared" si="31"/>
        <v>40186.125</v>
      </c>
      <c r="G1136" s="2"/>
    </row>
    <row r="1137" spans="1:7" s="3" customFormat="1" ht="23.1" customHeight="1" x14ac:dyDescent="0.25">
      <c r="A1137" s="52" t="s">
        <v>23</v>
      </c>
      <c r="B1137" s="52"/>
      <c r="C1137" s="22">
        <v>246.53</v>
      </c>
      <c r="D1137" s="22"/>
      <c r="E1137" s="23" t="s">
        <v>17</v>
      </c>
      <c r="F1137" s="24">
        <f t="shared" si="31"/>
        <v>0</v>
      </c>
      <c r="G1137" s="2"/>
    </row>
    <row r="1138" spans="1:7" s="3" customFormat="1" ht="23.1" customHeight="1" x14ac:dyDescent="0.25">
      <c r="A1138" s="52" t="s">
        <v>24</v>
      </c>
      <c r="B1138" s="52"/>
      <c r="C1138" s="22">
        <v>4374.5</v>
      </c>
      <c r="D1138" s="22">
        <v>7.5</v>
      </c>
      <c r="E1138" s="23" t="s">
        <v>17</v>
      </c>
      <c r="F1138" s="24">
        <f t="shared" si="31"/>
        <v>32808.75</v>
      </c>
      <c r="G1138" s="2"/>
    </row>
    <row r="1139" spans="1:7" s="3" customFormat="1" ht="23.1" customHeight="1" x14ac:dyDescent="0.25">
      <c r="A1139" s="52" t="s">
        <v>25</v>
      </c>
      <c r="B1139" s="52"/>
      <c r="C1139" s="22">
        <v>1282.45</v>
      </c>
      <c r="D1139" s="22">
        <v>7.5</v>
      </c>
      <c r="E1139" s="23" t="s">
        <v>17</v>
      </c>
      <c r="F1139" s="24">
        <f t="shared" si="31"/>
        <v>9618.375</v>
      </c>
      <c r="G1139" s="2"/>
    </row>
    <row r="1140" spans="1:7" s="3" customFormat="1" ht="23.1" customHeight="1" x14ac:dyDescent="0.25">
      <c r="A1140" s="52" t="s">
        <v>26</v>
      </c>
      <c r="B1140" s="52"/>
      <c r="C1140" s="22">
        <v>1000.47</v>
      </c>
      <c r="D1140" s="22">
        <v>7.5</v>
      </c>
      <c r="E1140" s="23" t="s">
        <v>17</v>
      </c>
      <c r="F1140" s="24">
        <f>C1140*D1140</f>
        <v>7503.5250000000005</v>
      </c>
      <c r="G1140" s="2"/>
    </row>
    <row r="1141" spans="1:7" s="3" customFormat="1" ht="23.1" customHeight="1" x14ac:dyDescent="0.25">
      <c r="A1141" s="52" t="s">
        <v>27</v>
      </c>
      <c r="B1141" s="52"/>
      <c r="C1141" s="22">
        <v>718.61</v>
      </c>
      <c r="D1141" s="22">
        <v>75</v>
      </c>
      <c r="E1141" s="23" t="s">
        <v>17</v>
      </c>
      <c r="F1141" s="24">
        <f>C1141*D1141</f>
        <v>53895.75</v>
      </c>
      <c r="G1141" s="2"/>
    </row>
    <row r="1142" spans="1:7" s="3" customFormat="1" ht="23.1" customHeight="1" x14ac:dyDescent="0.25">
      <c r="A1142" s="4"/>
      <c r="B1142" s="25"/>
      <c r="C1142" s="25"/>
      <c r="D1142" s="26"/>
      <c r="E1142" s="26"/>
      <c r="F1142" s="7"/>
      <c r="G1142" s="2"/>
    </row>
    <row r="1143" spans="1:7" s="3" customFormat="1" ht="23.1" customHeight="1" x14ac:dyDescent="0.25">
      <c r="A1143" s="4"/>
      <c r="B1143" s="5" t="s">
        <v>28</v>
      </c>
      <c r="C1143" s="6"/>
      <c r="D1143" s="4"/>
      <c r="E1143" s="4"/>
      <c r="F1143" s="7"/>
      <c r="G1143" s="2"/>
    </row>
    <row r="1144" spans="1:7" s="3" customFormat="1" ht="23.1" customHeight="1" x14ac:dyDescent="0.25">
      <c r="A1144" s="4"/>
      <c r="B1144" s="53" t="s">
        <v>29</v>
      </c>
      <c r="C1144" s="27" t="s">
        <v>30</v>
      </c>
      <c r="D1144" s="28">
        <f>IF(F1132&gt;0,ROUND((F1132+C1125)/C1125,2),0)</f>
        <v>1.02</v>
      </c>
      <c r="E1144" s="28"/>
      <c r="F1144" s="8"/>
      <c r="G1144" s="2"/>
    </row>
    <row r="1145" spans="1:7" s="3" customFormat="1" ht="23.1" customHeight="1" x14ac:dyDescent="0.25">
      <c r="A1145" s="4"/>
      <c r="B1145" s="53"/>
      <c r="C1145" s="27" t="s">
        <v>31</v>
      </c>
      <c r="D1145" s="28">
        <f>IF(SUM(F1133:F1134)&gt;0,ROUND((F1133+F1134+C1125)/C1125,2),0)</f>
        <v>1.07</v>
      </c>
      <c r="E1145" s="28"/>
      <c r="F1145" s="29"/>
      <c r="G1145" s="2"/>
    </row>
    <row r="1146" spans="1:7" s="3" customFormat="1" ht="23.1" customHeight="1" x14ac:dyDescent="0.25">
      <c r="A1146" s="4"/>
      <c r="B1146" s="53"/>
      <c r="C1146" s="27" t="s">
        <v>32</v>
      </c>
      <c r="D1146" s="28">
        <f>IF(F1135&gt;0,ROUND((F1135+C1125)/C1125,2),0)</f>
        <v>0</v>
      </c>
      <c r="E1146" s="8"/>
      <c r="F1146" s="29"/>
      <c r="G1146" s="2"/>
    </row>
    <row r="1147" spans="1:7" s="3" customFormat="1" ht="23.1" customHeight="1" x14ac:dyDescent="0.25">
      <c r="A1147" s="4"/>
      <c r="B1147" s="53"/>
      <c r="C1147" s="30" t="s">
        <v>33</v>
      </c>
      <c r="D1147" s="31">
        <f>IF(SUM(F1136:F1141)&gt;0,ROUND((SUM(F1136:F1141)+C1125)/C1125,2),0)</f>
        <v>7.07</v>
      </c>
      <c r="E1147" s="8"/>
      <c r="F1147" s="29"/>
      <c r="G1147" s="2"/>
    </row>
    <row r="1148" spans="1:7" s="3" customFormat="1" ht="23.1" customHeight="1" x14ac:dyDescent="0.25">
      <c r="A1148" s="4"/>
      <c r="B1148" s="4"/>
      <c r="C1148" s="32" t="s">
        <v>34</v>
      </c>
      <c r="D1148" s="33">
        <f>SUM(D1144:D1147)-IF(VALUE(COUNTIF(D1144:D1147,"&gt;0"))=4,3,0)-IF(VALUE(COUNTIF(D1144:D1147,"&gt;0"))=3,2,0)-IF(VALUE(COUNTIF(D1144:D1147,"&gt;0"))=2,1,0)</f>
        <v>7.16</v>
      </c>
      <c r="E1148" s="34"/>
      <c r="F1148" s="7"/>
      <c r="G1148" s="2"/>
    </row>
    <row r="1149" spans="1:7" s="3" customFormat="1" ht="23.1" customHeight="1" x14ac:dyDescent="0.25">
      <c r="A1149" s="4"/>
      <c r="B1149" s="4"/>
      <c r="C1149" s="4"/>
      <c r="D1149" s="35"/>
      <c r="E1149" s="4"/>
      <c r="F1149" s="7"/>
      <c r="G1149" s="2"/>
    </row>
    <row r="1150" spans="1:7" s="3" customFormat="1" ht="23.1" customHeight="1" x14ac:dyDescent="0.35">
      <c r="A1150" s="36"/>
      <c r="B1150" s="37" t="s">
        <v>35</v>
      </c>
      <c r="C1150" s="55">
        <f>D1148*C1125</f>
        <v>169770.76</v>
      </c>
      <c r="D1150" s="55"/>
      <c r="E1150" s="4"/>
      <c r="F1150" s="7"/>
      <c r="G1150" s="2"/>
    </row>
    <row r="1151" spans="1:7" s="3" customFormat="1" ht="23.1" customHeight="1" x14ac:dyDescent="0.3">
      <c r="A1151" s="4"/>
      <c r="B1151" s="38" t="s">
        <v>36</v>
      </c>
      <c r="C1151" s="56">
        <f>C1150/C1124</f>
        <v>136.91190322580647</v>
      </c>
      <c r="D1151" s="56"/>
      <c r="E1151" s="4"/>
      <c r="F1151" s="4"/>
      <c r="G1151" s="2"/>
    </row>
    <row r="1152" spans="1:7" s="3" customFormat="1" ht="23.1" customHeight="1" x14ac:dyDescent="0.25">
      <c r="A1152" s="1"/>
      <c r="B1152" s="1"/>
      <c r="C1152" s="1"/>
      <c r="D1152" s="1"/>
      <c r="E1152" s="1"/>
      <c r="F1152" s="1"/>
      <c r="G1152" s="2"/>
    </row>
    <row r="1153" spans="1:7" s="3" customFormat="1" ht="54.95" customHeight="1" x14ac:dyDescent="0.8">
      <c r="A1153" s="54" t="s">
        <v>145</v>
      </c>
      <c r="B1153" s="54"/>
      <c r="C1153" s="54"/>
      <c r="D1153" s="54"/>
      <c r="E1153" s="54"/>
      <c r="F1153" s="54"/>
      <c r="G1153" s="2"/>
    </row>
    <row r="1154" spans="1:7" s="3" customFormat="1" ht="45.95" customHeight="1" x14ac:dyDescent="0.25">
      <c r="A1154" s="45" t="s">
        <v>0</v>
      </c>
      <c r="B1154" s="45"/>
      <c r="C1154" s="45"/>
      <c r="D1154" s="45"/>
      <c r="E1154" s="45"/>
      <c r="F1154" s="45"/>
      <c r="G1154" s="2"/>
    </row>
    <row r="1155" spans="1:7" s="3" customFormat="1" ht="30" customHeight="1" x14ac:dyDescent="0.25">
      <c r="A1155" s="4"/>
      <c r="B1155" s="5" t="s">
        <v>1</v>
      </c>
      <c r="C1155" s="6"/>
      <c r="D1155" s="4"/>
      <c r="E1155" s="4"/>
      <c r="F1155" s="7"/>
      <c r="G1155" s="2"/>
    </row>
    <row r="1156" spans="1:7" s="3" customFormat="1" ht="23.1" customHeight="1" x14ac:dyDescent="0.25">
      <c r="A1156" s="8"/>
      <c r="B1156" s="46" t="s">
        <v>3</v>
      </c>
      <c r="C1156" s="49" t="s">
        <v>4</v>
      </c>
      <c r="D1156" s="50"/>
      <c r="E1156" s="50"/>
      <c r="F1156" s="51"/>
      <c r="G1156" s="2"/>
    </row>
    <row r="1157" spans="1:7" s="3" customFormat="1" ht="23.1" customHeight="1" x14ac:dyDescent="0.25">
      <c r="A1157" s="8"/>
      <c r="B1157" s="47"/>
      <c r="C1157" s="49" t="s">
        <v>104</v>
      </c>
      <c r="D1157" s="50"/>
      <c r="E1157" s="50"/>
      <c r="F1157" s="51"/>
      <c r="G1157" s="2"/>
    </row>
    <row r="1158" spans="1:7" s="3" customFormat="1" ht="23.1" customHeight="1" x14ac:dyDescent="0.25">
      <c r="A1158" s="8"/>
      <c r="B1158" s="48"/>
      <c r="C1158" s="49" t="s">
        <v>90</v>
      </c>
      <c r="D1158" s="50"/>
      <c r="E1158" s="50"/>
      <c r="F1158" s="51"/>
      <c r="G1158" s="2"/>
    </row>
    <row r="1159" spans="1:7" s="3" customFormat="1" ht="23.1" customHeight="1" x14ac:dyDescent="0.25">
      <c r="A1159" s="4"/>
      <c r="B1159" s="9" t="s">
        <v>5</v>
      </c>
      <c r="C1159" s="10">
        <v>1.1000000000000001</v>
      </c>
      <c r="D1159" s="11"/>
      <c r="E1159" s="8"/>
      <c r="F1159" s="7"/>
      <c r="G1159" s="2"/>
    </row>
    <row r="1160" spans="1:7" s="3" customFormat="1" ht="23.1" customHeight="1" x14ac:dyDescent="0.25">
      <c r="A1160" s="4"/>
      <c r="B1160" s="12" t="s">
        <v>6</v>
      </c>
      <c r="C1160" s="13">
        <v>114</v>
      </c>
      <c r="D1160" s="57" t="s">
        <v>7</v>
      </c>
      <c r="E1160" s="58"/>
      <c r="F1160" s="61">
        <f>C1161/C1160</f>
        <v>21.42982456140351</v>
      </c>
      <c r="G1160" s="2"/>
    </row>
    <row r="1161" spans="1:7" s="3" customFormat="1" ht="23.1" customHeight="1" x14ac:dyDescent="0.25">
      <c r="A1161" s="4"/>
      <c r="B1161" s="12" t="s">
        <v>8</v>
      </c>
      <c r="C1161" s="14">
        <v>2443</v>
      </c>
      <c r="D1161" s="59"/>
      <c r="E1161" s="60"/>
      <c r="F1161" s="62"/>
      <c r="G1161" s="2"/>
    </row>
    <row r="1162" spans="1:7" s="3" customFormat="1" ht="23.1" customHeight="1" x14ac:dyDescent="0.25">
      <c r="A1162" s="4"/>
      <c r="B1162" s="15"/>
      <c r="C1162" s="16"/>
      <c r="D1162" s="17"/>
      <c r="E1162" s="4"/>
      <c r="F1162" s="7"/>
      <c r="G1162" s="2"/>
    </row>
    <row r="1163" spans="1:7" s="3" customFormat="1" ht="23.1" customHeight="1" x14ac:dyDescent="0.25">
      <c r="A1163" s="4"/>
      <c r="B1163" s="18" t="s">
        <v>9</v>
      </c>
      <c r="C1163" s="19" t="s">
        <v>50</v>
      </c>
      <c r="D1163" s="4"/>
      <c r="E1163" s="4"/>
      <c r="F1163" s="7"/>
      <c r="G1163" s="2"/>
    </row>
    <row r="1164" spans="1:7" s="3" customFormat="1" ht="23.1" customHeight="1" x14ac:dyDescent="0.25">
      <c r="A1164" s="4"/>
      <c r="B1164" s="18" t="s">
        <v>2</v>
      </c>
      <c r="C1164" s="19">
        <v>50</v>
      </c>
      <c r="D1164" s="4"/>
      <c r="E1164" s="4"/>
      <c r="F1164" s="7"/>
      <c r="G1164" s="2"/>
    </row>
    <row r="1165" spans="1:7" s="3" customFormat="1" ht="23.1" customHeight="1" x14ac:dyDescent="0.25">
      <c r="A1165" s="4"/>
      <c r="B1165" s="18" t="s">
        <v>10</v>
      </c>
      <c r="C1165" s="20" t="s">
        <v>11</v>
      </c>
      <c r="D1165" s="4"/>
      <c r="E1165" s="4"/>
      <c r="F1165" s="7"/>
      <c r="G1165" s="2"/>
    </row>
    <row r="1166" spans="1:7" s="3" customFormat="1" ht="23.1" customHeight="1" x14ac:dyDescent="0.25">
      <c r="A1166" s="4"/>
      <c r="B1166" s="4"/>
      <c r="C1166" s="4"/>
      <c r="D1166" s="4"/>
      <c r="E1166" s="4"/>
      <c r="F1166" s="7"/>
      <c r="G1166" s="2"/>
    </row>
    <row r="1167" spans="1:7" s="3" customFormat="1" ht="50.1" customHeight="1" x14ac:dyDescent="0.25">
      <c r="A1167" s="63" t="s">
        <v>12</v>
      </c>
      <c r="B1167" s="63"/>
      <c r="C1167" s="21" t="s">
        <v>13</v>
      </c>
      <c r="D1167" s="64" t="s">
        <v>14</v>
      </c>
      <c r="E1167" s="64"/>
      <c r="F1167" s="21" t="s">
        <v>15</v>
      </c>
      <c r="G1167" s="2"/>
    </row>
    <row r="1168" spans="1:7" s="3" customFormat="1" ht="23.1" customHeight="1" x14ac:dyDescent="0.25">
      <c r="A1168" s="52" t="s">
        <v>16</v>
      </c>
      <c r="B1168" s="52"/>
      <c r="C1168" s="22">
        <v>52.74</v>
      </c>
      <c r="D1168" s="22">
        <v>1.1000000000000001</v>
      </c>
      <c r="E1168" s="23" t="s">
        <v>17</v>
      </c>
      <c r="F1168" s="24">
        <f t="shared" ref="F1168:F1175" si="32">C1168*D1168</f>
        <v>58.01400000000001</v>
      </c>
      <c r="G1168" s="2"/>
    </row>
    <row r="1169" spans="1:7" s="3" customFormat="1" ht="23.1" customHeight="1" x14ac:dyDescent="0.25">
      <c r="A1169" s="52" t="s">
        <v>18</v>
      </c>
      <c r="B1169" s="52"/>
      <c r="C1169" s="22">
        <v>189.45</v>
      </c>
      <c r="D1169" s="22">
        <v>0.51800000000000002</v>
      </c>
      <c r="E1169" s="23" t="s">
        <v>19</v>
      </c>
      <c r="F1169" s="24">
        <f t="shared" si="32"/>
        <v>98.135099999999994</v>
      </c>
      <c r="G1169" s="2"/>
    </row>
    <row r="1170" spans="1:7" s="3" customFormat="1" ht="23.1" customHeight="1" x14ac:dyDescent="0.25">
      <c r="A1170" s="52" t="s">
        <v>20</v>
      </c>
      <c r="B1170" s="52"/>
      <c r="C1170" s="22">
        <v>762.99</v>
      </c>
      <c r="D1170" s="22">
        <v>0.51800000000000002</v>
      </c>
      <c r="E1170" s="23" t="s">
        <v>19</v>
      </c>
      <c r="F1170" s="24">
        <f t="shared" si="32"/>
        <v>395.22882000000004</v>
      </c>
      <c r="G1170" s="2"/>
    </row>
    <row r="1171" spans="1:7" s="3" customFormat="1" ht="23.1" customHeight="1" x14ac:dyDescent="0.25">
      <c r="A1171" s="52" t="s">
        <v>21</v>
      </c>
      <c r="B1171" s="52"/>
      <c r="C1171" s="22">
        <v>1409.04</v>
      </c>
      <c r="D1171" s="22"/>
      <c r="E1171" s="23" t="s">
        <v>17</v>
      </c>
      <c r="F1171" s="24">
        <f t="shared" si="32"/>
        <v>0</v>
      </c>
      <c r="G1171" s="2"/>
    </row>
    <row r="1172" spans="1:7" s="3" customFormat="1" ht="45.95" customHeight="1" x14ac:dyDescent="0.25">
      <c r="A1172" s="52" t="s">
        <v>22</v>
      </c>
      <c r="B1172" s="52"/>
      <c r="C1172" s="22">
        <v>5358.15</v>
      </c>
      <c r="D1172" s="22">
        <v>1.1000000000000001</v>
      </c>
      <c r="E1172" s="23" t="s">
        <v>17</v>
      </c>
      <c r="F1172" s="24">
        <f t="shared" si="32"/>
        <v>5893.9650000000001</v>
      </c>
      <c r="G1172" s="2"/>
    </row>
    <row r="1173" spans="1:7" s="3" customFormat="1" ht="23.1" customHeight="1" x14ac:dyDescent="0.25">
      <c r="A1173" s="52" t="s">
        <v>23</v>
      </c>
      <c r="B1173" s="52"/>
      <c r="C1173" s="22">
        <v>246.53</v>
      </c>
      <c r="D1173" s="22"/>
      <c r="E1173" s="23" t="s">
        <v>17</v>
      </c>
      <c r="F1173" s="24">
        <f t="shared" si="32"/>
        <v>0</v>
      </c>
      <c r="G1173" s="2"/>
    </row>
    <row r="1174" spans="1:7" s="3" customFormat="1" ht="23.1" customHeight="1" x14ac:dyDescent="0.25">
      <c r="A1174" s="52" t="s">
        <v>24</v>
      </c>
      <c r="B1174" s="52"/>
      <c r="C1174" s="22">
        <v>4374.5</v>
      </c>
      <c r="D1174" s="22">
        <v>1.1000000000000001</v>
      </c>
      <c r="E1174" s="23" t="s">
        <v>17</v>
      </c>
      <c r="F1174" s="24">
        <f t="shared" si="32"/>
        <v>4811.9500000000007</v>
      </c>
      <c r="G1174" s="2"/>
    </row>
    <row r="1175" spans="1:7" s="3" customFormat="1" ht="23.1" customHeight="1" x14ac:dyDescent="0.25">
      <c r="A1175" s="52" t="s">
        <v>25</v>
      </c>
      <c r="B1175" s="52"/>
      <c r="C1175" s="22">
        <v>1282.45</v>
      </c>
      <c r="D1175" s="22">
        <v>1.1000000000000001</v>
      </c>
      <c r="E1175" s="23" t="s">
        <v>17</v>
      </c>
      <c r="F1175" s="24">
        <f t="shared" si="32"/>
        <v>1410.6950000000002</v>
      </c>
      <c r="G1175" s="2"/>
    </row>
    <row r="1176" spans="1:7" s="3" customFormat="1" ht="23.1" customHeight="1" x14ac:dyDescent="0.25">
      <c r="A1176" s="52" t="s">
        <v>26</v>
      </c>
      <c r="B1176" s="52"/>
      <c r="C1176" s="22">
        <v>1000.47</v>
      </c>
      <c r="D1176" s="22">
        <v>1.1000000000000001</v>
      </c>
      <c r="E1176" s="23" t="s">
        <v>17</v>
      </c>
      <c r="F1176" s="24">
        <f>C1176*D1176</f>
        <v>1100.5170000000001</v>
      </c>
      <c r="G1176" s="2"/>
    </row>
    <row r="1177" spans="1:7" s="3" customFormat="1" ht="23.1" customHeight="1" x14ac:dyDescent="0.25">
      <c r="A1177" s="52" t="s">
        <v>27</v>
      </c>
      <c r="B1177" s="52"/>
      <c r="C1177" s="22">
        <v>718.61</v>
      </c>
      <c r="D1177" s="22">
        <v>11</v>
      </c>
      <c r="E1177" s="23" t="s">
        <v>17</v>
      </c>
      <c r="F1177" s="24">
        <f>C1177*D1177</f>
        <v>7904.71</v>
      </c>
      <c r="G1177" s="2"/>
    </row>
    <row r="1178" spans="1:7" s="3" customFormat="1" ht="23.1" customHeight="1" x14ac:dyDescent="0.25">
      <c r="A1178" s="4"/>
      <c r="B1178" s="25"/>
      <c r="C1178" s="25"/>
      <c r="D1178" s="26"/>
      <c r="E1178" s="26"/>
      <c r="F1178" s="7"/>
      <c r="G1178" s="2"/>
    </row>
    <row r="1179" spans="1:7" s="3" customFormat="1" ht="23.1" customHeight="1" x14ac:dyDescent="0.25">
      <c r="A1179" s="4"/>
      <c r="B1179" s="5" t="s">
        <v>28</v>
      </c>
      <c r="C1179" s="6"/>
      <c r="D1179" s="4"/>
      <c r="E1179" s="4"/>
      <c r="F1179" s="7"/>
      <c r="G1179" s="2"/>
    </row>
    <row r="1180" spans="1:7" s="3" customFormat="1" ht="23.1" customHeight="1" x14ac:dyDescent="0.25">
      <c r="A1180" s="4"/>
      <c r="B1180" s="53" t="s">
        <v>29</v>
      </c>
      <c r="C1180" s="27" t="s">
        <v>30</v>
      </c>
      <c r="D1180" s="28">
        <f>IF(F1168&gt;0,ROUND((F1168+C1161)/C1161,2),0)</f>
        <v>1.02</v>
      </c>
      <c r="E1180" s="28"/>
      <c r="F1180" s="8"/>
      <c r="G1180" s="2"/>
    </row>
    <row r="1181" spans="1:7" s="3" customFormat="1" ht="23.1" customHeight="1" x14ac:dyDescent="0.25">
      <c r="A1181" s="4"/>
      <c r="B1181" s="53"/>
      <c r="C1181" s="27" t="s">
        <v>31</v>
      </c>
      <c r="D1181" s="28">
        <f>IF(SUM(F1169:F1170)&gt;0,ROUND((F1169+F1170+C1161)/C1161,2),0)</f>
        <v>1.2</v>
      </c>
      <c r="E1181" s="28"/>
      <c r="F1181" s="29"/>
      <c r="G1181" s="2"/>
    </row>
    <row r="1182" spans="1:7" s="3" customFormat="1" ht="23.1" customHeight="1" x14ac:dyDescent="0.25">
      <c r="A1182" s="4"/>
      <c r="B1182" s="53"/>
      <c r="C1182" s="27" t="s">
        <v>32</v>
      </c>
      <c r="D1182" s="28">
        <f>IF(F1171&gt;0,ROUND((F1171+C1161)/C1161,2),0)</f>
        <v>0</v>
      </c>
      <c r="E1182" s="8"/>
      <c r="F1182" s="29"/>
      <c r="G1182" s="2"/>
    </row>
    <row r="1183" spans="1:7" s="3" customFormat="1" ht="23.1" customHeight="1" x14ac:dyDescent="0.25">
      <c r="A1183" s="4"/>
      <c r="B1183" s="53"/>
      <c r="C1183" s="30" t="s">
        <v>33</v>
      </c>
      <c r="D1183" s="31">
        <f>IF(SUM(F1172:F1177)&gt;0,ROUND((SUM(F1172:F1177)+C1161)/C1161,2),0)</f>
        <v>9.65</v>
      </c>
      <c r="E1183" s="8"/>
      <c r="F1183" s="29"/>
      <c r="G1183" s="2"/>
    </row>
    <row r="1184" spans="1:7" s="3" customFormat="1" ht="23.1" customHeight="1" x14ac:dyDescent="0.25">
      <c r="A1184" s="4"/>
      <c r="B1184" s="4"/>
      <c r="C1184" s="32" t="s">
        <v>34</v>
      </c>
      <c r="D1184" s="33">
        <f>SUM(D1180:D1183)-IF(VALUE(COUNTIF(D1180:D1183,"&gt;0"))=4,3,0)-IF(VALUE(COUNTIF(D1180:D1183,"&gt;0"))=3,2,0)-IF(VALUE(COUNTIF(D1180:D1183,"&gt;0"))=2,1,0)</f>
        <v>9.870000000000001</v>
      </c>
      <c r="E1184" s="34"/>
      <c r="F1184" s="7"/>
      <c r="G1184" s="2"/>
    </row>
    <row r="1185" spans="1:7" s="3" customFormat="1" ht="23.1" customHeight="1" x14ac:dyDescent="0.25">
      <c r="A1185" s="4"/>
      <c r="B1185" s="4"/>
      <c r="C1185" s="4"/>
      <c r="D1185" s="35"/>
      <c r="E1185" s="4"/>
      <c r="F1185" s="7"/>
      <c r="G1185" s="2"/>
    </row>
    <row r="1186" spans="1:7" s="3" customFormat="1" ht="23.1" customHeight="1" x14ac:dyDescent="0.35">
      <c r="A1186" s="36"/>
      <c r="B1186" s="37" t="s">
        <v>35</v>
      </c>
      <c r="C1186" s="55">
        <f>D1184*C1161</f>
        <v>24112.410000000003</v>
      </c>
      <c r="D1186" s="55"/>
      <c r="E1186" s="4"/>
      <c r="F1186" s="7"/>
      <c r="G1186" s="2"/>
    </row>
    <row r="1187" spans="1:7" s="3" customFormat="1" ht="23.1" customHeight="1" x14ac:dyDescent="0.3">
      <c r="A1187" s="4"/>
      <c r="B1187" s="38" t="s">
        <v>36</v>
      </c>
      <c r="C1187" s="56">
        <f>C1186/C1160</f>
        <v>211.51236842105266</v>
      </c>
      <c r="D1187" s="56"/>
      <c r="E1187" s="4"/>
      <c r="F1187" s="4"/>
      <c r="G1187" s="2"/>
    </row>
    <row r="1188" spans="1:7" s="3" customFormat="1" ht="23.1" customHeight="1" x14ac:dyDescent="0.25">
      <c r="A1188" s="1"/>
      <c r="B1188" s="1"/>
      <c r="C1188" s="1"/>
      <c r="D1188" s="1"/>
      <c r="E1188" s="1"/>
      <c r="F1188" s="1"/>
      <c r="G1188" s="2"/>
    </row>
    <row r="1189" spans="1:7" s="3" customFormat="1" ht="54.95" customHeight="1" x14ac:dyDescent="0.8">
      <c r="A1189" s="54" t="s">
        <v>146</v>
      </c>
      <c r="B1189" s="54"/>
      <c r="C1189" s="54"/>
      <c r="D1189" s="54"/>
      <c r="E1189" s="54"/>
      <c r="F1189" s="54"/>
      <c r="G1189" s="2"/>
    </row>
    <row r="1190" spans="1:7" s="3" customFormat="1" ht="45.95" customHeight="1" x14ac:dyDescent="0.25">
      <c r="A1190" s="45" t="s">
        <v>0</v>
      </c>
      <c r="B1190" s="45"/>
      <c r="C1190" s="45"/>
      <c r="D1190" s="45"/>
      <c r="E1190" s="45"/>
      <c r="F1190" s="45"/>
      <c r="G1190" s="2"/>
    </row>
    <row r="1191" spans="1:7" s="3" customFormat="1" ht="30" customHeight="1" x14ac:dyDescent="0.25">
      <c r="A1191" s="4"/>
      <c r="B1191" s="5" t="s">
        <v>1</v>
      </c>
      <c r="C1191" s="6"/>
      <c r="D1191" s="4"/>
      <c r="E1191" s="4"/>
      <c r="F1191" s="7"/>
      <c r="G1191" s="2"/>
    </row>
    <row r="1192" spans="1:7" s="3" customFormat="1" ht="23.1" customHeight="1" x14ac:dyDescent="0.25">
      <c r="A1192" s="8"/>
      <c r="B1192" s="46" t="s">
        <v>3</v>
      </c>
      <c r="C1192" s="49" t="s">
        <v>4</v>
      </c>
      <c r="D1192" s="50"/>
      <c r="E1192" s="50"/>
      <c r="F1192" s="51"/>
      <c r="G1192" s="2"/>
    </row>
    <row r="1193" spans="1:7" s="3" customFormat="1" ht="23.1" customHeight="1" x14ac:dyDescent="0.25">
      <c r="A1193" s="8"/>
      <c r="B1193" s="47"/>
      <c r="C1193" s="49" t="s">
        <v>104</v>
      </c>
      <c r="D1193" s="50"/>
      <c r="E1193" s="50"/>
      <c r="F1193" s="51"/>
      <c r="G1193" s="2"/>
    </row>
    <row r="1194" spans="1:7" s="3" customFormat="1" ht="23.1" customHeight="1" x14ac:dyDescent="0.25">
      <c r="A1194" s="8"/>
      <c r="B1194" s="48"/>
      <c r="C1194" s="49" t="s">
        <v>107</v>
      </c>
      <c r="D1194" s="50"/>
      <c r="E1194" s="50"/>
      <c r="F1194" s="51"/>
      <c r="G1194" s="2"/>
    </row>
    <row r="1195" spans="1:7" s="3" customFormat="1" ht="23.1" customHeight="1" x14ac:dyDescent="0.25">
      <c r="A1195" s="4"/>
      <c r="B1195" s="9" t="s">
        <v>5</v>
      </c>
      <c r="C1195" s="10">
        <v>5.4</v>
      </c>
      <c r="D1195" s="11"/>
      <c r="E1195" s="8"/>
      <c r="F1195" s="7"/>
      <c r="G1195" s="2"/>
    </row>
    <row r="1196" spans="1:7" s="3" customFormat="1" ht="23.1" customHeight="1" x14ac:dyDescent="0.25">
      <c r="A1196" s="4"/>
      <c r="B1196" s="12" t="s">
        <v>6</v>
      </c>
      <c r="C1196" s="13">
        <v>689</v>
      </c>
      <c r="D1196" s="57" t="s">
        <v>7</v>
      </c>
      <c r="E1196" s="58"/>
      <c r="F1196" s="61">
        <f>C1197/C1196</f>
        <v>29</v>
      </c>
      <c r="G1196" s="2"/>
    </row>
    <row r="1197" spans="1:7" s="3" customFormat="1" ht="23.1" customHeight="1" x14ac:dyDescent="0.25">
      <c r="A1197" s="4"/>
      <c r="B1197" s="12" t="s">
        <v>8</v>
      </c>
      <c r="C1197" s="14">
        <v>19981</v>
      </c>
      <c r="D1197" s="59"/>
      <c r="E1197" s="60"/>
      <c r="F1197" s="62"/>
      <c r="G1197" s="2"/>
    </row>
    <row r="1198" spans="1:7" s="3" customFormat="1" ht="23.1" customHeight="1" x14ac:dyDescent="0.25">
      <c r="A1198" s="4"/>
      <c r="B1198" s="15"/>
      <c r="C1198" s="16"/>
      <c r="D1198" s="17"/>
      <c r="E1198" s="4"/>
      <c r="F1198" s="7"/>
      <c r="G1198" s="2"/>
    </row>
    <row r="1199" spans="1:7" s="3" customFormat="1" ht="23.1" customHeight="1" x14ac:dyDescent="0.25">
      <c r="A1199" s="4"/>
      <c r="B1199" s="18" t="s">
        <v>9</v>
      </c>
      <c r="C1199" s="19" t="s">
        <v>64</v>
      </c>
      <c r="D1199" s="4"/>
      <c r="E1199" s="4"/>
      <c r="F1199" s="7"/>
      <c r="G1199" s="2"/>
    </row>
    <row r="1200" spans="1:7" s="3" customFormat="1" ht="23.1" customHeight="1" x14ac:dyDescent="0.25">
      <c r="A1200" s="4"/>
      <c r="B1200" s="18" t="s">
        <v>2</v>
      </c>
      <c r="C1200" s="19">
        <v>80</v>
      </c>
      <c r="D1200" s="4"/>
      <c r="E1200" s="4"/>
      <c r="F1200" s="7"/>
      <c r="G1200" s="2"/>
    </row>
    <row r="1201" spans="1:7" s="3" customFormat="1" ht="23.1" customHeight="1" x14ac:dyDescent="0.25">
      <c r="A1201" s="4"/>
      <c r="B1201" s="18" t="s">
        <v>10</v>
      </c>
      <c r="C1201" s="20" t="s">
        <v>11</v>
      </c>
      <c r="D1201" s="4"/>
      <c r="E1201" s="4"/>
      <c r="F1201" s="7"/>
      <c r="G1201" s="2"/>
    </row>
    <row r="1202" spans="1:7" s="3" customFormat="1" ht="23.1" customHeight="1" x14ac:dyDescent="0.25">
      <c r="A1202" s="4"/>
      <c r="B1202" s="4"/>
      <c r="C1202" s="4"/>
      <c r="D1202" s="4"/>
      <c r="E1202" s="4"/>
      <c r="F1202" s="7"/>
      <c r="G1202" s="2"/>
    </row>
    <row r="1203" spans="1:7" s="3" customFormat="1" ht="50.1" customHeight="1" x14ac:dyDescent="0.25">
      <c r="A1203" s="63" t="s">
        <v>12</v>
      </c>
      <c r="B1203" s="63"/>
      <c r="C1203" s="21" t="s">
        <v>13</v>
      </c>
      <c r="D1203" s="64" t="s">
        <v>14</v>
      </c>
      <c r="E1203" s="64"/>
      <c r="F1203" s="21" t="s">
        <v>15</v>
      </c>
      <c r="G1203" s="2"/>
    </row>
    <row r="1204" spans="1:7" s="3" customFormat="1" ht="23.1" customHeight="1" x14ac:dyDescent="0.25">
      <c r="A1204" s="52" t="s">
        <v>16</v>
      </c>
      <c r="B1204" s="52"/>
      <c r="C1204" s="22">
        <v>52.74</v>
      </c>
      <c r="D1204" s="22">
        <v>5.4</v>
      </c>
      <c r="E1204" s="23" t="s">
        <v>17</v>
      </c>
      <c r="F1204" s="24">
        <f t="shared" ref="F1204:F1211" si="33">C1204*D1204</f>
        <v>284.79600000000005</v>
      </c>
      <c r="G1204" s="2"/>
    </row>
    <row r="1205" spans="1:7" s="3" customFormat="1" ht="23.1" customHeight="1" x14ac:dyDescent="0.25">
      <c r="A1205" s="52" t="s">
        <v>18</v>
      </c>
      <c r="B1205" s="52"/>
      <c r="C1205" s="22">
        <v>189.45</v>
      </c>
      <c r="D1205" s="22">
        <v>1.3120000000000001</v>
      </c>
      <c r="E1205" s="23" t="s">
        <v>19</v>
      </c>
      <c r="F1205" s="24">
        <f t="shared" si="33"/>
        <v>248.55840000000001</v>
      </c>
      <c r="G1205" s="2"/>
    </row>
    <row r="1206" spans="1:7" s="3" customFormat="1" ht="23.1" customHeight="1" x14ac:dyDescent="0.25">
      <c r="A1206" s="52" t="s">
        <v>20</v>
      </c>
      <c r="B1206" s="52"/>
      <c r="C1206" s="22">
        <v>762.99</v>
      </c>
      <c r="D1206" s="22">
        <v>1.3120000000000001</v>
      </c>
      <c r="E1206" s="23" t="s">
        <v>19</v>
      </c>
      <c r="F1206" s="24">
        <f t="shared" si="33"/>
        <v>1001.0428800000001</v>
      </c>
      <c r="G1206" s="2"/>
    </row>
    <row r="1207" spans="1:7" s="3" customFormat="1" ht="23.1" customHeight="1" x14ac:dyDescent="0.25">
      <c r="A1207" s="52" t="s">
        <v>21</v>
      </c>
      <c r="B1207" s="52"/>
      <c r="C1207" s="22">
        <v>1409.04</v>
      </c>
      <c r="D1207" s="22"/>
      <c r="E1207" s="23" t="s">
        <v>17</v>
      </c>
      <c r="F1207" s="24">
        <f t="shared" si="33"/>
        <v>0</v>
      </c>
      <c r="G1207" s="2"/>
    </row>
    <row r="1208" spans="1:7" s="3" customFormat="1" ht="45.95" customHeight="1" x14ac:dyDescent="0.25">
      <c r="A1208" s="52" t="s">
        <v>22</v>
      </c>
      <c r="B1208" s="52"/>
      <c r="C1208" s="22">
        <v>5358.15</v>
      </c>
      <c r="D1208" s="22">
        <v>5.4</v>
      </c>
      <c r="E1208" s="23" t="s">
        <v>17</v>
      </c>
      <c r="F1208" s="24">
        <f t="shared" si="33"/>
        <v>28934.01</v>
      </c>
      <c r="G1208" s="2"/>
    </row>
    <row r="1209" spans="1:7" s="3" customFormat="1" ht="23.1" customHeight="1" x14ac:dyDescent="0.25">
      <c r="A1209" s="52" t="s">
        <v>23</v>
      </c>
      <c r="B1209" s="52"/>
      <c r="C1209" s="22">
        <v>246.53</v>
      </c>
      <c r="D1209" s="22"/>
      <c r="E1209" s="23" t="s">
        <v>17</v>
      </c>
      <c r="F1209" s="24">
        <f t="shared" si="33"/>
        <v>0</v>
      </c>
      <c r="G1209" s="2"/>
    </row>
    <row r="1210" spans="1:7" s="3" customFormat="1" ht="23.1" customHeight="1" x14ac:dyDescent="0.25">
      <c r="A1210" s="52" t="s">
        <v>24</v>
      </c>
      <c r="B1210" s="52"/>
      <c r="C1210" s="22">
        <v>4374.5</v>
      </c>
      <c r="D1210" s="22">
        <v>5.4</v>
      </c>
      <c r="E1210" s="23" t="s">
        <v>17</v>
      </c>
      <c r="F1210" s="24">
        <f t="shared" si="33"/>
        <v>23622.300000000003</v>
      </c>
      <c r="G1210" s="2"/>
    </row>
    <row r="1211" spans="1:7" s="3" customFormat="1" ht="23.1" customHeight="1" x14ac:dyDescent="0.25">
      <c r="A1211" s="52" t="s">
        <v>25</v>
      </c>
      <c r="B1211" s="52"/>
      <c r="C1211" s="22">
        <v>1282.45</v>
      </c>
      <c r="D1211" s="22">
        <v>5.4</v>
      </c>
      <c r="E1211" s="23" t="s">
        <v>17</v>
      </c>
      <c r="F1211" s="24">
        <f t="shared" si="33"/>
        <v>6925.2300000000005</v>
      </c>
      <c r="G1211" s="2"/>
    </row>
    <row r="1212" spans="1:7" s="3" customFormat="1" ht="23.1" customHeight="1" x14ac:dyDescent="0.25">
      <c r="A1212" s="52" t="s">
        <v>26</v>
      </c>
      <c r="B1212" s="52"/>
      <c r="C1212" s="22">
        <v>1000.47</v>
      </c>
      <c r="D1212" s="22">
        <v>5.4</v>
      </c>
      <c r="E1212" s="23" t="s">
        <v>17</v>
      </c>
      <c r="F1212" s="24">
        <f>C1212*D1212</f>
        <v>5402.5380000000005</v>
      </c>
      <c r="G1212" s="2"/>
    </row>
    <row r="1213" spans="1:7" s="3" customFormat="1" ht="23.1" customHeight="1" x14ac:dyDescent="0.25">
      <c r="A1213" s="52" t="s">
        <v>27</v>
      </c>
      <c r="B1213" s="52"/>
      <c r="C1213" s="22">
        <v>718.61</v>
      </c>
      <c r="D1213" s="22">
        <v>54</v>
      </c>
      <c r="E1213" s="23" t="s">
        <v>17</v>
      </c>
      <c r="F1213" s="24">
        <f>C1213*D1213</f>
        <v>38804.94</v>
      </c>
      <c r="G1213" s="2"/>
    </row>
    <row r="1214" spans="1:7" s="3" customFormat="1" ht="23.1" customHeight="1" x14ac:dyDescent="0.25">
      <c r="A1214" s="4"/>
      <c r="B1214" s="25"/>
      <c r="C1214" s="25"/>
      <c r="D1214" s="26"/>
      <c r="E1214" s="26"/>
      <c r="F1214" s="7"/>
      <c r="G1214" s="2"/>
    </row>
    <row r="1215" spans="1:7" s="3" customFormat="1" ht="23.1" customHeight="1" x14ac:dyDescent="0.25">
      <c r="A1215" s="4"/>
      <c r="B1215" s="5" t="s">
        <v>28</v>
      </c>
      <c r="C1215" s="6"/>
      <c r="D1215" s="4"/>
      <c r="E1215" s="4"/>
      <c r="F1215" s="7"/>
      <c r="G1215" s="2"/>
    </row>
    <row r="1216" spans="1:7" s="3" customFormat="1" ht="23.1" customHeight="1" x14ac:dyDescent="0.25">
      <c r="A1216" s="4"/>
      <c r="B1216" s="53" t="s">
        <v>29</v>
      </c>
      <c r="C1216" s="27" t="s">
        <v>30</v>
      </c>
      <c r="D1216" s="28">
        <f>IF(F1204&gt;0,ROUND((F1204+C1197)/C1197,2),0)</f>
        <v>1.01</v>
      </c>
      <c r="E1216" s="28"/>
      <c r="F1216" s="8"/>
      <c r="G1216" s="2"/>
    </row>
    <row r="1217" spans="1:7" s="3" customFormat="1" ht="23.1" customHeight="1" x14ac:dyDescent="0.25">
      <c r="A1217" s="4"/>
      <c r="B1217" s="53"/>
      <c r="C1217" s="27" t="s">
        <v>31</v>
      </c>
      <c r="D1217" s="28">
        <f>IF(SUM(F1205:F1206)&gt;0,ROUND((F1205+F1206+C1197)/C1197,2),0)</f>
        <v>1.06</v>
      </c>
      <c r="E1217" s="28"/>
      <c r="F1217" s="29"/>
      <c r="G1217" s="2"/>
    </row>
    <row r="1218" spans="1:7" s="3" customFormat="1" ht="23.1" customHeight="1" x14ac:dyDescent="0.25">
      <c r="A1218" s="4"/>
      <c r="B1218" s="53"/>
      <c r="C1218" s="27" t="s">
        <v>32</v>
      </c>
      <c r="D1218" s="28">
        <f>IF(F1207&gt;0,ROUND((F1207+C1197)/C1197,2),0)</f>
        <v>0</v>
      </c>
      <c r="E1218" s="8"/>
      <c r="F1218" s="29"/>
      <c r="G1218" s="2"/>
    </row>
    <row r="1219" spans="1:7" s="3" customFormat="1" ht="23.1" customHeight="1" x14ac:dyDescent="0.25">
      <c r="A1219" s="4"/>
      <c r="B1219" s="53"/>
      <c r="C1219" s="30" t="s">
        <v>33</v>
      </c>
      <c r="D1219" s="31">
        <f>IF(SUM(F1208:F1213)&gt;0,ROUND((SUM(F1208:F1213)+C1197)/C1197,2),0)</f>
        <v>6.19</v>
      </c>
      <c r="E1219" s="8"/>
      <c r="F1219" s="29"/>
      <c r="G1219" s="2"/>
    </row>
    <row r="1220" spans="1:7" s="3" customFormat="1" ht="23.1" customHeight="1" x14ac:dyDescent="0.25">
      <c r="A1220" s="4"/>
      <c r="B1220" s="4"/>
      <c r="C1220" s="32" t="s">
        <v>34</v>
      </c>
      <c r="D1220" s="33">
        <f>SUM(D1216:D1219)-IF(VALUE(COUNTIF(D1216:D1219,"&gt;0"))=4,3,0)-IF(VALUE(COUNTIF(D1216:D1219,"&gt;0"))=3,2,0)-IF(VALUE(COUNTIF(D1216:D1219,"&gt;0"))=2,1,0)</f>
        <v>6.2600000000000016</v>
      </c>
      <c r="E1220" s="34"/>
      <c r="F1220" s="7"/>
      <c r="G1220" s="2"/>
    </row>
    <row r="1221" spans="1:7" s="3" customFormat="1" ht="23.1" customHeight="1" x14ac:dyDescent="0.25">
      <c r="A1221" s="4"/>
      <c r="B1221" s="4"/>
      <c r="C1221" s="4"/>
      <c r="D1221" s="35"/>
      <c r="E1221" s="4"/>
      <c r="F1221" s="7"/>
      <c r="G1221" s="2"/>
    </row>
    <row r="1222" spans="1:7" s="3" customFormat="1" ht="23.1" customHeight="1" x14ac:dyDescent="0.35">
      <c r="A1222" s="36"/>
      <c r="B1222" s="37" t="s">
        <v>35</v>
      </c>
      <c r="C1222" s="55">
        <f>D1220*C1197</f>
        <v>125081.06000000003</v>
      </c>
      <c r="D1222" s="55"/>
      <c r="E1222" s="4"/>
      <c r="F1222" s="7"/>
      <c r="G1222" s="2"/>
    </row>
    <row r="1223" spans="1:7" s="3" customFormat="1" ht="23.1" customHeight="1" x14ac:dyDescent="0.3">
      <c r="A1223" s="4"/>
      <c r="B1223" s="38" t="s">
        <v>36</v>
      </c>
      <c r="C1223" s="56">
        <f>C1222/C1196</f>
        <v>181.54000000000005</v>
      </c>
      <c r="D1223" s="56"/>
      <c r="E1223" s="4"/>
      <c r="F1223" s="4"/>
      <c r="G1223" s="2"/>
    </row>
    <row r="1224" spans="1:7" s="3" customFormat="1" ht="23.1" customHeight="1" x14ac:dyDescent="0.25">
      <c r="A1224" s="1"/>
      <c r="B1224" s="1"/>
      <c r="C1224" s="1"/>
      <c r="D1224" s="1"/>
      <c r="E1224" s="1"/>
      <c r="F1224" s="1"/>
      <c r="G1224" s="2"/>
    </row>
    <row r="1225" spans="1:7" s="3" customFormat="1" ht="54.95" customHeight="1" x14ac:dyDescent="0.8">
      <c r="A1225" s="54" t="s">
        <v>147</v>
      </c>
      <c r="B1225" s="54"/>
      <c r="C1225" s="54"/>
      <c r="D1225" s="54"/>
      <c r="E1225" s="54"/>
      <c r="F1225" s="54"/>
      <c r="G1225" s="2"/>
    </row>
    <row r="1226" spans="1:7" s="3" customFormat="1" ht="45.95" customHeight="1" x14ac:dyDescent="0.25">
      <c r="A1226" s="45" t="s">
        <v>0</v>
      </c>
      <c r="B1226" s="45"/>
      <c r="C1226" s="45"/>
      <c r="D1226" s="45"/>
      <c r="E1226" s="45"/>
      <c r="F1226" s="45"/>
      <c r="G1226" s="2"/>
    </row>
    <row r="1227" spans="1:7" s="3" customFormat="1" ht="30" customHeight="1" x14ac:dyDescent="0.25">
      <c r="A1227" s="4"/>
      <c r="B1227" s="5" t="s">
        <v>1</v>
      </c>
      <c r="C1227" s="6"/>
      <c r="D1227" s="4"/>
      <c r="E1227" s="4"/>
      <c r="F1227" s="7"/>
      <c r="G1227" s="2"/>
    </row>
    <row r="1228" spans="1:7" s="3" customFormat="1" ht="23.1" customHeight="1" x14ac:dyDescent="0.25">
      <c r="A1228" s="8"/>
      <c r="B1228" s="46" t="s">
        <v>3</v>
      </c>
      <c r="C1228" s="49" t="s">
        <v>4</v>
      </c>
      <c r="D1228" s="50"/>
      <c r="E1228" s="50"/>
      <c r="F1228" s="51"/>
      <c r="G1228" s="2"/>
    </row>
    <row r="1229" spans="1:7" s="3" customFormat="1" ht="23.1" customHeight="1" x14ac:dyDescent="0.25">
      <c r="A1229" s="8"/>
      <c r="B1229" s="47"/>
      <c r="C1229" s="49" t="s">
        <v>104</v>
      </c>
      <c r="D1229" s="50"/>
      <c r="E1229" s="50"/>
      <c r="F1229" s="51"/>
      <c r="G1229" s="2"/>
    </row>
    <row r="1230" spans="1:7" s="3" customFormat="1" ht="23.1" customHeight="1" x14ac:dyDescent="0.25">
      <c r="A1230" s="8"/>
      <c r="B1230" s="48"/>
      <c r="C1230" s="49" t="s">
        <v>108</v>
      </c>
      <c r="D1230" s="50"/>
      <c r="E1230" s="50"/>
      <c r="F1230" s="51"/>
      <c r="G1230" s="2"/>
    </row>
    <row r="1231" spans="1:7" s="3" customFormat="1" ht="23.1" customHeight="1" x14ac:dyDescent="0.25">
      <c r="A1231" s="4"/>
      <c r="B1231" s="9" t="s">
        <v>5</v>
      </c>
      <c r="C1231" s="10">
        <v>4.5</v>
      </c>
      <c r="D1231" s="11"/>
      <c r="E1231" s="8"/>
      <c r="F1231" s="7"/>
      <c r="G1231" s="2"/>
    </row>
    <row r="1232" spans="1:7" s="3" customFormat="1" ht="23.1" customHeight="1" x14ac:dyDescent="0.25">
      <c r="A1232" s="4"/>
      <c r="B1232" s="12" t="s">
        <v>6</v>
      </c>
      <c r="C1232" s="13">
        <v>645</v>
      </c>
      <c r="D1232" s="57" t="s">
        <v>7</v>
      </c>
      <c r="E1232" s="58"/>
      <c r="F1232" s="61">
        <f>C1233/C1232</f>
        <v>14.68062015503876</v>
      </c>
      <c r="G1232" s="2"/>
    </row>
    <row r="1233" spans="1:7" s="3" customFormat="1" ht="23.1" customHeight="1" x14ac:dyDescent="0.25">
      <c r="A1233" s="4"/>
      <c r="B1233" s="12" t="s">
        <v>8</v>
      </c>
      <c r="C1233" s="14">
        <v>9469</v>
      </c>
      <c r="D1233" s="59"/>
      <c r="E1233" s="60"/>
      <c r="F1233" s="62"/>
      <c r="G1233" s="2"/>
    </row>
    <row r="1234" spans="1:7" s="3" customFormat="1" ht="23.1" customHeight="1" x14ac:dyDescent="0.25">
      <c r="A1234" s="4"/>
      <c r="B1234" s="15"/>
      <c r="C1234" s="16"/>
      <c r="D1234" s="17"/>
      <c r="E1234" s="4"/>
      <c r="F1234" s="7"/>
      <c r="G1234" s="2"/>
    </row>
    <row r="1235" spans="1:7" s="3" customFormat="1" ht="23.1" customHeight="1" x14ac:dyDescent="0.25">
      <c r="A1235" s="4"/>
      <c r="B1235" s="18" t="s">
        <v>9</v>
      </c>
      <c r="C1235" s="19" t="s">
        <v>65</v>
      </c>
      <c r="D1235" s="4"/>
      <c r="E1235" s="4"/>
      <c r="F1235" s="7"/>
      <c r="G1235" s="2"/>
    </row>
    <row r="1236" spans="1:7" s="3" customFormat="1" ht="23.1" customHeight="1" x14ac:dyDescent="0.25">
      <c r="A1236" s="4"/>
      <c r="B1236" s="18" t="s">
        <v>2</v>
      </c>
      <c r="C1236" s="19">
        <v>45</v>
      </c>
      <c r="D1236" s="4"/>
      <c r="E1236" s="4"/>
      <c r="F1236" s="7"/>
      <c r="G1236" s="2"/>
    </row>
    <row r="1237" spans="1:7" s="3" customFormat="1" ht="23.1" customHeight="1" x14ac:dyDescent="0.25">
      <c r="A1237" s="4"/>
      <c r="B1237" s="18" t="s">
        <v>10</v>
      </c>
      <c r="C1237" s="20" t="s">
        <v>11</v>
      </c>
      <c r="D1237" s="4"/>
      <c r="E1237" s="4"/>
      <c r="F1237" s="7"/>
      <c r="G1237" s="2"/>
    </row>
    <row r="1238" spans="1:7" s="3" customFormat="1" ht="23.1" customHeight="1" x14ac:dyDescent="0.25">
      <c r="A1238" s="4"/>
      <c r="B1238" s="4"/>
      <c r="C1238" s="4"/>
      <c r="D1238" s="4"/>
      <c r="E1238" s="4"/>
      <c r="F1238" s="7"/>
      <c r="G1238" s="2"/>
    </row>
    <row r="1239" spans="1:7" s="3" customFormat="1" ht="50.1" customHeight="1" x14ac:dyDescent="0.25">
      <c r="A1239" s="63" t="s">
        <v>12</v>
      </c>
      <c r="B1239" s="63"/>
      <c r="C1239" s="21" t="s">
        <v>13</v>
      </c>
      <c r="D1239" s="64" t="s">
        <v>14</v>
      </c>
      <c r="E1239" s="64"/>
      <c r="F1239" s="21" t="s">
        <v>15</v>
      </c>
      <c r="G1239" s="2"/>
    </row>
    <row r="1240" spans="1:7" s="3" customFormat="1" ht="23.1" customHeight="1" x14ac:dyDescent="0.25">
      <c r="A1240" s="52" t="s">
        <v>16</v>
      </c>
      <c r="B1240" s="52"/>
      <c r="C1240" s="22">
        <v>52.74</v>
      </c>
      <c r="D1240" s="22">
        <v>4.5</v>
      </c>
      <c r="E1240" s="23" t="s">
        <v>17</v>
      </c>
      <c r="F1240" s="24">
        <f t="shared" ref="F1240:F1247" si="34">C1240*D1240</f>
        <v>237.33</v>
      </c>
      <c r="G1240" s="2"/>
    </row>
    <row r="1241" spans="1:7" s="3" customFormat="1" ht="23.1" customHeight="1" x14ac:dyDescent="0.25">
      <c r="A1241" s="52" t="s">
        <v>18</v>
      </c>
      <c r="B1241" s="52"/>
      <c r="C1241" s="22">
        <v>189.45</v>
      </c>
      <c r="D1241" s="22">
        <v>1.0269999999999999</v>
      </c>
      <c r="E1241" s="23" t="s">
        <v>19</v>
      </c>
      <c r="F1241" s="24">
        <f t="shared" si="34"/>
        <v>194.56514999999996</v>
      </c>
      <c r="G1241" s="2"/>
    </row>
    <row r="1242" spans="1:7" s="3" customFormat="1" ht="23.1" customHeight="1" x14ac:dyDescent="0.25">
      <c r="A1242" s="52" t="s">
        <v>20</v>
      </c>
      <c r="B1242" s="52"/>
      <c r="C1242" s="22">
        <v>762.99</v>
      </c>
      <c r="D1242" s="22">
        <v>1.0269999999999999</v>
      </c>
      <c r="E1242" s="23" t="s">
        <v>19</v>
      </c>
      <c r="F1242" s="24">
        <f t="shared" si="34"/>
        <v>783.59072999999989</v>
      </c>
      <c r="G1242" s="2"/>
    </row>
    <row r="1243" spans="1:7" s="3" customFormat="1" ht="23.1" customHeight="1" x14ac:dyDescent="0.25">
      <c r="A1243" s="52" t="s">
        <v>21</v>
      </c>
      <c r="B1243" s="52"/>
      <c r="C1243" s="22">
        <v>1409.04</v>
      </c>
      <c r="D1243" s="22"/>
      <c r="E1243" s="23" t="s">
        <v>17</v>
      </c>
      <c r="F1243" s="24">
        <f t="shared" si="34"/>
        <v>0</v>
      </c>
      <c r="G1243" s="2"/>
    </row>
    <row r="1244" spans="1:7" s="3" customFormat="1" ht="45.95" customHeight="1" x14ac:dyDescent="0.25">
      <c r="A1244" s="52" t="s">
        <v>22</v>
      </c>
      <c r="B1244" s="52"/>
      <c r="C1244" s="22">
        <v>5358.15</v>
      </c>
      <c r="D1244" s="22">
        <v>4.5</v>
      </c>
      <c r="E1244" s="23" t="s">
        <v>17</v>
      </c>
      <c r="F1244" s="24">
        <f t="shared" si="34"/>
        <v>24111.674999999999</v>
      </c>
      <c r="G1244" s="2"/>
    </row>
    <row r="1245" spans="1:7" s="3" customFormat="1" ht="23.1" customHeight="1" x14ac:dyDescent="0.25">
      <c r="A1245" s="52" t="s">
        <v>23</v>
      </c>
      <c r="B1245" s="52"/>
      <c r="C1245" s="22">
        <v>246.53</v>
      </c>
      <c r="D1245" s="22"/>
      <c r="E1245" s="23" t="s">
        <v>17</v>
      </c>
      <c r="F1245" s="24">
        <f t="shared" si="34"/>
        <v>0</v>
      </c>
      <c r="G1245" s="2"/>
    </row>
    <row r="1246" spans="1:7" s="3" customFormat="1" ht="23.1" customHeight="1" x14ac:dyDescent="0.25">
      <c r="A1246" s="52" t="s">
        <v>24</v>
      </c>
      <c r="B1246" s="52"/>
      <c r="C1246" s="22">
        <v>4374.5</v>
      </c>
      <c r="D1246" s="22">
        <v>4.5</v>
      </c>
      <c r="E1246" s="23" t="s">
        <v>17</v>
      </c>
      <c r="F1246" s="24">
        <f t="shared" si="34"/>
        <v>19685.25</v>
      </c>
      <c r="G1246" s="2"/>
    </row>
    <row r="1247" spans="1:7" s="3" customFormat="1" ht="23.1" customHeight="1" x14ac:dyDescent="0.25">
      <c r="A1247" s="52" t="s">
        <v>25</v>
      </c>
      <c r="B1247" s="52"/>
      <c r="C1247" s="22">
        <v>1282.45</v>
      </c>
      <c r="D1247" s="22">
        <v>4.5</v>
      </c>
      <c r="E1247" s="23" t="s">
        <v>17</v>
      </c>
      <c r="F1247" s="24">
        <f t="shared" si="34"/>
        <v>5771.0250000000005</v>
      </c>
      <c r="G1247" s="2"/>
    </row>
    <row r="1248" spans="1:7" s="3" customFormat="1" ht="23.1" customHeight="1" x14ac:dyDescent="0.25">
      <c r="A1248" s="52" t="s">
        <v>26</v>
      </c>
      <c r="B1248" s="52"/>
      <c r="C1248" s="22">
        <v>1000.47</v>
      </c>
      <c r="D1248" s="22">
        <v>4.5</v>
      </c>
      <c r="E1248" s="23" t="s">
        <v>17</v>
      </c>
      <c r="F1248" s="24">
        <f>C1248*D1248</f>
        <v>4502.1149999999998</v>
      </c>
      <c r="G1248" s="2"/>
    </row>
    <row r="1249" spans="1:7" s="3" customFormat="1" ht="23.1" customHeight="1" x14ac:dyDescent="0.25">
      <c r="A1249" s="52" t="s">
        <v>27</v>
      </c>
      <c r="B1249" s="52"/>
      <c r="C1249" s="22">
        <v>718.61</v>
      </c>
      <c r="D1249" s="22">
        <v>45</v>
      </c>
      <c r="E1249" s="23" t="s">
        <v>17</v>
      </c>
      <c r="F1249" s="24">
        <f>C1249*D1249</f>
        <v>32337.45</v>
      </c>
      <c r="G1249" s="2"/>
    </row>
    <row r="1250" spans="1:7" s="3" customFormat="1" ht="23.1" customHeight="1" x14ac:dyDescent="0.25">
      <c r="A1250" s="4"/>
      <c r="B1250" s="25"/>
      <c r="C1250" s="25"/>
      <c r="D1250" s="26"/>
      <c r="E1250" s="26"/>
      <c r="F1250" s="7"/>
      <c r="G1250" s="2"/>
    </row>
    <row r="1251" spans="1:7" s="3" customFormat="1" ht="23.1" customHeight="1" x14ac:dyDescent="0.25">
      <c r="A1251" s="4"/>
      <c r="B1251" s="5" t="s">
        <v>28</v>
      </c>
      <c r="C1251" s="6"/>
      <c r="D1251" s="4"/>
      <c r="E1251" s="4"/>
      <c r="F1251" s="7"/>
      <c r="G1251" s="2"/>
    </row>
    <row r="1252" spans="1:7" s="3" customFormat="1" ht="23.1" customHeight="1" x14ac:dyDescent="0.25">
      <c r="A1252" s="4"/>
      <c r="B1252" s="53" t="s">
        <v>29</v>
      </c>
      <c r="C1252" s="27" t="s">
        <v>30</v>
      </c>
      <c r="D1252" s="28">
        <f>IF(F1240&gt;0,ROUND((F1240+C1233)/C1233,2),0)</f>
        <v>1.03</v>
      </c>
      <c r="E1252" s="28"/>
      <c r="F1252" s="8"/>
      <c r="G1252" s="2"/>
    </row>
    <row r="1253" spans="1:7" s="3" customFormat="1" ht="23.1" customHeight="1" x14ac:dyDescent="0.25">
      <c r="A1253" s="4"/>
      <c r="B1253" s="53"/>
      <c r="C1253" s="27" t="s">
        <v>31</v>
      </c>
      <c r="D1253" s="28">
        <f>IF(SUM(F1241:F1242)&gt;0,ROUND((F1241+F1242+C1233)/C1233,2),0)</f>
        <v>1.1000000000000001</v>
      </c>
      <c r="E1253" s="28"/>
      <c r="F1253" s="29"/>
      <c r="G1253" s="2"/>
    </row>
    <row r="1254" spans="1:7" s="3" customFormat="1" ht="23.1" customHeight="1" x14ac:dyDescent="0.25">
      <c r="A1254" s="4"/>
      <c r="B1254" s="53"/>
      <c r="C1254" s="27" t="s">
        <v>32</v>
      </c>
      <c r="D1254" s="28">
        <f>IF(F1243&gt;0,ROUND((F1243+C1233)/C1233,2),0)</f>
        <v>0</v>
      </c>
      <c r="E1254" s="8"/>
      <c r="F1254" s="29"/>
      <c r="G1254" s="2"/>
    </row>
    <row r="1255" spans="1:7" s="3" customFormat="1" ht="23.1" customHeight="1" x14ac:dyDescent="0.25">
      <c r="A1255" s="4"/>
      <c r="B1255" s="53"/>
      <c r="C1255" s="30" t="s">
        <v>33</v>
      </c>
      <c r="D1255" s="31">
        <f>IF(SUM(F1244:F1249)&gt;0,ROUND((SUM(F1244:F1249)+C1233)/C1233,2),0)</f>
        <v>10.130000000000001</v>
      </c>
      <c r="E1255" s="8"/>
      <c r="F1255" s="29"/>
      <c r="G1255" s="2"/>
    </row>
    <row r="1256" spans="1:7" s="3" customFormat="1" ht="23.1" customHeight="1" x14ac:dyDescent="0.25">
      <c r="A1256" s="4"/>
      <c r="B1256" s="4"/>
      <c r="C1256" s="32" t="s">
        <v>34</v>
      </c>
      <c r="D1256" s="33">
        <f>SUM(D1252:D1255)-IF(VALUE(COUNTIF(D1252:D1255,"&gt;0"))=4,3,0)-IF(VALUE(COUNTIF(D1252:D1255,"&gt;0"))=3,2,0)-IF(VALUE(COUNTIF(D1252:D1255,"&gt;0"))=2,1,0)</f>
        <v>10.260000000000002</v>
      </c>
      <c r="E1256" s="34"/>
      <c r="F1256" s="7"/>
      <c r="G1256" s="2"/>
    </row>
    <row r="1257" spans="1:7" s="3" customFormat="1" ht="23.1" customHeight="1" x14ac:dyDescent="0.25">
      <c r="A1257" s="4"/>
      <c r="B1257" s="4"/>
      <c r="C1257" s="4"/>
      <c r="D1257" s="35"/>
      <c r="E1257" s="4"/>
      <c r="F1257" s="7"/>
      <c r="G1257" s="2"/>
    </row>
    <row r="1258" spans="1:7" s="3" customFormat="1" ht="23.1" customHeight="1" x14ac:dyDescent="0.35">
      <c r="A1258" s="36"/>
      <c r="B1258" s="37" t="s">
        <v>35</v>
      </c>
      <c r="C1258" s="55">
        <f>D1256*C1233</f>
        <v>97151.940000000017</v>
      </c>
      <c r="D1258" s="55"/>
      <c r="E1258" s="4"/>
      <c r="F1258" s="7"/>
      <c r="G1258" s="2"/>
    </row>
    <row r="1259" spans="1:7" s="3" customFormat="1" ht="23.1" customHeight="1" x14ac:dyDescent="0.3">
      <c r="A1259" s="4"/>
      <c r="B1259" s="38" t="s">
        <v>36</v>
      </c>
      <c r="C1259" s="56">
        <f>C1258/C1232</f>
        <v>150.62316279069771</v>
      </c>
      <c r="D1259" s="56"/>
      <c r="E1259" s="4"/>
      <c r="F1259" s="4"/>
      <c r="G1259" s="2"/>
    </row>
    <row r="1260" spans="1:7" s="3" customFormat="1" ht="23.1" customHeight="1" x14ac:dyDescent="0.25">
      <c r="A1260" s="1"/>
      <c r="B1260" s="1"/>
      <c r="C1260" s="1"/>
      <c r="D1260" s="1"/>
      <c r="E1260" s="1"/>
      <c r="F1260" s="1"/>
      <c r="G1260" s="2"/>
    </row>
    <row r="1261" spans="1:7" s="3" customFormat="1" ht="54.95" customHeight="1" x14ac:dyDescent="0.8">
      <c r="A1261" s="54" t="s">
        <v>148</v>
      </c>
      <c r="B1261" s="54"/>
      <c r="C1261" s="54"/>
      <c r="D1261" s="54"/>
      <c r="E1261" s="54"/>
      <c r="F1261" s="54"/>
      <c r="G1261" s="2"/>
    </row>
    <row r="1262" spans="1:7" s="3" customFormat="1" ht="45.95" customHeight="1" x14ac:dyDescent="0.25">
      <c r="A1262" s="45" t="s">
        <v>0</v>
      </c>
      <c r="B1262" s="45"/>
      <c r="C1262" s="45"/>
      <c r="D1262" s="45"/>
      <c r="E1262" s="45"/>
      <c r="F1262" s="45"/>
      <c r="G1262" s="2"/>
    </row>
    <row r="1263" spans="1:7" s="3" customFormat="1" ht="30" customHeight="1" x14ac:dyDescent="0.25">
      <c r="A1263" s="4"/>
      <c r="B1263" s="5" t="s">
        <v>1</v>
      </c>
      <c r="C1263" s="6"/>
      <c r="D1263" s="4"/>
      <c r="E1263" s="4"/>
      <c r="F1263" s="7"/>
      <c r="G1263" s="2"/>
    </row>
    <row r="1264" spans="1:7" s="3" customFormat="1" ht="23.1" customHeight="1" x14ac:dyDescent="0.25">
      <c r="A1264" s="8"/>
      <c r="B1264" s="46" t="s">
        <v>3</v>
      </c>
      <c r="C1264" s="49" t="s">
        <v>4</v>
      </c>
      <c r="D1264" s="50"/>
      <c r="E1264" s="50"/>
      <c r="F1264" s="51"/>
      <c r="G1264" s="2"/>
    </row>
    <row r="1265" spans="1:7" s="3" customFormat="1" ht="23.1" customHeight="1" x14ac:dyDescent="0.25">
      <c r="A1265" s="8"/>
      <c r="B1265" s="47"/>
      <c r="C1265" s="49" t="s">
        <v>109</v>
      </c>
      <c r="D1265" s="50"/>
      <c r="E1265" s="50"/>
      <c r="F1265" s="51"/>
      <c r="G1265" s="2"/>
    </row>
    <row r="1266" spans="1:7" s="3" customFormat="1" ht="23.1" customHeight="1" x14ac:dyDescent="0.25">
      <c r="A1266" s="8"/>
      <c r="B1266" s="48"/>
      <c r="C1266" s="49" t="s">
        <v>110</v>
      </c>
      <c r="D1266" s="50"/>
      <c r="E1266" s="50"/>
      <c r="F1266" s="51"/>
      <c r="G1266" s="2"/>
    </row>
    <row r="1267" spans="1:7" s="3" customFormat="1" ht="23.1" customHeight="1" x14ac:dyDescent="0.25">
      <c r="A1267" s="4"/>
      <c r="B1267" s="9" t="s">
        <v>5</v>
      </c>
      <c r="C1267" s="10">
        <v>5</v>
      </c>
      <c r="D1267" s="11"/>
      <c r="E1267" s="8"/>
      <c r="F1267" s="7"/>
      <c r="G1267" s="2"/>
    </row>
    <row r="1268" spans="1:7" s="3" customFormat="1" ht="23.1" customHeight="1" x14ac:dyDescent="0.25">
      <c r="A1268" s="4"/>
      <c r="B1268" s="12" t="s">
        <v>6</v>
      </c>
      <c r="C1268" s="13">
        <v>1101</v>
      </c>
      <c r="D1268" s="57" t="s">
        <v>7</v>
      </c>
      <c r="E1268" s="58"/>
      <c r="F1268" s="61">
        <f>C1269/C1268</f>
        <v>38</v>
      </c>
      <c r="G1268" s="2"/>
    </row>
    <row r="1269" spans="1:7" s="3" customFormat="1" ht="23.1" customHeight="1" x14ac:dyDescent="0.25">
      <c r="A1269" s="4"/>
      <c r="B1269" s="12" t="s">
        <v>8</v>
      </c>
      <c r="C1269" s="14">
        <v>41838</v>
      </c>
      <c r="D1269" s="59"/>
      <c r="E1269" s="60"/>
      <c r="F1269" s="62"/>
      <c r="G1269" s="2"/>
    </row>
    <row r="1270" spans="1:7" s="3" customFormat="1" ht="23.1" customHeight="1" x14ac:dyDescent="0.25">
      <c r="A1270" s="4"/>
      <c r="B1270" s="15"/>
      <c r="C1270" s="16"/>
      <c r="D1270" s="17"/>
      <c r="E1270" s="4"/>
      <c r="F1270" s="7"/>
      <c r="G1270" s="2"/>
    </row>
    <row r="1271" spans="1:7" s="3" customFormat="1" ht="23.1" customHeight="1" x14ac:dyDescent="0.25">
      <c r="A1271" s="4"/>
      <c r="B1271" s="18" t="s">
        <v>9</v>
      </c>
      <c r="C1271" s="19" t="s">
        <v>66</v>
      </c>
      <c r="D1271" s="4"/>
      <c r="E1271" s="4"/>
      <c r="F1271" s="7"/>
      <c r="G1271" s="2"/>
    </row>
    <row r="1272" spans="1:7" s="3" customFormat="1" ht="23.1" customHeight="1" x14ac:dyDescent="0.25">
      <c r="A1272" s="4"/>
      <c r="B1272" s="18" t="s">
        <v>2</v>
      </c>
      <c r="C1272" s="19">
        <v>65</v>
      </c>
      <c r="D1272" s="4"/>
      <c r="E1272" s="4"/>
      <c r="F1272" s="7"/>
      <c r="G1272" s="2"/>
    </row>
    <row r="1273" spans="1:7" s="3" customFormat="1" ht="23.1" customHeight="1" x14ac:dyDescent="0.25">
      <c r="A1273" s="4"/>
      <c r="B1273" s="18" t="s">
        <v>10</v>
      </c>
      <c r="C1273" s="20" t="s">
        <v>11</v>
      </c>
      <c r="D1273" s="4"/>
      <c r="E1273" s="4"/>
      <c r="F1273" s="7"/>
      <c r="G1273" s="2"/>
    </row>
    <row r="1274" spans="1:7" s="3" customFormat="1" ht="23.1" customHeight="1" x14ac:dyDescent="0.25">
      <c r="A1274" s="4"/>
      <c r="B1274" s="4"/>
      <c r="C1274" s="4"/>
      <c r="D1274" s="4"/>
      <c r="E1274" s="4"/>
      <c r="F1274" s="7"/>
      <c r="G1274" s="2"/>
    </row>
    <row r="1275" spans="1:7" s="3" customFormat="1" ht="50.1" customHeight="1" x14ac:dyDescent="0.25">
      <c r="A1275" s="63" t="s">
        <v>12</v>
      </c>
      <c r="B1275" s="63"/>
      <c r="C1275" s="21" t="s">
        <v>13</v>
      </c>
      <c r="D1275" s="64" t="s">
        <v>14</v>
      </c>
      <c r="E1275" s="64"/>
      <c r="F1275" s="21" t="s">
        <v>15</v>
      </c>
      <c r="G1275" s="2"/>
    </row>
    <row r="1276" spans="1:7" s="3" customFormat="1" ht="23.1" customHeight="1" x14ac:dyDescent="0.25">
      <c r="A1276" s="52" t="s">
        <v>16</v>
      </c>
      <c r="B1276" s="52"/>
      <c r="C1276" s="22">
        <v>52.74</v>
      </c>
      <c r="D1276" s="22">
        <v>5</v>
      </c>
      <c r="E1276" s="23" t="s">
        <v>17</v>
      </c>
      <c r="F1276" s="24">
        <f t="shared" ref="F1276:F1283" si="35">C1276*D1276</f>
        <v>263.7</v>
      </c>
      <c r="G1276" s="2"/>
    </row>
    <row r="1277" spans="1:7" s="3" customFormat="1" ht="23.1" customHeight="1" x14ac:dyDescent="0.25">
      <c r="A1277" s="52" t="s">
        <v>18</v>
      </c>
      <c r="B1277" s="52"/>
      <c r="C1277" s="22">
        <v>189.45</v>
      </c>
      <c r="D1277" s="22">
        <v>1.2</v>
      </c>
      <c r="E1277" s="23" t="s">
        <v>19</v>
      </c>
      <c r="F1277" s="24">
        <f t="shared" si="35"/>
        <v>227.33999999999997</v>
      </c>
      <c r="G1277" s="2"/>
    </row>
    <row r="1278" spans="1:7" s="3" customFormat="1" ht="23.1" customHeight="1" x14ac:dyDescent="0.25">
      <c r="A1278" s="52" t="s">
        <v>20</v>
      </c>
      <c r="B1278" s="52"/>
      <c r="C1278" s="22">
        <v>762.99</v>
      </c>
      <c r="D1278" s="22">
        <v>1.2</v>
      </c>
      <c r="E1278" s="23" t="s">
        <v>19</v>
      </c>
      <c r="F1278" s="24">
        <f t="shared" si="35"/>
        <v>915.58799999999997</v>
      </c>
      <c r="G1278" s="2"/>
    </row>
    <row r="1279" spans="1:7" s="3" customFormat="1" ht="23.1" customHeight="1" x14ac:dyDescent="0.25">
      <c r="A1279" s="52" t="s">
        <v>21</v>
      </c>
      <c r="B1279" s="52"/>
      <c r="C1279" s="22">
        <v>1409.04</v>
      </c>
      <c r="D1279" s="22"/>
      <c r="E1279" s="23" t="s">
        <v>17</v>
      </c>
      <c r="F1279" s="24">
        <f t="shared" si="35"/>
        <v>0</v>
      </c>
      <c r="G1279" s="2"/>
    </row>
    <row r="1280" spans="1:7" s="3" customFormat="1" ht="45.95" customHeight="1" x14ac:dyDescent="0.25">
      <c r="A1280" s="52" t="s">
        <v>22</v>
      </c>
      <c r="B1280" s="52"/>
      <c r="C1280" s="22">
        <v>5358.15</v>
      </c>
      <c r="D1280" s="22">
        <v>5</v>
      </c>
      <c r="E1280" s="23" t="s">
        <v>17</v>
      </c>
      <c r="F1280" s="24">
        <f t="shared" si="35"/>
        <v>26790.75</v>
      </c>
      <c r="G1280" s="2"/>
    </row>
    <row r="1281" spans="1:7" s="3" customFormat="1" ht="23.1" customHeight="1" x14ac:dyDescent="0.25">
      <c r="A1281" s="52" t="s">
        <v>23</v>
      </c>
      <c r="B1281" s="52"/>
      <c r="C1281" s="22">
        <v>246.53</v>
      </c>
      <c r="D1281" s="22"/>
      <c r="E1281" s="23" t="s">
        <v>17</v>
      </c>
      <c r="F1281" s="24">
        <f t="shared" si="35"/>
        <v>0</v>
      </c>
      <c r="G1281" s="2"/>
    </row>
    <row r="1282" spans="1:7" s="3" customFormat="1" ht="23.1" customHeight="1" x14ac:dyDescent="0.25">
      <c r="A1282" s="52" t="s">
        <v>24</v>
      </c>
      <c r="B1282" s="52"/>
      <c r="C1282" s="22">
        <v>4374.5</v>
      </c>
      <c r="D1282" s="22">
        <v>5</v>
      </c>
      <c r="E1282" s="23" t="s">
        <v>17</v>
      </c>
      <c r="F1282" s="24">
        <f t="shared" si="35"/>
        <v>21872.5</v>
      </c>
      <c r="G1282" s="2"/>
    </row>
    <row r="1283" spans="1:7" s="3" customFormat="1" ht="23.1" customHeight="1" x14ac:dyDescent="0.25">
      <c r="A1283" s="52" t="s">
        <v>25</v>
      </c>
      <c r="B1283" s="52"/>
      <c r="C1283" s="22">
        <v>1282.45</v>
      </c>
      <c r="D1283" s="22">
        <v>5</v>
      </c>
      <c r="E1283" s="23" t="s">
        <v>17</v>
      </c>
      <c r="F1283" s="24">
        <f t="shared" si="35"/>
        <v>6412.25</v>
      </c>
      <c r="G1283" s="2"/>
    </row>
    <row r="1284" spans="1:7" s="3" customFormat="1" ht="23.1" customHeight="1" x14ac:dyDescent="0.25">
      <c r="A1284" s="52" t="s">
        <v>26</v>
      </c>
      <c r="B1284" s="52"/>
      <c r="C1284" s="22">
        <v>1000.47</v>
      </c>
      <c r="D1284" s="22">
        <v>5</v>
      </c>
      <c r="E1284" s="23" t="s">
        <v>17</v>
      </c>
      <c r="F1284" s="24">
        <f>C1284*D1284</f>
        <v>5002.3500000000004</v>
      </c>
      <c r="G1284" s="2"/>
    </row>
    <row r="1285" spans="1:7" s="3" customFormat="1" ht="23.1" customHeight="1" x14ac:dyDescent="0.25">
      <c r="A1285" s="52" t="s">
        <v>27</v>
      </c>
      <c r="B1285" s="52"/>
      <c r="C1285" s="22">
        <v>718.61</v>
      </c>
      <c r="D1285" s="22">
        <v>50</v>
      </c>
      <c r="E1285" s="23" t="s">
        <v>17</v>
      </c>
      <c r="F1285" s="24">
        <f>C1285*D1285</f>
        <v>35930.5</v>
      </c>
      <c r="G1285" s="2"/>
    </row>
    <row r="1286" spans="1:7" s="3" customFormat="1" ht="23.1" customHeight="1" x14ac:dyDescent="0.25">
      <c r="A1286" s="4"/>
      <c r="B1286" s="25"/>
      <c r="C1286" s="25"/>
      <c r="D1286" s="26"/>
      <c r="E1286" s="26"/>
      <c r="F1286" s="7"/>
      <c r="G1286" s="2"/>
    </row>
    <row r="1287" spans="1:7" s="3" customFormat="1" ht="23.1" customHeight="1" x14ac:dyDescent="0.25">
      <c r="A1287" s="4"/>
      <c r="B1287" s="5" t="s">
        <v>28</v>
      </c>
      <c r="C1287" s="6"/>
      <c r="D1287" s="4"/>
      <c r="E1287" s="4"/>
      <c r="F1287" s="7"/>
      <c r="G1287" s="2"/>
    </row>
    <row r="1288" spans="1:7" s="3" customFormat="1" ht="23.1" customHeight="1" x14ac:dyDescent="0.25">
      <c r="A1288" s="4"/>
      <c r="B1288" s="53" t="s">
        <v>29</v>
      </c>
      <c r="C1288" s="27" t="s">
        <v>30</v>
      </c>
      <c r="D1288" s="28">
        <f>IF(F1276&gt;0,ROUND((F1276+C1269)/C1269,2),0)</f>
        <v>1.01</v>
      </c>
      <c r="E1288" s="28"/>
      <c r="F1288" s="8"/>
      <c r="G1288" s="2"/>
    </row>
    <row r="1289" spans="1:7" s="3" customFormat="1" ht="23.1" customHeight="1" x14ac:dyDescent="0.25">
      <c r="A1289" s="4"/>
      <c r="B1289" s="53"/>
      <c r="C1289" s="27" t="s">
        <v>31</v>
      </c>
      <c r="D1289" s="28">
        <f>IF(SUM(F1277:F1278)&gt;0,ROUND((F1277+F1278+C1269)/C1269,2),0)</f>
        <v>1.03</v>
      </c>
      <c r="E1289" s="28"/>
      <c r="F1289" s="29"/>
      <c r="G1289" s="2"/>
    </row>
    <row r="1290" spans="1:7" s="3" customFormat="1" ht="23.1" customHeight="1" x14ac:dyDescent="0.25">
      <c r="A1290" s="4"/>
      <c r="B1290" s="53"/>
      <c r="C1290" s="27" t="s">
        <v>32</v>
      </c>
      <c r="D1290" s="28">
        <f>IF(F1279&gt;0,ROUND((F1279+C1269)/C1269,2),0)</f>
        <v>0</v>
      </c>
      <c r="E1290" s="8"/>
      <c r="F1290" s="29"/>
      <c r="G1290" s="2"/>
    </row>
    <row r="1291" spans="1:7" s="3" customFormat="1" ht="23.1" customHeight="1" x14ac:dyDescent="0.25">
      <c r="A1291" s="4"/>
      <c r="B1291" s="53"/>
      <c r="C1291" s="30" t="s">
        <v>33</v>
      </c>
      <c r="D1291" s="31">
        <f>IF(SUM(F1280:F1285)&gt;0,ROUND((SUM(F1280:F1285)+C1269)/C1269,2),0)</f>
        <v>3.29</v>
      </c>
      <c r="E1291" s="8"/>
      <c r="F1291" s="29"/>
      <c r="G1291" s="2"/>
    </row>
    <row r="1292" spans="1:7" s="3" customFormat="1" ht="23.1" customHeight="1" x14ac:dyDescent="0.25">
      <c r="A1292" s="4"/>
      <c r="B1292" s="4"/>
      <c r="C1292" s="32" t="s">
        <v>34</v>
      </c>
      <c r="D1292" s="33">
        <f>SUM(D1288:D1291)-IF(VALUE(COUNTIF(D1288:D1291,"&gt;0"))=4,3,0)-IF(VALUE(COUNTIF(D1288:D1291,"&gt;0"))=3,2,0)-IF(VALUE(COUNTIF(D1288:D1291,"&gt;0"))=2,1,0)</f>
        <v>3.33</v>
      </c>
      <c r="E1292" s="34"/>
      <c r="F1292" s="7"/>
      <c r="G1292" s="2"/>
    </row>
    <row r="1293" spans="1:7" s="3" customFormat="1" ht="23.1" customHeight="1" x14ac:dyDescent="0.25">
      <c r="A1293" s="4"/>
      <c r="B1293" s="4"/>
      <c r="C1293" s="4"/>
      <c r="D1293" s="35"/>
      <c r="E1293" s="4"/>
      <c r="F1293" s="7"/>
      <c r="G1293" s="2"/>
    </row>
    <row r="1294" spans="1:7" s="3" customFormat="1" ht="23.1" customHeight="1" x14ac:dyDescent="0.35">
      <c r="A1294" s="36"/>
      <c r="B1294" s="37" t="s">
        <v>35</v>
      </c>
      <c r="C1294" s="55">
        <f>D1292*C1269</f>
        <v>139320.54</v>
      </c>
      <c r="D1294" s="55"/>
      <c r="E1294" s="4"/>
      <c r="F1294" s="7"/>
      <c r="G1294" s="2"/>
    </row>
    <row r="1295" spans="1:7" s="3" customFormat="1" ht="23.1" customHeight="1" x14ac:dyDescent="0.3">
      <c r="A1295" s="4"/>
      <c r="B1295" s="38" t="s">
        <v>36</v>
      </c>
      <c r="C1295" s="56">
        <f>C1294/C1268</f>
        <v>126.54</v>
      </c>
      <c r="D1295" s="56"/>
      <c r="E1295" s="4"/>
      <c r="F1295" s="4"/>
      <c r="G1295" s="2"/>
    </row>
    <row r="1296" spans="1:7" ht="23.1" customHeight="1" x14ac:dyDescent="0.3">
      <c r="A1296" s="39"/>
      <c r="B1296" s="40"/>
      <c r="C1296" s="41"/>
      <c r="D1296" s="41"/>
      <c r="E1296" s="39"/>
      <c r="F1296" s="39"/>
    </row>
    <row r="1297" spans="1:7" s="3" customFormat="1" ht="54.95" customHeight="1" x14ac:dyDescent="0.8">
      <c r="A1297" s="54" t="s">
        <v>149</v>
      </c>
      <c r="B1297" s="54"/>
      <c r="C1297" s="54"/>
      <c r="D1297" s="54"/>
      <c r="E1297" s="54"/>
      <c r="F1297" s="54"/>
      <c r="G1297" s="2"/>
    </row>
    <row r="1298" spans="1:7" s="3" customFormat="1" ht="45.95" customHeight="1" x14ac:dyDescent="0.25">
      <c r="A1298" s="45" t="s">
        <v>0</v>
      </c>
      <c r="B1298" s="45"/>
      <c r="C1298" s="45"/>
      <c r="D1298" s="45"/>
      <c r="E1298" s="45"/>
      <c r="F1298" s="45"/>
      <c r="G1298" s="2"/>
    </row>
    <row r="1299" spans="1:7" s="3" customFormat="1" ht="30" customHeight="1" x14ac:dyDescent="0.25">
      <c r="A1299" s="4"/>
      <c r="B1299" s="5" t="s">
        <v>1</v>
      </c>
      <c r="C1299" s="6"/>
      <c r="D1299" s="4"/>
      <c r="E1299" s="4"/>
      <c r="F1299" s="7"/>
      <c r="G1299" s="2"/>
    </row>
    <row r="1300" spans="1:7" s="3" customFormat="1" ht="23.1" customHeight="1" x14ac:dyDescent="0.25">
      <c r="A1300" s="8"/>
      <c r="B1300" s="46" t="s">
        <v>3</v>
      </c>
      <c r="C1300" s="49" t="s">
        <v>4</v>
      </c>
      <c r="D1300" s="50"/>
      <c r="E1300" s="50"/>
      <c r="F1300" s="51"/>
      <c r="G1300" s="2"/>
    </row>
    <row r="1301" spans="1:7" s="3" customFormat="1" ht="23.1" customHeight="1" x14ac:dyDescent="0.25">
      <c r="A1301" s="8"/>
      <c r="B1301" s="47"/>
      <c r="C1301" s="49" t="s">
        <v>109</v>
      </c>
      <c r="D1301" s="50"/>
      <c r="E1301" s="50"/>
      <c r="F1301" s="51"/>
      <c r="G1301" s="2"/>
    </row>
    <row r="1302" spans="1:7" s="3" customFormat="1" ht="23.1" customHeight="1" x14ac:dyDescent="0.25">
      <c r="A1302" s="8"/>
      <c r="B1302" s="48"/>
      <c r="C1302" s="49" t="s">
        <v>111</v>
      </c>
      <c r="D1302" s="50"/>
      <c r="E1302" s="50"/>
      <c r="F1302" s="51"/>
      <c r="G1302" s="2"/>
    </row>
    <row r="1303" spans="1:7" s="3" customFormat="1" ht="23.1" customHeight="1" x14ac:dyDescent="0.25">
      <c r="A1303" s="4"/>
      <c r="B1303" s="9" t="s">
        <v>5</v>
      </c>
      <c r="C1303" s="10">
        <v>10</v>
      </c>
      <c r="D1303" s="11"/>
      <c r="E1303" s="8"/>
      <c r="F1303" s="7"/>
      <c r="G1303" s="2"/>
    </row>
    <row r="1304" spans="1:7" s="3" customFormat="1" ht="23.1" customHeight="1" x14ac:dyDescent="0.25">
      <c r="A1304" s="4"/>
      <c r="B1304" s="12" t="s">
        <v>6</v>
      </c>
      <c r="C1304" s="13">
        <v>1832</v>
      </c>
      <c r="D1304" s="57" t="s">
        <v>7</v>
      </c>
      <c r="E1304" s="58"/>
      <c r="F1304" s="61">
        <f>C1305/C1304</f>
        <v>44.724344978165938</v>
      </c>
      <c r="G1304" s="2"/>
    </row>
    <row r="1305" spans="1:7" s="3" customFormat="1" ht="23.1" customHeight="1" x14ac:dyDescent="0.25">
      <c r="A1305" s="4"/>
      <c r="B1305" s="12" t="s">
        <v>8</v>
      </c>
      <c r="C1305" s="14">
        <v>81935</v>
      </c>
      <c r="D1305" s="59"/>
      <c r="E1305" s="60"/>
      <c r="F1305" s="62"/>
      <c r="G1305" s="2"/>
    </row>
    <row r="1306" spans="1:7" s="3" customFormat="1" ht="23.1" customHeight="1" x14ac:dyDescent="0.25">
      <c r="A1306" s="4"/>
      <c r="B1306" s="15"/>
      <c r="C1306" s="16"/>
      <c r="D1306" s="17"/>
      <c r="E1306" s="4"/>
      <c r="F1306" s="7"/>
      <c r="G1306" s="2"/>
    </row>
    <row r="1307" spans="1:7" s="3" customFormat="1" ht="23.1" customHeight="1" x14ac:dyDescent="0.25">
      <c r="A1307" s="4"/>
      <c r="B1307" s="18" t="s">
        <v>9</v>
      </c>
      <c r="C1307" s="19" t="s">
        <v>67</v>
      </c>
      <c r="D1307" s="4"/>
      <c r="E1307" s="4"/>
      <c r="F1307" s="7"/>
      <c r="G1307" s="2"/>
    </row>
    <row r="1308" spans="1:7" s="3" customFormat="1" ht="23.1" customHeight="1" x14ac:dyDescent="0.25">
      <c r="A1308" s="4"/>
      <c r="B1308" s="18" t="s">
        <v>2</v>
      </c>
      <c r="C1308" s="19">
        <v>65</v>
      </c>
      <c r="D1308" s="4"/>
      <c r="E1308" s="4"/>
      <c r="F1308" s="7"/>
      <c r="G1308" s="2"/>
    </row>
    <row r="1309" spans="1:7" s="3" customFormat="1" ht="23.1" customHeight="1" x14ac:dyDescent="0.25">
      <c r="A1309" s="4"/>
      <c r="B1309" s="18" t="s">
        <v>10</v>
      </c>
      <c r="C1309" s="20" t="s">
        <v>11</v>
      </c>
      <c r="D1309" s="4"/>
      <c r="E1309" s="4"/>
      <c r="F1309" s="7"/>
      <c r="G1309" s="2"/>
    </row>
    <row r="1310" spans="1:7" s="3" customFormat="1" ht="23.1" customHeight="1" x14ac:dyDescent="0.25">
      <c r="A1310" s="4"/>
      <c r="B1310" s="4"/>
      <c r="C1310" s="4"/>
      <c r="D1310" s="4"/>
      <c r="E1310" s="4"/>
      <c r="F1310" s="7"/>
      <c r="G1310" s="2"/>
    </row>
    <row r="1311" spans="1:7" s="3" customFormat="1" ht="50.1" customHeight="1" x14ac:dyDescent="0.25">
      <c r="A1311" s="63" t="s">
        <v>12</v>
      </c>
      <c r="B1311" s="63"/>
      <c r="C1311" s="21" t="s">
        <v>13</v>
      </c>
      <c r="D1311" s="64" t="s">
        <v>14</v>
      </c>
      <c r="E1311" s="64"/>
      <c r="F1311" s="21" t="s">
        <v>15</v>
      </c>
      <c r="G1311" s="2"/>
    </row>
    <row r="1312" spans="1:7" s="3" customFormat="1" ht="23.1" customHeight="1" x14ac:dyDescent="0.25">
      <c r="A1312" s="52" t="s">
        <v>16</v>
      </c>
      <c r="B1312" s="52"/>
      <c r="C1312" s="22">
        <v>52.74</v>
      </c>
      <c r="D1312" s="22">
        <v>10</v>
      </c>
      <c r="E1312" s="23" t="s">
        <v>17</v>
      </c>
      <c r="F1312" s="24">
        <f t="shared" ref="F1312:F1319" si="36">C1312*D1312</f>
        <v>527.4</v>
      </c>
      <c r="G1312" s="2"/>
    </row>
    <row r="1313" spans="1:7" s="3" customFormat="1" ht="23.1" customHeight="1" x14ac:dyDescent="0.25">
      <c r="A1313" s="52" t="s">
        <v>18</v>
      </c>
      <c r="B1313" s="52"/>
      <c r="C1313" s="22">
        <v>189.45</v>
      </c>
      <c r="D1313" s="22">
        <v>2.2000000000000002</v>
      </c>
      <c r="E1313" s="23" t="s">
        <v>19</v>
      </c>
      <c r="F1313" s="24">
        <f t="shared" si="36"/>
        <v>416.79</v>
      </c>
      <c r="G1313" s="2"/>
    </row>
    <row r="1314" spans="1:7" s="3" customFormat="1" ht="23.1" customHeight="1" x14ac:dyDescent="0.25">
      <c r="A1314" s="52" t="s">
        <v>20</v>
      </c>
      <c r="B1314" s="52"/>
      <c r="C1314" s="22">
        <v>762.99</v>
      </c>
      <c r="D1314" s="22">
        <v>2.2000000000000002</v>
      </c>
      <c r="E1314" s="23" t="s">
        <v>19</v>
      </c>
      <c r="F1314" s="24">
        <f t="shared" si="36"/>
        <v>1678.5780000000002</v>
      </c>
      <c r="G1314" s="2"/>
    </row>
    <row r="1315" spans="1:7" s="3" customFormat="1" ht="23.1" customHeight="1" x14ac:dyDescent="0.25">
      <c r="A1315" s="52" t="s">
        <v>21</v>
      </c>
      <c r="B1315" s="52"/>
      <c r="C1315" s="22">
        <v>1409.04</v>
      </c>
      <c r="D1315" s="22"/>
      <c r="E1315" s="23" t="s">
        <v>17</v>
      </c>
      <c r="F1315" s="24">
        <f t="shared" si="36"/>
        <v>0</v>
      </c>
      <c r="G1315" s="2"/>
    </row>
    <row r="1316" spans="1:7" s="3" customFormat="1" ht="45.95" customHeight="1" x14ac:dyDescent="0.25">
      <c r="A1316" s="52" t="s">
        <v>22</v>
      </c>
      <c r="B1316" s="52"/>
      <c r="C1316" s="22">
        <v>5358.15</v>
      </c>
      <c r="D1316" s="22">
        <v>10</v>
      </c>
      <c r="E1316" s="23" t="s">
        <v>17</v>
      </c>
      <c r="F1316" s="24">
        <f t="shared" si="36"/>
        <v>53581.5</v>
      </c>
      <c r="G1316" s="2"/>
    </row>
    <row r="1317" spans="1:7" s="3" customFormat="1" ht="23.1" customHeight="1" x14ac:dyDescent="0.25">
      <c r="A1317" s="52" t="s">
        <v>23</v>
      </c>
      <c r="B1317" s="52"/>
      <c r="C1317" s="22">
        <v>246.53</v>
      </c>
      <c r="D1317" s="22"/>
      <c r="E1317" s="23" t="s">
        <v>17</v>
      </c>
      <c r="F1317" s="24">
        <f t="shared" si="36"/>
        <v>0</v>
      </c>
      <c r="G1317" s="2"/>
    </row>
    <row r="1318" spans="1:7" s="3" customFormat="1" ht="23.1" customHeight="1" x14ac:dyDescent="0.25">
      <c r="A1318" s="52" t="s">
        <v>24</v>
      </c>
      <c r="B1318" s="52"/>
      <c r="C1318" s="22">
        <v>4374.5</v>
      </c>
      <c r="D1318" s="22">
        <v>10</v>
      </c>
      <c r="E1318" s="23" t="s">
        <v>17</v>
      </c>
      <c r="F1318" s="24">
        <f t="shared" si="36"/>
        <v>43745</v>
      </c>
      <c r="G1318" s="2"/>
    </row>
    <row r="1319" spans="1:7" s="3" customFormat="1" ht="23.1" customHeight="1" x14ac:dyDescent="0.25">
      <c r="A1319" s="52" t="s">
        <v>25</v>
      </c>
      <c r="B1319" s="52"/>
      <c r="C1319" s="22">
        <v>1282.45</v>
      </c>
      <c r="D1319" s="22">
        <v>10</v>
      </c>
      <c r="E1319" s="23" t="s">
        <v>17</v>
      </c>
      <c r="F1319" s="24">
        <f t="shared" si="36"/>
        <v>12824.5</v>
      </c>
      <c r="G1319" s="2"/>
    </row>
    <row r="1320" spans="1:7" s="3" customFormat="1" ht="23.1" customHeight="1" x14ac:dyDescent="0.25">
      <c r="A1320" s="52" t="s">
        <v>26</v>
      </c>
      <c r="B1320" s="52"/>
      <c r="C1320" s="22">
        <v>1000.47</v>
      </c>
      <c r="D1320" s="22">
        <v>10</v>
      </c>
      <c r="E1320" s="23" t="s">
        <v>17</v>
      </c>
      <c r="F1320" s="24">
        <f>C1320*D1320</f>
        <v>10004.700000000001</v>
      </c>
      <c r="G1320" s="2"/>
    </row>
    <row r="1321" spans="1:7" s="3" customFormat="1" ht="23.1" customHeight="1" x14ac:dyDescent="0.25">
      <c r="A1321" s="52" t="s">
        <v>27</v>
      </c>
      <c r="B1321" s="52"/>
      <c r="C1321" s="22">
        <v>718.61</v>
      </c>
      <c r="D1321" s="22">
        <v>100</v>
      </c>
      <c r="E1321" s="23" t="s">
        <v>17</v>
      </c>
      <c r="F1321" s="24">
        <f>C1321*D1321</f>
        <v>71861</v>
      </c>
      <c r="G1321" s="2"/>
    </row>
    <row r="1322" spans="1:7" s="3" customFormat="1" ht="23.1" customHeight="1" x14ac:dyDescent="0.25">
      <c r="A1322" s="4"/>
      <c r="B1322" s="25"/>
      <c r="C1322" s="25"/>
      <c r="D1322" s="26"/>
      <c r="E1322" s="26"/>
      <c r="F1322" s="7"/>
      <c r="G1322" s="2"/>
    </row>
    <row r="1323" spans="1:7" s="3" customFormat="1" ht="23.1" customHeight="1" x14ac:dyDescent="0.25">
      <c r="A1323" s="4"/>
      <c r="B1323" s="5" t="s">
        <v>28</v>
      </c>
      <c r="C1323" s="6"/>
      <c r="D1323" s="4"/>
      <c r="E1323" s="4"/>
      <c r="F1323" s="7"/>
      <c r="G1323" s="2"/>
    </row>
    <row r="1324" spans="1:7" s="3" customFormat="1" ht="23.1" customHeight="1" x14ac:dyDescent="0.25">
      <c r="A1324" s="4"/>
      <c r="B1324" s="53" t="s">
        <v>29</v>
      </c>
      <c r="C1324" s="27" t="s">
        <v>30</v>
      </c>
      <c r="D1324" s="28">
        <f>IF(F1312&gt;0,ROUND((F1312+C1305)/C1305,2),0)</f>
        <v>1.01</v>
      </c>
      <c r="E1324" s="28"/>
      <c r="F1324" s="8"/>
      <c r="G1324" s="2"/>
    </row>
    <row r="1325" spans="1:7" s="3" customFormat="1" ht="23.1" customHeight="1" x14ac:dyDescent="0.25">
      <c r="A1325" s="4"/>
      <c r="B1325" s="53"/>
      <c r="C1325" s="27" t="s">
        <v>31</v>
      </c>
      <c r="D1325" s="28">
        <f>IF(SUM(F1313:F1314)&gt;0,ROUND((F1313+F1314+C1305)/C1305,2),0)</f>
        <v>1.03</v>
      </c>
      <c r="E1325" s="28"/>
      <c r="F1325" s="29"/>
      <c r="G1325" s="2"/>
    </row>
    <row r="1326" spans="1:7" s="3" customFormat="1" ht="23.1" customHeight="1" x14ac:dyDescent="0.25">
      <c r="A1326" s="4"/>
      <c r="B1326" s="53"/>
      <c r="C1326" s="27" t="s">
        <v>32</v>
      </c>
      <c r="D1326" s="28">
        <f>IF(F1315&gt;0,ROUND((F1315+C1305)/C1305,2),0)</f>
        <v>0</v>
      </c>
      <c r="E1326" s="8"/>
      <c r="F1326" s="29"/>
      <c r="G1326" s="2"/>
    </row>
    <row r="1327" spans="1:7" s="3" customFormat="1" ht="23.1" customHeight="1" x14ac:dyDescent="0.25">
      <c r="A1327" s="4"/>
      <c r="B1327" s="53"/>
      <c r="C1327" s="30" t="s">
        <v>33</v>
      </c>
      <c r="D1327" s="31">
        <f>IF(SUM(F1316:F1321)&gt;0,ROUND((SUM(F1316:F1321)+C1305)/C1305,2),0)</f>
        <v>3.34</v>
      </c>
      <c r="E1327" s="8"/>
      <c r="F1327" s="29"/>
      <c r="G1327" s="2"/>
    </row>
    <row r="1328" spans="1:7" s="3" customFormat="1" ht="23.1" customHeight="1" x14ac:dyDescent="0.25">
      <c r="A1328" s="4"/>
      <c r="B1328" s="4"/>
      <c r="C1328" s="32" t="s">
        <v>34</v>
      </c>
      <c r="D1328" s="33">
        <f>SUM(D1324:D1327)-IF(VALUE(COUNTIF(D1324:D1327,"&gt;0"))=4,3,0)-IF(VALUE(COUNTIF(D1324:D1327,"&gt;0"))=3,2,0)-IF(VALUE(COUNTIF(D1324:D1327,"&gt;0"))=2,1,0)</f>
        <v>3.38</v>
      </c>
      <c r="E1328" s="34"/>
      <c r="F1328" s="7"/>
      <c r="G1328" s="2"/>
    </row>
    <row r="1329" spans="1:7" s="3" customFormat="1" ht="23.1" customHeight="1" x14ac:dyDescent="0.25">
      <c r="A1329" s="4"/>
      <c r="B1329" s="4"/>
      <c r="C1329" s="4"/>
      <c r="D1329" s="35"/>
      <c r="E1329" s="4"/>
      <c r="F1329" s="7"/>
      <c r="G1329" s="2"/>
    </row>
    <row r="1330" spans="1:7" s="3" customFormat="1" ht="23.1" customHeight="1" x14ac:dyDescent="0.35">
      <c r="A1330" s="36"/>
      <c r="B1330" s="37" t="s">
        <v>35</v>
      </c>
      <c r="C1330" s="55">
        <f>D1328*C1305</f>
        <v>276940.3</v>
      </c>
      <c r="D1330" s="55"/>
      <c r="E1330" s="4"/>
      <c r="F1330" s="7"/>
      <c r="G1330" s="2"/>
    </row>
    <row r="1331" spans="1:7" s="3" customFormat="1" ht="23.1" customHeight="1" x14ac:dyDescent="0.3">
      <c r="A1331" s="4"/>
      <c r="B1331" s="38" t="s">
        <v>36</v>
      </c>
      <c r="C1331" s="56">
        <f>C1330/C1304</f>
        <v>151.16828602620086</v>
      </c>
      <c r="D1331" s="56"/>
      <c r="E1331" s="4"/>
      <c r="F1331" s="4"/>
      <c r="G1331" s="2"/>
    </row>
    <row r="1332" spans="1:7" s="3" customFormat="1" ht="23.1" customHeight="1" x14ac:dyDescent="0.25">
      <c r="A1332" s="1"/>
      <c r="B1332" s="1"/>
      <c r="C1332" s="1"/>
      <c r="D1332" s="1"/>
      <c r="E1332" s="1"/>
      <c r="F1332" s="1"/>
      <c r="G1332" s="2"/>
    </row>
    <row r="1333" spans="1:7" s="3" customFormat="1" ht="54.95" customHeight="1" x14ac:dyDescent="0.8">
      <c r="A1333" s="54" t="s">
        <v>150</v>
      </c>
      <c r="B1333" s="54"/>
      <c r="C1333" s="54"/>
      <c r="D1333" s="54"/>
      <c r="E1333" s="54"/>
      <c r="F1333" s="54"/>
      <c r="G1333" s="2"/>
    </row>
    <row r="1334" spans="1:7" s="3" customFormat="1" ht="45.95" customHeight="1" x14ac:dyDescent="0.25">
      <c r="A1334" s="45" t="s">
        <v>0</v>
      </c>
      <c r="B1334" s="45"/>
      <c r="C1334" s="45"/>
      <c r="D1334" s="45"/>
      <c r="E1334" s="45"/>
      <c r="F1334" s="45"/>
      <c r="G1334" s="2"/>
    </row>
    <row r="1335" spans="1:7" s="3" customFormat="1" ht="30" customHeight="1" x14ac:dyDescent="0.25">
      <c r="A1335" s="4"/>
      <c r="B1335" s="5" t="s">
        <v>1</v>
      </c>
      <c r="C1335" s="6"/>
      <c r="D1335" s="4"/>
      <c r="E1335" s="4"/>
      <c r="F1335" s="7"/>
      <c r="G1335" s="2"/>
    </row>
    <row r="1336" spans="1:7" s="3" customFormat="1" ht="23.1" customHeight="1" x14ac:dyDescent="0.25">
      <c r="A1336" s="8"/>
      <c r="B1336" s="46" t="s">
        <v>3</v>
      </c>
      <c r="C1336" s="49" t="s">
        <v>4</v>
      </c>
      <c r="D1336" s="50"/>
      <c r="E1336" s="50"/>
      <c r="F1336" s="51"/>
      <c r="G1336" s="2"/>
    </row>
    <row r="1337" spans="1:7" s="3" customFormat="1" ht="23.1" customHeight="1" x14ac:dyDescent="0.25">
      <c r="A1337" s="8"/>
      <c r="B1337" s="47"/>
      <c r="C1337" s="49" t="s">
        <v>109</v>
      </c>
      <c r="D1337" s="50"/>
      <c r="E1337" s="50"/>
      <c r="F1337" s="51"/>
      <c r="G1337" s="2"/>
    </row>
    <row r="1338" spans="1:7" s="3" customFormat="1" ht="23.1" customHeight="1" x14ac:dyDescent="0.25">
      <c r="A1338" s="8"/>
      <c r="B1338" s="48"/>
      <c r="C1338" s="49" t="s">
        <v>112</v>
      </c>
      <c r="D1338" s="50"/>
      <c r="E1338" s="50"/>
      <c r="F1338" s="51"/>
      <c r="G1338" s="2"/>
    </row>
    <row r="1339" spans="1:7" s="3" customFormat="1" ht="23.1" customHeight="1" x14ac:dyDescent="0.25">
      <c r="A1339" s="4"/>
      <c r="B1339" s="9" t="s">
        <v>5</v>
      </c>
      <c r="C1339" s="10">
        <v>10</v>
      </c>
      <c r="D1339" s="11"/>
      <c r="E1339" s="8"/>
      <c r="F1339" s="7"/>
      <c r="G1339" s="2"/>
    </row>
    <row r="1340" spans="1:7" s="3" customFormat="1" ht="23.1" customHeight="1" x14ac:dyDescent="0.25">
      <c r="A1340" s="4"/>
      <c r="B1340" s="12" t="s">
        <v>6</v>
      </c>
      <c r="C1340" s="13">
        <v>1902</v>
      </c>
      <c r="D1340" s="57" t="s">
        <v>7</v>
      </c>
      <c r="E1340" s="58"/>
      <c r="F1340" s="61">
        <f>C1341/C1340</f>
        <v>42.288643533123029</v>
      </c>
      <c r="G1340" s="2"/>
    </row>
    <row r="1341" spans="1:7" s="3" customFormat="1" ht="23.1" customHeight="1" x14ac:dyDescent="0.25">
      <c r="A1341" s="4"/>
      <c r="B1341" s="12" t="s">
        <v>8</v>
      </c>
      <c r="C1341" s="14">
        <v>80433</v>
      </c>
      <c r="D1341" s="59"/>
      <c r="E1341" s="60"/>
      <c r="F1341" s="62"/>
      <c r="G1341" s="2"/>
    </row>
    <row r="1342" spans="1:7" s="3" customFormat="1" ht="23.1" customHeight="1" x14ac:dyDescent="0.25">
      <c r="A1342" s="4"/>
      <c r="B1342" s="15"/>
      <c r="C1342" s="16"/>
      <c r="D1342" s="17"/>
      <c r="E1342" s="4"/>
      <c r="F1342" s="7"/>
      <c r="G1342" s="2"/>
    </row>
    <row r="1343" spans="1:7" s="3" customFormat="1" ht="23.1" customHeight="1" x14ac:dyDescent="0.25">
      <c r="A1343" s="4"/>
      <c r="B1343" s="18" t="s">
        <v>9</v>
      </c>
      <c r="C1343" s="19" t="s">
        <v>68</v>
      </c>
      <c r="D1343" s="4"/>
      <c r="E1343" s="4"/>
      <c r="F1343" s="7"/>
      <c r="G1343" s="2"/>
    </row>
    <row r="1344" spans="1:7" s="3" customFormat="1" ht="23.1" customHeight="1" x14ac:dyDescent="0.25">
      <c r="A1344" s="4"/>
      <c r="B1344" s="18" t="s">
        <v>2</v>
      </c>
      <c r="C1344" s="19">
        <v>65</v>
      </c>
      <c r="D1344" s="4"/>
      <c r="E1344" s="4"/>
      <c r="F1344" s="7"/>
      <c r="G1344" s="2"/>
    </row>
    <row r="1345" spans="1:7" s="3" customFormat="1" ht="23.1" customHeight="1" x14ac:dyDescent="0.25">
      <c r="A1345" s="4"/>
      <c r="B1345" s="18" t="s">
        <v>10</v>
      </c>
      <c r="C1345" s="20" t="s">
        <v>11</v>
      </c>
      <c r="D1345" s="4"/>
      <c r="E1345" s="4"/>
      <c r="F1345" s="7"/>
      <c r="G1345" s="2"/>
    </row>
    <row r="1346" spans="1:7" s="3" customFormat="1" ht="23.1" customHeight="1" x14ac:dyDescent="0.25">
      <c r="A1346" s="4"/>
      <c r="B1346" s="4"/>
      <c r="C1346" s="4"/>
      <c r="D1346" s="4"/>
      <c r="E1346" s="4"/>
      <c r="F1346" s="7"/>
      <c r="G1346" s="2"/>
    </row>
    <row r="1347" spans="1:7" s="3" customFormat="1" ht="50.1" customHeight="1" x14ac:dyDescent="0.25">
      <c r="A1347" s="63" t="s">
        <v>12</v>
      </c>
      <c r="B1347" s="63"/>
      <c r="C1347" s="21" t="s">
        <v>13</v>
      </c>
      <c r="D1347" s="64" t="s">
        <v>14</v>
      </c>
      <c r="E1347" s="64"/>
      <c r="F1347" s="21" t="s">
        <v>15</v>
      </c>
      <c r="G1347" s="2"/>
    </row>
    <row r="1348" spans="1:7" s="3" customFormat="1" ht="23.1" customHeight="1" x14ac:dyDescent="0.25">
      <c r="A1348" s="52" t="s">
        <v>16</v>
      </c>
      <c r="B1348" s="52"/>
      <c r="C1348" s="22">
        <v>52.74</v>
      </c>
      <c r="D1348" s="22">
        <v>10</v>
      </c>
      <c r="E1348" s="23" t="s">
        <v>17</v>
      </c>
      <c r="F1348" s="24">
        <f t="shared" ref="F1348:F1355" si="37">C1348*D1348</f>
        <v>527.4</v>
      </c>
      <c r="G1348" s="2"/>
    </row>
    <row r="1349" spans="1:7" s="3" customFormat="1" ht="23.1" customHeight="1" x14ac:dyDescent="0.25">
      <c r="A1349" s="52" t="s">
        <v>18</v>
      </c>
      <c r="B1349" s="52"/>
      <c r="C1349" s="22">
        <v>189.45</v>
      </c>
      <c r="D1349" s="22">
        <v>2.1</v>
      </c>
      <c r="E1349" s="23" t="s">
        <v>19</v>
      </c>
      <c r="F1349" s="24">
        <f t="shared" si="37"/>
        <v>397.84499999999997</v>
      </c>
      <c r="G1349" s="2"/>
    </row>
    <row r="1350" spans="1:7" s="3" customFormat="1" ht="23.1" customHeight="1" x14ac:dyDescent="0.25">
      <c r="A1350" s="52" t="s">
        <v>20</v>
      </c>
      <c r="B1350" s="52"/>
      <c r="C1350" s="22">
        <v>762.99</v>
      </c>
      <c r="D1350" s="22">
        <v>2.1</v>
      </c>
      <c r="E1350" s="23" t="s">
        <v>19</v>
      </c>
      <c r="F1350" s="24">
        <f t="shared" si="37"/>
        <v>1602.279</v>
      </c>
      <c r="G1350" s="2"/>
    </row>
    <row r="1351" spans="1:7" s="3" customFormat="1" ht="23.1" customHeight="1" x14ac:dyDescent="0.25">
      <c r="A1351" s="52" t="s">
        <v>21</v>
      </c>
      <c r="B1351" s="52"/>
      <c r="C1351" s="22">
        <v>1409.04</v>
      </c>
      <c r="D1351" s="22"/>
      <c r="E1351" s="23" t="s">
        <v>17</v>
      </c>
      <c r="F1351" s="24">
        <f t="shared" si="37"/>
        <v>0</v>
      </c>
      <c r="G1351" s="2"/>
    </row>
    <row r="1352" spans="1:7" s="3" customFormat="1" ht="45.95" customHeight="1" x14ac:dyDescent="0.25">
      <c r="A1352" s="52" t="s">
        <v>22</v>
      </c>
      <c r="B1352" s="52"/>
      <c r="C1352" s="22">
        <v>5358.15</v>
      </c>
      <c r="D1352" s="22">
        <v>10</v>
      </c>
      <c r="E1352" s="23" t="s">
        <v>17</v>
      </c>
      <c r="F1352" s="24">
        <f t="shared" si="37"/>
        <v>53581.5</v>
      </c>
      <c r="G1352" s="2"/>
    </row>
    <row r="1353" spans="1:7" s="3" customFormat="1" ht="23.1" customHeight="1" x14ac:dyDescent="0.25">
      <c r="A1353" s="52" t="s">
        <v>23</v>
      </c>
      <c r="B1353" s="52"/>
      <c r="C1353" s="22">
        <v>246.53</v>
      </c>
      <c r="D1353" s="22"/>
      <c r="E1353" s="23" t="s">
        <v>17</v>
      </c>
      <c r="F1353" s="24">
        <f t="shared" si="37"/>
        <v>0</v>
      </c>
      <c r="G1353" s="2"/>
    </row>
    <row r="1354" spans="1:7" s="3" customFormat="1" ht="23.1" customHeight="1" x14ac:dyDescent="0.25">
      <c r="A1354" s="52" t="s">
        <v>24</v>
      </c>
      <c r="B1354" s="52"/>
      <c r="C1354" s="22">
        <v>4374.5</v>
      </c>
      <c r="D1354" s="22">
        <v>10</v>
      </c>
      <c r="E1354" s="23" t="s">
        <v>17</v>
      </c>
      <c r="F1354" s="24">
        <f t="shared" si="37"/>
        <v>43745</v>
      </c>
      <c r="G1354" s="2"/>
    </row>
    <row r="1355" spans="1:7" s="3" customFormat="1" ht="23.1" customHeight="1" x14ac:dyDescent="0.25">
      <c r="A1355" s="52" t="s">
        <v>25</v>
      </c>
      <c r="B1355" s="52"/>
      <c r="C1355" s="22">
        <v>1282.45</v>
      </c>
      <c r="D1355" s="22">
        <v>10</v>
      </c>
      <c r="E1355" s="23" t="s">
        <v>17</v>
      </c>
      <c r="F1355" s="24">
        <f t="shared" si="37"/>
        <v>12824.5</v>
      </c>
      <c r="G1355" s="2"/>
    </row>
    <row r="1356" spans="1:7" s="3" customFormat="1" ht="23.1" customHeight="1" x14ac:dyDescent="0.25">
      <c r="A1356" s="52" t="s">
        <v>26</v>
      </c>
      <c r="B1356" s="52"/>
      <c r="C1356" s="22">
        <v>1000.47</v>
      </c>
      <c r="D1356" s="22">
        <v>10</v>
      </c>
      <c r="E1356" s="23" t="s">
        <v>17</v>
      </c>
      <c r="F1356" s="24">
        <f>C1356*D1356</f>
        <v>10004.700000000001</v>
      </c>
      <c r="G1356" s="2"/>
    </row>
    <row r="1357" spans="1:7" s="3" customFormat="1" ht="23.1" customHeight="1" x14ac:dyDescent="0.25">
      <c r="A1357" s="52" t="s">
        <v>27</v>
      </c>
      <c r="B1357" s="52"/>
      <c r="C1357" s="22">
        <v>718.61</v>
      </c>
      <c r="D1357" s="22">
        <v>100</v>
      </c>
      <c r="E1357" s="23" t="s">
        <v>17</v>
      </c>
      <c r="F1357" s="24">
        <f>C1357*D1357</f>
        <v>71861</v>
      </c>
      <c r="G1357" s="2"/>
    </row>
    <row r="1358" spans="1:7" s="3" customFormat="1" ht="23.1" customHeight="1" x14ac:dyDescent="0.25">
      <c r="A1358" s="4"/>
      <c r="B1358" s="25"/>
      <c r="C1358" s="25"/>
      <c r="D1358" s="26"/>
      <c r="E1358" s="26"/>
      <c r="F1358" s="7"/>
      <c r="G1358" s="2"/>
    </row>
    <row r="1359" spans="1:7" s="3" customFormat="1" ht="23.1" customHeight="1" x14ac:dyDescent="0.25">
      <c r="A1359" s="4"/>
      <c r="B1359" s="5" t="s">
        <v>28</v>
      </c>
      <c r="C1359" s="6"/>
      <c r="D1359" s="4"/>
      <c r="E1359" s="4"/>
      <c r="F1359" s="7"/>
      <c r="G1359" s="2"/>
    </row>
    <row r="1360" spans="1:7" s="3" customFormat="1" ht="23.1" customHeight="1" x14ac:dyDescent="0.25">
      <c r="A1360" s="4"/>
      <c r="B1360" s="53" t="s">
        <v>29</v>
      </c>
      <c r="C1360" s="27" t="s">
        <v>30</v>
      </c>
      <c r="D1360" s="28">
        <f>IF(F1348&gt;0,ROUND((F1348+C1341)/C1341,2),0)</f>
        <v>1.01</v>
      </c>
      <c r="E1360" s="28"/>
      <c r="F1360" s="8"/>
      <c r="G1360" s="2"/>
    </row>
    <row r="1361" spans="1:7" s="3" customFormat="1" ht="23.1" customHeight="1" x14ac:dyDescent="0.25">
      <c r="A1361" s="4"/>
      <c r="B1361" s="53"/>
      <c r="C1361" s="27" t="s">
        <v>31</v>
      </c>
      <c r="D1361" s="28">
        <f>IF(SUM(F1349:F1350)&gt;0,ROUND((F1349+F1350+C1341)/C1341,2),0)</f>
        <v>1.02</v>
      </c>
      <c r="E1361" s="28"/>
      <c r="F1361" s="29"/>
      <c r="G1361" s="2"/>
    </row>
    <row r="1362" spans="1:7" s="3" customFormat="1" ht="23.1" customHeight="1" x14ac:dyDescent="0.25">
      <c r="A1362" s="4"/>
      <c r="B1362" s="53"/>
      <c r="C1362" s="27" t="s">
        <v>32</v>
      </c>
      <c r="D1362" s="28">
        <f>IF(F1351&gt;0,ROUND((F1351+C1341)/C1341,2),0)</f>
        <v>0</v>
      </c>
      <c r="E1362" s="8"/>
      <c r="F1362" s="29"/>
      <c r="G1362" s="2"/>
    </row>
    <row r="1363" spans="1:7" s="3" customFormat="1" ht="23.1" customHeight="1" x14ac:dyDescent="0.25">
      <c r="A1363" s="4"/>
      <c r="B1363" s="53"/>
      <c r="C1363" s="30" t="s">
        <v>33</v>
      </c>
      <c r="D1363" s="31">
        <f>IF(SUM(F1352:F1357)&gt;0,ROUND((SUM(F1352:F1357)+C1341)/C1341,2),0)</f>
        <v>3.39</v>
      </c>
      <c r="E1363" s="8"/>
      <c r="F1363" s="29"/>
      <c r="G1363" s="2"/>
    </row>
    <row r="1364" spans="1:7" s="3" customFormat="1" ht="23.1" customHeight="1" x14ac:dyDescent="0.25">
      <c r="A1364" s="4"/>
      <c r="B1364" s="4"/>
      <c r="C1364" s="32" t="s">
        <v>34</v>
      </c>
      <c r="D1364" s="33">
        <f>SUM(D1360:D1363)-IF(VALUE(COUNTIF(D1360:D1363,"&gt;0"))=4,3,0)-IF(VALUE(COUNTIF(D1360:D1363,"&gt;0"))=3,2,0)-IF(VALUE(COUNTIF(D1360:D1363,"&gt;0"))=2,1,0)</f>
        <v>3.42</v>
      </c>
      <c r="E1364" s="34"/>
      <c r="F1364" s="7"/>
      <c r="G1364" s="2"/>
    </row>
    <row r="1365" spans="1:7" s="3" customFormat="1" ht="23.1" customHeight="1" x14ac:dyDescent="0.25">
      <c r="A1365" s="4"/>
      <c r="B1365" s="4"/>
      <c r="C1365" s="4"/>
      <c r="D1365" s="35"/>
      <c r="E1365" s="4"/>
      <c r="F1365" s="7"/>
      <c r="G1365" s="2"/>
    </row>
    <row r="1366" spans="1:7" s="3" customFormat="1" ht="23.1" customHeight="1" x14ac:dyDescent="0.35">
      <c r="A1366" s="36"/>
      <c r="B1366" s="37" t="s">
        <v>35</v>
      </c>
      <c r="C1366" s="55">
        <f>D1364*C1341</f>
        <v>275080.86</v>
      </c>
      <c r="D1366" s="55"/>
      <c r="E1366" s="4"/>
      <c r="F1366" s="7"/>
      <c r="G1366" s="2"/>
    </row>
    <row r="1367" spans="1:7" s="3" customFormat="1" ht="23.1" customHeight="1" x14ac:dyDescent="0.3">
      <c r="A1367" s="4"/>
      <c r="B1367" s="38" t="s">
        <v>36</v>
      </c>
      <c r="C1367" s="56">
        <f>C1366/C1340</f>
        <v>144.62716088328074</v>
      </c>
      <c r="D1367" s="56"/>
      <c r="E1367" s="4"/>
      <c r="F1367" s="4"/>
      <c r="G1367" s="2"/>
    </row>
    <row r="1368" spans="1:7" s="3" customFormat="1" ht="23.1" customHeight="1" x14ac:dyDescent="0.25">
      <c r="A1368" s="1"/>
      <c r="B1368" s="1"/>
      <c r="C1368" s="1"/>
      <c r="D1368" s="1"/>
      <c r="E1368" s="1"/>
      <c r="F1368" s="1"/>
      <c r="G1368" s="2"/>
    </row>
    <row r="1369" spans="1:7" s="3" customFormat="1" ht="54.95" customHeight="1" x14ac:dyDescent="0.8">
      <c r="A1369" s="54" t="s">
        <v>151</v>
      </c>
      <c r="B1369" s="54"/>
      <c r="C1369" s="54"/>
      <c r="D1369" s="54"/>
      <c r="E1369" s="54"/>
      <c r="F1369" s="54"/>
      <c r="G1369" s="2"/>
    </row>
    <row r="1370" spans="1:7" s="3" customFormat="1" ht="45.95" customHeight="1" x14ac:dyDescent="0.25">
      <c r="A1370" s="45" t="s">
        <v>0</v>
      </c>
      <c r="B1370" s="45"/>
      <c r="C1370" s="45"/>
      <c r="D1370" s="45"/>
      <c r="E1370" s="45"/>
      <c r="F1370" s="45"/>
      <c r="G1370" s="2"/>
    </row>
    <row r="1371" spans="1:7" s="3" customFormat="1" ht="30" customHeight="1" x14ac:dyDescent="0.25">
      <c r="A1371" s="4"/>
      <c r="B1371" s="5" t="s">
        <v>1</v>
      </c>
      <c r="C1371" s="6"/>
      <c r="D1371" s="4"/>
      <c r="E1371" s="4"/>
      <c r="F1371" s="7"/>
      <c r="G1371" s="2"/>
    </row>
    <row r="1372" spans="1:7" s="3" customFormat="1" ht="23.1" customHeight="1" x14ac:dyDescent="0.25">
      <c r="A1372" s="8"/>
      <c r="B1372" s="46" t="s">
        <v>3</v>
      </c>
      <c r="C1372" s="49" t="s">
        <v>4</v>
      </c>
      <c r="D1372" s="50"/>
      <c r="E1372" s="50"/>
      <c r="F1372" s="51"/>
      <c r="G1372" s="2"/>
    </row>
    <row r="1373" spans="1:7" s="3" customFormat="1" ht="23.1" customHeight="1" x14ac:dyDescent="0.25">
      <c r="A1373" s="8"/>
      <c r="B1373" s="47"/>
      <c r="C1373" s="49" t="s">
        <v>109</v>
      </c>
      <c r="D1373" s="50"/>
      <c r="E1373" s="50"/>
      <c r="F1373" s="51"/>
      <c r="G1373" s="2"/>
    </row>
    <row r="1374" spans="1:7" s="3" customFormat="1" ht="23.1" customHeight="1" x14ac:dyDescent="0.25">
      <c r="A1374" s="8"/>
      <c r="B1374" s="48"/>
      <c r="C1374" s="49" t="s">
        <v>113</v>
      </c>
      <c r="D1374" s="50"/>
      <c r="E1374" s="50"/>
      <c r="F1374" s="51"/>
      <c r="G1374" s="2"/>
    </row>
    <row r="1375" spans="1:7" s="3" customFormat="1" ht="23.1" customHeight="1" x14ac:dyDescent="0.25">
      <c r="A1375" s="4"/>
      <c r="B1375" s="9" t="s">
        <v>5</v>
      </c>
      <c r="C1375" s="10">
        <v>4.5</v>
      </c>
      <c r="D1375" s="11"/>
      <c r="E1375" s="8"/>
      <c r="F1375" s="7"/>
      <c r="G1375" s="2"/>
    </row>
    <row r="1376" spans="1:7" s="3" customFormat="1" ht="23.1" customHeight="1" x14ac:dyDescent="0.25">
      <c r="A1376" s="4"/>
      <c r="B1376" s="12" t="s">
        <v>6</v>
      </c>
      <c r="C1376" s="13">
        <v>990</v>
      </c>
      <c r="D1376" s="57" t="s">
        <v>7</v>
      </c>
      <c r="E1376" s="58"/>
      <c r="F1376" s="61">
        <f>C1377/C1376</f>
        <v>21.394949494949493</v>
      </c>
      <c r="G1376" s="2"/>
    </row>
    <row r="1377" spans="1:7" s="3" customFormat="1" ht="23.1" customHeight="1" x14ac:dyDescent="0.25">
      <c r="A1377" s="4"/>
      <c r="B1377" s="12" t="s">
        <v>8</v>
      </c>
      <c r="C1377" s="14">
        <v>21181</v>
      </c>
      <c r="D1377" s="59"/>
      <c r="E1377" s="60"/>
      <c r="F1377" s="62"/>
      <c r="G1377" s="2"/>
    </row>
    <row r="1378" spans="1:7" s="3" customFormat="1" ht="23.1" customHeight="1" x14ac:dyDescent="0.25">
      <c r="A1378" s="4"/>
      <c r="B1378" s="15"/>
      <c r="C1378" s="16"/>
      <c r="D1378" s="17"/>
      <c r="E1378" s="4"/>
      <c r="F1378" s="7"/>
      <c r="G1378" s="2"/>
    </row>
    <row r="1379" spans="1:7" s="3" customFormat="1" ht="23.1" customHeight="1" x14ac:dyDescent="0.25">
      <c r="A1379" s="4"/>
      <c r="B1379" s="18" t="s">
        <v>9</v>
      </c>
      <c r="C1379" s="19" t="s">
        <v>38</v>
      </c>
      <c r="D1379" s="4"/>
      <c r="E1379" s="4"/>
      <c r="F1379" s="7"/>
      <c r="G1379" s="2"/>
    </row>
    <row r="1380" spans="1:7" s="3" customFormat="1" ht="23.1" customHeight="1" x14ac:dyDescent="0.25">
      <c r="A1380" s="4"/>
      <c r="B1380" s="18" t="s">
        <v>2</v>
      </c>
      <c r="C1380" s="19">
        <v>50</v>
      </c>
      <c r="D1380" s="4"/>
      <c r="E1380" s="4"/>
      <c r="F1380" s="7"/>
      <c r="G1380" s="2"/>
    </row>
    <row r="1381" spans="1:7" s="3" customFormat="1" ht="23.1" customHeight="1" x14ac:dyDescent="0.25">
      <c r="A1381" s="4"/>
      <c r="B1381" s="18" t="s">
        <v>10</v>
      </c>
      <c r="C1381" s="20" t="s">
        <v>11</v>
      </c>
      <c r="D1381" s="4"/>
      <c r="E1381" s="4"/>
      <c r="F1381" s="7"/>
      <c r="G1381" s="2"/>
    </row>
    <row r="1382" spans="1:7" s="3" customFormat="1" ht="23.1" customHeight="1" x14ac:dyDescent="0.25">
      <c r="A1382" s="4"/>
      <c r="B1382" s="4"/>
      <c r="C1382" s="4"/>
      <c r="D1382" s="4"/>
      <c r="E1382" s="4"/>
      <c r="F1382" s="7"/>
      <c r="G1382" s="2"/>
    </row>
    <row r="1383" spans="1:7" s="3" customFormat="1" ht="50.1" customHeight="1" x14ac:dyDescent="0.25">
      <c r="A1383" s="63" t="s">
        <v>12</v>
      </c>
      <c r="B1383" s="63"/>
      <c r="C1383" s="21" t="s">
        <v>13</v>
      </c>
      <c r="D1383" s="64" t="s">
        <v>14</v>
      </c>
      <c r="E1383" s="64"/>
      <c r="F1383" s="21" t="s">
        <v>15</v>
      </c>
      <c r="G1383" s="2"/>
    </row>
    <row r="1384" spans="1:7" s="3" customFormat="1" ht="23.1" customHeight="1" x14ac:dyDescent="0.25">
      <c r="A1384" s="52" t="s">
        <v>16</v>
      </c>
      <c r="B1384" s="52"/>
      <c r="C1384" s="22">
        <v>52.74</v>
      </c>
      <c r="D1384" s="22">
        <v>4.5</v>
      </c>
      <c r="E1384" s="23" t="s">
        <v>17</v>
      </c>
      <c r="F1384" s="24">
        <f t="shared" ref="F1384:F1391" si="38">C1384*D1384</f>
        <v>237.33</v>
      </c>
      <c r="G1384" s="2"/>
    </row>
    <row r="1385" spans="1:7" s="3" customFormat="1" ht="23.1" customHeight="1" x14ac:dyDescent="0.25">
      <c r="A1385" s="52" t="s">
        <v>18</v>
      </c>
      <c r="B1385" s="52"/>
      <c r="C1385" s="22">
        <v>189.45</v>
      </c>
      <c r="D1385" s="22">
        <v>1.1000000000000001</v>
      </c>
      <c r="E1385" s="23" t="s">
        <v>19</v>
      </c>
      <c r="F1385" s="24">
        <f t="shared" si="38"/>
        <v>208.39500000000001</v>
      </c>
      <c r="G1385" s="2"/>
    </row>
    <row r="1386" spans="1:7" s="3" customFormat="1" ht="23.1" customHeight="1" x14ac:dyDescent="0.25">
      <c r="A1386" s="52" t="s">
        <v>20</v>
      </c>
      <c r="B1386" s="52"/>
      <c r="C1386" s="22">
        <v>762.99</v>
      </c>
      <c r="D1386" s="22">
        <v>1.1000000000000001</v>
      </c>
      <c r="E1386" s="23" t="s">
        <v>19</v>
      </c>
      <c r="F1386" s="24">
        <f t="shared" si="38"/>
        <v>839.2890000000001</v>
      </c>
      <c r="G1386" s="2"/>
    </row>
    <row r="1387" spans="1:7" s="3" customFormat="1" ht="23.1" customHeight="1" x14ac:dyDescent="0.25">
      <c r="A1387" s="52" t="s">
        <v>21</v>
      </c>
      <c r="B1387" s="52"/>
      <c r="C1387" s="22">
        <v>1409.04</v>
      </c>
      <c r="D1387" s="22"/>
      <c r="E1387" s="23" t="s">
        <v>17</v>
      </c>
      <c r="F1387" s="24">
        <f t="shared" si="38"/>
        <v>0</v>
      </c>
      <c r="G1387" s="2"/>
    </row>
    <row r="1388" spans="1:7" s="3" customFormat="1" ht="45.95" customHeight="1" x14ac:dyDescent="0.25">
      <c r="A1388" s="52" t="s">
        <v>22</v>
      </c>
      <c r="B1388" s="52"/>
      <c r="C1388" s="22">
        <v>5358.15</v>
      </c>
      <c r="D1388" s="22">
        <v>4.5</v>
      </c>
      <c r="E1388" s="23" t="s">
        <v>17</v>
      </c>
      <c r="F1388" s="24">
        <f t="shared" si="38"/>
        <v>24111.674999999999</v>
      </c>
      <c r="G1388" s="2"/>
    </row>
    <row r="1389" spans="1:7" s="3" customFormat="1" ht="23.1" customHeight="1" x14ac:dyDescent="0.25">
      <c r="A1389" s="52" t="s">
        <v>23</v>
      </c>
      <c r="B1389" s="52"/>
      <c r="C1389" s="22">
        <v>246.53</v>
      </c>
      <c r="D1389" s="22"/>
      <c r="E1389" s="23" t="s">
        <v>17</v>
      </c>
      <c r="F1389" s="24">
        <f t="shared" si="38"/>
        <v>0</v>
      </c>
      <c r="G1389" s="2"/>
    </row>
    <row r="1390" spans="1:7" s="3" customFormat="1" ht="23.1" customHeight="1" x14ac:dyDescent="0.25">
      <c r="A1390" s="52" t="s">
        <v>24</v>
      </c>
      <c r="B1390" s="52"/>
      <c r="C1390" s="22">
        <v>4374.5</v>
      </c>
      <c r="D1390" s="22">
        <v>4.5</v>
      </c>
      <c r="E1390" s="23" t="s">
        <v>17</v>
      </c>
      <c r="F1390" s="24">
        <f t="shared" si="38"/>
        <v>19685.25</v>
      </c>
      <c r="G1390" s="2"/>
    </row>
    <row r="1391" spans="1:7" s="3" customFormat="1" ht="23.1" customHeight="1" x14ac:dyDescent="0.25">
      <c r="A1391" s="52" t="s">
        <v>25</v>
      </c>
      <c r="B1391" s="52"/>
      <c r="C1391" s="22">
        <v>1282.45</v>
      </c>
      <c r="D1391" s="22">
        <v>4.5</v>
      </c>
      <c r="E1391" s="23" t="s">
        <v>17</v>
      </c>
      <c r="F1391" s="24">
        <f t="shared" si="38"/>
        <v>5771.0250000000005</v>
      </c>
      <c r="G1391" s="2"/>
    </row>
    <row r="1392" spans="1:7" s="3" customFormat="1" ht="23.1" customHeight="1" x14ac:dyDescent="0.25">
      <c r="A1392" s="52" t="s">
        <v>26</v>
      </c>
      <c r="B1392" s="52"/>
      <c r="C1392" s="22">
        <v>1000.47</v>
      </c>
      <c r="D1392" s="22">
        <v>4.5</v>
      </c>
      <c r="E1392" s="23" t="s">
        <v>17</v>
      </c>
      <c r="F1392" s="24">
        <f>C1392*D1392</f>
        <v>4502.1149999999998</v>
      </c>
      <c r="G1392" s="2"/>
    </row>
    <row r="1393" spans="1:7" s="3" customFormat="1" ht="23.1" customHeight="1" x14ac:dyDescent="0.25">
      <c r="A1393" s="52" t="s">
        <v>27</v>
      </c>
      <c r="B1393" s="52"/>
      <c r="C1393" s="22">
        <v>718.61</v>
      </c>
      <c r="D1393" s="22">
        <v>45</v>
      </c>
      <c r="E1393" s="23" t="s">
        <v>17</v>
      </c>
      <c r="F1393" s="24">
        <f>C1393*D1393</f>
        <v>32337.45</v>
      </c>
      <c r="G1393" s="2"/>
    </row>
    <row r="1394" spans="1:7" s="3" customFormat="1" ht="23.1" customHeight="1" x14ac:dyDescent="0.25">
      <c r="A1394" s="4"/>
      <c r="B1394" s="25"/>
      <c r="C1394" s="25"/>
      <c r="D1394" s="26"/>
      <c r="E1394" s="26"/>
      <c r="F1394" s="7"/>
      <c r="G1394" s="2"/>
    </row>
    <row r="1395" spans="1:7" s="3" customFormat="1" ht="23.1" customHeight="1" x14ac:dyDescent="0.25">
      <c r="A1395" s="4"/>
      <c r="B1395" s="5" t="s">
        <v>28</v>
      </c>
      <c r="C1395" s="6"/>
      <c r="D1395" s="4"/>
      <c r="E1395" s="4"/>
      <c r="F1395" s="7"/>
      <c r="G1395" s="2"/>
    </row>
    <row r="1396" spans="1:7" s="3" customFormat="1" ht="23.1" customHeight="1" x14ac:dyDescent="0.25">
      <c r="A1396" s="4"/>
      <c r="B1396" s="53" t="s">
        <v>29</v>
      </c>
      <c r="C1396" s="27" t="s">
        <v>30</v>
      </c>
      <c r="D1396" s="28">
        <f>IF(F1384&gt;0,ROUND((F1384+C1377)/C1377,2),0)</f>
        <v>1.01</v>
      </c>
      <c r="E1396" s="28"/>
      <c r="F1396" s="8"/>
      <c r="G1396" s="2"/>
    </row>
    <row r="1397" spans="1:7" s="3" customFormat="1" ht="23.1" customHeight="1" x14ac:dyDescent="0.25">
      <c r="A1397" s="4"/>
      <c r="B1397" s="53"/>
      <c r="C1397" s="27" t="s">
        <v>31</v>
      </c>
      <c r="D1397" s="28">
        <f>IF(SUM(F1385:F1386)&gt;0,ROUND((F1385+F1386+C1377)/C1377,2),0)</f>
        <v>1.05</v>
      </c>
      <c r="E1397" s="28"/>
      <c r="F1397" s="29"/>
      <c r="G1397" s="2"/>
    </row>
    <row r="1398" spans="1:7" s="3" customFormat="1" ht="23.1" customHeight="1" x14ac:dyDescent="0.25">
      <c r="A1398" s="4"/>
      <c r="B1398" s="53"/>
      <c r="C1398" s="27" t="s">
        <v>32</v>
      </c>
      <c r="D1398" s="28">
        <f>IF(F1387&gt;0,ROUND((F1387+C1377)/C1377,2),0)</f>
        <v>0</v>
      </c>
      <c r="E1398" s="8"/>
      <c r="F1398" s="29"/>
      <c r="G1398" s="2"/>
    </row>
    <row r="1399" spans="1:7" s="3" customFormat="1" ht="23.1" customHeight="1" x14ac:dyDescent="0.25">
      <c r="A1399" s="4"/>
      <c r="B1399" s="53"/>
      <c r="C1399" s="30" t="s">
        <v>33</v>
      </c>
      <c r="D1399" s="31">
        <f>IF(SUM(F1388:F1393)&gt;0,ROUND((SUM(F1388:F1393)+C1377)/C1377,2),0)</f>
        <v>5.08</v>
      </c>
      <c r="E1399" s="8"/>
      <c r="F1399" s="29"/>
      <c r="G1399" s="2"/>
    </row>
    <row r="1400" spans="1:7" s="3" customFormat="1" ht="23.1" customHeight="1" x14ac:dyDescent="0.25">
      <c r="A1400" s="4"/>
      <c r="B1400" s="4"/>
      <c r="C1400" s="32" t="s">
        <v>34</v>
      </c>
      <c r="D1400" s="33">
        <f>SUM(D1396:D1399)-IF(VALUE(COUNTIF(D1396:D1399,"&gt;0"))=4,3,0)-IF(VALUE(COUNTIF(D1396:D1399,"&gt;0"))=3,2,0)-IF(VALUE(COUNTIF(D1396:D1399,"&gt;0"))=2,1,0)</f>
        <v>5.1400000000000006</v>
      </c>
      <c r="E1400" s="34"/>
      <c r="F1400" s="7"/>
      <c r="G1400" s="2"/>
    </row>
    <row r="1401" spans="1:7" s="3" customFormat="1" ht="23.1" customHeight="1" x14ac:dyDescent="0.25">
      <c r="A1401" s="4"/>
      <c r="B1401" s="4"/>
      <c r="C1401" s="4"/>
      <c r="D1401" s="35"/>
      <c r="E1401" s="4"/>
      <c r="F1401" s="7"/>
      <c r="G1401" s="2"/>
    </row>
    <row r="1402" spans="1:7" s="3" customFormat="1" ht="23.1" customHeight="1" x14ac:dyDescent="0.35">
      <c r="A1402" s="36"/>
      <c r="B1402" s="37" t="s">
        <v>35</v>
      </c>
      <c r="C1402" s="55">
        <f>D1400*C1377</f>
        <v>108870.34000000001</v>
      </c>
      <c r="D1402" s="55"/>
      <c r="E1402" s="4"/>
      <c r="F1402" s="7"/>
      <c r="G1402" s="2"/>
    </row>
    <row r="1403" spans="1:7" s="3" customFormat="1" ht="23.1" customHeight="1" x14ac:dyDescent="0.3">
      <c r="A1403" s="4"/>
      <c r="B1403" s="38" t="s">
        <v>36</v>
      </c>
      <c r="C1403" s="56">
        <f>C1402/C1376</f>
        <v>109.97004040404042</v>
      </c>
      <c r="D1403" s="56"/>
      <c r="E1403" s="4"/>
      <c r="F1403" s="4"/>
      <c r="G1403" s="2"/>
    </row>
    <row r="1404" spans="1:7" s="3" customFormat="1" ht="23.1" customHeight="1" x14ac:dyDescent="0.25">
      <c r="A1404" s="1"/>
      <c r="B1404" s="1"/>
      <c r="C1404" s="1"/>
      <c r="D1404" s="1"/>
      <c r="E1404" s="1"/>
      <c r="F1404" s="1"/>
      <c r="G1404" s="2"/>
    </row>
    <row r="1405" spans="1:7" s="3" customFormat="1" ht="54.95" customHeight="1" x14ac:dyDescent="0.8">
      <c r="A1405" s="54" t="s">
        <v>152</v>
      </c>
      <c r="B1405" s="54"/>
      <c r="C1405" s="54"/>
      <c r="D1405" s="54"/>
      <c r="E1405" s="54"/>
      <c r="F1405" s="54"/>
      <c r="G1405" s="2"/>
    </row>
    <row r="1406" spans="1:7" s="3" customFormat="1" ht="45.95" customHeight="1" x14ac:dyDescent="0.25">
      <c r="A1406" s="45" t="s">
        <v>0</v>
      </c>
      <c r="B1406" s="45"/>
      <c r="C1406" s="45"/>
      <c r="D1406" s="45"/>
      <c r="E1406" s="45"/>
      <c r="F1406" s="45"/>
      <c r="G1406" s="2"/>
    </row>
    <row r="1407" spans="1:7" s="3" customFormat="1" ht="30" customHeight="1" x14ac:dyDescent="0.25">
      <c r="A1407" s="4"/>
      <c r="B1407" s="5" t="s">
        <v>1</v>
      </c>
      <c r="C1407" s="6"/>
      <c r="D1407" s="4"/>
      <c r="E1407" s="4"/>
      <c r="F1407" s="7"/>
      <c r="G1407" s="2"/>
    </row>
    <row r="1408" spans="1:7" s="3" customFormat="1" ht="23.1" customHeight="1" x14ac:dyDescent="0.25">
      <c r="A1408" s="8"/>
      <c r="B1408" s="46" t="s">
        <v>3</v>
      </c>
      <c r="C1408" s="49" t="s">
        <v>4</v>
      </c>
      <c r="D1408" s="50"/>
      <c r="E1408" s="50"/>
      <c r="F1408" s="51"/>
      <c r="G1408" s="2"/>
    </row>
    <row r="1409" spans="1:7" s="3" customFormat="1" ht="23.1" customHeight="1" x14ac:dyDescent="0.25">
      <c r="A1409" s="8"/>
      <c r="B1409" s="47"/>
      <c r="C1409" s="49" t="s">
        <v>109</v>
      </c>
      <c r="D1409" s="50"/>
      <c r="E1409" s="50"/>
      <c r="F1409" s="51"/>
      <c r="G1409" s="2"/>
    </row>
    <row r="1410" spans="1:7" s="3" customFormat="1" ht="23.1" customHeight="1" x14ac:dyDescent="0.25">
      <c r="A1410" s="8"/>
      <c r="B1410" s="48"/>
      <c r="C1410" s="49" t="s">
        <v>114</v>
      </c>
      <c r="D1410" s="50"/>
      <c r="E1410" s="50"/>
      <c r="F1410" s="51"/>
      <c r="G1410" s="2"/>
    </row>
    <row r="1411" spans="1:7" s="3" customFormat="1" ht="23.1" customHeight="1" x14ac:dyDescent="0.25">
      <c r="A1411" s="4"/>
      <c r="B1411" s="9" t="s">
        <v>5</v>
      </c>
      <c r="C1411" s="10">
        <v>2.5</v>
      </c>
      <c r="D1411" s="11"/>
      <c r="E1411" s="8"/>
      <c r="F1411" s="7"/>
      <c r="G1411" s="2"/>
    </row>
    <row r="1412" spans="1:7" s="3" customFormat="1" ht="23.1" customHeight="1" x14ac:dyDescent="0.25">
      <c r="A1412" s="4"/>
      <c r="B1412" s="12" t="s">
        <v>6</v>
      </c>
      <c r="C1412" s="13">
        <v>541</v>
      </c>
      <c r="D1412" s="57" t="s">
        <v>7</v>
      </c>
      <c r="E1412" s="58"/>
      <c r="F1412" s="61">
        <f>C1413/C1412</f>
        <v>4.8743068391866915</v>
      </c>
      <c r="G1412" s="2"/>
    </row>
    <row r="1413" spans="1:7" s="3" customFormat="1" ht="23.1" customHeight="1" x14ac:dyDescent="0.25">
      <c r="A1413" s="4"/>
      <c r="B1413" s="12" t="s">
        <v>8</v>
      </c>
      <c r="C1413" s="14">
        <v>2637</v>
      </c>
      <c r="D1413" s="59"/>
      <c r="E1413" s="60"/>
      <c r="F1413" s="62"/>
      <c r="G1413" s="2"/>
    </row>
    <row r="1414" spans="1:7" s="3" customFormat="1" ht="23.1" customHeight="1" x14ac:dyDescent="0.25">
      <c r="A1414" s="4"/>
      <c r="B1414" s="15"/>
      <c r="C1414" s="16"/>
      <c r="D1414" s="17"/>
      <c r="E1414" s="4"/>
      <c r="F1414" s="7"/>
      <c r="G1414" s="2"/>
    </row>
    <row r="1415" spans="1:7" s="3" customFormat="1" ht="23.1" customHeight="1" x14ac:dyDescent="0.25">
      <c r="A1415" s="4"/>
      <c r="B1415" s="18" t="s">
        <v>9</v>
      </c>
      <c r="C1415" s="19" t="s">
        <v>69</v>
      </c>
      <c r="D1415" s="4"/>
      <c r="E1415" s="4"/>
      <c r="F1415" s="7"/>
      <c r="G1415" s="2"/>
    </row>
    <row r="1416" spans="1:7" s="3" customFormat="1" ht="23.1" customHeight="1" x14ac:dyDescent="0.25">
      <c r="A1416" s="4"/>
      <c r="B1416" s="18" t="s">
        <v>2</v>
      </c>
      <c r="C1416" s="19">
        <v>60</v>
      </c>
      <c r="D1416" s="4"/>
      <c r="E1416" s="4"/>
      <c r="F1416" s="7"/>
      <c r="G1416" s="2"/>
    </row>
    <row r="1417" spans="1:7" s="3" customFormat="1" ht="23.1" customHeight="1" x14ac:dyDescent="0.25">
      <c r="A1417" s="4"/>
      <c r="B1417" s="18" t="s">
        <v>10</v>
      </c>
      <c r="C1417" s="20" t="s">
        <v>11</v>
      </c>
      <c r="D1417" s="4"/>
      <c r="E1417" s="4"/>
      <c r="F1417" s="7"/>
      <c r="G1417" s="2"/>
    </row>
    <row r="1418" spans="1:7" s="3" customFormat="1" ht="23.1" customHeight="1" x14ac:dyDescent="0.25">
      <c r="A1418" s="4"/>
      <c r="B1418" s="4"/>
      <c r="C1418" s="4"/>
      <c r="D1418" s="4"/>
      <c r="E1418" s="4"/>
      <c r="F1418" s="7"/>
      <c r="G1418" s="2"/>
    </row>
    <row r="1419" spans="1:7" s="3" customFormat="1" ht="50.1" customHeight="1" x14ac:dyDescent="0.25">
      <c r="A1419" s="63" t="s">
        <v>12</v>
      </c>
      <c r="B1419" s="63"/>
      <c r="C1419" s="21" t="s">
        <v>13</v>
      </c>
      <c r="D1419" s="64" t="s">
        <v>14</v>
      </c>
      <c r="E1419" s="64"/>
      <c r="F1419" s="21" t="s">
        <v>15</v>
      </c>
      <c r="G1419" s="2"/>
    </row>
    <row r="1420" spans="1:7" s="3" customFormat="1" ht="23.1" customHeight="1" x14ac:dyDescent="0.25">
      <c r="A1420" s="52" t="s">
        <v>16</v>
      </c>
      <c r="B1420" s="52"/>
      <c r="C1420" s="22">
        <v>52.74</v>
      </c>
      <c r="D1420" s="22">
        <v>2.5</v>
      </c>
      <c r="E1420" s="23" t="s">
        <v>17</v>
      </c>
      <c r="F1420" s="24">
        <f t="shared" ref="F1420:F1427" si="39">C1420*D1420</f>
        <v>131.85</v>
      </c>
      <c r="G1420" s="2"/>
    </row>
    <row r="1421" spans="1:7" s="3" customFormat="1" ht="23.1" customHeight="1" x14ac:dyDescent="0.25">
      <c r="A1421" s="52" t="s">
        <v>18</v>
      </c>
      <c r="B1421" s="52"/>
      <c r="C1421" s="22">
        <v>189.45</v>
      </c>
      <c r="D1421" s="22">
        <v>0.70499999999999996</v>
      </c>
      <c r="E1421" s="23" t="s">
        <v>19</v>
      </c>
      <c r="F1421" s="24">
        <f t="shared" si="39"/>
        <v>133.56224999999998</v>
      </c>
      <c r="G1421" s="2"/>
    </row>
    <row r="1422" spans="1:7" s="3" customFormat="1" ht="23.1" customHeight="1" x14ac:dyDescent="0.25">
      <c r="A1422" s="52" t="s">
        <v>20</v>
      </c>
      <c r="B1422" s="52"/>
      <c r="C1422" s="22">
        <v>762.99</v>
      </c>
      <c r="D1422" s="22">
        <v>0.70499999999999996</v>
      </c>
      <c r="E1422" s="23" t="s">
        <v>19</v>
      </c>
      <c r="F1422" s="24">
        <f t="shared" si="39"/>
        <v>537.90795000000003</v>
      </c>
      <c r="G1422" s="2"/>
    </row>
    <row r="1423" spans="1:7" s="3" customFormat="1" ht="23.1" customHeight="1" x14ac:dyDescent="0.25">
      <c r="A1423" s="52" t="s">
        <v>21</v>
      </c>
      <c r="B1423" s="52"/>
      <c r="C1423" s="22">
        <v>1409.04</v>
      </c>
      <c r="D1423" s="22"/>
      <c r="E1423" s="23" t="s">
        <v>17</v>
      </c>
      <c r="F1423" s="24">
        <f t="shared" si="39"/>
        <v>0</v>
      </c>
      <c r="G1423" s="2"/>
    </row>
    <row r="1424" spans="1:7" s="3" customFormat="1" ht="45.95" customHeight="1" x14ac:dyDescent="0.25">
      <c r="A1424" s="52" t="s">
        <v>22</v>
      </c>
      <c r="B1424" s="52"/>
      <c r="C1424" s="22">
        <v>5358.15</v>
      </c>
      <c r="D1424" s="22">
        <v>2.5</v>
      </c>
      <c r="E1424" s="23" t="s">
        <v>17</v>
      </c>
      <c r="F1424" s="24">
        <f t="shared" si="39"/>
        <v>13395.375</v>
      </c>
      <c r="G1424" s="2"/>
    </row>
    <row r="1425" spans="1:7" s="3" customFormat="1" ht="23.1" customHeight="1" x14ac:dyDescent="0.25">
      <c r="A1425" s="52" t="s">
        <v>23</v>
      </c>
      <c r="B1425" s="52"/>
      <c r="C1425" s="22">
        <v>246.53</v>
      </c>
      <c r="D1425" s="22"/>
      <c r="E1425" s="23" t="s">
        <v>17</v>
      </c>
      <c r="F1425" s="24">
        <f t="shared" si="39"/>
        <v>0</v>
      </c>
      <c r="G1425" s="2"/>
    </row>
    <row r="1426" spans="1:7" s="3" customFormat="1" ht="23.1" customHeight="1" x14ac:dyDescent="0.25">
      <c r="A1426" s="52" t="s">
        <v>24</v>
      </c>
      <c r="B1426" s="52"/>
      <c r="C1426" s="22">
        <v>4374.5</v>
      </c>
      <c r="D1426" s="22">
        <v>2.5</v>
      </c>
      <c r="E1426" s="23" t="s">
        <v>17</v>
      </c>
      <c r="F1426" s="24">
        <f t="shared" si="39"/>
        <v>10936.25</v>
      </c>
      <c r="G1426" s="2"/>
    </row>
    <row r="1427" spans="1:7" s="3" customFormat="1" ht="23.1" customHeight="1" x14ac:dyDescent="0.25">
      <c r="A1427" s="52" t="s">
        <v>25</v>
      </c>
      <c r="B1427" s="52"/>
      <c r="C1427" s="22">
        <v>1282.45</v>
      </c>
      <c r="D1427" s="22">
        <v>2.5</v>
      </c>
      <c r="E1427" s="23" t="s">
        <v>17</v>
      </c>
      <c r="F1427" s="24">
        <f t="shared" si="39"/>
        <v>3206.125</v>
      </c>
      <c r="G1427" s="2"/>
    </row>
    <row r="1428" spans="1:7" s="3" customFormat="1" ht="23.1" customHeight="1" x14ac:dyDescent="0.25">
      <c r="A1428" s="52" t="s">
        <v>26</v>
      </c>
      <c r="B1428" s="52"/>
      <c r="C1428" s="22">
        <v>1000.47</v>
      </c>
      <c r="D1428" s="22">
        <v>2.5</v>
      </c>
      <c r="E1428" s="23" t="s">
        <v>17</v>
      </c>
      <c r="F1428" s="24">
        <f>C1428*D1428</f>
        <v>2501.1750000000002</v>
      </c>
      <c r="G1428" s="2"/>
    </row>
    <row r="1429" spans="1:7" s="3" customFormat="1" ht="23.1" customHeight="1" x14ac:dyDescent="0.25">
      <c r="A1429" s="52" t="s">
        <v>27</v>
      </c>
      <c r="B1429" s="52"/>
      <c r="C1429" s="22">
        <v>718.61</v>
      </c>
      <c r="D1429" s="22">
        <v>25</v>
      </c>
      <c r="E1429" s="23" t="s">
        <v>17</v>
      </c>
      <c r="F1429" s="24">
        <f>C1429*D1429</f>
        <v>17965.25</v>
      </c>
      <c r="G1429" s="2"/>
    </row>
    <row r="1430" spans="1:7" s="3" customFormat="1" ht="23.1" customHeight="1" x14ac:dyDescent="0.25">
      <c r="A1430" s="4"/>
      <c r="B1430" s="25"/>
      <c r="C1430" s="25"/>
      <c r="D1430" s="26"/>
      <c r="E1430" s="26"/>
      <c r="F1430" s="7"/>
      <c r="G1430" s="2"/>
    </row>
    <row r="1431" spans="1:7" s="3" customFormat="1" ht="23.1" customHeight="1" x14ac:dyDescent="0.25">
      <c r="A1431" s="4"/>
      <c r="B1431" s="5" t="s">
        <v>28</v>
      </c>
      <c r="C1431" s="6"/>
      <c r="D1431" s="4"/>
      <c r="E1431" s="4"/>
      <c r="F1431" s="7"/>
      <c r="G1431" s="2"/>
    </row>
    <row r="1432" spans="1:7" s="3" customFormat="1" ht="23.1" customHeight="1" x14ac:dyDescent="0.25">
      <c r="A1432" s="4"/>
      <c r="B1432" s="53" t="s">
        <v>29</v>
      </c>
      <c r="C1432" s="27" t="s">
        <v>30</v>
      </c>
      <c r="D1432" s="28">
        <f>IF(F1420&gt;0,ROUND((F1420+C1413)/C1413,2),0)</f>
        <v>1.05</v>
      </c>
      <c r="E1432" s="28"/>
      <c r="F1432" s="8"/>
      <c r="G1432" s="2"/>
    </row>
    <row r="1433" spans="1:7" s="3" customFormat="1" ht="23.1" customHeight="1" x14ac:dyDescent="0.25">
      <c r="A1433" s="4"/>
      <c r="B1433" s="53"/>
      <c r="C1433" s="27" t="s">
        <v>31</v>
      </c>
      <c r="D1433" s="28">
        <f>IF(SUM(F1421:F1422)&gt;0,ROUND((F1421+F1422+C1413)/C1413,2),0)</f>
        <v>1.25</v>
      </c>
      <c r="E1433" s="28"/>
      <c r="F1433" s="29"/>
      <c r="G1433" s="2"/>
    </row>
    <row r="1434" spans="1:7" s="3" customFormat="1" ht="23.1" customHeight="1" x14ac:dyDescent="0.25">
      <c r="A1434" s="4"/>
      <c r="B1434" s="53"/>
      <c r="C1434" s="27" t="s">
        <v>32</v>
      </c>
      <c r="D1434" s="28">
        <f>IF(F1423&gt;0,ROUND((F1423+C1413)/C1413,2),0)</f>
        <v>0</v>
      </c>
      <c r="E1434" s="8"/>
      <c r="F1434" s="29"/>
      <c r="G1434" s="2"/>
    </row>
    <row r="1435" spans="1:7" s="3" customFormat="1" ht="23.1" customHeight="1" x14ac:dyDescent="0.25">
      <c r="A1435" s="4"/>
      <c r="B1435" s="53"/>
      <c r="C1435" s="30" t="s">
        <v>33</v>
      </c>
      <c r="D1435" s="31">
        <f>IF(SUM(F1424:F1429)&gt;0,ROUND((SUM(F1424:F1429)+C1413)/C1413,2),0)</f>
        <v>19.2</v>
      </c>
      <c r="E1435" s="8"/>
      <c r="F1435" s="29"/>
      <c r="G1435" s="2"/>
    </row>
    <row r="1436" spans="1:7" s="3" customFormat="1" ht="23.1" customHeight="1" x14ac:dyDescent="0.25">
      <c r="A1436" s="4"/>
      <c r="B1436" s="4"/>
      <c r="C1436" s="32" t="s">
        <v>34</v>
      </c>
      <c r="D1436" s="33">
        <f>SUM(D1432:D1435)-IF(VALUE(COUNTIF(D1432:D1435,"&gt;0"))=4,3,0)-IF(VALUE(COUNTIF(D1432:D1435,"&gt;0"))=3,2,0)-IF(VALUE(COUNTIF(D1432:D1435,"&gt;0"))=2,1,0)</f>
        <v>19.5</v>
      </c>
      <c r="E1436" s="34"/>
      <c r="F1436" s="7"/>
      <c r="G1436" s="2"/>
    </row>
    <row r="1437" spans="1:7" s="3" customFormat="1" ht="23.1" customHeight="1" x14ac:dyDescent="0.25">
      <c r="A1437" s="4"/>
      <c r="B1437" s="4"/>
      <c r="C1437" s="4"/>
      <c r="D1437" s="35"/>
      <c r="E1437" s="4"/>
      <c r="F1437" s="7"/>
      <c r="G1437" s="2"/>
    </row>
    <row r="1438" spans="1:7" s="3" customFormat="1" ht="23.1" customHeight="1" x14ac:dyDescent="0.35">
      <c r="A1438" s="36"/>
      <c r="B1438" s="37" t="s">
        <v>35</v>
      </c>
      <c r="C1438" s="55">
        <f>D1436*C1413</f>
        <v>51421.5</v>
      </c>
      <c r="D1438" s="55"/>
      <c r="E1438" s="4"/>
      <c r="F1438" s="7"/>
      <c r="G1438" s="2"/>
    </row>
    <row r="1439" spans="1:7" s="3" customFormat="1" ht="23.1" customHeight="1" x14ac:dyDescent="0.3">
      <c r="A1439" s="4"/>
      <c r="B1439" s="38" t="s">
        <v>36</v>
      </c>
      <c r="C1439" s="56">
        <f>C1438/C1412</f>
        <v>95.048983364140483</v>
      </c>
      <c r="D1439" s="56"/>
      <c r="E1439" s="4"/>
      <c r="F1439" s="4"/>
      <c r="G1439" s="2"/>
    </row>
    <row r="1440" spans="1:7" s="3" customFormat="1" ht="23.1" customHeight="1" x14ac:dyDescent="0.25">
      <c r="A1440" s="1"/>
      <c r="B1440" s="1"/>
      <c r="C1440" s="1"/>
      <c r="D1440" s="1"/>
      <c r="E1440" s="1"/>
      <c r="F1440" s="1"/>
      <c r="G1440" s="2"/>
    </row>
  </sheetData>
  <mergeCells count="920">
    <mergeCell ref="C1438:D1438"/>
    <mergeCell ref="C1439:D1439"/>
    <mergeCell ref="A1425:B1425"/>
    <mergeCell ref="A1426:B1426"/>
    <mergeCell ref="A1427:B1427"/>
    <mergeCell ref="A1428:B1428"/>
    <mergeCell ref="A1429:B1429"/>
    <mergeCell ref="B1432:B1435"/>
    <mergeCell ref="D1412:E1413"/>
    <mergeCell ref="F1412:F1413"/>
    <mergeCell ref="A1419:B1419"/>
    <mergeCell ref="D1419:E1419"/>
    <mergeCell ref="A1420:B1420"/>
    <mergeCell ref="A1421:B1421"/>
    <mergeCell ref="A1422:B1422"/>
    <mergeCell ref="A1423:B1423"/>
    <mergeCell ref="A1424:B1424"/>
    <mergeCell ref="C1402:D1402"/>
    <mergeCell ref="C1403:D1403"/>
    <mergeCell ref="A1405:F1405"/>
    <mergeCell ref="A1406:F1406"/>
    <mergeCell ref="B1408:B1410"/>
    <mergeCell ref="C1408:F1408"/>
    <mergeCell ref="C1409:F1409"/>
    <mergeCell ref="C1410:F1410"/>
    <mergeCell ref="A1389:B1389"/>
    <mergeCell ref="A1390:B1390"/>
    <mergeCell ref="A1391:B1391"/>
    <mergeCell ref="A1392:B1392"/>
    <mergeCell ref="A1393:B1393"/>
    <mergeCell ref="B1396:B1399"/>
    <mergeCell ref="D1376:E1377"/>
    <mergeCell ref="F1376:F1377"/>
    <mergeCell ref="A1383:B1383"/>
    <mergeCell ref="D1383:E1383"/>
    <mergeCell ref="A1384:B1384"/>
    <mergeCell ref="A1385:B1385"/>
    <mergeCell ref="A1386:B1386"/>
    <mergeCell ref="A1387:B1387"/>
    <mergeCell ref="A1388:B1388"/>
    <mergeCell ref="C1366:D1366"/>
    <mergeCell ref="C1367:D1367"/>
    <mergeCell ref="A1369:F1369"/>
    <mergeCell ref="A1370:F1370"/>
    <mergeCell ref="B1372:B1374"/>
    <mergeCell ref="C1372:F1372"/>
    <mergeCell ref="C1373:F1373"/>
    <mergeCell ref="C1374:F1374"/>
    <mergeCell ref="A1353:B1353"/>
    <mergeCell ref="A1354:B1354"/>
    <mergeCell ref="A1355:B1355"/>
    <mergeCell ref="A1356:B1356"/>
    <mergeCell ref="A1357:B1357"/>
    <mergeCell ref="B1360:B1363"/>
    <mergeCell ref="D1340:E1341"/>
    <mergeCell ref="F1340:F1341"/>
    <mergeCell ref="A1347:B1347"/>
    <mergeCell ref="D1347:E1347"/>
    <mergeCell ref="A1348:B1348"/>
    <mergeCell ref="A1349:B1349"/>
    <mergeCell ref="A1350:B1350"/>
    <mergeCell ref="A1351:B1351"/>
    <mergeCell ref="A1352:B1352"/>
    <mergeCell ref="C1330:D1330"/>
    <mergeCell ref="C1331:D1331"/>
    <mergeCell ref="A1333:F1333"/>
    <mergeCell ref="A1334:F1334"/>
    <mergeCell ref="B1336:B1338"/>
    <mergeCell ref="C1336:F1336"/>
    <mergeCell ref="C1337:F1337"/>
    <mergeCell ref="C1338:F1338"/>
    <mergeCell ref="A1317:B1317"/>
    <mergeCell ref="A1318:B1318"/>
    <mergeCell ref="A1319:B1319"/>
    <mergeCell ref="A1320:B1320"/>
    <mergeCell ref="A1321:B1321"/>
    <mergeCell ref="B1324:B1327"/>
    <mergeCell ref="D1304:E1305"/>
    <mergeCell ref="F1304:F1305"/>
    <mergeCell ref="A1311:B1311"/>
    <mergeCell ref="D1311:E1311"/>
    <mergeCell ref="A1312:B1312"/>
    <mergeCell ref="A1313:B1313"/>
    <mergeCell ref="A1314:B1314"/>
    <mergeCell ref="A1315:B1315"/>
    <mergeCell ref="A1316:B1316"/>
    <mergeCell ref="C1294:D1294"/>
    <mergeCell ref="C1295:D1295"/>
    <mergeCell ref="A1297:F1297"/>
    <mergeCell ref="A1298:F1298"/>
    <mergeCell ref="B1300:B1302"/>
    <mergeCell ref="C1300:F1300"/>
    <mergeCell ref="C1301:F1301"/>
    <mergeCell ref="C1302:F1302"/>
    <mergeCell ref="A1281:B1281"/>
    <mergeCell ref="A1282:B1282"/>
    <mergeCell ref="A1283:B1283"/>
    <mergeCell ref="A1284:B1284"/>
    <mergeCell ref="A1285:B1285"/>
    <mergeCell ref="B1288:B1291"/>
    <mergeCell ref="D1268:E1269"/>
    <mergeCell ref="F1268:F1269"/>
    <mergeCell ref="A1275:B1275"/>
    <mergeCell ref="D1275:E1275"/>
    <mergeCell ref="A1276:B1276"/>
    <mergeCell ref="A1277:B1277"/>
    <mergeCell ref="A1278:B1278"/>
    <mergeCell ref="A1279:B1279"/>
    <mergeCell ref="A1280:B1280"/>
    <mergeCell ref="A1261:F1261"/>
    <mergeCell ref="A1262:F1262"/>
    <mergeCell ref="B1264:B1266"/>
    <mergeCell ref="C1264:F1264"/>
    <mergeCell ref="C1265:F1265"/>
    <mergeCell ref="C1266:F1266"/>
    <mergeCell ref="C1258:D1258"/>
    <mergeCell ref="C1259:D1259"/>
    <mergeCell ref="A1245:B1245"/>
    <mergeCell ref="A1246:B1246"/>
    <mergeCell ref="A1247:B1247"/>
    <mergeCell ref="A1248:B1248"/>
    <mergeCell ref="A1249:B1249"/>
    <mergeCell ref="B1252:B1255"/>
    <mergeCell ref="D1232:E1233"/>
    <mergeCell ref="F1232:F1233"/>
    <mergeCell ref="A1239:B1239"/>
    <mergeCell ref="D1239:E1239"/>
    <mergeCell ref="A1240:B1240"/>
    <mergeCell ref="A1241:B1241"/>
    <mergeCell ref="A1242:B1242"/>
    <mergeCell ref="A1243:B1243"/>
    <mergeCell ref="A1244:B1244"/>
    <mergeCell ref="C1222:D1222"/>
    <mergeCell ref="C1223:D1223"/>
    <mergeCell ref="A1225:F1225"/>
    <mergeCell ref="A1226:F1226"/>
    <mergeCell ref="B1228:B1230"/>
    <mergeCell ref="C1228:F1228"/>
    <mergeCell ref="C1229:F1229"/>
    <mergeCell ref="C1230:F1230"/>
    <mergeCell ref="A1209:B1209"/>
    <mergeCell ref="A1210:B1210"/>
    <mergeCell ref="A1211:B1211"/>
    <mergeCell ref="A1212:B1212"/>
    <mergeCell ref="A1213:B1213"/>
    <mergeCell ref="B1216:B1219"/>
    <mergeCell ref="D1196:E1197"/>
    <mergeCell ref="F1196:F1197"/>
    <mergeCell ref="A1203:B1203"/>
    <mergeCell ref="D1203:E1203"/>
    <mergeCell ref="A1204:B1204"/>
    <mergeCell ref="A1205:B1205"/>
    <mergeCell ref="A1206:B1206"/>
    <mergeCell ref="A1207:B1207"/>
    <mergeCell ref="A1208:B1208"/>
    <mergeCell ref="C1186:D1186"/>
    <mergeCell ref="C1187:D1187"/>
    <mergeCell ref="A1189:F1189"/>
    <mergeCell ref="A1190:F1190"/>
    <mergeCell ref="B1192:B1194"/>
    <mergeCell ref="C1192:F1192"/>
    <mergeCell ref="C1193:F1193"/>
    <mergeCell ref="C1194:F1194"/>
    <mergeCell ref="A1173:B1173"/>
    <mergeCell ref="A1174:B1174"/>
    <mergeCell ref="A1175:B1175"/>
    <mergeCell ref="A1176:B1176"/>
    <mergeCell ref="A1177:B1177"/>
    <mergeCell ref="B1180:B1183"/>
    <mergeCell ref="D1160:E1161"/>
    <mergeCell ref="F1160:F1161"/>
    <mergeCell ref="A1167:B1167"/>
    <mergeCell ref="D1167:E1167"/>
    <mergeCell ref="A1168:B1168"/>
    <mergeCell ref="A1169:B1169"/>
    <mergeCell ref="A1170:B1170"/>
    <mergeCell ref="A1171:B1171"/>
    <mergeCell ref="A1172:B1172"/>
    <mergeCell ref="C1150:D1150"/>
    <mergeCell ref="C1151:D1151"/>
    <mergeCell ref="A1153:F1153"/>
    <mergeCell ref="A1154:F1154"/>
    <mergeCell ref="B1156:B1158"/>
    <mergeCell ref="C1156:F1156"/>
    <mergeCell ref="C1157:F1157"/>
    <mergeCell ref="C1158:F1158"/>
    <mergeCell ref="A1137:B1137"/>
    <mergeCell ref="A1138:B1138"/>
    <mergeCell ref="A1139:B1139"/>
    <mergeCell ref="A1140:B1140"/>
    <mergeCell ref="A1141:B1141"/>
    <mergeCell ref="B1144:B1147"/>
    <mergeCell ref="D1124:E1125"/>
    <mergeCell ref="F1124:F1125"/>
    <mergeCell ref="A1131:B1131"/>
    <mergeCell ref="D1131:E1131"/>
    <mergeCell ref="A1132:B1132"/>
    <mergeCell ref="A1133:B1133"/>
    <mergeCell ref="A1134:B1134"/>
    <mergeCell ref="A1135:B1135"/>
    <mergeCell ref="A1136:B1136"/>
    <mergeCell ref="C1114:D1114"/>
    <mergeCell ref="C1115:D1115"/>
    <mergeCell ref="A1117:F1117"/>
    <mergeCell ref="A1118:F1118"/>
    <mergeCell ref="B1120:B1122"/>
    <mergeCell ref="C1120:F1120"/>
    <mergeCell ref="C1121:F1121"/>
    <mergeCell ref="C1122:F1122"/>
    <mergeCell ref="A1101:B1101"/>
    <mergeCell ref="A1102:B1102"/>
    <mergeCell ref="A1103:B1103"/>
    <mergeCell ref="A1104:B1104"/>
    <mergeCell ref="A1105:B1105"/>
    <mergeCell ref="B1108:B1111"/>
    <mergeCell ref="D1088:E1089"/>
    <mergeCell ref="F1088:F1089"/>
    <mergeCell ref="A1095:B1095"/>
    <mergeCell ref="D1095:E1095"/>
    <mergeCell ref="A1096:B1096"/>
    <mergeCell ref="A1097:B1097"/>
    <mergeCell ref="A1098:B1098"/>
    <mergeCell ref="A1099:B1099"/>
    <mergeCell ref="A1100:B1100"/>
    <mergeCell ref="C1078:D1078"/>
    <mergeCell ref="C1079:D1079"/>
    <mergeCell ref="A1081:F1081"/>
    <mergeCell ref="A1082:F1082"/>
    <mergeCell ref="B1084:B1086"/>
    <mergeCell ref="C1084:F1084"/>
    <mergeCell ref="C1085:F1085"/>
    <mergeCell ref="C1086:F1086"/>
    <mergeCell ref="A1065:B1065"/>
    <mergeCell ref="A1066:B1066"/>
    <mergeCell ref="A1067:B1067"/>
    <mergeCell ref="A1068:B1068"/>
    <mergeCell ref="A1069:B1069"/>
    <mergeCell ref="B1072:B1075"/>
    <mergeCell ref="D1052:E1053"/>
    <mergeCell ref="F1052:F1053"/>
    <mergeCell ref="A1059:B1059"/>
    <mergeCell ref="D1059:E1059"/>
    <mergeCell ref="A1060:B1060"/>
    <mergeCell ref="A1061:B1061"/>
    <mergeCell ref="A1062:B1062"/>
    <mergeCell ref="A1063:B1063"/>
    <mergeCell ref="A1064:B1064"/>
    <mergeCell ref="C1042:D1042"/>
    <mergeCell ref="C1043:D1043"/>
    <mergeCell ref="A1045:F1045"/>
    <mergeCell ref="A1046:F1046"/>
    <mergeCell ref="B1048:B1050"/>
    <mergeCell ref="C1048:F1048"/>
    <mergeCell ref="C1049:F1049"/>
    <mergeCell ref="C1050:F1050"/>
    <mergeCell ref="A1029:B1029"/>
    <mergeCell ref="A1030:B1030"/>
    <mergeCell ref="A1031:B1031"/>
    <mergeCell ref="A1032:B1032"/>
    <mergeCell ref="A1033:B1033"/>
    <mergeCell ref="B1036:B1039"/>
    <mergeCell ref="D1016:E1017"/>
    <mergeCell ref="F1016:F1017"/>
    <mergeCell ref="A1023:B1023"/>
    <mergeCell ref="D1023:E1023"/>
    <mergeCell ref="A1024:B1024"/>
    <mergeCell ref="A1025:B1025"/>
    <mergeCell ref="A1026:B1026"/>
    <mergeCell ref="A1027:B1027"/>
    <mergeCell ref="A1028:B1028"/>
    <mergeCell ref="C1006:D1006"/>
    <mergeCell ref="C1007:D1007"/>
    <mergeCell ref="A1009:F1009"/>
    <mergeCell ref="A1010:F1010"/>
    <mergeCell ref="B1012:B1014"/>
    <mergeCell ref="C1012:F1012"/>
    <mergeCell ref="C1013:F1013"/>
    <mergeCell ref="C1014:F1014"/>
    <mergeCell ref="A993:B993"/>
    <mergeCell ref="A994:B994"/>
    <mergeCell ref="A995:B995"/>
    <mergeCell ref="A996:B996"/>
    <mergeCell ref="A997:B997"/>
    <mergeCell ref="B1000:B1003"/>
    <mergeCell ref="D980:E981"/>
    <mergeCell ref="F980:F981"/>
    <mergeCell ref="A987:B987"/>
    <mergeCell ref="D987:E987"/>
    <mergeCell ref="A988:B988"/>
    <mergeCell ref="A989:B989"/>
    <mergeCell ref="A990:B990"/>
    <mergeCell ref="A991:B991"/>
    <mergeCell ref="A992:B992"/>
    <mergeCell ref="C970:D970"/>
    <mergeCell ref="C971:D971"/>
    <mergeCell ref="A973:F973"/>
    <mergeCell ref="A974:F974"/>
    <mergeCell ref="B976:B978"/>
    <mergeCell ref="C976:F976"/>
    <mergeCell ref="C977:F977"/>
    <mergeCell ref="C978:F978"/>
    <mergeCell ref="A957:B957"/>
    <mergeCell ref="A958:B958"/>
    <mergeCell ref="A959:B959"/>
    <mergeCell ref="A960:B960"/>
    <mergeCell ref="A961:B961"/>
    <mergeCell ref="B964:B967"/>
    <mergeCell ref="D944:E945"/>
    <mergeCell ref="F944:F945"/>
    <mergeCell ref="A951:B951"/>
    <mergeCell ref="D951:E951"/>
    <mergeCell ref="A952:B952"/>
    <mergeCell ref="A953:B953"/>
    <mergeCell ref="A954:B954"/>
    <mergeCell ref="A955:B955"/>
    <mergeCell ref="A956:B956"/>
    <mergeCell ref="C934:D934"/>
    <mergeCell ref="C935:D935"/>
    <mergeCell ref="A937:F937"/>
    <mergeCell ref="A938:F938"/>
    <mergeCell ref="B940:B942"/>
    <mergeCell ref="C940:F940"/>
    <mergeCell ref="C941:F941"/>
    <mergeCell ref="C942:F942"/>
    <mergeCell ref="A921:B921"/>
    <mergeCell ref="A922:B922"/>
    <mergeCell ref="A923:B923"/>
    <mergeCell ref="A924:B924"/>
    <mergeCell ref="A925:B925"/>
    <mergeCell ref="B928:B931"/>
    <mergeCell ref="D908:E909"/>
    <mergeCell ref="F908:F909"/>
    <mergeCell ref="A915:B915"/>
    <mergeCell ref="D915:E915"/>
    <mergeCell ref="A916:B916"/>
    <mergeCell ref="A917:B917"/>
    <mergeCell ref="A918:B918"/>
    <mergeCell ref="A919:B919"/>
    <mergeCell ref="A920:B920"/>
    <mergeCell ref="C898:D898"/>
    <mergeCell ref="C899:D899"/>
    <mergeCell ref="A901:F901"/>
    <mergeCell ref="A902:F902"/>
    <mergeCell ref="B904:B906"/>
    <mergeCell ref="C904:F904"/>
    <mergeCell ref="C905:F905"/>
    <mergeCell ref="C906:F906"/>
    <mergeCell ref="A885:B885"/>
    <mergeCell ref="A886:B886"/>
    <mergeCell ref="A887:B887"/>
    <mergeCell ref="A888:B888"/>
    <mergeCell ref="A889:B889"/>
    <mergeCell ref="B892:B895"/>
    <mergeCell ref="D872:E873"/>
    <mergeCell ref="F872:F873"/>
    <mergeCell ref="A879:B879"/>
    <mergeCell ref="D879:E879"/>
    <mergeCell ref="A880:B880"/>
    <mergeCell ref="A881:B881"/>
    <mergeCell ref="A882:B882"/>
    <mergeCell ref="A883:B883"/>
    <mergeCell ref="A884:B884"/>
    <mergeCell ref="C862:D862"/>
    <mergeCell ref="C863:D863"/>
    <mergeCell ref="A865:F865"/>
    <mergeCell ref="A866:F866"/>
    <mergeCell ref="B868:B870"/>
    <mergeCell ref="C868:F868"/>
    <mergeCell ref="C869:F869"/>
    <mergeCell ref="C870:F870"/>
    <mergeCell ref="A849:B849"/>
    <mergeCell ref="A850:B850"/>
    <mergeCell ref="A851:B851"/>
    <mergeCell ref="A852:B852"/>
    <mergeCell ref="A853:B853"/>
    <mergeCell ref="B856:B859"/>
    <mergeCell ref="D836:E837"/>
    <mergeCell ref="F836:F837"/>
    <mergeCell ref="A843:B843"/>
    <mergeCell ref="D843:E843"/>
    <mergeCell ref="A844:B844"/>
    <mergeCell ref="A845:B845"/>
    <mergeCell ref="A846:B846"/>
    <mergeCell ref="A847:B847"/>
    <mergeCell ref="A848:B848"/>
    <mergeCell ref="C826:D826"/>
    <mergeCell ref="C827:D827"/>
    <mergeCell ref="A829:F829"/>
    <mergeCell ref="A830:F830"/>
    <mergeCell ref="B832:B834"/>
    <mergeCell ref="C832:F832"/>
    <mergeCell ref="C833:F833"/>
    <mergeCell ref="C834:F834"/>
    <mergeCell ref="A813:B813"/>
    <mergeCell ref="A814:B814"/>
    <mergeCell ref="A815:B815"/>
    <mergeCell ref="A816:B816"/>
    <mergeCell ref="A817:B817"/>
    <mergeCell ref="B820:B823"/>
    <mergeCell ref="D800:E801"/>
    <mergeCell ref="F800:F801"/>
    <mergeCell ref="A807:B807"/>
    <mergeCell ref="D807:E807"/>
    <mergeCell ref="A808:B808"/>
    <mergeCell ref="A809:B809"/>
    <mergeCell ref="A810:B810"/>
    <mergeCell ref="A811:B811"/>
    <mergeCell ref="A812:B812"/>
    <mergeCell ref="C790:D790"/>
    <mergeCell ref="C791:D791"/>
    <mergeCell ref="A793:F793"/>
    <mergeCell ref="A794:F794"/>
    <mergeCell ref="B796:B798"/>
    <mergeCell ref="C796:F796"/>
    <mergeCell ref="C797:F797"/>
    <mergeCell ref="C798:F798"/>
    <mergeCell ref="A777:B777"/>
    <mergeCell ref="A778:B778"/>
    <mergeCell ref="A779:B779"/>
    <mergeCell ref="A780:B780"/>
    <mergeCell ref="A781:B781"/>
    <mergeCell ref="B784:B787"/>
    <mergeCell ref="D764:E765"/>
    <mergeCell ref="F764:F765"/>
    <mergeCell ref="A771:B771"/>
    <mergeCell ref="D771:E771"/>
    <mergeCell ref="A772:B772"/>
    <mergeCell ref="A773:B773"/>
    <mergeCell ref="A774:B774"/>
    <mergeCell ref="A775:B775"/>
    <mergeCell ref="A776:B776"/>
    <mergeCell ref="C754:D754"/>
    <mergeCell ref="C755:D755"/>
    <mergeCell ref="A757:F757"/>
    <mergeCell ref="A758:F758"/>
    <mergeCell ref="B760:B762"/>
    <mergeCell ref="C760:F760"/>
    <mergeCell ref="C761:F761"/>
    <mergeCell ref="C762:F762"/>
    <mergeCell ref="A741:B741"/>
    <mergeCell ref="A742:B742"/>
    <mergeCell ref="A743:B743"/>
    <mergeCell ref="A744:B744"/>
    <mergeCell ref="A745:B745"/>
    <mergeCell ref="B748:B751"/>
    <mergeCell ref="D728:E729"/>
    <mergeCell ref="F728:F729"/>
    <mergeCell ref="A735:B735"/>
    <mergeCell ref="D735:E735"/>
    <mergeCell ref="A736:B736"/>
    <mergeCell ref="A737:B737"/>
    <mergeCell ref="A738:B738"/>
    <mergeCell ref="A739:B739"/>
    <mergeCell ref="A740:B740"/>
    <mergeCell ref="C718:D718"/>
    <mergeCell ref="C719:D719"/>
    <mergeCell ref="A721:F721"/>
    <mergeCell ref="A722:F722"/>
    <mergeCell ref="B724:B726"/>
    <mergeCell ref="C724:F724"/>
    <mergeCell ref="C725:F725"/>
    <mergeCell ref="C726:F726"/>
    <mergeCell ref="A705:B705"/>
    <mergeCell ref="A706:B706"/>
    <mergeCell ref="A707:B707"/>
    <mergeCell ref="A708:B708"/>
    <mergeCell ref="A709:B709"/>
    <mergeCell ref="B712:B715"/>
    <mergeCell ref="D692:E693"/>
    <mergeCell ref="F692:F693"/>
    <mergeCell ref="A699:B699"/>
    <mergeCell ref="D699:E699"/>
    <mergeCell ref="A700:B700"/>
    <mergeCell ref="A701:B701"/>
    <mergeCell ref="A702:B702"/>
    <mergeCell ref="A703:B703"/>
    <mergeCell ref="A704:B704"/>
    <mergeCell ref="C682:D682"/>
    <mergeCell ref="C683:D683"/>
    <mergeCell ref="A685:F685"/>
    <mergeCell ref="A686:F686"/>
    <mergeCell ref="B688:B690"/>
    <mergeCell ref="C688:F688"/>
    <mergeCell ref="C689:F689"/>
    <mergeCell ref="C690:F690"/>
    <mergeCell ref="A669:B669"/>
    <mergeCell ref="A670:B670"/>
    <mergeCell ref="A671:B671"/>
    <mergeCell ref="A672:B672"/>
    <mergeCell ref="A673:B673"/>
    <mergeCell ref="B676:B679"/>
    <mergeCell ref="D656:E657"/>
    <mergeCell ref="F656:F657"/>
    <mergeCell ref="A663:B663"/>
    <mergeCell ref="D663:E663"/>
    <mergeCell ref="A664:B664"/>
    <mergeCell ref="A665:B665"/>
    <mergeCell ref="A666:B666"/>
    <mergeCell ref="A667:B667"/>
    <mergeCell ref="A668:B668"/>
    <mergeCell ref="C646:D646"/>
    <mergeCell ref="C647:D647"/>
    <mergeCell ref="A649:F649"/>
    <mergeCell ref="A650:F650"/>
    <mergeCell ref="B652:B654"/>
    <mergeCell ref="C652:F652"/>
    <mergeCell ref="C653:F653"/>
    <mergeCell ref="C654:F654"/>
    <mergeCell ref="A633:B633"/>
    <mergeCell ref="A634:B634"/>
    <mergeCell ref="A635:B635"/>
    <mergeCell ref="A636:B636"/>
    <mergeCell ref="A637:B637"/>
    <mergeCell ref="B640:B643"/>
    <mergeCell ref="D620:E621"/>
    <mergeCell ref="F620:F621"/>
    <mergeCell ref="A627:B627"/>
    <mergeCell ref="D627:E627"/>
    <mergeCell ref="A628:B628"/>
    <mergeCell ref="A629:B629"/>
    <mergeCell ref="A630:B630"/>
    <mergeCell ref="A631:B631"/>
    <mergeCell ref="A632:B632"/>
    <mergeCell ref="A613:F613"/>
    <mergeCell ref="A614:F614"/>
    <mergeCell ref="B616:B618"/>
    <mergeCell ref="C616:F616"/>
    <mergeCell ref="C617:F617"/>
    <mergeCell ref="C618:F618"/>
    <mergeCell ref="C610:D610"/>
    <mergeCell ref="C611:D611"/>
    <mergeCell ref="A597:B597"/>
    <mergeCell ref="A598:B598"/>
    <mergeCell ref="A599:B599"/>
    <mergeCell ref="A600:B600"/>
    <mergeCell ref="A601:B601"/>
    <mergeCell ref="B604:B607"/>
    <mergeCell ref="D584:E585"/>
    <mergeCell ref="F584:F585"/>
    <mergeCell ref="A591:B591"/>
    <mergeCell ref="D591:E591"/>
    <mergeCell ref="A592:B592"/>
    <mergeCell ref="A593:B593"/>
    <mergeCell ref="A594:B594"/>
    <mergeCell ref="A595:B595"/>
    <mergeCell ref="A596:B596"/>
    <mergeCell ref="C574:D574"/>
    <mergeCell ref="C575:D575"/>
    <mergeCell ref="A577:F577"/>
    <mergeCell ref="A578:F578"/>
    <mergeCell ref="B580:B582"/>
    <mergeCell ref="C580:F580"/>
    <mergeCell ref="C581:F581"/>
    <mergeCell ref="C582:F582"/>
    <mergeCell ref="A561:B561"/>
    <mergeCell ref="A562:B562"/>
    <mergeCell ref="A563:B563"/>
    <mergeCell ref="A564:B564"/>
    <mergeCell ref="A565:B565"/>
    <mergeCell ref="B568:B571"/>
    <mergeCell ref="D548:E549"/>
    <mergeCell ref="F548:F549"/>
    <mergeCell ref="A555:B555"/>
    <mergeCell ref="D555:E555"/>
    <mergeCell ref="A556:B556"/>
    <mergeCell ref="A557:B557"/>
    <mergeCell ref="A558:B558"/>
    <mergeCell ref="A559:B559"/>
    <mergeCell ref="A560:B560"/>
    <mergeCell ref="A541:F541"/>
    <mergeCell ref="A542:F542"/>
    <mergeCell ref="B544:B546"/>
    <mergeCell ref="C544:F544"/>
    <mergeCell ref="C545:F545"/>
    <mergeCell ref="C546:F546"/>
    <mergeCell ref="C538:D538"/>
    <mergeCell ref="C539:D539"/>
    <mergeCell ref="A525:B525"/>
    <mergeCell ref="A526:B526"/>
    <mergeCell ref="A527:B527"/>
    <mergeCell ref="A528:B528"/>
    <mergeCell ref="A529:B529"/>
    <mergeCell ref="B532:B535"/>
    <mergeCell ref="D512:E513"/>
    <mergeCell ref="F512:F513"/>
    <mergeCell ref="A519:B519"/>
    <mergeCell ref="D519:E519"/>
    <mergeCell ref="A520:B520"/>
    <mergeCell ref="A521:B521"/>
    <mergeCell ref="A522:B522"/>
    <mergeCell ref="A523:B523"/>
    <mergeCell ref="A524:B524"/>
    <mergeCell ref="C502:D502"/>
    <mergeCell ref="C503:D503"/>
    <mergeCell ref="A505:F505"/>
    <mergeCell ref="A506:F506"/>
    <mergeCell ref="B508:B510"/>
    <mergeCell ref="C508:F508"/>
    <mergeCell ref="C509:F509"/>
    <mergeCell ref="C510:F510"/>
    <mergeCell ref="A489:B489"/>
    <mergeCell ref="A490:B490"/>
    <mergeCell ref="A491:B491"/>
    <mergeCell ref="A492:B492"/>
    <mergeCell ref="A493:B493"/>
    <mergeCell ref="B496:B499"/>
    <mergeCell ref="D476:E477"/>
    <mergeCell ref="F476:F477"/>
    <mergeCell ref="A483:B483"/>
    <mergeCell ref="D483:E483"/>
    <mergeCell ref="A484:B484"/>
    <mergeCell ref="A485:B485"/>
    <mergeCell ref="A486:B486"/>
    <mergeCell ref="A487:B487"/>
    <mergeCell ref="A488:B488"/>
    <mergeCell ref="A469:F469"/>
    <mergeCell ref="A470:F470"/>
    <mergeCell ref="B472:B474"/>
    <mergeCell ref="C472:F472"/>
    <mergeCell ref="C473:F473"/>
    <mergeCell ref="C474:F474"/>
    <mergeCell ref="C466:D466"/>
    <mergeCell ref="C467:D467"/>
    <mergeCell ref="A453:B453"/>
    <mergeCell ref="A454:B454"/>
    <mergeCell ref="A455:B455"/>
    <mergeCell ref="A456:B456"/>
    <mergeCell ref="A457:B457"/>
    <mergeCell ref="B460:B463"/>
    <mergeCell ref="D440:E441"/>
    <mergeCell ref="F440:F441"/>
    <mergeCell ref="A447:B447"/>
    <mergeCell ref="D447:E447"/>
    <mergeCell ref="A448:B448"/>
    <mergeCell ref="A449:B449"/>
    <mergeCell ref="A450:B450"/>
    <mergeCell ref="A451:B451"/>
    <mergeCell ref="A452:B452"/>
    <mergeCell ref="C430:D430"/>
    <mergeCell ref="C431:D431"/>
    <mergeCell ref="A433:F433"/>
    <mergeCell ref="A434:F434"/>
    <mergeCell ref="B436:B438"/>
    <mergeCell ref="C436:F436"/>
    <mergeCell ref="C437:F437"/>
    <mergeCell ref="C438:F438"/>
    <mergeCell ref="A417:B417"/>
    <mergeCell ref="A418:B418"/>
    <mergeCell ref="A419:B419"/>
    <mergeCell ref="A420:B420"/>
    <mergeCell ref="A421:B421"/>
    <mergeCell ref="B424:B427"/>
    <mergeCell ref="D404:E405"/>
    <mergeCell ref="F404:F405"/>
    <mergeCell ref="A411:B411"/>
    <mergeCell ref="D411:E411"/>
    <mergeCell ref="A412:B412"/>
    <mergeCell ref="A413:B413"/>
    <mergeCell ref="A414:B414"/>
    <mergeCell ref="A415:B415"/>
    <mergeCell ref="A416:B416"/>
    <mergeCell ref="C394:D394"/>
    <mergeCell ref="C395:D395"/>
    <mergeCell ref="A397:F397"/>
    <mergeCell ref="A398:F398"/>
    <mergeCell ref="B400:B402"/>
    <mergeCell ref="C400:F400"/>
    <mergeCell ref="C401:F401"/>
    <mergeCell ref="C402:F402"/>
    <mergeCell ref="A381:B381"/>
    <mergeCell ref="A382:B382"/>
    <mergeCell ref="A383:B383"/>
    <mergeCell ref="A384:B384"/>
    <mergeCell ref="A385:B385"/>
    <mergeCell ref="B388:B391"/>
    <mergeCell ref="D368:E369"/>
    <mergeCell ref="F368:F369"/>
    <mergeCell ref="A375:B375"/>
    <mergeCell ref="D375:E375"/>
    <mergeCell ref="A376:B376"/>
    <mergeCell ref="A377:B377"/>
    <mergeCell ref="A378:B378"/>
    <mergeCell ref="A379:B379"/>
    <mergeCell ref="A380:B380"/>
    <mergeCell ref="C358:D358"/>
    <mergeCell ref="C359:D359"/>
    <mergeCell ref="A361:F361"/>
    <mergeCell ref="A362:F362"/>
    <mergeCell ref="B364:B366"/>
    <mergeCell ref="C364:F364"/>
    <mergeCell ref="C365:F365"/>
    <mergeCell ref="C366:F366"/>
    <mergeCell ref="A345:B345"/>
    <mergeCell ref="A346:B346"/>
    <mergeCell ref="A347:B347"/>
    <mergeCell ref="A348:B348"/>
    <mergeCell ref="A349:B349"/>
    <mergeCell ref="B352:B355"/>
    <mergeCell ref="D332:E333"/>
    <mergeCell ref="F332:F333"/>
    <mergeCell ref="A339:B339"/>
    <mergeCell ref="D339:E339"/>
    <mergeCell ref="A340:B340"/>
    <mergeCell ref="A341:B341"/>
    <mergeCell ref="A342:B342"/>
    <mergeCell ref="A343:B343"/>
    <mergeCell ref="A344:B344"/>
    <mergeCell ref="C322:D322"/>
    <mergeCell ref="C323:D323"/>
    <mergeCell ref="A325:F325"/>
    <mergeCell ref="A326:F326"/>
    <mergeCell ref="B328:B330"/>
    <mergeCell ref="C328:F328"/>
    <mergeCell ref="C329:F329"/>
    <mergeCell ref="C330:F330"/>
    <mergeCell ref="A309:B309"/>
    <mergeCell ref="A310:B310"/>
    <mergeCell ref="A311:B311"/>
    <mergeCell ref="A312:B312"/>
    <mergeCell ref="A313:B313"/>
    <mergeCell ref="B316:B319"/>
    <mergeCell ref="D296:E297"/>
    <mergeCell ref="F296:F297"/>
    <mergeCell ref="A303:B303"/>
    <mergeCell ref="D303:E303"/>
    <mergeCell ref="A304:B304"/>
    <mergeCell ref="A305:B305"/>
    <mergeCell ref="A306:B306"/>
    <mergeCell ref="A307:B307"/>
    <mergeCell ref="A308:B308"/>
    <mergeCell ref="C286:D286"/>
    <mergeCell ref="C287:D287"/>
    <mergeCell ref="A289:F289"/>
    <mergeCell ref="A290:F290"/>
    <mergeCell ref="B292:B294"/>
    <mergeCell ref="C292:F292"/>
    <mergeCell ref="C293:F293"/>
    <mergeCell ref="C294:F294"/>
    <mergeCell ref="A273:B273"/>
    <mergeCell ref="A274:B274"/>
    <mergeCell ref="A275:B275"/>
    <mergeCell ref="A276:B276"/>
    <mergeCell ref="A277:B277"/>
    <mergeCell ref="B280:B283"/>
    <mergeCell ref="D260:E261"/>
    <mergeCell ref="F260:F261"/>
    <mergeCell ref="A267:B267"/>
    <mergeCell ref="D267:E267"/>
    <mergeCell ref="A268:B268"/>
    <mergeCell ref="A269:B269"/>
    <mergeCell ref="A270:B270"/>
    <mergeCell ref="A271:B271"/>
    <mergeCell ref="A272:B272"/>
    <mergeCell ref="C250:D250"/>
    <mergeCell ref="C251:D251"/>
    <mergeCell ref="A253:F253"/>
    <mergeCell ref="A254:F254"/>
    <mergeCell ref="B256:B258"/>
    <mergeCell ref="C256:F256"/>
    <mergeCell ref="C257:F257"/>
    <mergeCell ref="C258:F258"/>
    <mergeCell ref="A237:B237"/>
    <mergeCell ref="A238:B238"/>
    <mergeCell ref="A239:B239"/>
    <mergeCell ref="A240:B240"/>
    <mergeCell ref="A241:B241"/>
    <mergeCell ref="B244:B247"/>
    <mergeCell ref="D224:E225"/>
    <mergeCell ref="F224:F225"/>
    <mergeCell ref="A231:B231"/>
    <mergeCell ref="D231:E231"/>
    <mergeCell ref="A232:B232"/>
    <mergeCell ref="A233:B233"/>
    <mergeCell ref="A234:B234"/>
    <mergeCell ref="A235:B235"/>
    <mergeCell ref="A236:B236"/>
    <mergeCell ref="C214:D214"/>
    <mergeCell ref="C215:D215"/>
    <mergeCell ref="A217:F217"/>
    <mergeCell ref="A218:F218"/>
    <mergeCell ref="B220:B222"/>
    <mergeCell ref="C220:F220"/>
    <mergeCell ref="C221:F221"/>
    <mergeCell ref="C222:F222"/>
    <mergeCell ref="A201:B201"/>
    <mergeCell ref="A202:B202"/>
    <mergeCell ref="A203:B203"/>
    <mergeCell ref="A204:B204"/>
    <mergeCell ref="A205:B205"/>
    <mergeCell ref="B208:B211"/>
    <mergeCell ref="D188:E189"/>
    <mergeCell ref="F188:F189"/>
    <mergeCell ref="A195:B195"/>
    <mergeCell ref="D195:E195"/>
    <mergeCell ref="A196:B196"/>
    <mergeCell ref="A197:B197"/>
    <mergeCell ref="A198:B198"/>
    <mergeCell ref="A199:B199"/>
    <mergeCell ref="A200:B200"/>
    <mergeCell ref="C178:D178"/>
    <mergeCell ref="C179:D179"/>
    <mergeCell ref="A181:F181"/>
    <mergeCell ref="A182:F182"/>
    <mergeCell ref="B184:B186"/>
    <mergeCell ref="C184:F184"/>
    <mergeCell ref="C185:F185"/>
    <mergeCell ref="C186:F186"/>
    <mergeCell ref="A165:B165"/>
    <mergeCell ref="A166:B166"/>
    <mergeCell ref="A167:B167"/>
    <mergeCell ref="A168:B168"/>
    <mergeCell ref="A169:B169"/>
    <mergeCell ref="B172:B175"/>
    <mergeCell ref="D152:E153"/>
    <mergeCell ref="F152:F153"/>
    <mergeCell ref="A159:B159"/>
    <mergeCell ref="D159:E159"/>
    <mergeCell ref="A160:B160"/>
    <mergeCell ref="A161:B161"/>
    <mergeCell ref="A162:B162"/>
    <mergeCell ref="A163:B163"/>
    <mergeCell ref="A164:B164"/>
    <mergeCell ref="A145:F145"/>
    <mergeCell ref="A146:F146"/>
    <mergeCell ref="B148:B150"/>
    <mergeCell ref="C148:F148"/>
    <mergeCell ref="C149:F149"/>
    <mergeCell ref="C150:F150"/>
    <mergeCell ref="C142:D142"/>
    <mergeCell ref="C143:D143"/>
    <mergeCell ref="A129:B129"/>
    <mergeCell ref="A130:B130"/>
    <mergeCell ref="A131:B131"/>
    <mergeCell ref="A132:B132"/>
    <mergeCell ref="A133:B133"/>
    <mergeCell ref="B136:B139"/>
    <mergeCell ref="D116:E117"/>
    <mergeCell ref="F116:F117"/>
    <mergeCell ref="A123:B123"/>
    <mergeCell ref="D123:E123"/>
    <mergeCell ref="A124:B124"/>
    <mergeCell ref="A125:B125"/>
    <mergeCell ref="A126:B126"/>
    <mergeCell ref="A127:B127"/>
    <mergeCell ref="A128:B128"/>
    <mergeCell ref="C106:D106"/>
    <mergeCell ref="C107:D107"/>
    <mergeCell ref="A109:F109"/>
    <mergeCell ref="A110:F110"/>
    <mergeCell ref="B112:B114"/>
    <mergeCell ref="C112:F112"/>
    <mergeCell ref="C113:F113"/>
    <mergeCell ref="C114:F114"/>
    <mergeCell ref="A93:B93"/>
    <mergeCell ref="A94:B94"/>
    <mergeCell ref="A95:B95"/>
    <mergeCell ref="A96:B96"/>
    <mergeCell ref="A97:B97"/>
    <mergeCell ref="B100:B103"/>
    <mergeCell ref="D80:E81"/>
    <mergeCell ref="F80:F81"/>
    <mergeCell ref="A87:B87"/>
    <mergeCell ref="D87:E87"/>
    <mergeCell ref="A88:B88"/>
    <mergeCell ref="A89:B89"/>
    <mergeCell ref="A90:B90"/>
    <mergeCell ref="A91:B91"/>
    <mergeCell ref="A92:B92"/>
    <mergeCell ref="C70:D70"/>
    <mergeCell ref="C71:D71"/>
    <mergeCell ref="A73:F73"/>
    <mergeCell ref="A74:F74"/>
    <mergeCell ref="B76:B78"/>
    <mergeCell ref="C76:F76"/>
    <mergeCell ref="C77:F77"/>
    <mergeCell ref="C78:F78"/>
    <mergeCell ref="A57:B57"/>
    <mergeCell ref="A58:B58"/>
    <mergeCell ref="A59:B59"/>
    <mergeCell ref="A60:B60"/>
    <mergeCell ref="A61:B61"/>
    <mergeCell ref="B64:B67"/>
    <mergeCell ref="D44:E45"/>
    <mergeCell ref="F44:F45"/>
    <mergeCell ref="A51:B51"/>
    <mergeCell ref="D51:E51"/>
    <mergeCell ref="A52:B52"/>
    <mergeCell ref="A53:B53"/>
    <mergeCell ref="A54:B54"/>
    <mergeCell ref="A55:B55"/>
    <mergeCell ref="A56:B56"/>
    <mergeCell ref="A1:F1"/>
    <mergeCell ref="A2:F2"/>
    <mergeCell ref="B4:B6"/>
    <mergeCell ref="C4:F4"/>
    <mergeCell ref="C5:F5"/>
    <mergeCell ref="C6:F6"/>
    <mergeCell ref="C34:D34"/>
    <mergeCell ref="C35:D35"/>
    <mergeCell ref="A37:F37"/>
    <mergeCell ref="D8:E9"/>
    <mergeCell ref="F8:F9"/>
    <mergeCell ref="A15:B15"/>
    <mergeCell ref="D15:E15"/>
    <mergeCell ref="A16:B16"/>
    <mergeCell ref="A17:B17"/>
    <mergeCell ref="A18:B18"/>
    <mergeCell ref="A19:B19"/>
    <mergeCell ref="A20:B20"/>
    <mergeCell ref="A38:F38"/>
    <mergeCell ref="B40:B42"/>
    <mergeCell ref="C40:F40"/>
    <mergeCell ref="C41:F41"/>
    <mergeCell ref="C42:F42"/>
    <mergeCell ref="A21:B21"/>
    <mergeCell ref="A22:B22"/>
    <mergeCell ref="A23:B23"/>
    <mergeCell ref="A24:B24"/>
    <mergeCell ref="A25:B25"/>
    <mergeCell ref="B28:B31"/>
  </mergeCells>
  <dataValidations count="1">
    <dataValidation type="list" allowBlank="1" showInputMessage="1" showErrorMessage="1" sqref="C13 C49 C229 C85 C121 C157 C193 C265 C301 C337 C373 C409 C445 C481 C517 C553 C769 C589 C625 C661 C697 C733 C805 C841 C877 C913 C949 C985 C1021 C1057 C1093 C1129 C1165 C1201 C1237 C1273 C1309 C1345 C1381 C1417">
      <formula1>д1</formula1>
    </dataValidation>
  </dataValidations>
  <pageMargins left="0" right="0.70866141732283472" top="0" bottom="0"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ЛОТЫ</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dc:creator>
  <cp:lastModifiedBy>Алексей М. Мосунов</cp:lastModifiedBy>
  <dcterms:created xsi:type="dcterms:W3CDTF">2019-07-11T06:55:37Z</dcterms:created>
  <dcterms:modified xsi:type="dcterms:W3CDTF">2019-08-12T14:08:50Z</dcterms:modified>
</cp:coreProperties>
</file>