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40" windowHeight="12585"/>
  </bookViews>
  <sheets>
    <sheet name="Расчет стоимости по Методике" sheetId="4" r:id="rId1"/>
  </sheets>
  <definedNames>
    <definedName name="д1">'Расчет стоимости по Методике'!$K$1:$K$2</definedName>
    <definedName name="_xlnm.Print_Area" localSheetId="0">'Расчет стоимости по Методике'!$A$1:$H$706</definedName>
  </definedNames>
  <calcPr calcId="125725" iterate="1"/>
</workbook>
</file>

<file path=xl/calcChain.xml><?xml version="1.0" encoding="utf-8"?>
<calcChain xmlns="http://schemas.openxmlformats.org/spreadsheetml/2006/main">
  <c r="E700" i="4"/>
  <c r="E652"/>
  <c r="E604"/>
  <c r="E556"/>
  <c r="E508"/>
  <c r="E460"/>
  <c r="E412"/>
  <c r="E364"/>
  <c r="E316"/>
  <c r="E268"/>
  <c r="E220"/>
  <c r="E172"/>
  <c r="E124"/>
  <c r="E76"/>
  <c r="E30"/>
  <c r="G696"/>
  <c r="G695"/>
  <c r="G694"/>
  <c r="G693"/>
  <c r="G692"/>
  <c r="E702" s="1"/>
  <c r="G691"/>
  <c r="G690"/>
  <c r="E701" s="1"/>
  <c r="G689"/>
  <c r="G688"/>
  <c r="G687"/>
  <c r="E699" s="1"/>
  <c r="G679"/>
  <c r="G648"/>
  <c r="G647"/>
  <c r="G646"/>
  <c r="G645"/>
  <c r="G644"/>
  <c r="E654" s="1"/>
  <c r="G643"/>
  <c r="G642"/>
  <c r="E653" s="1"/>
  <c r="G641"/>
  <c r="G640"/>
  <c r="G639"/>
  <c r="E651" s="1"/>
  <c r="G631"/>
  <c r="G600"/>
  <c r="G599"/>
  <c r="G598"/>
  <c r="G597"/>
  <c r="G596"/>
  <c r="G595"/>
  <c r="G594"/>
  <c r="E605" s="1"/>
  <c r="G593"/>
  <c r="G592"/>
  <c r="G591"/>
  <c r="E603" s="1"/>
  <c r="G583"/>
  <c r="G552"/>
  <c r="G551"/>
  <c r="G550"/>
  <c r="G549"/>
  <c r="G548"/>
  <c r="G547"/>
  <c r="G546"/>
  <c r="E557" s="1"/>
  <c r="G545"/>
  <c r="G544"/>
  <c r="G543"/>
  <c r="E555" s="1"/>
  <c r="G535"/>
  <c r="G504"/>
  <c r="G503"/>
  <c r="G502"/>
  <c r="G501"/>
  <c r="G500"/>
  <c r="G499"/>
  <c r="G498"/>
  <c r="E509" s="1"/>
  <c r="G497"/>
  <c r="G496"/>
  <c r="G495"/>
  <c r="E507" s="1"/>
  <c r="G487"/>
  <c r="G456"/>
  <c r="G455"/>
  <c r="G454"/>
  <c r="G453"/>
  <c r="G452"/>
  <c r="G451"/>
  <c r="G450"/>
  <c r="E461" s="1"/>
  <c r="G449"/>
  <c r="G448"/>
  <c r="G447"/>
  <c r="E459" s="1"/>
  <c r="G439"/>
  <c r="G408"/>
  <c r="G407"/>
  <c r="G406"/>
  <c r="G405"/>
  <c r="G404"/>
  <c r="G403"/>
  <c r="G402"/>
  <c r="E413" s="1"/>
  <c r="G401"/>
  <c r="G400"/>
  <c r="G399"/>
  <c r="E411" s="1"/>
  <c r="G391"/>
  <c r="G360"/>
  <c r="G359"/>
  <c r="G358"/>
  <c r="G357"/>
  <c r="G356"/>
  <c r="E366" s="1"/>
  <c r="G355"/>
  <c r="G354"/>
  <c r="E365" s="1"/>
  <c r="G353"/>
  <c r="G352"/>
  <c r="G351"/>
  <c r="E363" s="1"/>
  <c r="G343"/>
  <c r="G312"/>
  <c r="G311"/>
  <c r="G310"/>
  <c r="G309"/>
  <c r="G308"/>
  <c r="E318" s="1"/>
  <c r="G307"/>
  <c r="G306"/>
  <c r="E317" s="1"/>
  <c r="G305"/>
  <c r="G304"/>
  <c r="G303"/>
  <c r="E315" s="1"/>
  <c r="G295"/>
  <c r="E703" l="1"/>
  <c r="D705" s="1"/>
  <c r="D706" s="1"/>
  <c r="E606"/>
  <c r="E607" s="1"/>
  <c r="D609" s="1"/>
  <c r="D610" s="1"/>
  <c r="E558"/>
  <c r="E510"/>
  <c r="E511" s="1"/>
  <c r="D513" s="1"/>
  <c r="D514" s="1"/>
  <c r="E462"/>
  <c r="E463" s="1"/>
  <c r="D465" s="1"/>
  <c r="D466" s="1"/>
  <c r="E414"/>
  <c r="E367"/>
  <c r="D369" s="1"/>
  <c r="D370" s="1"/>
  <c r="E319"/>
  <c r="D321" s="1"/>
  <c r="D322" s="1"/>
  <c r="E655"/>
  <c r="D657" s="1"/>
  <c r="D658" s="1"/>
  <c r="G264"/>
  <c r="G263"/>
  <c r="G262"/>
  <c r="G261"/>
  <c r="G260"/>
  <c r="G259"/>
  <c r="G258"/>
  <c r="E269" s="1"/>
  <c r="G257"/>
  <c r="G256"/>
  <c r="G255"/>
  <c r="E267" s="1"/>
  <c r="G247"/>
  <c r="G216"/>
  <c r="G215"/>
  <c r="G214"/>
  <c r="G213"/>
  <c r="G212"/>
  <c r="G211"/>
  <c r="G210"/>
  <c r="E221" s="1"/>
  <c r="G209"/>
  <c r="G208"/>
  <c r="G207"/>
  <c r="E219" s="1"/>
  <c r="G199"/>
  <c r="G168"/>
  <c r="G167"/>
  <c r="G166"/>
  <c r="G165"/>
  <c r="G164"/>
  <c r="G163"/>
  <c r="G162"/>
  <c r="E173" s="1"/>
  <c r="G161"/>
  <c r="G160"/>
  <c r="G159"/>
  <c r="E171" s="1"/>
  <c r="G151"/>
  <c r="G120"/>
  <c r="G119"/>
  <c r="G118"/>
  <c r="G117"/>
  <c r="G116"/>
  <c r="E126" s="1"/>
  <c r="G115"/>
  <c r="G114"/>
  <c r="E125" s="1"/>
  <c r="G113"/>
  <c r="G112"/>
  <c r="G111"/>
  <c r="E123" s="1"/>
  <c r="G103"/>
  <c r="G72"/>
  <c r="G71"/>
  <c r="G70"/>
  <c r="G69"/>
  <c r="G68"/>
  <c r="G67"/>
  <c r="G66"/>
  <c r="E77" s="1"/>
  <c r="G65"/>
  <c r="G64"/>
  <c r="G63"/>
  <c r="E75" s="1"/>
  <c r="G55"/>
  <c r="G9"/>
  <c r="G20"/>
  <c r="E31" s="1"/>
  <c r="E559" l="1"/>
  <c r="D561" s="1"/>
  <c r="D562" s="1"/>
  <c r="E415"/>
  <c r="D417" s="1"/>
  <c r="D418" s="1"/>
  <c r="E270"/>
  <c r="E174"/>
  <c r="E127"/>
  <c r="D129" s="1"/>
  <c r="D130" s="1"/>
  <c r="E222"/>
  <c r="E78"/>
  <c r="G26"/>
  <c r="G25"/>
  <c r="G22"/>
  <c r="G23"/>
  <c r="G24"/>
  <c r="G21"/>
  <c r="G19"/>
  <c r="G18"/>
  <c r="G17"/>
  <c r="E29" s="1"/>
  <c r="E271" l="1"/>
  <c r="D273" s="1"/>
  <c r="D274" s="1"/>
  <c r="E223"/>
  <c r="D225" s="1"/>
  <c r="D226" s="1"/>
  <c r="E175"/>
  <c r="D177" s="1"/>
  <c r="D178" s="1"/>
  <c r="E79"/>
  <c r="D81" s="1"/>
  <c r="D82" s="1"/>
  <c r="E32"/>
  <c r="E33" l="1"/>
  <c r="D35" s="1"/>
  <c r="D36" s="1"/>
</calcChain>
</file>

<file path=xl/sharedStrings.xml><?xml version="1.0" encoding="utf-8"?>
<sst xmlns="http://schemas.openxmlformats.org/spreadsheetml/2006/main" count="741" uniqueCount="81">
  <si>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</si>
  <si>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</si>
  <si>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</si>
  <si>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</si>
  <si>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</si>
  <si>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</si>
  <si>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</si>
  <si>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</si>
  <si>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</si>
  <si>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</si>
  <si>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</si>
  <si>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</si>
  <si>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</si>
  <si>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</si>
  <si>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</si>
  <si>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</si>
  <si>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</si>
  <si>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</si>
  <si>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</si>
  <si>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</si>
  <si>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</si>
  <si>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</si>
  <si>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</si>
  <si>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</si>
  <si>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ЛОТ №1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</si>
  <si>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</si>
  <si>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</si>
  <si>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</si>
  <si>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</si>
  <si>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</si>
  <si>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</si>
  <si>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</si>
  <si>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</si>
  <si>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</si>
  <si>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</si>
  <si>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</si>
  <si>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</si>
  <si>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</si>
  <si>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>ЛОТ №2</t>
  </si>
  <si>
    <t>ЛОТ №3</t>
  </si>
  <si>
    <t>ЛОТ №4</t>
  </si>
  <si>
    <t>ЛОТ №5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</si>
  <si>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</si>
  <si>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"Мензелинское лесничество"</t>
  </si>
  <si>
    <t>Мензелинское участковое лесничество</t>
  </si>
  <si>
    <t>кв. 84, выд. 4, делянка 3</t>
  </si>
  <si>
    <t>10Ос</t>
  </si>
  <si>
    <t>кв.84, выд.10, делянка 5</t>
  </si>
  <si>
    <t>Кв.58 выд.11, делянка 1</t>
  </si>
  <si>
    <t>кв.58, выд.11 делянка 2</t>
  </si>
  <si>
    <t>ЛОТ №6</t>
  </si>
  <si>
    <t>ЛОТ №7</t>
  </si>
  <si>
    <t>ЛОТ №8</t>
  </si>
  <si>
    <t>ЛОТ №9</t>
  </si>
  <si>
    <t>ЛОТ №10</t>
  </si>
  <si>
    <t>ЛОТ №11</t>
  </si>
  <si>
    <t>ЛОТ №12</t>
  </si>
  <si>
    <t>ЛОТ №13</t>
  </si>
  <si>
    <t>ЛОТ №14</t>
  </si>
  <si>
    <t>ЛОТ №15</t>
  </si>
  <si>
    <t>кв.58, выд.11 делянка 3</t>
  </si>
  <si>
    <t>55 лет</t>
  </si>
  <si>
    <t>кв.84, выд.13 делянка 4</t>
  </si>
  <si>
    <t>кв.156, выд.21 делянка 1</t>
  </si>
  <si>
    <t>Актанышское участковое лесничество</t>
  </si>
  <si>
    <t>10Ос+Б</t>
  </si>
  <si>
    <t>Муслюмовское участковое лесничество</t>
  </si>
  <si>
    <t>кв.9, выд.7 делянка 1</t>
  </si>
  <si>
    <t>5Б5Ос+Лпн</t>
  </si>
  <si>
    <t>кв.178, выд.1 делянка 1</t>
  </si>
  <si>
    <t>10Б</t>
  </si>
  <si>
    <t>80 лет</t>
  </si>
  <si>
    <t>кв.178, выд.1 делянка 2</t>
  </si>
  <si>
    <t>кв.7, выд.30 делянка 1</t>
  </si>
  <si>
    <t>8Б2Лпн</t>
  </si>
  <si>
    <t>кв.27, выд.18 делянка 1</t>
  </si>
  <si>
    <t>8Б2Дн</t>
  </si>
  <si>
    <t>кв.27, выд.10 делянка 1</t>
  </si>
  <si>
    <t>Юртовское участковое лесничество</t>
  </si>
  <si>
    <t>кв.125, выд.24 делянка 1</t>
  </si>
  <si>
    <t>кв.125, выд.24 делянка 2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</si>
</sst>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1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164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706"/>
  <sheetViews>
    <sheetView tabSelected="1" view="pageLayout" topLeftCell="A680" zoomScaleNormal="110" zoomScaleSheetLayoutView="85" workbookViewId="0">
      <selection activeCell="E298" sqref="E298"/>
    </sheetView>
  </sheetViews>
  <sheetFormatPr defaultRowHeight="23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>
      <c r="B1" s="94" t="s">
        <v>24</v>
      </c>
      <c r="C1" s="94"/>
      <c r="D1" s="94"/>
      <c r="E1" s="94"/>
      <c r="F1" s="94"/>
      <c r="G1" s="94"/>
      <c r="H1" s="94"/>
      <c r="K1" s="22" t="s">
        <v>34</v>
      </c>
    </row>
    <row r="2" spans="2:11" ht="46.5" customHeight="1">
      <c r="B2" s="95" t="s">
        <v>42</v>
      </c>
      <c r="C2" s="95"/>
      <c r="D2" s="95"/>
      <c r="E2" s="95"/>
      <c r="F2" s="95"/>
      <c r="G2" s="95"/>
      <c r="K2" s="7" t="s">
        <v>35</v>
      </c>
    </row>
    <row r="3" spans="2:11">
      <c r="C3" s="57"/>
      <c r="G3" s="7"/>
    </row>
    <row r="4" spans="2:11" ht="25.5">
      <c r="C4" s="14" t="s">
        <v>5</v>
      </c>
      <c r="D4" s="6"/>
    </row>
    <row r="5" spans="2:11" s="10" customFormat="1" ht="20.25">
      <c r="C5" s="96" t="s">
        <v>15</v>
      </c>
      <c r="D5" s="99" t="s">
        <v>43</v>
      </c>
      <c r="E5" s="99"/>
      <c r="F5" s="99"/>
      <c r="G5" s="99"/>
      <c r="H5" s="58"/>
    </row>
    <row r="6" spans="2:11" s="10" customFormat="1" ht="20.25">
      <c r="C6" s="97"/>
      <c r="D6" s="99" t="s">
        <v>44</v>
      </c>
      <c r="E6" s="99"/>
      <c r="F6" s="99"/>
      <c r="G6" s="99"/>
      <c r="H6" s="58"/>
    </row>
    <row r="7" spans="2:11" s="10" customFormat="1" ht="20.25">
      <c r="C7" s="98"/>
      <c r="D7" s="99" t="s">
        <v>45</v>
      </c>
      <c r="E7" s="99"/>
      <c r="F7" s="99"/>
      <c r="G7" s="99"/>
      <c r="H7" s="58"/>
    </row>
    <row r="8" spans="2:11" ht="28.5" customHeight="1">
      <c r="C8" s="48" t="s">
        <v>12</v>
      </c>
      <c r="D8" s="49">
        <v>2.36</v>
      </c>
      <c r="E8" s="50"/>
      <c r="F8" s="10"/>
    </row>
    <row r="9" spans="2:11" ht="28.5" customHeight="1">
      <c r="C9" s="1" t="s">
        <v>9</v>
      </c>
      <c r="D9" s="44">
        <v>577</v>
      </c>
      <c r="E9" s="73" t="s">
        <v>16</v>
      </c>
      <c r="F9" s="74"/>
      <c r="G9" s="77">
        <f>D10/D9</f>
        <v>6.6434835355285964</v>
      </c>
    </row>
    <row r="10" spans="2:11" ht="28.5" customHeight="1">
      <c r="C10" s="1" t="s">
        <v>10</v>
      </c>
      <c r="D10" s="44">
        <v>3833.29</v>
      </c>
      <c r="E10" s="75"/>
      <c r="F10" s="76"/>
      <c r="G10" s="78"/>
    </row>
    <row r="11" spans="2:11">
      <c r="C11" s="54"/>
      <c r="D11" s="55"/>
      <c r="E11" s="56"/>
    </row>
    <row r="12" spans="2:11">
      <c r="C12" s="53" t="s">
        <v>7</v>
      </c>
      <c r="D12" s="51" t="s">
        <v>46</v>
      </c>
      <c r="E12" s="59"/>
    </row>
    <row r="13" spans="2:11">
      <c r="C13" s="53" t="s">
        <v>11</v>
      </c>
      <c r="D13" s="51">
        <v>55</v>
      </c>
      <c r="E13" s="59"/>
    </row>
    <row r="14" spans="2:11">
      <c r="C14" s="53" t="s">
        <v>13</v>
      </c>
      <c r="D14" s="52" t="s">
        <v>34</v>
      </c>
      <c r="E14" s="59"/>
    </row>
    <row r="15" spans="2:11" ht="24" thickBot="1">
      <c r="C15" s="60"/>
      <c r="D15" s="60"/>
    </row>
    <row r="16" spans="2:11" ht="48" thickBot="1">
      <c r="B16" s="79" t="s">
        <v>17</v>
      </c>
      <c r="C16" s="80"/>
      <c r="D16" s="23" t="s">
        <v>20</v>
      </c>
      <c r="E16" s="81" t="s">
        <v>22</v>
      </c>
      <c r="F16" s="82"/>
      <c r="G16" s="2" t="s">
        <v>21</v>
      </c>
    </row>
    <row r="17" spans="2:11" s="61" customFormat="1" ht="24" thickBot="1">
      <c r="B17" s="83" t="s">
        <v>36</v>
      </c>
      <c r="C17" s="84"/>
      <c r="D17" s="32">
        <v>197.93</v>
      </c>
      <c r="E17" s="33">
        <v>2.4</v>
      </c>
      <c r="F17" s="18" t="s">
        <v>25</v>
      </c>
      <c r="G17" s="26">
        <f t="shared" ref="G17:G22" si="0">D17*E17</f>
        <v>475.03199999999998</v>
      </c>
      <c r="H17" s="85"/>
    </row>
    <row r="18" spans="2:11" s="62" customFormat="1" ht="46.5" customHeight="1">
      <c r="B18" s="86" t="s">
        <v>18</v>
      </c>
      <c r="C18" s="87"/>
      <c r="D18" s="34">
        <v>70.41</v>
      </c>
      <c r="E18" s="35">
        <v>0.6</v>
      </c>
      <c r="F18" s="19" t="s">
        <v>26</v>
      </c>
      <c r="G18" s="27">
        <f t="shared" si="0"/>
        <v>42.245999999999995</v>
      </c>
      <c r="H18" s="85"/>
    </row>
    <row r="19" spans="2:11" s="62" customFormat="1" ht="24" thickBot="1">
      <c r="B19" s="88" t="s">
        <v>19</v>
      </c>
      <c r="C19" s="89"/>
      <c r="D19" s="36">
        <v>222.31</v>
      </c>
      <c r="E19" s="37">
        <v>0.6</v>
      </c>
      <c r="F19" s="20" t="s">
        <v>26</v>
      </c>
      <c r="G19" s="28">
        <f t="shared" si="0"/>
        <v>133.386</v>
      </c>
      <c r="H19" s="85"/>
    </row>
    <row r="20" spans="2:11" s="62" customFormat="1" ht="24" thickBot="1">
      <c r="B20" s="90" t="s">
        <v>28</v>
      </c>
      <c r="C20" s="91"/>
      <c r="D20" s="38">
        <v>842.65</v>
      </c>
      <c r="E20" s="39">
        <v>2.4</v>
      </c>
      <c r="F20" s="24" t="s">
        <v>25</v>
      </c>
      <c r="G20" s="29">
        <f t="shared" si="0"/>
        <v>2022.36</v>
      </c>
      <c r="H20" s="85"/>
    </row>
    <row r="21" spans="2:11" s="62" customFormat="1" ht="48" customHeight="1">
      <c r="B21" s="86" t="s">
        <v>33</v>
      </c>
      <c r="C21" s="87"/>
      <c r="D21" s="34"/>
      <c r="E21" s="35"/>
      <c r="F21" s="19" t="s">
        <v>25</v>
      </c>
      <c r="G21" s="27">
        <f t="shared" si="0"/>
        <v>0</v>
      </c>
      <c r="H21" s="85"/>
    </row>
    <row r="22" spans="2:11" s="62" customFormat="1">
      <c r="B22" s="92" t="s">
        <v>27</v>
      </c>
      <c r="C22" s="93"/>
      <c r="D22" s="40">
        <v>1300</v>
      </c>
      <c r="E22" s="41">
        <v>2.4</v>
      </c>
      <c r="F22" s="21" t="s">
        <v>25</v>
      </c>
      <c r="G22" s="30">
        <f t="shared" si="0"/>
        <v>3120</v>
      </c>
      <c r="H22" s="85"/>
    </row>
    <row r="23" spans="2:11" s="62" customFormat="1">
      <c r="B23" s="92" t="s">
        <v>29</v>
      </c>
      <c r="C23" s="93"/>
      <c r="D23" s="42"/>
      <c r="E23" s="43"/>
      <c r="F23" s="21" t="s">
        <v>25</v>
      </c>
      <c r="G23" s="30">
        <f t="shared" ref="G23:G24" si="1">D23*E23</f>
        <v>0</v>
      </c>
      <c r="H23" s="85"/>
    </row>
    <row r="24" spans="2:11" s="62" customFormat="1">
      <c r="B24" s="92" t="s">
        <v>30</v>
      </c>
      <c r="C24" s="93"/>
      <c r="D24" s="42"/>
      <c r="E24" s="43"/>
      <c r="F24" s="21" t="s">
        <v>25</v>
      </c>
      <c r="G24" s="30">
        <f t="shared" si="1"/>
        <v>0</v>
      </c>
      <c r="H24" s="85"/>
    </row>
    <row r="25" spans="2:11" s="62" customFormat="1">
      <c r="B25" s="92" t="s">
        <v>32</v>
      </c>
      <c r="C25" s="93"/>
      <c r="D25" s="42"/>
      <c r="E25" s="43"/>
      <c r="F25" s="21" t="s">
        <v>25</v>
      </c>
      <c r="G25" s="30">
        <f>D25*E25</f>
        <v>0</v>
      </c>
      <c r="H25" s="85"/>
    </row>
    <row r="26" spans="2:11" s="62" customFormat="1" ht="24" thickBot="1">
      <c r="B26" s="88" t="s">
        <v>31</v>
      </c>
      <c r="C26" s="89"/>
      <c r="D26" s="36"/>
      <c r="E26" s="37"/>
      <c r="F26" s="20" t="s">
        <v>25</v>
      </c>
      <c r="G26" s="31">
        <f>D26*E26</f>
        <v>0</v>
      </c>
      <c r="H26" s="85"/>
    </row>
    <row r="27" spans="2:11" ht="11.25" customHeight="1">
      <c r="C27" s="3"/>
      <c r="D27" s="3"/>
      <c r="E27" s="4"/>
      <c r="F27" s="4"/>
      <c r="H27" s="63"/>
      <c r="I27" s="64"/>
      <c r="J27" s="65"/>
      <c r="K27" s="65"/>
    </row>
    <row r="28" spans="2:11" ht="25.5">
      <c r="C28" s="14" t="s">
        <v>14</v>
      </c>
      <c r="D28" s="6"/>
    </row>
    <row r="29" spans="2:11" ht="18.75">
      <c r="C29" s="70" t="s">
        <v>6</v>
      </c>
      <c r="D29" s="8" t="s">
        <v>0</v>
      </c>
      <c r="E29" s="9">
        <f>ROUND((G17+D10)/D10,2)</f>
        <v>1.1200000000000001</v>
      </c>
      <c r="F29" s="9"/>
      <c r="G29" s="10"/>
      <c r="H29" s="7"/>
    </row>
    <row r="30" spans="2:11">
      <c r="C30" s="70"/>
      <c r="D30" s="8" t="s">
        <v>1</v>
      </c>
      <c r="E30" s="9">
        <f>ROUND(((G18+G19)+D10)/D10,2)</f>
        <v>1.05</v>
      </c>
      <c r="F30" s="9"/>
      <c r="G30" s="11"/>
      <c r="H30" s="66"/>
    </row>
    <row r="31" spans="2:11">
      <c r="C31" s="70"/>
      <c r="D31" s="8" t="s">
        <v>2</v>
      </c>
      <c r="E31" s="9">
        <f>ROUND((G20+D10)/D10,2)</f>
        <v>1.53</v>
      </c>
      <c r="F31" s="12"/>
      <c r="G31" s="11"/>
    </row>
    <row r="32" spans="2:11">
      <c r="C32" s="70"/>
      <c r="D32" s="13" t="s">
        <v>3</v>
      </c>
      <c r="E32" s="45">
        <f>ROUND((SUM(G21:G26)+D10)/D10,2)</f>
        <v>1.81</v>
      </c>
      <c r="F32" s="10"/>
      <c r="G32" s="11"/>
    </row>
    <row r="33" spans="2:8" ht="25.5">
      <c r="D33" s="46" t="s">
        <v>4</v>
      </c>
      <c r="E33" s="47">
        <f>SUM(E29:E32)-IF(D14="сплошная",3,2)</f>
        <v>2.5099999999999998</v>
      </c>
      <c r="F33" s="25"/>
    </row>
    <row r="34" spans="2:8" ht="14.25" customHeight="1">
      <c r="E34" s="15"/>
    </row>
    <row r="35" spans="2:8" s="22" customFormat="1" ht="26.25" customHeight="1">
      <c r="C35" s="16" t="s">
        <v>23</v>
      </c>
      <c r="D35" s="71">
        <f>E33*D10</f>
        <v>9621.5578999999998</v>
      </c>
      <c r="E35" s="71"/>
      <c r="F35" s="7"/>
      <c r="G35" s="5"/>
      <c r="H35" s="5"/>
    </row>
    <row r="36" spans="2:8" ht="18.75">
      <c r="C36" s="17" t="s">
        <v>8</v>
      </c>
      <c r="D36" s="72">
        <f>D35/D9</f>
        <v>16.675143674176777</v>
      </c>
      <c r="E36" s="72"/>
      <c r="G36" s="7"/>
      <c r="H36" s="67"/>
    </row>
    <row r="47" spans="2:8" ht="60.75">
      <c r="B47" s="94" t="s">
        <v>38</v>
      </c>
      <c r="C47" s="94"/>
      <c r="D47" s="94"/>
      <c r="E47" s="94"/>
      <c r="F47" s="94"/>
      <c r="G47" s="94"/>
      <c r="H47" s="94"/>
    </row>
    <row r="48" spans="2:8" ht="46.5" customHeight="1">
      <c r="B48" s="95" t="s">
        <v>37</v>
      </c>
      <c r="C48" s="95"/>
      <c r="D48" s="95"/>
      <c r="E48" s="95"/>
      <c r="F48" s="95"/>
      <c r="G48" s="95"/>
    </row>
    <row r="49" spans="2:8">
      <c r="C49" s="57"/>
      <c r="G49" s="7"/>
    </row>
    <row r="50" spans="2:8" ht="25.5">
      <c r="C50" s="14" t="s">
        <v>5</v>
      </c>
      <c r="D50" s="6"/>
    </row>
    <row r="51" spans="2:8" ht="20.25">
      <c r="B51" s="10"/>
      <c r="C51" s="96" t="s">
        <v>15</v>
      </c>
      <c r="D51" s="99" t="s">
        <v>43</v>
      </c>
      <c r="E51" s="99"/>
      <c r="F51" s="99"/>
      <c r="G51" s="99"/>
      <c r="H51" s="58"/>
    </row>
    <row r="52" spans="2:8" ht="20.25">
      <c r="B52" s="10"/>
      <c r="C52" s="97"/>
      <c r="D52" s="99" t="s">
        <v>44</v>
      </c>
      <c r="E52" s="99"/>
      <c r="F52" s="99"/>
      <c r="G52" s="99"/>
      <c r="H52" s="58"/>
    </row>
    <row r="53" spans="2:8" ht="20.25">
      <c r="B53" s="10"/>
      <c r="C53" s="98"/>
      <c r="D53" s="99" t="s">
        <v>47</v>
      </c>
      <c r="E53" s="99"/>
      <c r="F53" s="99"/>
      <c r="G53" s="99"/>
      <c r="H53" s="58"/>
    </row>
    <row r="54" spans="2:8">
      <c r="C54" s="48" t="s">
        <v>12</v>
      </c>
      <c r="D54" s="49">
        <v>2.2000000000000002</v>
      </c>
      <c r="E54" s="50"/>
      <c r="F54" s="10"/>
    </row>
    <row r="55" spans="2:8">
      <c r="C55" s="1" t="s">
        <v>9</v>
      </c>
      <c r="D55" s="44">
        <v>545</v>
      </c>
      <c r="E55" s="73" t="s">
        <v>16</v>
      </c>
      <c r="F55" s="74"/>
      <c r="G55" s="77">
        <f>D56/D55</f>
        <v>6.8666238532110091</v>
      </c>
    </row>
    <row r="56" spans="2:8">
      <c r="C56" s="1" t="s">
        <v>10</v>
      </c>
      <c r="D56" s="44">
        <v>3742.31</v>
      </c>
      <c r="E56" s="75"/>
      <c r="F56" s="76"/>
      <c r="G56" s="78"/>
    </row>
    <row r="57" spans="2:8">
      <c r="C57" s="54"/>
      <c r="D57" s="55"/>
      <c r="E57" s="56"/>
    </row>
    <row r="58" spans="2:8">
      <c r="C58" s="53" t="s">
        <v>7</v>
      </c>
      <c r="D58" s="51" t="s">
        <v>46</v>
      </c>
      <c r="E58" s="59"/>
    </row>
    <row r="59" spans="2:8">
      <c r="C59" s="53" t="s">
        <v>11</v>
      </c>
      <c r="D59" s="51">
        <v>55</v>
      </c>
      <c r="E59" s="59"/>
    </row>
    <row r="60" spans="2:8">
      <c r="C60" s="53" t="s">
        <v>13</v>
      </c>
      <c r="D60" s="52" t="s">
        <v>34</v>
      </c>
      <c r="E60" s="59"/>
    </row>
    <row r="61" spans="2:8" ht="24" thickBot="1">
      <c r="C61" s="60"/>
      <c r="D61" s="60"/>
    </row>
    <row r="62" spans="2:8" ht="48" thickBot="1">
      <c r="B62" s="79" t="s">
        <v>17</v>
      </c>
      <c r="C62" s="80"/>
      <c r="D62" s="23" t="s">
        <v>20</v>
      </c>
      <c r="E62" s="81" t="s">
        <v>22</v>
      </c>
      <c r="F62" s="82"/>
      <c r="G62" s="2" t="s">
        <v>21</v>
      </c>
    </row>
    <row r="63" spans="2:8" ht="24" thickBot="1">
      <c r="B63" s="83" t="s">
        <v>36</v>
      </c>
      <c r="C63" s="84"/>
      <c r="D63" s="32">
        <v>197.93</v>
      </c>
      <c r="E63" s="33">
        <v>2.2000000000000002</v>
      </c>
      <c r="F63" s="18" t="s">
        <v>25</v>
      </c>
      <c r="G63" s="26">
        <f t="shared" ref="G63:G68" si="2">D63*E63</f>
        <v>435.44600000000003</v>
      </c>
      <c r="H63" s="85"/>
    </row>
    <row r="64" spans="2:8">
      <c r="B64" s="86" t="s">
        <v>18</v>
      </c>
      <c r="C64" s="87"/>
      <c r="D64" s="34">
        <v>70.41</v>
      </c>
      <c r="E64" s="35">
        <v>0.7</v>
      </c>
      <c r="F64" s="19" t="s">
        <v>26</v>
      </c>
      <c r="G64" s="27">
        <f t="shared" si="2"/>
        <v>49.286999999999992</v>
      </c>
      <c r="H64" s="85"/>
    </row>
    <row r="65" spans="2:8" ht="24" thickBot="1">
      <c r="B65" s="88" t="s">
        <v>19</v>
      </c>
      <c r="C65" s="89"/>
      <c r="D65" s="36">
        <v>222.31</v>
      </c>
      <c r="E65" s="37">
        <v>0.7</v>
      </c>
      <c r="F65" s="20" t="s">
        <v>26</v>
      </c>
      <c r="G65" s="28">
        <f t="shared" si="2"/>
        <v>155.61699999999999</v>
      </c>
      <c r="H65" s="85"/>
    </row>
    <row r="66" spans="2:8" ht="24" thickBot="1">
      <c r="B66" s="90" t="s">
        <v>28</v>
      </c>
      <c r="C66" s="91"/>
      <c r="D66" s="38">
        <v>842.65</v>
      </c>
      <c r="E66" s="39">
        <v>2.2000000000000002</v>
      </c>
      <c r="F66" s="24" t="s">
        <v>25</v>
      </c>
      <c r="G66" s="29">
        <f t="shared" si="2"/>
        <v>1853.8300000000002</v>
      </c>
      <c r="H66" s="85"/>
    </row>
    <row r="67" spans="2:8">
      <c r="B67" s="86" t="s">
        <v>33</v>
      </c>
      <c r="C67" s="87"/>
      <c r="D67" s="34"/>
      <c r="E67" s="35"/>
      <c r="F67" s="19" t="s">
        <v>25</v>
      </c>
      <c r="G67" s="27">
        <f t="shared" si="2"/>
        <v>0</v>
      </c>
      <c r="H67" s="85"/>
    </row>
    <row r="68" spans="2:8">
      <c r="B68" s="92" t="s">
        <v>27</v>
      </c>
      <c r="C68" s="93"/>
      <c r="D68" s="40">
        <v>1300</v>
      </c>
      <c r="E68" s="41">
        <v>2.2000000000000002</v>
      </c>
      <c r="F68" s="21" t="s">
        <v>25</v>
      </c>
      <c r="G68" s="30">
        <f t="shared" si="2"/>
        <v>2860.0000000000005</v>
      </c>
      <c r="H68" s="85"/>
    </row>
    <row r="69" spans="2:8">
      <c r="B69" s="92" t="s">
        <v>29</v>
      </c>
      <c r="C69" s="93"/>
      <c r="D69" s="42"/>
      <c r="E69" s="43"/>
      <c r="F69" s="21" t="s">
        <v>25</v>
      </c>
      <c r="G69" s="30">
        <f t="shared" ref="G69:G70" si="3">D69*E69</f>
        <v>0</v>
      </c>
      <c r="H69" s="85"/>
    </row>
    <row r="70" spans="2:8">
      <c r="B70" s="92" t="s">
        <v>30</v>
      </c>
      <c r="C70" s="93"/>
      <c r="D70" s="42"/>
      <c r="E70" s="43"/>
      <c r="F70" s="21" t="s">
        <v>25</v>
      </c>
      <c r="G70" s="30">
        <f t="shared" si="3"/>
        <v>0</v>
      </c>
      <c r="H70" s="85"/>
    </row>
    <row r="71" spans="2:8">
      <c r="B71" s="92" t="s">
        <v>32</v>
      </c>
      <c r="C71" s="93"/>
      <c r="D71" s="42"/>
      <c r="E71" s="43"/>
      <c r="F71" s="21" t="s">
        <v>25</v>
      </c>
      <c r="G71" s="30">
        <f>D71*E71</f>
        <v>0</v>
      </c>
      <c r="H71" s="85"/>
    </row>
    <row r="72" spans="2:8" ht="24" thickBot="1">
      <c r="B72" s="88" t="s">
        <v>31</v>
      </c>
      <c r="C72" s="89"/>
      <c r="D72" s="36"/>
      <c r="E72" s="37"/>
      <c r="F72" s="20" t="s">
        <v>25</v>
      </c>
      <c r="G72" s="31">
        <f>D72*E72</f>
        <v>0</v>
      </c>
      <c r="H72" s="85"/>
    </row>
    <row r="73" spans="2:8">
      <c r="C73" s="3"/>
      <c r="D73" s="3"/>
      <c r="E73" s="4"/>
      <c r="F73" s="4"/>
      <c r="H73" s="63"/>
    </row>
    <row r="74" spans="2:8" ht="25.5">
      <c r="C74" s="14" t="s">
        <v>14</v>
      </c>
      <c r="D74" s="6"/>
    </row>
    <row r="75" spans="2:8" ht="18.75">
      <c r="C75" s="70" t="s">
        <v>6</v>
      </c>
      <c r="D75" s="8" t="s">
        <v>0</v>
      </c>
      <c r="E75" s="9">
        <f>ROUND((G63+D56)/D56,2)</f>
        <v>1.1200000000000001</v>
      </c>
      <c r="F75" s="9"/>
      <c r="G75" s="10"/>
      <c r="H75" s="7"/>
    </row>
    <row r="76" spans="2:8">
      <c r="C76" s="70"/>
      <c r="D76" s="8" t="s">
        <v>1</v>
      </c>
      <c r="E76" s="9">
        <f>ROUND(((G64+G65)+D56)/D56,2)</f>
        <v>1.05</v>
      </c>
      <c r="F76" s="9"/>
      <c r="G76" s="11"/>
      <c r="H76" s="66"/>
    </row>
    <row r="77" spans="2:8">
      <c r="C77" s="70"/>
      <c r="D77" s="8" t="s">
        <v>2</v>
      </c>
      <c r="E77" s="9">
        <f>ROUND((G66+D56)/D56,2)</f>
        <v>1.5</v>
      </c>
      <c r="F77" s="12"/>
      <c r="G77" s="11"/>
    </row>
    <row r="78" spans="2:8">
      <c r="C78" s="70"/>
      <c r="D78" s="13" t="s">
        <v>3</v>
      </c>
      <c r="E78" s="45">
        <f>ROUND((SUM(G67:G72)+D56)/D56,2)</f>
        <v>1.76</v>
      </c>
      <c r="F78" s="10"/>
      <c r="G78" s="11"/>
    </row>
    <row r="79" spans="2:8" ht="25.5">
      <c r="D79" s="46" t="s">
        <v>4</v>
      </c>
      <c r="E79" s="47">
        <f>SUM(E75:E78)-IF(D60="сплошная",3,2)</f>
        <v>2.4299999999999997</v>
      </c>
      <c r="F79" s="25"/>
    </row>
    <row r="80" spans="2:8">
      <c r="E80" s="15"/>
    </row>
    <row r="81" spans="2:8" ht="25.5">
      <c r="B81" s="22"/>
      <c r="C81" s="16" t="s">
        <v>23</v>
      </c>
      <c r="D81" s="71">
        <f>E79*D56</f>
        <v>9093.813299999998</v>
      </c>
      <c r="E81" s="71"/>
    </row>
    <row r="82" spans="2:8" ht="18.75">
      <c r="C82" s="17" t="s">
        <v>8</v>
      </c>
      <c r="D82" s="72">
        <f>D81/D55</f>
        <v>16.685895963302748</v>
      </c>
      <c r="E82" s="72"/>
      <c r="G82" s="7"/>
      <c r="H82" s="67"/>
    </row>
    <row r="95" spans="2:8" ht="60.75">
      <c r="B95" s="94" t="s">
        <v>39</v>
      </c>
      <c r="C95" s="94"/>
      <c r="D95" s="94"/>
      <c r="E95" s="94"/>
      <c r="F95" s="94"/>
      <c r="G95" s="94"/>
      <c r="H95" s="94"/>
    </row>
    <row r="96" spans="2:8" ht="46.5" customHeight="1">
      <c r="B96" s="95" t="s">
        <v>37</v>
      </c>
      <c r="C96" s="95"/>
      <c r="D96" s="95"/>
      <c r="E96" s="95"/>
      <c r="F96" s="95"/>
      <c r="G96" s="95"/>
    </row>
    <row r="97" spans="2:8">
      <c r="C97" s="57"/>
      <c r="G97" s="7"/>
    </row>
    <row r="98" spans="2:8" ht="25.5">
      <c r="C98" s="14" t="s">
        <v>5</v>
      </c>
      <c r="D98" s="6"/>
    </row>
    <row r="99" spans="2:8" ht="20.25">
      <c r="B99" s="10"/>
      <c r="C99" s="96" t="s">
        <v>15</v>
      </c>
      <c r="D99" s="99" t="s">
        <v>43</v>
      </c>
      <c r="E99" s="99"/>
      <c r="F99" s="99"/>
      <c r="G99" s="99"/>
      <c r="H99" s="58"/>
    </row>
    <row r="100" spans="2:8" ht="20.25">
      <c r="B100" s="10"/>
      <c r="C100" s="97"/>
      <c r="D100" s="99" t="s">
        <v>44</v>
      </c>
      <c r="E100" s="99"/>
      <c r="F100" s="99"/>
      <c r="G100" s="99"/>
      <c r="H100" s="58"/>
    </row>
    <row r="101" spans="2:8" ht="20.25">
      <c r="B101" s="10"/>
      <c r="C101" s="98"/>
      <c r="D101" s="99" t="s">
        <v>48</v>
      </c>
      <c r="E101" s="99"/>
      <c r="F101" s="99"/>
      <c r="G101" s="99"/>
      <c r="H101" s="58"/>
    </row>
    <row r="102" spans="2:8">
      <c r="C102" s="48" t="s">
        <v>12</v>
      </c>
      <c r="D102" s="49">
        <v>2.1</v>
      </c>
      <c r="E102" s="50"/>
      <c r="F102" s="10"/>
    </row>
    <row r="103" spans="2:8">
      <c r="C103" s="1" t="s">
        <v>9</v>
      </c>
      <c r="D103" s="44">
        <v>506</v>
      </c>
      <c r="E103" s="73" t="s">
        <v>16</v>
      </c>
      <c r="F103" s="74"/>
      <c r="G103" s="77">
        <f>D104/D103</f>
        <v>7.3767786561264828</v>
      </c>
    </row>
    <row r="104" spans="2:8">
      <c r="C104" s="1" t="s">
        <v>10</v>
      </c>
      <c r="D104" s="44">
        <v>3732.65</v>
      </c>
      <c r="E104" s="75"/>
      <c r="F104" s="76"/>
      <c r="G104" s="78"/>
    </row>
    <row r="105" spans="2:8">
      <c r="C105" s="54"/>
      <c r="D105" s="55"/>
      <c r="E105" s="56"/>
    </row>
    <row r="106" spans="2:8">
      <c r="C106" s="53" t="s">
        <v>7</v>
      </c>
      <c r="D106" s="51" t="s">
        <v>46</v>
      </c>
      <c r="E106" s="59"/>
    </row>
    <row r="107" spans="2:8">
      <c r="C107" s="53" t="s">
        <v>11</v>
      </c>
      <c r="D107" s="51">
        <v>55</v>
      </c>
      <c r="E107" s="59"/>
    </row>
    <row r="108" spans="2:8">
      <c r="C108" s="53" t="s">
        <v>13</v>
      </c>
      <c r="D108" s="52" t="s">
        <v>34</v>
      </c>
      <c r="E108" s="59"/>
    </row>
    <row r="109" spans="2:8" ht="24" thickBot="1">
      <c r="C109" s="60"/>
      <c r="D109" s="60"/>
    </row>
    <row r="110" spans="2:8" ht="48" thickBot="1">
      <c r="B110" s="79" t="s">
        <v>17</v>
      </c>
      <c r="C110" s="80"/>
      <c r="D110" s="23" t="s">
        <v>20</v>
      </c>
      <c r="E110" s="81" t="s">
        <v>22</v>
      </c>
      <c r="F110" s="82"/>
      <c r="G110" s="2" t="s">
        <v>21</v>
      </c>
    </row>
    <row r="111" spans="2:8" ht="24" thickBot="1">
      <c r="B111" s="83" t="s">
        <v>36</v>
      </c>
      <c r="C111" s="84"/>
      <c r="D111" s="32">
        <v>197.93</v>
      </c>
      <c r="E111" s="33">
        <v>2.1</v>
      </c>
      <c r="F111" s="18" t="s">
        <v>25</v>
      </c>
      <c r="G111" s="26">
        <f t="shared" ref="G111:G116" si="4">D111*E111</f>
        <v>415.65300000000002</v>
      </c>
      <c r="H111" s="85"/>
    </row>
    <row r="112" spans="2:8">
      <c r="B112" s="86" t="s">
        <v>18</v>
      </c>
      <c r="C112" s="87"/>
      <c r="D112" s="34">
        <v>70.41</v>
      </c>
      <c r="E112" s="35">
        <v>0.6</v>
      </c>
      <c r="F112" s="19" t="s">
        <v>26</v>
      </c>
      <c r="G112" s="27">
        <f t="shared" si="4"/>
        <v>42.245999999999995</v>
      </c>
      <c r="H112" s="85"/>
    </row>
    <row r="113" spans="2:8" ht="24" thickBot="1">
      <c r="B113" s="88" t="s">
        <v>19</v>
      </c>
      <c r="C113" s="89"/>
      <c r="D113" s="36">
        <v>222.31</v>
      </c>
      <c r="E113" s="37">
        <v>0.6</v>
      </c>
      <c r="F113" s="20" t="s">
        <v>26</v>
      </c>
      <c r="G113" s="28">
        <f t="shared" si="4"/>
        <v>133.386</v>
      </c>
      <c r="H113" s="85"/>
    </row>
    <row r="114" spans="2:8" ht="24" thickBot="1">
      <c r="B114" s="90" t="s">
        <v>28</v>
      </c>
      <c r="C114" s="91"/>
      <c r="D114" s="38">
        <v>842.65</v>
      </c>
      <c r="E114" s="39">
        <v>2.1</v>
      </c>
      <c r="F114" s="24" t="s">
        <v>25</v>
      </c>
      <c r="G114" s="29">
        <f t="shared" si="4"/>
        <v>1769.5650000000001</v>
      </c>
      <c r="H114" s="85"/>
    </row>
    <row r="115" spans="2:8">
      <c r="B115" s="86" t="s">
        <v>33</v>
      </c>
      <c r="C115" s="87"/>
      <c r="D115" s="34"/>
      <c r="E115" s="35"/>
      <c r="F115" s="19" t="s">
        <v>25</v>
      </c>
      <c r="G115" s="27">
        <f t="shared" si="4"/>
        <v>0</v>
      </c>
      <c r="H115" s="85"/>
    </row>
    <row r="116" spans="2:8">
      <c r="B116" s="92" t="s">
        <v>27</v>
      </c>
      <c r="C116" s="93"/>
      <c r="D116" s="40">
        <v>1300</v>
      </c>
      <c r="E116" s="41">
        <v>2.1</v>
      </c>
      <c r="F116" s="21" t="s">
        <v>25</v>
      </c>
      <c r="G116" s="30">
        <f t="shared" si="4"/>
        <v>2730</v>
      </c>
      <c r="H116" s="85"/>
    </row>
    <row r="117" spans="2:8">
      <c r="B117" s="92" t="s">
        <v>29</v>
      </c>
      <c r="C117" s="93"/>
      <c r="D117" s="42"/>
      <c r="E117" s="43"/>
      <c r="F117" s="21" t="s">
        <v>25</v>
      </c>
      <c r="G117" s="30">
        <f t="shared" ref="G117:G118" si="5">D117*E117</f>
        <v>0</v>
      </c>
      <c r="H117" s="85"/>
    </row>
    <row r="118" spans="2:8">
      <c r="B118" s="92" t="s">
        <v>30</v>
      </c>
      <c r="C118" s="93"/>
      <c r="D118" s="42"/>
      <c r="E118" s="43"/>
      <c r="F118" s="21" t="s">
        <v>25</v>
      </c>
      <c r="G118" s="30">
        <f t="shared" si="5"/>
        <v>0</v>
      </c>
      <c r="H118" s="85"/>
    </row>
    <row r="119" spans="2:8">
      <c r="B119" s="92" t="s">
        <v>32</v>
      </c>
      <c r="C119" s="93"/>
      <c r="D119" s="42"/>
      <c r="E119" s="43"/>
      <c r="F119" s="21" t="s">
        <v>25</v>
      </c>
      <c r="G119" s="30">
        <f>D119*E119</f>
        <v>0</v>
      </c>
      <c r="H119" s="85"/>
    </row>
    <row r="120" spans="2:8" ht="24" thickBot="1">
      <c r="B120" s="88" t="s">
        <v>31</v>
      </c>
      <c r="C120" s="89"/>
      <c r="D120" s="36"/>
      <c r="E120" s="37"/>
      <c r="F120" s="20" t="s">
        <v>25</v>
      </c>
      <c r="G120" s="31">
        <f>D120*E120</f>
        <v>0</v>
      </c>
      <c r="H120" s="85"/>
    </row>
    <row r="121" spans="2:8">
      <c r="C121" s="3"/>
      <c r="D121" s="3"/>
      <c r="E121" s="4"/>
      <c r="F121" s="4"/>
      <c r="H121" s="63"/>
    </row>
    <row r="122" spans="2:8" ht="25.5">
      <c r="C122" s="14" t="s">
        <v>14</v>
      </c>
      <c r="D122" s="6"/>
    </row>
    <row r="123" spans="2:8" ht="18.75">
      <c r="C123" s="70" t="s">
        <v>6</v>
      </c>
      <c r="D123" s="8" t="s">
        <v>0</v>
      </c>
      <c r="E123" s="9">
        <f>ROUND((G111+D104)/D104,2)</f>
        <v>1.1100000000000001</v>
      </c>
      <c r="F123" s="9"/>
      <c r="G123" s="10"/>
      <c r="H123" s="7"/>
    </row>
    <row r="124" spans="2:8">
      <c r="C124" s="70"/>
      <c r="D124" s="8" t="s">
        <v>1</v>
      </c>
      <c r="E124" s="9">
        <f>ROUND(((G112+G113)+D104)/D104,2)</f>
        <v>1.05</v>
      </c>
      <c r="F124" s="9"/>
      <c r="G124" s="11"/>
      <c r="H124" s="66"/>
    </row>
    <row r="125" spans="2:8">
      <c r="C125" s="70"/>
      <c r="D125" s="8" t="s">
        <v>2</v>
      </c>
      <c r="E125" s="9">
        <f>ROUND((G114+D104)/D104,2)</f>
        <v>1.47</v>
      </c>
      <c r="F125" s="12"/>
      <c r="G125" s="11"/>
    </row>
    <row r="126" spans="2:8">
      <c r="C126" s="70"/>
      <c r="D126" s="13" t="s">
        <v>3</v>
      </c>
      <c r="E126" s="45">
        <f>ROUND((SUM(G115:G120)+D104)/D104,2)</f>
        <v>1.73</v>
      </c>
      <c r="F126" s="10"/>
      <c r="G126" s="11"/>
    </row>
    <row r="127" spans="2:8" ht="25.5">
      <c r="D127" s="46" t="s">
        <v>4</v>
      </c>
      <c r="E127" s="47">
        <f>SUM(E123:E126)-IF(D108="сплошная",3,2)</f>
        <v>2.3599999999999994</v>
      </c>
      <c r="F127" s="25"/>
    </row>
    <row r="128" spans="2:8">
      <c r="E128" s="15"/>
    </row>
    <row r="129" spans="2:8" ht="25.5">
      <c r="B129" s="22"/>
      <c r="C129" s="16" t="s">
        <v>23</v>
      </c>
      <c r="D129" s="71">
        <f>E127*D104</f>
        <v>8809.0539999999983</v>
      </c>
      <c r="E129" s="71"/>
    </row>
    <row r="130" spans="2:8" ht="18.75">
      <c r="C130" s="17" t="s">
        <v>8</v>
      </c>
      <c r="D130" s="72">
        <f>D129/D103</f>
        <v>17.409197628458493</v>
      </c>
      <c r="E130" s="72"/>
      <c r="G130" s="7"/>
      <c r="H130" s="67"/>
    </row>
    <row r="143" spans="2:8" ht="60.75">
      <c r="B143" s="94" t="s">
        <v>40</v>
      </c>
      <c r="C143" s="94"/>
      <c r="D143" s="94"/>
      <c r="E143" s="94"/>
      <c r="F143" s="94"/>
      <c r="G143" s="94"/>
      <c r="H143" s="94"/>
    </row>
    <row r="144" spans="2:8" ht="46.5" customHeight="1">
      <c r="B144" s="95" t="s">
        <v>37</v>
      </c>
      <c r="C144" s="95"/>
      <c r="D144" s="95"/>
      <c r="E144" s="95"/>
      <c r="F144" s="95"/>
      <c r="G144" s="95"/>
    </row>
    <row r="145" spans="2:8">
      <c r="C145" s="57"/>
      <c r="G145" s="7"/>
    </row>
    <row r="146" spans="2:8" ht="25.5">
      <c r="C146" s="14" t="s">
        <v>5</v>
      </c>
      <c r="D146" s="6"/>
    </row>
    <row r="147" spans="2:8" ht="20.25">
      <c r="B147" s="10"/>
      <c r="C147" s="96" t="s">
        <v>15</v>
      </c>
      <c r="D147" s="99" t="s">
        <v>43</v>
      </c>
      <c r="E147" s="99"/>
      <c r="F147" s="99"/>
      <c r="G147" s="99"/>
      <c r="H147" s="58"/>
    </row>
    <row r="148" spans="2:8" ht="20.25">
      <c r="B148" s="10"/>
      <c r="C148" s="97"/>
      <c r="D148" s="99" t="s">
        <v>44</v>
      </c>
      <c r="E148" s="99"/>
      <c r="F148" s="99"/>
      <c r="G148" s="99"/>
      <c r="H148" s="58"/>
    </row>
    <row r="149" spans="2:8" ht="20.25">
      <c r="B149" s="10"/>
      <c r="C149" s="98"/>
      <c r="D149" s="99" t="s">
        <v>49</v>
      </c>
      <c r="E149" s="99"/>
      <c r="F149" s="99"/>
      <c r="G149" s="99"/>
      <c r="H149" s="58"/>
    </row>
    <row r="150" spans="2:8">
      <c r="C150" s="48" t="s">
        <v>12</v>
      </c>
      <c r="D150" s="49">
        <v>2.13</v>
      </c>
      <c r="E150" s="50"/>
      <c r="F150" s="10"/>
    </row>
    <row r="151" spans="2:8">
      <c r="C151" s="1" t="s">
        <v>9</v>
      </c>
      <c r="D151" s="44">
        <v>466</v>
      </c>
      <c r="E151" s="73" t="s">
        <v>16</v>
      </c>
      <c r="F151" s="74"/>
      <c r="G151" s="77">
        <f>D152/D151</f>
        <v>6.8808583690987124</v>
      </c>
    </row>
    <row r="152" spans="2:8">
      <c r="C152" s="1" t="s">
        <v>10</v>
      </c>
      <c r="D152" s="44">
        <v>3206.48</v>
      </c>
      <c r="E152" s="75"/>
      <c r="F152" s="76"/>
      <c r="G152" s="78"/>
    </row>
    <row r="153" spans="2:8">
      <c r="C153" s="54"/>
      <c r="D153" s="55"/>
      <c r="E153" s="56"/>
    </row>
    <row r="154" spans="2:8">
      <c r="C154" s="53" t="s">
        <v>7</v>
      </c>
      <c r="D154" s="51" t="s">
        <v>46</v>
      </c>
      <c r="E154" s="59"/>
    </row>
    <row r="155" spans="2:8">
      <c r="C155" s="53" t="s">
        <v>11</v>
      </c>
      <c r="D155" s="51">
        <v>55</v>
      </c>
      <c r="E155" s="59"/>
    </row>
    <row r="156" spans="2:8">
      <c r="C156" s="53" t="s">
        <v>13</v>
      </c>
      <c r="D156" s="52" t="s">
        <v>34</v>
      </c>
      <c r="E156" s="59"/>
    </row>
    <row r="157" spans="2:8" ht="24" thickBot="1">
      <c r="C157" s="60"/>
      <c r="D157" s="60"/>
    </row>
    <row r="158" spans="2:8" ht="48" thickBot="1">
      <c r="B158" s="79" t="s">
        <v>17</v>
      </c>
      <c r="C158" s="80"/>
      <c r="D158" s="23" t="s">
        <v>20</v>
      </c>
      <c r="E158" s="81" t="s">
        <v>22</v>
      </c>
      <c r="F158" s="82"/>
      <c r="G158" s="2" t="s">
        <v>21</v>
      </c>
    </row>
    <row r="159" spans="2:8" ht="24" thickBot="1">
      <c r="B159" s="83" t="s">
        <v>36</v>
      </c>
      <c r="C159" s="84"/>
      <c r="D159" s="32">
        <v>197.93</v>
      </c>
      <c r="E159" s="33">
        <v>2.13</v>
      </c>
      <c r="F159" s="18" t="s">
        <v>25</v>
      </c>
      <c r="G159" s="26">
        <f t="shared" ref="G159:G164" si="6">D159*E159</f>
        <v>421.59089999999998</v>
      </c>
      <c r="H159" s="85"/>
    </row>
    <row r="160" spans="2:8">
      <c r="B160" s="86" t="s">
        <v>18</v>
      </c>
      <c r="C160" s="87"/>
      <c r="D160" s="34">
        <v>70.41</v>
      </c>
      <c r="E160" s="35">
        <v>0.7</v>
      </c>
      <c r="F160" s="19" t="s">
        <v>26</v>
      </c>
      <c r="G160" s="27">
        <f t="shared" si="6"/>
        <v>49.286999999999992</v>
      </c>
      <c r="H160" s="85"/>
    </row>
    <row r="161" spans="2:8" ht="24" thickBot="1">
      <c r="B161" s="88" t="s">
        <v>19</v>
      </c>
      <c r="C161" s="89"/>
      <c r="D161" s="36">
        <v>222.31</v>
      </c>
      <c r="E161" s="37">
        <v>0.7</v>
      </c>
      <c r="F161" s="20" t="s">
        <v>26</v>
      </c>
      <c r="G161" s="28">
        <f t="shared" si="6"/>
        <v>155.61699999999999</v>
      </c>
      <c r="H161" s="85"/>
    </row>
    <row r="162" spans="2:8" ht="24" thickBot="1">
      <c r="B162" s="90" t="s">
        <v>28</v>
      </c>
      <c r="C162" s="91"/>
      <c r="D162" s="38">
        <v>842.65</v>
      </c>
      <c r="E162" s="39">
        <v>2.13</v>
      </c>
      <c r="F162" s="24" t="s">
        <v>25</v>
      </c>
      <c r="G162" s="29">
        <f t="shared" si="6"/>
        <v>1794.8444999999999</v>
      </c>
      <c r="H162" s="85"/>
    </row>
    <row r="163" spans="2:8">
      <c r="B163" s="86" t="s">
        <v>33</v>
      </c>
      <c r="C163" s="87"/>
      <c r="D163" s="34"/>
      <c r="E163" s="35"/>
      <c r="F163" s="19" t="s">
        <v>25</v>
      </c>
      <c r="G163" s="27">
        <f t="shared" si="6"/>
        <v>0</v>
      </c>
      <c r="H163" s="85"/>
    </row>
    <row r="164" spans="2:8">
      <c r="B164" s="92" t="s">
        <v>27</v>
      </c>
      <c r="C164" s="93"/>
      <c r="D164" s="40">
        <v>1300</v>
      </c>
      <c r="E164" s="41">
        <v>2.13</v>
      </c>
      <c r="F164" s="21" t="s">
        <v>25</v>
      </c>
      <c r="G164" s="30">
        <f t="shared" si="6"/>
        <v>2769</v>
      </c>
      <c r="H164" s="85"/>
    </row>
    <row r="165" spans="2:8">
      <c r="B165" s="92" t="s">
        <v>29</v>
      </c>
      <c r="C165" s="93"/>
      <c r="D165" s="42"/>
      <c r="E165" s="43"/>
      <c r="F165" s="21" t="s">
        <v>25</v>
      </c>
      <c r="G165" s="30">
        <f t="shared" ref="G165:G166" si="7">D165*E165</f>
        <v>0</v>
      </c>
      <c r="H165" s="85"/>
    </row>
    <row r="166" spans="2:8">
      <c r="B166" s="92" t="s">
        <v>30</v>
      </c>
      <c r="C166" s="93"/>
      <c r="D166" s="42"/>
      <c r="E166" s="43"/>
      <c r="F166" s="21" t="s">
        <v>25</v>
      </c>
      <c r="G166" s="30">
        <f t="shared" si="7"/>
        <v>0</v>
      </c>
      <c r="H166" s="85"/>
    </row>
    <row r="167" spans="2:8">
      <c r="B167" s="92" t="s">
        <v>32</v>
      </c>
      <c r="C167" s="93"/>
      <c r="D167" s="42"/>
      <c r="E167" s="43"/>
      <c r="F167" s="21" t="s">
        <v>25</v>
      </c>
      <c r="G167" s="30">
        <f>D167*E167</f>
        <v>0</v>
      </c>
      <c r="H167" s="85"/>
    </row>
    <row r="168" spans="2:8" ht="24" thickBot="1">
      <c r="B168" s="88" t="s">
        <v>31</v>
      </c>
      <c r="C168" s="89"/>
      <c r="D168" s="36"/>
      <c r="E168" s="37"/>
      <c r="F168" s="20" t="s">
        <v>25</v>
      </c>
      <c r="G168" s="31">
        <f>D168*E168</f>
        <v>0</v>
      </c>
      <c r="H168" s="85"/>
    </row>
    <row r="169" spans="2:8">
      <c r="C169" s="3"/>
      <c r="D169" s="3"/>
      <c r="E169" s="4"/>
      <c r="F169" s="4"/>
      <c r="H169" s="63"/>
    </row>
    <row r="170" spans="2:8" ht="25.5">
      <c r="C170" s="14" t="s">
        <v>14</v>
      </c>
      <c r="D170" s="6"/>
    </row>
    <row r="171" spans="2:8" ht="18.75">
      <c r="C171" s="70" t="s">
        <v>6</v>
      </c>
      <c r="D171" s="8" t="s">
        <v>0</v>
      </c>
      <c r="E171" s="9">
        <f>ROUND((G159+D152)/D152,2)</f>
        <v>1.1299999999999999</v>
      </c>
      <c r="F171" s="9"/>
      <c r="G171" s="10"/>
      <c r="H171" s="7"/>
    </row>
    <row r="172" spans="2:8">
      <c r="C172" s="70"/>
      <c r="D172" s="8" t="s">
        <v>1</v>
      </c>
      <c r="E172" s="9">
        <f>ROUND(((G160+G161)+D152)/D152,2)</f>
        <v>1.06</v>
      </c>
      <c r="F172" s="9"/>
      <c r="G172" s="11"/>
      <c r="H172" s="66"/>
    </row>
    <row r="173" spans="2:8">
      <c r="C173" s="70"/>
      <c r="D173" s="8" t="s">
        <v>2</v>
      </c>
      <c r="E173" s="9">
        <f>ROUND((G162+D152)/D152,2)</f>
        <v>1.56</v>
      </c>
      <c r="F173" s="12"/>
      <c r="G173" s="11"/>
    </row>
    <row r="174" spans="2:8">
      <c r="C174" s="70"/>
      <c r="D174" s="13" t="s">
        <v>3</v>
      </c>
      <c r="E174" s="45">
        <f>ROUND((SUM(G163:G168)+D152)/D152,2)</f>
        <v>1.86</v>
      </c>
      <c r="F174" s="10"/>
      <c r="G174" s="11"/>
    </row>
    <row r="175" spans="2:8" ht="25.5">
      <c r="D175" s="46" t="s">
        <v>4</v>
      </c>
      <c r="E175" s="47">
        <f>SUM(E171:E174)-IF(D156="сплошная",3,2)</f>
        <v>2.6100000000000003</v>
      </c>
      <c r="F175" s="25"/>
    </row>
    <row r="176" spans="2:8">
      <c r="E176" s="15"/>
    </row>
    <row r="177" spans="2:8" ht="25.5">
      <c r="B177" s="22"/>
      <c r="C177" s="16" t="s">
        <v>23</v>
      </c>
      <c r="D177" s="71">
        <f>E175*D152</f>
        <v>8368.9128000000019</v>
      </c>
      <c r="E177" s="71"/>
    </row>
    <row r="178" spans="2:8" ht="18.75">
      <c r="C178" s="17" t="s">
        <v>8</v>
      </c>
      <c r="D178" s="72">
        <f>D177/D151</f>
        <v>17.959040343347642</v>
      </c>
      <c r="E178" s="72"/>
      <c r="G178" s="7"/>
      <c r="H178" s="67"/>
    </row>
    <row r="191" spans="2:8" ht="60.75">
      <c r="B191" s="94" t="s">
        <v>41</v>
      </c>
      <c r="C191" s="94"/>
      <c r="D191" s="94"/>
      <c r="E191" s="94"/>
      <c r="F191" s="94"/>
      <c r="G191" s="94"/>
      <c r="H191" s="94"/>
    </row>
    <row r="192" spans="2:8" ht="46.5" customHeight="1">
      <c r="B192" s="95" t="s">
        <v>37</v>
      </c>
      <c r="C192" s="95"/>
      <c r="D192" s="95"/>
      <c r="E192" s="95"/>
      <c r="F192" s="95"/>
      <c r="G192" s="95"/>
    </row>
    <row r="193" spans="2:8">
      <c r="C193" s="57"/>
      <c r="G193" s="7"/>
    </row>
    <row r="194" spans="2:8" ht="25.5">
      <c r="C194" s="14" t="s">
        <v>5</v>
      </c>
      <c r="D194" s="6"/>
    </row>
    <row r="195" spans="2:8" ht="20.25" customHeight="1">
      <c r="B195" s="10"/>
      <c r="C195" s="96" t="s">
        <v>15</v>
      </c>
      <c r="D195" s="99" t="s">
        <v>43</v>
      </c>
      <c r="E195" s="99"/>
      <c r="F195" s="99"/>
      <c r="G195" s="99"/>
      <c r="H195" s="58"/>
    </row>
    <row r="196" spans="2:8" ht="20.25" customHeight="1">
      <c r="B196" s="10"/>
      <c r="C196" s="97"/>
      <c r="D196" s="99" t="s">
        <v>44</v>
      </c>
      <c r="E196" s="99"/>
      <c r="F196" s="99"/>
      <c r="G196" s="99"/>
      <c r="H196" s="58"/>
    </row>
    <row r="197" spans="2:8" ht="20.25">
      <c r="B197" s="10"/>
      <c r="C197" s="98"/>
      <c r="D197" s="99" t="s">
        <v>60</v>
      </c>
      <c r="E197" s="99"/>
      <c r="F197" s="99"/>
      <c r="G197" s="99"/>
      <c r="H197" s="58"/>
    </row>
    <row r="198" spans="2:8">
      <c r="C198" s="48" t="s">
        <v>12</v>
      </c>
      <c r="D198" s="49">
        <v>2.1</v>
      </c>
      <c r="E198" s="50"/>
      <c r="F198" s="10"/>
    </row>
    <row r="199" spans="2:8">
      <c r="C199" s="1" t="s">
        <v>9</v>
      </c>
      <c r="D199" s="44">
        <v>500</v>
      </c>
      <c r="E199" s="73" t="s">
        <v>16</v>
      </c>
      <c r="F199" s="74"/>
      <c r="G199" s="77">
        <f>D200/D199</f>
        <v>7.1187399999999998</v>
      </c>
    </row>
    <row r="200" spans="2:8">
      <c r="C200" s="1" t="s">
        <v>10</v>
      </c>
      <c r="D200" s="44">
        <v>3559.37</v>
      </c>
      <c r="E200" s="75"/>
      <c r="F200" s="76"/>
      <c r="G200" s="78"/>
    </row>
    <row r="201" spans="2:8">
      <c r="C201" s="54"/>
      <c r="D201" s="55"/>
      <c r="E201" s="56"/>
    </row>
    <row r="202" spans="2:8">
      <c r="C202" s="53" t="s">
        <v>7</v>
      </c>
      <c r="D202" s="51" t="s">
        <v>46</v>
      </c>
      <c r="E202" s="59"/>
    </row>
    <row r="203" spans="2:8">
      <c r="C203" s="53" t="s">
        <v>11</v>
      </c>
      <c r="D203" s="51" t="s">
        <v>61</v>
      </c>
      <c r="E203" s="59"/>
    </row>
    <row r="204" spans="2:8">
      <c r="C204" s="53" t="s">
        <v>13</v>
      </c>
      <c r="D204" s="52" t="s">
        <v>34</v>
      </c>
      <c r="E204" s="59"/>
    </row>
    <row r="205" spans="2:8" ht="24" thickBot="1">
      <c r="C205" s="60"/>
      <c r="D205" s="60"/>
    </row>
    <row r="206" spans="2:8" ht="48" thickBot="1">
      <c r="B206" s="79" t="s">
        <v>17</v>
      </c>
      <c r="C206" s="80"/>
      <c r="D206" s="23" t="s">
        <v>20</v>
      </c>
      <c r="E206" s="81" t="s">
        <v>22</v>
      </c>
      <c r="F206" s="82"/>
      <c r="G206" s="2" t="s">
        <v>21</v>
      </c>
    </row>
    <row r="207" spans="2:8" ht="24" thickBot="1">
      <c r="B207" s="83" t="s">
        <v>36</v>
      </c>
      <c r="C207" s="84"/>
      <c r="D207" s="32">
        <v>197.93</v>
      </c>
      <c r="E207" s="33">
        <v>2.1</v>
      </c>
      <c r="F207" s="18" t="s">
        <v>25</v>
      </c>
      <c r="G207" s="26">
        <f t="shared" ref="G207:G212" si="8">D207*E207</f>
        <v>415.65300000000002</v>
      </c>
      <c r="H207" s="85"/>
    </row>
    <row r="208" spans="2:8">
      <c r="B208" s="86" t="s">
        <v>18</v>
      </c>
      <c r="C208" s="87"/>
      <c r="D208" s="34">
        <v>70.41</v>
      </c>
      <c r="E208" s="35">
        <v>0.7</v>
      </c>
      <c r="F208" s="19" t="s">
        <v>26</v>
      </c>
      <c r="G208" s="27">
        <f t="shared" si="8"/>
        <v>49.286999999999992</v>
      </c>
      <c r="H208" s="85"/>
    </row>
    <row r="209" spans="2:8" ht="24" thickBot="1">
      <c r="B209" s="88" t="s">
        <v>19</v>
      </c>
      <c r="C209" s="89"/>
      <c r="D209" s="36">
        <v>222.31</v>
      </c>
      <c r="E209" s="37">
        <v>0.7</v>
      </c>
      <c r="F209" s="20" t="s">
        <v>26</v>
      </c>
      <c r="G209" s="28">
        <f t="shared" si="8"/>
        <v>155.61699999999999</v>
      </c>
      <c r="H209" s="85"/>
    </row>
    <row r="210" spans="2:8" ht="24" thickBot="1">
      <c r="B210" s="90" t="s">
        <v>28</v>
      </c>
      <c r="C210" s="91"/>
      <c r="D210" s="38">
        <v>842.65</v>
      </c>
      <c r="E210" s="39">
        <v>2.1</v>
      </c>
      <c r="F210" s="24" t="s">
        <v>25</v>
      </c>
      <c r="G210" s="29">
        <f t="shared" si="8"/>
        <v>1769.5650000000001</v>
      </c>
      <c r="H210" s="85"/>
    </row>
    <row r="211" spans="2:8">
      <c r="B211" s="86" t="s">
        <v>33</v>
      </c>
      <c r="C211" s="87"/>
      <c r="D211" s="34"/>
      <c r="E211" s="35"/>
      <c r="F211" s="19" t="s">
        <v>25</v>
      </c>
      <c r="G211" s="27">
        <f t="shared" si="8"/>
        <v>0</v>
      </c>
      <c r="H211" s="85"/>
    </row>
    <row r="212" spans="2:8">
      <c r="B212" s="92" t="s">
        <v>27</v>
      </c>
      <c r="C212" s="93"/>
      <c r="D212" s="40">
        <v>1300</v>
      </c>
      <c r="E212" s="41">
        <v>2.1</v>
      </c>
      <c r="F212" s="21" t="s">
        <v>25</v>
      </c>
      <c r="G212" s="30">
        <f t="shared" si="8"/>
        <v>2730</v>
      </c>
      <c r="H212" s="85"/>
    </row>
    <row r="213" spans="2:8">
      <c r="B213" s="92" t="s">
        <v>29</v>
      </c>
      <c r="C213" s="93"/>
      <c r="D213" s="42"/>
      <c r="E213" s="43"/>
      <c r="F213" s="21" t="s">
        <v>25</v>
      </c>
      <c r="G213" s="30">
        <f t="shared" ref="G213:G214" si="9">D213*E213</f>
        <v>0</v>
      </c>
      <c r="H213" s="85"/>
    </row>
    <row r="214" spans="2:8">
      <c r="B214" s="92" t="s">
        <v>30</v>
      </c>
      <c r="C214" s="93"/>
      <c r="D214" s="42"/>
      <c r="E214" s="43"/>
      <c r="F214" s="21" t="s">
        <v>25</v>
      </c>
      <c r="G214" s="30">
        <f t="shared" si="9"/>
        <v>0</v>
      </c>
      <c r="H214" s="85"/>
    </row>
    <row r="215" spans="2:8">
      <c r="B215" s="92" t="s">
        <v>32</v>
      </c>
      <c r="C215" s="93"/>
      <c r="D215" s="42"/>
      <c r="E215" s="43"/>
      <c r="F215" s="21" t="s">
        <v>25</v>
      </c>
      <c r="G215" s="30">
        <f>D215*E215</f>
        <v>0</v>
      </c>
      <c r="H215" s="85"/>
    </row>
    <row r="216" spans="2:8" ht="24" thickBot="1">
      <c r="B216" s="88" t="s">
        <v>31</v>
      </c>
      <c r="C216" s="89"/>
      <c r="D216" s="36"/>
      <c r="E216" s="37"/>
      <c r="F216" s="20" t="s">
        <v>25</v>
      </c>
      <c r="G216" s="31">
        <f>D216*E216</f>
        <v>0</v>
      </c>
      <c r="H216" s="85"/>
    </row>
    <row r="217" spans="2:8">
      <c r="C217" s="3"/>
      <c r="D217" s="3"/>
      <c r="E217" s="4"/>
      <c r="F217" s="4"/>
      <c r="H217" s="63"/>
    </row>
    <row r="218" spans="2:8" ht="25.5">
      <c r="C218" s="14" t="s">
        <v>14</v>
      </c>
      <c r="D218" s="6"/>
    </row>
    <row r="219" spans="2:8" ht="18.75">
      <c r="C219" s="70" t="s">
        <v>6</v>
      </c>
      <c r="D219" s="8" t="s">
        <v>0</v>
      </c>
      <c r="E219" s="9">
        <f>ROUND((G207+D200)/D200,2)</f>
        <v>1.1200000000000001</v>
      </c>
      <c r="F219" s="9"/>
      <c r="G219" s="10"/>
      <c r="H219" s="7"/>
    </row>
    <row r="220" spans="2:8">
      <c r="C220" s="70"/>
      <c r="D220" s="8" t="s">
        <v>1</v>
      </c>
      <c r="E220" s="9">
        <f>ROUND(((G208+G209)+D200)/D200,2)</f>
        <v>1.06</v>
      </c>
      <c r="F220" s="9"/>
      <c r="G220" s="11"/>
      <c r="H220" s="66"/>
    </row>
    <row r="221" spans="2:8">
      <c r="C221" s="70"/>
      <c r="D221" s="8" t="s">
        <v>2</v>
      </c>
      <c r="E221" s="9">
        <f>ROUND((G210+D200)/D200,2)</f>
        <v>1.5</v>
      </c>
      <c r="F221" s="12"/>
      <c r="G221" s="11"/>
    </row>
    <row r="222" spans="2:8">
      <c r="C222" s="70"/>
      <c r="D222" s="13" t="s">
        <v>3</v>
      </c>
      <c r="E222" s="45">
        <f>ROUND((SUM(G211:G216)+D200)/D200,2)</f>
        <v>1.77</v>
      </c>
      <c r="F222" s="10"/>
      <c r="G222" s="11"/>
    </row>
    <row r="223" spans="2:8" ht="25.5">
      <c r="D223" s="46" t="s">
        <v>4</v>
      </c>
      <c r="E223" s="47">
        <f>SUM(E219:E222)-IF(D204="сплошная",3,2)</f>
        <v>2.4500000000000002</v>
      </c>
      <c r="F223" s="25"/>
    </row>
    <row r="224" spans="2:8">
      <c r="E224" s="15"/>
    </row>
    <row r="225" spans="2:8" ht="25.5">
      <c r="B225" s="22"/>
      <c r="C225" s="16" t="s">
        <v>23</v>
      </c>
      <c r="D225" s="71">
        <f>E223*D200</f>
        <v>8720.4565000000002</v>
      </c>
      <c r="E225" s="71"/>
    </row>
    <row r="226" spans="2:8" ht="18.75">
      <c r="C226" s="17" t="s">
        <v>8</v>
      </c>
      <c r="D226" s="72">
        <f>D225/D199</f>
        <v>17.440913000000002</v>
      </c>
      <c r="E226" s="72"/>
      <c r="G226" s="7"/>
      <c r="H226" s="67"/>
    </row>
    <row r="235" spans="2:8" ht="12.75" customHeight="1"/>
    <row r="236" spans="2:8" hidden="1"/>
    <row r="237" spans="2:8" hidden="1"/>
    <row r="238" spans="2:8" hidden="1"/>
    <row r="239" spans="2:8" ht="60.75">
      <c r="B239" s="94" t="s">
        <v>50</v>
      </c>
      <c r="C239" s="94"/>
      <c r="D239" s="94"/>
      <c r="E239" s="94"/>
      <c r="F239" s="94"/>
      <c r="G239" s="94"/>
      <c r="H239" s="94"/>
    </row>
    <row r="240" spans="2:8" ht="35.25" customHeight="1">
      <c r="B240" s="95" t="s">
        <v>37</v>
      </c>
      <c r="C240" s="95"/>
      <c r="D240" s="95"/>
      <c r="E240" s="95"/>
      <c r="F240" s="95"/>
      <c r="G240" s="95"/>
    </row>
    <row r="241" spans="2:8">
      <c r="C241" s="57"/>
      <c r="G241" s="7"/>
    </row>
    <row r="242" spans="2:8" ht="25.5">
      <c r="C242" s="14" t="s">
        <v>5</v>
      </c>
      <c r="D242" s="6"/>
    </row>
    <row r="243" spans="2:8" ht="20.25" customHeight="1">
      <c r="B243" s="10"/>
      <c r="C243" s="96" t="s">
        <v>15</v>
      </c>
      <c r="D243" s="99" t="s">
        <v>43</v>
      </c>
      <c r="E243" s="99"/>
      <c r="F243" s="99"/>
      <c r="G243" s="99"/>
      <c r="H243" s="58"/>
    </row>
    <row r="244" spans="2:8" ht="20.25">
      <c r="B244" s="10"/>
      <c r="C244" s="97"/>
      <c r="D244" s="99" t="s">
        <v>44</v>
      </c>
      <c r="E244" s="99"/>
      <c r="F244" s="99"/>
      <c r="G244" s="99"/>
      <c r="H244" s="58"/>
    </row>
    <row r="245" spans="2:8" ht="20.25">
      <c r="B245" s="10"/>
      <c r="C245" s="98"/>
      <c r="D245" s="99" t="s">
        <v>62</v>
      </c>
      <c r="E245" s="99"/>
      <c r="F245" s="99"/>
      <c r="G245" s="99"/>
      <c r="H245" s="58"/>
    </row>
    <row r="246" spans="2:8">
      <c r="C246" s="48" t="s">
        <v>12</v>
      </c>
      <c r="D246" s="49">
        <v>3.2</v>
      </c>
      <c r="E246" s="50"/>
      <c r="F246" s="10"/>
    </row>
    <row r="247" spans="2:8">
      <c r="C247" s="1" t="s">
        <v>9</v>
      </c>
      <c r="D247" s="44">
        <v>810</v>
      </c>
      <c r="E247" s="73" t="s">
        <v>16</v>
      </c>
      <c r="F247" s="74"/>
      <c r="G247" s="77">
        <f>D248/D247</f>
        <v>7.06204938271605</v>
      </c>
    </row>
    <row r="248" spans="2:8">
      <c r="C248" s="1" t="s">
        <v>10</v>
      </c>
      <c r="D248" s="44">
        <v>5720.26</v>
      </c>
      <c r="E248" s="75"/>
      <c r="F248" s="76"/>
      <c r="G248" s="78"/>
    </row>
    <row r="249" spans="2:8">
      <c r="C249" s="54"/>
      <c r="D249" s="55"/>
      <c r="E249" s="56"/>
    </row>
    <row r="250" spans="2:8">
      <c r="C250" s="53" t="s">
        <v>7</v>
      </c>
      <c r="D250" s="51" t="s">
        <v>46</v>
      </c>
      <c r="E250" s="59"/>
    </row>
    <row r="251" spans="2:8">
      <c r="C251" s="53" t="s">
        <v>11</v>
      </c>
      <c r="D251" s="51" t="s">
        <v>61</v>
      </c>
      <c r="E251" s="59"/>
    </row>
    <row r="252" spans="2:8">
      <c r="C252" s="53" t="s">
        <v>13</v>
      </c>
      <c r="D252" s="52" t="s">
        <v>34</v>
      </c>
      <c r="E252" s="59"/>
    </row>
    <row r="253" spans="2:8" ht="24" thickBot="1">
      <c r="C253" s="60"/>
      <c r="D253" s="60"/>
    </row>
    <row r="254" spans="2:8" ht="48" thickBot="1">
      <c r="B254" s="79" t="s">
        <v>17</v>
      </c>
      <c r="C254" s="80"/>
      <c r="D254" s="23" t="s">
        <v>20</v>
      </c>
      <c r="E254" s="81" t="s">
        <v>22</v>
      </c>
      <c r="F254" s="82"/>
      <c r="G254" s="2" t="s">
        <v>21</v>
      </c>
    </row>
    <row r="255" spans="2:8" ht="24" thickBot="1">
      <c r="B255" s="83" t="s">
        <v>36</v>
      </c>
      <c r="C255" s="84"/>
      <c r="D255" s="32">
        <v>197.93</v>
      </c>
      <c r="E255" s="33">
        <v>3.2</v>
      </c>
      <c r="F255" s="18" t="s">
        <v>25</v>
      </c>
      <c r="G255" s="26">
        <f t="shared" ref="G255:G262" si="10">D255*E255</f>
        <v>633.37600000000009</v>
      </c>
      <c r="H255" s="85"/>
    </row>
    <row r="256" spans="2:8">
      <c r="B256" s="86" t="s">
        <v>18</v>
      </c>
      <c r="C256" s="87"/>
      <c r="D256" s="34">
        <v>70.41</v>
      </c>
      <c r="E256" s="35">
        <v>0.8</v>
      </c>
      <c r="F256" s="19" t="s">
        <v>26</v>
      </c>
      <c r="G256" s="27">
        <f t="shared" si="10"/>
        <v>56.328000000000003</v>
      </c>
      <c r="H256" s="85"/>
    </row>
    <row r="257" spans="2:8" ht="24" thickBot="1">
      <c r="B257" s="88" t="s">
        <v>19</v>
      </c>
      <c r="C257" s="89"/>
      <c r="D257" s="36">
        <v>222.31</v>
      </c>
      <c r="E257" s="37">
        <v>0.8</v>
      </c>
      <c r="F257" s="20" t="s">
        <v>26</v>
      </c>
      <c r="G257" s="28">
        <f t="shared" si="10"/>
        <v>177.84800000000001</v>
      </c>
      <c r="H257" s="85"/>
    </row>
    <row r="258" spans="2:8" ht="24" thickBot="1">
      <c r="B258" s="90" t="s">
        <v>28</v>
      </c>
      <c r="C258" s="91"/>
      <c r="D258" s="38">
        <v>842.65</v>
      </c>
      <c r="E258" s="39">
        <v>3.2</v>
      </c>
      <c r="F258" s="24" t="s">
        <v>25</v>
      </c>
      <c r="G258" s="29">
        <f t="shared" si="10"/>
        <v>2696.48</v>
      </c>
      <c r="H258" s="85"/>
    </row>
    <row r="259" spans="2:8">
      <c r="B259" s="86" t="s">
        <v>33</v>
      </c>
      <c r="C259" s="87"/>
      <c r="D259" s="34"/>
      <c r="E259" s="35"/>
      <c r="F259" s="19" t="s">
        <v>25</v>
      </c>
      <c r="G259" s="27">
        <f t="shared" si="10"/>
        <v>0</v>
      </c>
      <c r="H259" s="85"/>
    </row>
    <row r="260" spans="2:8">
      <c r="B260" s="92" t="s">
        <v>27</v>
      </c>
      <c r="C260" s="93"/>
      <c r="D260" s="40">
        <v>1300</v>
      </c>
      <c r="E260" s="41">
        <v>3.2</v>
      </c>
      <c r="F260" s="21" t="s">
        <v>25</v>
      </c>
      <c r="G260" s="30">
        <f t="shared" si="10"/>
        <v>4160</v>
      </c>
      <c r="H260" s="85"/>
    </row>
    <row r="261" spans="2:8">
      <c r="B261" s="92" t="s">
        <v>29</v>
      </c>
      <c r="C261" s="93"/>
      <c r="D261" s="42"/>
      <c r="E261" s="43"/>
      <c r="F261" s="21" t="s">
        <v>25</v>
      </c>
      <c r="G261" s="30">
        <f t="shared" si="10"/>
        <v>0</v>
      </c>
      <c r="H261" s="85"/>
    </row>
    <row r="262" spans="2:8">
      <c r="B262" s="92" t="s">
        <v>30</v>
      </c>
      <c r="C262" s="93"/>
      <c r="D262" s="42"/>
      <c r="E262" s="43"/>
      <c r="F262" s="21" t="s">
        <v>25</v>
      </c>
      <c r="G262" s="30">
        <f t="shared" si="10"/>
        <v>0</v>
      </c>
      <c r="H262" s="85"/>
    </row>
    <row r="263" spans="2:8">
      <c r="B263" s="92" t="s">
        <v>32</v>
      </c>
      <c r="C263" s="93"/>
      <c r="D263" s="42"/>
      <c r="E263" s="43"/>
      <c r="F263" s="21" t="s">
        <v>25</v>
      </c>
      <c r="G263" s="30">
        <f>D263*E263</f>
        <v>0</v>
      </c>
      <c r="H263" s="85"/>
    </row>
    <row r="264" spans="2:8" ht="24" thickBot="1">
      <c r="B264" s="88" t="s">
        <v>31</v>
      </c>
      <c r="C264" s="89"/>
      <c r="D264" s="36"/>
      <c r="E264" s="37"/>
      <c r="F264" s="20" t="s">
        <v>25</v>
      </c>
      <c r="G264" s="31">
        <f>D264*E264</f>
        <v>0</v>
      </c>
      <c r="H264" s="85"/>
    </row>
    <row r="265" spans="2:8">
      <c r="C265" s="3"/>
      <c r="D265" s="3"/>
      <c r="E265" s="4"/>
      <c r="F265" s="4"/>
      <c r="H265" s="63"/>
    </row>
    <row r="266" spans="2:8" ht="25.5">
      <c r="C266" s="14" t="s">
        <v>14</v>
      </c>
      <c r="D266" s="6"/>
    </row>
    <row r="267" spans="2:8" ht="18.75">
      <c r="C267" s="70" t="s">
        <v>6</v>
      </c>
      <c r="D267" s="8" t="s">
        <v>0</v>
      </c>
      <c r="E267" s="9">
        <f>ROUND((G255+D248)/D248,2)</f>
        <v>1.1100000000000001</v>
      </c>
      <c r="F267" s="9"/>
      <c r="G267" s="10"/>
      <c r="H267" s="7"/>
    </row>
    <row r="268" spans="2:8">
      <c r="C268" s="70"/>
      <c r="D268" s="8" t="s">
        <v>1</v>
      </c>
      <c r="E268" s="9">
        <f>ROUND(((G256+G257)+D248)/D248,2)</f>
        <v>1.04</v>
      </c>
      <c r="F268" s="9"/>
      <c r="G268" s="11"/>
      <c r="H268" s="66"/>
    </row>
    <row r="269" spans="2:8">
      <c r="C269" s="70"/>
      <c r="D269" s="8" t="s">
        <v>2</v>
      </c>
      <c r="E269" s="9">
        <f>ROUND((G258+D248)/D248,2)</f>
        <v>1.47</v>
      </c>
      <c r="F269" s="12"/>
      <c r="G269" s="11"/>
    </row>
    <row r="270" spans="2:8">
      <c r="C270" s="70"/>
      <c r="D270" s="13" t="s">
        <v>3</v>
      </c>
      <c r="E270" s="45">
        <f>ROUND((SUM(G259:G264)+D248)/D248,2)</f>
        <v>1.73</v>
      </c>
      <c r="F270" s="10"/>
      <c r="G270" s="11"/>
    </row>
    <row r="271" spans="2:8" ht="25.5">
      <c r="D271" s="46" t="s">
        <v>4</v>
      </c>
      <c r="E271" s="47">
        <f>SUM(E267:E270)-IF(D252="сплошная",3,2)</f>
        <v>2.3499999999999996</v>
      </c>
      <c r="F271" s="25"/>
    </row>
    <row r="272" spans="2:8">
      <c r="E272" s="15"/>
    </row>
    <row r="273" spans="2:8" ht="25.5">
      <c r="B273" s="22"/>
      <c r="C273" s="16" t="s">
        <v>23</v>
      </c>
      <c r="D273" s="71">
        <f>E271*D248</f>
        <v>13442.610999999999</v>
      </c>
      <c r="E273" s="71"/>
    </row>
    <row r="274" spans="2:8" ht="18.75">
      <c r="C274" s="17" t="s">
        <v>8</v>
      </c>
      <c r="D274" s="72">
        <f>D273/D247</f>
        <v>16.595816049382716</v>
      </c>
      <c r="E274" s="72"/>
      <c r="G274" s="7"/>
      <c r="H274" s="67"/>
    </row>
    <row r="287" spans="2:8" ht="60.75">
      <c r="B287" s="94" t="s">
        <v>51</v>
      </c>
      <c r="C287" s="94"/>
      <c r="D287" s="94"/>
      <c r="E287" s="94"/>
      <c r="F287" s="94"/>
      <c r="G287" s="94"/>
      <c r="H287" s="94"/>
    </row>
    <row r="288" spans="2:8" ht="46.5" customHeight="1">
      <c r="B288" s="95" t="s">
        <v>37</v>
      </c>
      <c r="C288" s="95"/>
      <c r="D288" s="95"/>
      <c r="E288" s="95"/>
      <c r="F288" s="95"/>
      <c r="G288" s="95"/>
    </row>
    <row r="289" spans="2:8">
      <c r="C289" s="69"/>
      <c r="G289" s="7"/>
    </row>
    <row r="290" spans="2:8" ht="25.5">
      <c r="C290" s="14" t="s">
        <v>5</v>
      </c>
      <c r="D290" s="6"/>
    </row>
    <row r="291" spans="2:8" ht="20.25">
      <c r="B291" s="10"/>
      <c r="C291" s="96" t="s">
        <v>15</v>
      </c>
      <c r="D291" s="99" t="s">
        <v>43</v>
      </c>
      <c r="E291" s="99"/>
      <c r="F291" s="99"/>
      <c r="G291" s="99"/>
      <c r="H291" s="58"/>
    </row>
    <row r="292" spans="2:8" ht="20.25" customHeight="1">
      <c r="B292" s="10"/>
      <c r="C292" s="97"/>
      <c r="D292" s="99" t="s">
        <v>64</v>
      </c>
      <c r="E292" s="99"/>
      <c r="F292" s="99"/>
      <c r="G292" s="99"/>
      <c r="H292" s="58"/>
    </row>
    <row r="293" spans="2:8" ht="20.25" customHeight="1">
      <c r="B293" s="10"/>
      <c r="C293" s="98"/>
      <c r="D293" s="99" t="s">
        <v>63</v>
      </c>
      <c r="E293" s="99"/>
      <c r="F293" s="99"/>
      <c r="G293" s="99"/>
      <c r="H293" s="58"/>
    </row>
    <row r="294" spans="2:8">
      <c r="C294" s="48" t="s">
        <v>12</v>
      </c>
      <c r="D294" s="49">
        <v>1</v>
      </c>
      <c r="E294" s="50"/>
      <c r="F294" s="10"/>
    </row>
    <row r="295" spans="2:8">
      <c r="C295" s="1" t="s">
        <v>9</v>
      </c>
      <c r="D295" s="44">
        <v>242</v>
      </c>
      <c r="E295" s="73" t="s">
        <v>16</v>
      </c>
      <c r="F295" s="74"/>
      <c r="G295" s="77">
        <f>D296/D295</f>
        <v>11.564256198347108</v>
      </c>
    </row>
    <row r="296" spans="2:8">
      <c r="C296" s="1" t="s">
        <v>10</v>
      </c>
      <c r="D296" s="44">
        <v>2798.55</v>
      </c>
      <c r="E296" s="75"/>
      <c r="F296" s="76"/>
      <c r="G296" s="78"/>
    </row>
    <row r="297" spans="2:8">
      <c r="C297" s="54"/>
      <c r="D297" s="55"/>
      <c r="E297" s="56"/>
    </row>
    <row r="298" spans="2:8">
      <c r="C298" s="53" t="s">
        <v>7</v>
      </c>
      <c r="D298" s="51" t="s">
        <v>65</v>
      </c>
      <c r="E298" s="59"/>
    </row>
    <row r="299" spans="2:8">
      <c r="C299" s="53" t="s">
        <v>11</v>
      </c>
      <c r="D299" s="51" t="s">
        <v>61</v>
      </c>
      <c r="E299" s="59"/>
    </row>
    <row r="300" spans="2:8">
      <c r="C300" s="53" t="s">
        <v>13</v>
      </c>
      <c r="D300" s="52" t="s">
        <v>34</v>
      </c>
      <c r="E300" s="59"/>
    </row>
    <row r="301" spans="2:8" ht="24" thickBot="1">
      <c r="C301" s="60"/>
      <c r="D301" s="60"/>
    </row>
    <row r="302" spans="2:8" ht="48" thickBot="1">
      <c r="B302" s="79" t="s">
        <v>17</v>
      </c>
      <c r="C302" s="80"/>
      <c r="D302" s="23" t="s">
        <v>20</v>
      </c>
      <c r="E302" s="81" t="s">
        <v>22</v>
      </c>
      <c r="F302" s="82"/>
      <c r="G302" s="2" t="s">
        <v>21</v>
      </c>
    </row>
    <row r="303" spans="2:8" ht="24" thickBot="1">
      <c r="B303" s="83" t="s">
        <v>36</v>
      </c>
      <c r="C303" s="84"/>
      <c r="D303" s="32">
        <v>197.93</v>
      </c>
      <c r="E303" s="33">
        <v>1</v>
      </c>
      <c r="F303" s="18" t="s">
        <v>25</v>
      </c>
      <c r="G303" s="26">
        <f t="shared" ref="G303:G310" si="11">D303*E303</f>
        <v>197.93</v>
      </c>
      <c r="H303" s="85"/>
    </row>
    <row r="304" spans="2:8">
      <c r="B304" s="86" t="s">
        <v>18</v>
      </c>
      <c r="C304" s="87"/>
      <c r="D304" s="34">
        <v>70.41</v>
      </c>
      <c r="E304" s="35">
        <v>0.4</v>
      </c>
      <c r="F304" s="19" t="s">
        <v>26</v>
      </c>
      <c r="G304" s="27">
        <f t="shared" si="11"/>
        <v>28.164000000000001</v>
      </c>
      <c r="H304" s="85"/>
    </row>
    <row r="305" spans="2:8" ht="24" thickBot="1">
      <c r="B305" s="88" t="s">
        <v>19</v>
      </c>
      <c r="C305" s="89"/>
      <c r="D305" s="36">
        <v>222.31</v>
      </c>
      <c r="E305" s="37">
        <v>0.4</v>
      </c>
      <c r="F305" s="20" t="s">
        <v>26</v>
      </c>
      <c r="G305" s="28">
        <f t="shared" si="11"/>
        <v>88.924000000000007</v>
      </c>
      <c r="H305" s="85"/>
    </row>
    <row r="306" spans="2:8" ht="24" thickBot="1">
      <c r="B306" s="90" t="s">
        <v>28</v>
      </c>
      <c r="C306" s="91"/>
      <c r="D306" s="38">
        <v>842.65</v>
      </c>
      <c r="E306" s="39">
        <v>1</v>
      </c>
      <c r="F306" s="24" t="s">
        <v>25</v>
      </c>
      <c r="G306" s="29">
        <f t="shared" si="11"/>
        <v>842.65</v>
      </c>
      <c r="H306" s="85"/>
    </row>
    <row r="307" spans="2:8">
      <c r="B307" s="86" t="s">
        <v>33</v>
      </c>
      <c r="C307" s="87"/>
      <c r="D307" s="34"/>
      <c r="E307" s="35"/>
      <c r="F307" s="19" t="s">
        <v>25</v>
      </c>
      <c r="G307" s="27">
        <f t="shared" si="11"/>
        <v>0</v>
      </c>
      <c r="H307" s="85"/>
    </row>
    <row r="308" spans="2:8">
      <c r="B308" s="92" t="s">
        <v>27</v>
      </c>
      <c r="C308" s="93"/>
      <c r="D308" s="40">
        <v>1300</v>
      </c>
      <c r="E308" s="41">
        <v>1</v>
      </c>
      <c r="F308" s="21" t="s">
        <v>25</v>
      </c>
      <c r="G308" s="30">
        <f t="shared" si="11"/>
        <v>1300</v>
      </c>
      <c r="H308" s="85"/>
    </row>
    <row r="309" spans="2:8">
      <c r="B309" s="92" t="s">
        <v>29</v>
      </c>
      <c r="C309" s="93"/>
      <c r="D309" s="42"/>
      <c r="E309" s="43"/>
      <c r="F309" s="21" t="s">
        <v>25</v>
      </c>
      <c r="G309" s="30">
        <f t="shared" si="11"/>
        <v>0</v>
      </c>
      <c r="H309" s="85"/>
    </row>
    <row r="310" spans="2:8">
      <c r="B310" s="92" t="s">
        <v>30</v>
      </c>
      <c r="C310" s="93"/>
      <c r="D310" s="42"/>
      <c r="E310" s="43"/>
      <c r="F310" s="21" t="s">
        <v>25</v>
      </c>
      <c r="G310" s="30">
        <f t="shared" si="11"/>
        <v>0</v>
      </c>
      <c r="H310" s="85"/>
    </row>
    <row r="311" spans="2:8">
      <c r="B311" s="92" t="s">
        <v>32</v>
      </c>
      <c r="C311" s="93"/>
      <c r="D311" s="42"/>
      <c r="E311" s="43"/>
      <c r="F311" s="21" t="s">
        <v>25</v>
      </c>
      <c r="G311" s="30">
        <f>D311*E311</f>
        <v>0</v>
      </c>
      <c r="H311" s="85"/>
    </row>
    <row r="312" spans="2:8" ht="24" thickBot="1">
      <c r="B312" s="88" t="s">
        <v>31</v>
      </c>
      <c r="C312" s="89"/>
      <c r="D312" s="36"/>
      <c r="E312" s="37"/>
      <c r="F312" s="20" t="s">
        <v>25</v>
      </c>
      <c r="G312" s="31">
        <f>D312*E312</f>
        <v>0</v>
      </c>
      <c r="H312" s="85"/>
    </row>
    <row r="313" spans="2:8">
      <c r="C313" s="3"/>
      <c r="D313" s="3"/>
      <c r="E313" s="4"/>
      <c r="F313" s="4"/>
      <c r="H313" s="63"/>
    </row>
    <row r="314" spans="2:8" ht="25.5">
      <c r="C314" s="14" t="s">
        <v>14</v>
      </c>
      <c r="D314" s="6"/>
    </row>
    <row r="315" spans="2:8" ht="18.75">
      <c r="C315" s="70" t="s">
        <v>6</v>
      </c>
      <c r="D315" s="68" t="s">
        <v>0</v>
      </c>
      <c r="E315" s="9">
        <f>ROUND((G303+D296)/D296,2)</f>
        <v>1.07</v>
      </c>
      <c r="F315" s="9"/>
      <c r="G315" s="10"/>
      <c r="H315" s="7"/>
    </row>
    <row r="316" spans="2:8">
      <c r="C316" s="70"/>
      <c r="D316" s="68" t="s">
        <v>1</v>
      </c>
      <c r="E316" s="9">
        <f>ROUND(((G304+G305)+D296)/D296,2)</f>
        <v>1.04</v>
      </c>
      <c r="F316" s="9"/>
      <c r="G316" s="11"/>
      <c r="H316" s="66"/>
    </row>
    <row r="317" spans="2:8">
      <c r="C317" s="70"/>
      <c r="D317" s="68" t="s">
        <v>2</v>
      </c>
      <c r="E317" s="9">
        <f>ROUND((G306+D296)/D296,2)</f>
        <v>1.3</v>
      </c>
      <c r="F317" s="12"/>
      <c r="G317" s="11"/>
    </row>
    <row r="318" spans="2:8">
      <c r="C318" s="70"/>
      <c r="D318" s="13" t="s">
        <v>3</v>
      </c>
      <c r="E318" s="45">
        <f>ROUND((SUM(G307:G312)+D296)/D296,2)</f>
        <v>1.46</v>
      </c>
      <c r="F318" s="10"/>
      <c r="G318" s="11"/>
    </row>
    <row r="319" spans="2:8" ht="25.5">
      <c r="D319" s="46" t="s">
        <v>4</v>
      </c>
      <c r="E319" s="47">
        <f>SUM(E315:E318)-IF(D300="сплошная",3,2)</f>
        <v>1.87</v>
      </c>
      <c r="F319" s="25"/>
    </row>
    <row r="320" spans="2:8">
      <c r="E320" s="15"/>
    </row>
    <row r="321" spans="2:8" ht="25.5">
      <c r="B321" s="22"/>
      <c r="C321" s="16" t="s">
        <v>23</v>
      </c>
      <c r="D321" s="71">
        <f>E319*D296</f>
        <v>5233.2885000000006</v>
      </c>
      <c r="E321" s="71"/>
    </row>
    <row r="322" spans="2:8" ht="18.75">
      <c r="C322" s="17" t="s">
        <v>8</v>
      </c>
      <c r="D322" s="72">
        <f>D321/D295</f>
        <v>21.625159090909094</v>
      </c>
      <c r="E322" s="72"/>
      <c r="G322" s="7"/>
      <c r="H322" s="67"/>
    </row>
    <row r="335" spans="2:8" ht="60.75">
      <c r="B335" s="94" t="s">
        <v>52</v>
      </c>
      <c r="C335" s="94"/>
      <c r="D335" s="94"/>
      <c r="E335" s="94"/>
      <c r="F335" s="94"/>
      <c r="G335" s="94"/>
      <c r="H335" s="94"/>
    </row>
    <row r="336" spans="2:8" ht="46.5" customHeight="1">
      <c r="B336" s="95" t="s">
        <v>37</v>
      </c>
      <c r="C336" s="95"/>
      <c r="D336" s="95"/>
      <c r="E336" s="95"/>
      <c r="F336" s="95"/>
      <c r="G336" s="95"/>
    </row>
    <row r="337" spans="2:8">
      <c r="C337" s="69"/>
      <c r="G337" s="7"/>
    </row>
    <row r="338" spans="2:8" ht="25.5">
      <c r="C338" s="14" t="s">
        <v>5</v>
      </c>
      <c r="D338" s="6"/>
    </row>
    <row r="339" spans="2:8" ht="20.25">
      <c r="B339" s="10"/>
      <c r="C339" s="96" t="s">
        <v>15</v>
      </c>
      <c r="D339" s="99" t="s">
        <v>43</v>
      </c>
      <c r="E339" s="99"/>
      <c r="F339" s="99"/>
      <c r="G339" s="99"/>
      <c r="H339" s="58"/>
    </row>
    <row r="340" spans="2:8" ht="20.25">
      <c r="B340" s="10"/>
      <c r="C340" s="97"/>
      <c r="D340" s="99" t="s">
        <v>66</v>
      </c>
      <c r="E340" s="99"/>
      <c r="F340" s="99"/>
      <c r="G340" s="99"/>
      <c r="H340" s="58"/>
    </row>
    <row r="341" spans="2:8" ht="20.25">
      <c r="B341" s="10"/>
      <c r="C341" s="98"/>
      <c r="D341" s="99" t="s">
        <v>67</v>
      </c>
      <c r="E341" s="99"/>
      <c r="F341" s="99"/>
      <c r="G341" s="99"/>
      <c r="H341" s="58"/>
    </row>
    <row r="342" spans="2:8">
      <c r="C342" s="48" t="s">
        <v>12</v>
      </c>
      <c r="D342" s="49">
        <v>0.9</v>
      </c>
      <c r="E342" s="50"/>
      <c r="F342" s="10"/>
    </row>
    <row r="343" spans="2:8">
      <c r="C343" s="1" t="s">
        <v>9</v>
      </c>
      <c r="D343" s="44">
        <v>179</v>
      </c>
      <c r="E343" s="73" t="s">
        <v>16</v>
      </c>
      <c r="F343" s="74"/>
      <c r="G343" s="77">
        <f>D344/D343</f>
        <v>11.462681564245811</v>
      </c>
    </row>
    <row r="344" spans="2:8">
      <c r="C344" s="1" t="s">
        <v>10</v>
      </c>
      <c r="D344" s="44">
        <v>2051.8200000000002</v>
      </c>
      <c r="E344" s="75"/>
      <c r="F344" s="76"/>
      <c r="G344" s="78"/>
    </row>
    <row r="345" spans="2:8">
      <c r="C345" s="54"/>
      <c r="D345" s="55"/>
      <c r="E345" s="56"/>
    </row>
    <row r="346" spans="2:8">
      <c r="C346" s="53" t="s">
        <v>7</v>
      </c>
      <c r="D346" s="51" t="s">
        <v>68</v>
      </c>
      <c r="E346" s="59"/>
    </row>
    <row r="347" spans="2:8">
      <c r="C347" s="53" t="s">
        <v>11</v>
      </c>
      <c r="D347" s="51">
        <v>75</v>
      </c>
      <c r="E347" s="59"/>
    </row>
    <row r="348" spans="2:8">
      <c r="C348" s="53" t="s">
        <v>13</v>
      </c>
      <c r="D348" s="52" t="s">
        <v>34</v>
      </c>
      <c r="E348" s="59"/>
    </row>
    <row r="349" spans="2:8" ht="24" thickBot="1">
      <c r="C349" s="60"/>
      <c r="D349" s="60"/>
    </row>
    <row r="350" spans="2:8" ht="48" thickBot="1">
      <c r="B350" s="79" t="s">
        <v>17</v>
      </c>
      <c r="C350" s="80"/>
      <c r="D350" s="23" t="s">
        <v>20</v>
      </c>
      <c r="E350" s="81" t="s">
        <v>22</v>
      </c>
      <c r="F350" s="82"/>
      <c r="G350" s="2" t="s">
        <v>21</v>
      </c>
    </row>
    <row r="351" spans="2:8" ht="24" thickBot="1">
      <c r="B351" s="83" t="s">
        <v>36</v>
      </c>
      <c r="C351" s="84"/>
      <c r="D351" s="32">
        <v>197.93</v>
      </c>
      <c r="E351" s="33">
        <v>0.9</v>
      </c>
      <c r="F351" s="18" t="s">
        <v>25</v>
      </c>
      <c r="G351" s="26">
        <f t="shared" ref="G351:G358" si="12">D351*E351</f>
        <v>178.137</v>
      </c>
      <c r="H351" s="85"/>
    </row>
    <row r="352" spans="2:8">
      <c r="B352" s="86" t="s">
        <v>18</v>
      </c>
      <c r="C352" s="87"/>
      <c r="D352" s="34">
        <v>70.41</v>
      </c>
      <c r="E352" s="35">
        <v>0.4</v>
      </c>
      <c r="F352" s="19" t="s">
        <v>26</v>
      </c>
      <c r="G352" s="27">
        <f t="shared" si="12"/>
        <v>28.164000000000001</v>
      </c>
      <c r="H352" s="85"/>
    </row>
    <row r="353" spans="2:8" ht="24" thickBot="1">
      <c r="B353" s="88" t="s">
        <v>19</v>
      </c>
      <c r="C353" s="89"/>
      <c r="D353" s="36">
        <v>222.31</v>
      </c>
      <c r="E353" s="37">
        <v>0.4</v>
      </c>
      <c r="F353" s="20" t="s">
        <v>26</v>
      </c>
      <c r="G353" s="28">
        <f t="shared" si="12"/>
        <v>88.924000000000007</v>
      </c>
      <c r="H353" s="85"/>
    </row>
    <row r="354" spans="2:8" ht="24" thickBot="1">
      <c r="B354" s="90" t="s">
        <v>28</v>
      </c>
      <c r="C354" s="91"/>
      <c r="D354" s="38">
        <v>842.65</v>
      </c>
      <c r="E354" s="39">
        <v>0.9</v>
      </c>
      <c r="F354" s="24" t="s">
        <v>25</v>
      </c>
      <c r="G354" s="29">
        <f t="shared" si="12"/>
        <v>758.38499999999999</v>
      </c>
      <c r="H354" s="85"/>
    </row>
    <row r="355" spans="2:8">
      <c r="B355" s="86" t="s">
        <v>33</v>
      </c>
      <c r="C355" s="87"/>
      <c r="D355" s="34"/>
      <c r="E355" s="35"/>
      <c r="F355" s="19" t="s">
        <v>25</v>
      </c>
      <c r="G355" s="27">
        <f t="shared" si="12"/>
        <v>0</v>
      </c>
      <c r="H355" s="85"/>
    </row>
    <row r="356" spans="2:8">
      <c r="B356" s="92" t="s">
        <v>27</v>
      </c>
      <c r="C356" s="93"/>
      <c r="D356" s="40">
        <v>1300</v>
      </c>
      <c r="E356" s="41">
        <v>0.9</v>
      </c>
      <c r="F356" s="21" t="s">
        <v>25</v>
      </c>
      <c r="G356" s="30">
        <f t="shared" si="12"/>
        <v>1170</v>
      </c>
      <c r="H356" s="85"/>
    </row>
    <row r="357" spans="2:8">
      <c r="B357" s="92" t="s">
        <v>29</v>
      </c>
      <c r="C357" s="93"/>
      <c r="D357" s="42"/>
      <c r="E357" s="43"/>
      <c r="F357" s="21" t="s">
        <v>25</v>
      </c>
      <c r="G357" s="30">
        <f t="shared" si="12"/>
        <v>0</v>
      </c>
      <c r="H357" s="85"/>
    </row>
    <row r="358" spans="2:8">
      <c r="B358" s="92" t="s">
        <v>30</v>
      </c>
      <c r="C358" s="93"/>
      <c r="D358" s="42"/>
      <c r="E358" s="43"/>
      <c r="F358" s="21" t="s">
        <v>25</v>
      </c>
      <c r="G358" s="30">
        <f t="shared" si="12"/>
        <v>0</v>
      </c>
      <c r="H358" s="85"/>
    </row>
    <row r="359" spans="2:8">
      <c r="B359" s="92" t="s">
        <v>32</v>
      </c>
      <c r="C359" s="93"/>
      <c r="D359" s="42"/>
      <c r="E359" s="43"/>
      <c r="F359" s="21" t="s">
        <v>25</v>
      </c>
      <c r="G359" s="30">
        <f>D359*E359</f>
        <v>0</v>
      </c>
      <c r="H359" s="85"/>
    </row>
    <row r="360" spans="2:8" ht="24" thickBot="1">
      <c r="B360" s="88" t="s">
        <v>31</v>
      </c>
      <c r="C360" s="89"/>
      <c r="D360" s="36"/>
      <c r="E360" s="37"/>
      <c r="F360" s="20" t="s">
        <v>25</v>
      </c>
      <c r="G360" s="31">
        <f>D360*E360</f>
        <v>0</v>
      </c>
      <c r="H360" s="85"/>
    </row>
    <row r="361" spans="2:8">
      <c r="C361" s="3"/>
      <c r="D361" s="3"/>
      <c r="E361" s="4"/>
      <c r="F361" s="4"/>
      <c r="H361" s="63"/>
    </row>
    <row r="362" spans="2:8" ht="25.5">
      <c r="C362" s="14" t="s">
        <v>14</v>
      </c>
      <c r="D362" s="6"/>
    </row>
    <row r="363" spans="2:8" ht="18.75">
      <c r="C363" s="70" t="s">
        <v>6</v>
      </c>
      <c r="D363" s="68" t="s">
        <v>0</v>
      </c>
      <c r="E363" s="9">
        <f>ROUND((G351+D344)/D344,2)</f>
        <v>1.0900000000000001</v>
      </c>
      <c r="F363" s="9"/>
      <c r="G363" s="10"/>
      <c r="H363" s="7"/>
    </row>
    <row r="364" spans="2:8">
      <c r="C364" s="70"/>
      <c r="D364" s="68" t="s">
        <v>1</v>
      </c>
      <c r="E364" s="9">
        <f>ROUND(((G352+G353)+D344)/D344,2)</f>
        <v>1.06</v>
      </c>
      <c r="F364" s="9"/>
      <c r="G364" s="11"/>
      <c r="H364" s="66"/>
    </row>
    <row r="365" spans="2:8">
      <c r="C365" s="70"/>
      <c r="D365" s="68" t="s">
        <v>2</v>
      </c>
      <c r="E365" s="9">
        <f>ROUND((G354+D344)/D344,2)</f>
        <v>1.37</v>
      </c>
      <c r="F365" s="12"/>
      <c r="G365" s="11"/>
    </row>
    <row r="366" spans="2:8">
      <c r="C366" s="70"/>
      <c r="D366" s="13" t="s">
        <v>3</v>
      </c>
      <c r="E366" s="45">
        <f>ROUND((SUM(G355:G360)+D344)/D344,2)</f>
        <v>1.57</v>
      </c>
      <c r="F366" s="10"/>
      <c r="G366" s="11"/>
    </row>
    <row r="367" spans="2:8" ht="25.5">
      <c r="D367" s="46" t="s">
        <v>4</v>
      </c>
      <c r="E367" s="47">
        <f>SUM(E363:E366)-IF(D348="сплошная",3,2)</f>
        <v>2.0900000000000007</v>
      </c>
      <c r="F367" s="25"/>
    </row>
    <row r="368" spans="2:8">
      <c r="E368" s="15"/>
    </row>
    <row r="369" spans="2:8" ht="25.5">
      <c r="B369" s="22"/>
      <c r="C369" s="16" t="s">
        <v>23</v>
      </c>
      <c r="D369" s="71">
        <f>E367*D344</f>
        <v>4288.3038000000015</v>
      </c>
      <c r="E369" s="71"/>
    </row>
    <row r="370" spans="2:8" ht="18.75">
      <c r="C370" s="17" t="s">
        <v>8</v>
      </c>
      <c r="D370" s="72">
        <f>D369/D343</f>
        <v>23.957004469273752</v>
      </c>
      <c r="E370" s="72"/>
      <c r="G370" s="7"/>
      <c r="H370" s="67"/>
    </row>
    <row r="383" spans="2:8" ht="60.75">
      <c r="B383" s="94" t="s">
        <v>53</v>
      </c>
      <c r="C383" s="94"/>
      <c r="D383" s="94"/>
      <c r="E383" s="94"/>
      <c r="F383" s="94"/>
      <c r="G383" s="94"/>
      <c r="H383" s="94"/>
    </row>
    <row r="384" spans="2:8" ht="46.5" customHeight="1">
      <c r="B384" s="95" t="s">
        <v>37</v>
      </c>
      <c r="C384" s="95"/>
      <c r="D384" s="95"/>
      <c r="E384" s="95"/>
      <c r="F384" s="95"/>
      <c r="G384" s="95"/>
    </row>
    <row r="385" spans="2:8">
      <c r="C385" s="69"/>
      <c r="G385" s="7"/>
    </row>
    <row r="386" spans="2:8" ht="25.5">
      <c r="C386" s="14" t="s">
        <v>5</v>
      </c>
      <c r="D386" s="6"/>
    </row>
    <row r="387" spans="2:8" ht="20.25">
      <c r="B387" s="10"/>
      <c r="C387" s="96" t="s">
        <v>15</v>
      </c>
      <c r="D387" s="99" t="s">
        <v>43</v>
      </c>
      <c r="E387" s="99"/>
      <c r="F387" s="99"/>
      <c r="G387" s="99"/>
      <c r="H387" s="58"/>
    </row>
    <row r="388" spans="2:8" ht="20.25">
      <c r="B388" s="10"/>
      <c r="C388" s="97"/>
      <c r="D388" s="99" t="s">
        <v>64</v>
      </c>
      <c r="E388" s="99"/>
      <c r="F388" s="99"/>
      <c r="G388" s="99"/>
      <c r="H388" s="58"/>
    </row>
    <row r="389" spans="2:8" ht="20.25">
      <c r="B389" s="10"/>
      <c r="C389" s="98"/>
      <c r="D389" s="99" t="s">
        <v>69</v>
      </c>
      <c r="E389" s="99"/>
      <c r="F389" s="99"/>
      <c r="G389" s="99"/>
      <c r="H389" s="58"/>
    </row>
    <row r="390" spans="2:8">
      <c r="C390" s="48" t="s">
        <v>12</v>
      </c>
      <c r="D390" s="49">
        <v>3</v>
      </c>
      <c r="E390" s="50"/>
      <c r="F390" s="10"/>
    </row>
    <row r="391" spans="2:8">
      <c r="C391" s="1" t="s">
        <v>9</v>
      </c>
      <c r="D391" s="44">
        <v>816</v>
      </c>
      <c r="E391" s="73" t="s">
        <v>16</v>
      </c>
      <c r="F391" s="74"/>
      <c r="G391" s="77">
        <f>D392/D391</f>
        <v>49.333272058823525</v>
      </c>
    </row>
    <row r="392" spans="2:8">
      <c r="C392" s="1" t="s">
        <v>10</v>
      </c>
      <c r="D392" s="44">
        <v>40255.949999999997</v>
      </c>
      <c r="E392" s="75"/>
      <c r="F392" s="76"/>
      <c r="G392" s="78"/>
    </row>
    <row r="393" spans="2:8">
      <c r="C393" s="54"/>
      <c r="D393" s="55"/>
      <c r="E393" s="56"/>
    </row>
    <row r="394" spans="2:8">
      <c r="C394" s="53" t="s">
        <v>7</v>
      </c>
      <c r="D394" s="51" t="s">
        <v>70</v>
      </c>
      <c r="E394" s="59"/>
    </row>
    <row r="395" spans="2:8">
      <c r="C395" s="53" t="s">
        <v>11</v>
      </c>
      <c r="D395" s="51" t="s">
        <v>71</v>
      </c>
      <c r="E395" s="59"/>
    </row>
    <row r="396" spans="2:8">
      <c r="C396" s="53" t="s">
        <v>13</v>
      </c>
      <c r="D396" s="52" t="s">
        <v>34</v>
      </c>
      <c r="E396" s="59"/>
    </row>
    <row r="397" spans="2:8" ht="24" thickBot="1">
      <c r="C397" s="60"/>
      <c r="D397" s="60"/>
    </row>
    <row r="398" spans="2:8" ht="48" thickBot="1">
      <c r="B398" s="79" t="s">
        <v>17</v>
      </c>
      <c r="C398" s="80"/>
      <c r="D398" s="23" t="s">
        <v>20</v>
      </c>
      <c r="E398" s="81" t="s">
        <v>22</v>
      </c>
      <c r="F398" s="82"/>
      <c r="G398" s="2" t="s">
        <v>21</v>
      </c>
    </row>
    <row r="399" spans="2:8" ht="24" thickBot="1">
      <c r="B399" s="83" t="s">
        <v>36</v>
      </c>
      <c r="C399" s="84"/>
      <c r="D399" s="32">
        <v>197.93</v>
      </c>
      <c r="E399" s="33">
        <v>3</v>
      </c>
      <c r="F399" s="18" t="s">
        <v>25</v>
      </c>
      <c r="G399" s="26">
        <f t="shared" ref="G399:G406" si="13">D399*E399</f>
        <v>593.79</v>
      </c>
      <c r="H399" s="85"/>
    </row>
    <row r="400" spans="2:8">
      <c r="B400" s="86" t="s">
        <v>18</v>
      </c>
      <c r="C400" s="87"/>
      <c r="D400" s="34">
        <v>70.41</v>
      </c>
      <c r="E400" s="35">
        <v>0.8</v>
      </c>
      <c r="F400" s="19" t="s">
        <v>26</v>
      </c>
      <c r="G400" s="27">
        <f t="shared" si="13"/>
        <v>56.328000000000003</v>
      </c>
      <c r="H400" s="85"/>
    </row>
    <row r="401" spans="2:8" ht="24" thickBot="1">
      <c r="B401" s="88" t="s">
        <v>19</v>
      </c>
      <c r="C401" s="89"/>
      <c r="D401" s="36">
        <v>222.31</v>
      </c>
      <c r="E401" s="37">
        <v>0.8</v>
      </c>
      <c r="F401" s="20" t="s">
        <v>26</v>
      </c>
      <c r="G401" s="28">
        <f t="shared" si="13"/>
        <v>177.84800000000001</v>
      </c>
      <c r="H401" s="85"/>
    </row>
    <row r="402" spans="2:8" ht="24" thickBot="1">
      <c r="B402" s="90" t="s">
        <v>28</v>
      </c>
      <c r="C402" s="91"/>
      <c r="D402" s="38">
        <v>842.65</v>
      </c>
      <c r="E402" s="39">
        <v>3</v>
      </c>
      <c r="F402" s="24" t="s">
        <v>25</v>
      </c>
      <c r="G402" s="29">
        <f t="shared" si="13"/>
        <v>2527.9499999999998</v>
      </c>
      <c r="H402" s="85"/>
    </row>
    <row r="403" spans="2:8">
      <c r="B403" s="86" t="s">
        <v>33</v>
      </c>
      <c r="C403" s="87"/>
      <c r="D403" s="34">
        <v>45.69</v>
      </c>
      <c r="E403" s="35">
        <v>3</v>
      </c>
      <c r="F403" s="19" t="s">
        <v>25</v>
      </c>
      <c r="G403" s="27">
        <f t="shared" si="13"/>
        <v>137.07</v>
      </c>
      <c r="H403" s="85"/>
    </row>
    <row r="404" spans="2:8">
      <c r="B404" s="92" t="s">
        <v>27</v>
      </c>
      <c r="C404" s="93"/>
      <c r="D404" s="40"/>
      <c r="E404" s="41"/>
      <c r="F404" s="21" t="s">
        <v>25</v>
      </c>
      <c r="G404" s="30">
        <f t="shared" si="13"/>
        <v>0</v>
      </c>
      <c r="H404" s="85"/>
    </row>
    <row r="405" spans="2:8">
      <c r="B405" s="92" t="s">
        <v>29</v>
      </c>
      <c r="C405" s="93"/>
      <c r="D405" s="42">
        <v>6309.5</v>
      </c>
      <c r="E405" s="43">
        <v>3</v>
      </c>
      <c r="F405" s="21" t="s">
        <v>25</v>
      </c>
      <c r="G405" s="30">
        <f t="shared" si="13"/>
        <v>18928.5</v>
      </c>
      <c r="H405" s="85"/>
    </row>
    <row r="406" spans="2:8">
      <c r="B406" s="92" t="s">
        <v>30</v>
      </c>
      <c r="C406" s="93"/>
      <c r="D406" s="42">
        <v>1724.36</v>
      </c>
      <c r="E406" s="43">
        <v>3</v>
      </c>
      <c r="F406" s="21" t="s">
        <v>25</v>
      </c>
      <c r="G406" s="30">
        <f t="shared" si="13"/>
        <v>5173.08</v>
      </c>
      <c r="H406" s="85"/>
    </row>
    <row r="407" spans="2:8">
      <c r="B407" s="92" t="s">
        <v>32</v>
      </c>
      <c r="C407" s="93"/>
      <c r="D407" s="42">
        <v>776.01</v>
      </c>
      <c r="E407" s="43">
        <v>3</v>
      </c>
      <c r="F407" s="21" t="s">
        <v>25</v>
      </c>
      <c r="G407" s="30">
        <f>D407*E407</f>
        <v>2328.0299999999997</v>
      </c>
      <c r="H407" s="85"/>
    </row>
    <row r="408" spans="2:8" ht="24" thickBot="1">
      <c r="B408" s="88" t="s">
        <v>31</v>
      </c>
      <c r="C408" s="89"/>
      <c r="D408" s="36">
        <v>320.33</v>
      </c>
      <c r="E408" s="37">
        <v>12</v>
      </c>
      <c r="F408" s="20" t="s">
        <v>25</v>
      </c>
      <c r="G408" s="31">
        <f>D408*E408</f>
        <v>3843.96</v>
      </c>
      <c r="H408" s="85"/>
    </row>
    <row r="409" spans="2:8">
      <c r="C409" s="3"/>
      <c r="D409" s="3"/>
      <c r="E409" s="4"/>
      <c r="F409" s="4"/>
      <c r="H409" s="63"/>
    </row>
    <row r="410" spans="2:8" ht="25.5">
      <c r="C410" s="14" t="s">
        <v>14</v>
      </c>
      <c r="D410" s="6"/>
    </row>
    <row r="411" spans="2:8" ht="18.75">
      <c r="C411" s="70" t="s">
        <v>6</v>
      </c>
      <c r="D411" s="68" t="s">
        <v>0</v>
      </c>
      <c r="E411" s="9">
        <f>ROUND((G399+D392)/D392,2)</f>
        <v>1.01</v>
      </c>
      <c r="F411" s="9"/>
      <c r="G411" s="10"/>
      <c r="H411" s="7"/>
    </row>
    <row r="412" spans="2:8">
      <c r="C412" s="70"/>
      <c r="D412" s="68" t="s">
        <v>1</v>
      </c>
      <c r="E412" s="9">
        <f>ROUND(((G400+G401)+D392)/D392,2)</f>
        <v>1.01</v>
      </c>
      <c r="F412" s="9"/>
      <c r="G412" s="11"/>
      <c r="H412" s="66"/>
    </row>
    <row r="413" spans="2:8">
      <c r="C413" s="70"/>
      <c r="D413" s="68" t="s">
        <v>2</v>
      </c>
      <c r="E413" s="9">
        <f>ROUND((G402+D392)/D392,2)</f>
        <v>1.06</v>
      </c>
      <c r="F413" s="12"/>
      <c r="G413" s="11"/>
    </row>
    <row r="414" spans="2:8">
      <c r="C414" s="70"/>
      <c r="D414" s="13" t="s">
        <v>3</v>
      </c>
      <c r="E414" s="45">
        <f>ROUND((SUM(G403:G408)+D392)/D392,2)</f>
        <v>1.76</v>
      </c>
      <c r="F414" s="10"/>
      <c r="G414" s="11"/>
    </row>
    <row r="415" spans="2:8" ht="25.5">
      <c r="D415" s="46" t="s">
        <v>4</v>
      </c>
      <c r="E415" s="47">
        <f>SUM(E411:E414)-IF(D396="сплошная",3,2)</f>
        <v>1.8399999999999999</v>
      </c>
      <c r="F415" s="25"/>
    </row>
    <row r="416" spans="2:8">
      <c r="E416" s="15"/>
    </row>
    <row r="417" spans="2:8" ht="25.5">
      <c r="B417" s="22"/>
      <c r="C417" s="16" t="s">
        <v>23</v>
      </c>
      <c r="D417" s="71">
        <f>E415*D392</f>
        <v>74070.947999999989</v>
      </c>
      <c r="E417" s="71"/>
    </row>
    <row r="418" spans="2:8" ht="18.75">
      <c r="C418" s="17" t="s">
        <v>8</v>
      </c>
      <c r="D418" s="72">
        <f>D417/D391</f>
        <v>90.773220588235276</v>
      </c>
      <c r="E418" s="72"/>
      <c r="G418" s="7"/>
      <c r="H418" s="67"/>
    </row>
    <row r="428" spans="2:8" ht="21.75" customHeight="1"/>
    <row r="429" spans="2:8" hidden="1"/>
    <row r="430" spans="2:8" hidden="1"/>
    <row r="431" spans="2:8" ht="60.75">
      <c r="B431" s="94" t="s">
        <v>54</v>
      </c>
      <c r="C431" s="94"/>
      <c r="D431" s="94"/>
      <c r="E431" s="94"/>
      <c r="F431" s="94"/>
      <c r="G431" s="94"/>
      <c r="H431" s="94"/>
    </row>
    <row r="432" spans="2:8" ht="46.5" customHeight="1">
      <c r="B432" s="95" t="s">
        <v>37</v>
      </c>
      <c r="C432" s="95"/>
      <c r="D432" s="95"/>
      <c r="E432" s="95"/>
      <c r="F432" s="95"/>
      <c r="G432" s="95"/>
    </row>
    <row r="433" spans="2:8">
      <c r="C433" s="69"/>
      <c r="G433" s="7"/>
    </row>
    <row r="434" spans="2:8" ht="25.5">
      <c r="C434" s="14" t="s">
        <v>5</v>
      </c>
      <c r="D434" s="6"/>
    </row>
    <row r="435" spans="2:8" ht="20.25">
      <c r="B435" s="10"/>
      <c r="C435" s="96" t="s">
        <v>15</v>
      </c>
      <c r="D435" s="99" t="s">
        <v>43</v>
      </c>
      <c r="E435" s="99"/>
      <c r="F435" s="99"/>
      <c r="G435" s="99"/>
      <c r="H435" s="58"/>
    </row>
    <row r="436" spans="2:8" ht="20.25">
      <c r="B436" s="10"/>
      <c r="C436" s="97"/>
      <c r="D436" s="99" t="s">
        <v>64</v>
      </c>
      <c r="E436" s="99"/>
      <c r="F436" s="99"/>
      <c r="G436" s="99"/>
      <c r="H436" s="58"/>
    </row>
    <row r="437" spans="2:8" ht="20.25">
      <c r="B437" s="10"/>
      <c r="C437" s="98"/>
      <c r="D437" s="99" t="s">
        <v>72</v>
      </c>
      <c r="E437" s="99"/>
      <c r="F437" s="99"/>
      <c r="G437" s="99"/>
      <c r="H437" s="58"/>
    </row>
    <row r="438" spans="2:8">
      <c r="C438" s="48" t="s">
        <v>12</v>
      </c>
      <c r="D438" s="49">
        <v>2</v>
      </c>
      <c r="E438" s="50"/>
      <c r="F438" s="10"/>
    </row>
    <row r="439" spans="2:8">
      <c r="C439" s="1" t="s">
        <v>9</v>
      </c>
      <c r="D439" s="44">
        <v>523</v>
      </c>
      <c r="E439" s="73" t="s">
        <v>16</v>
      </c>
      <c r="F439" s="74"/>
      <c r="G439" s="77">
        <f>D440/D439</f>
        <v>49.305181644359465</v>
      </c>
    </row>
    <row r="440" spans="2:8">
      <c r="C440" s="1" t="s">
        <v>10</v>
      </c>
      <c r="D440" s="44">
        <v>25786.61</v>
      </c>
      <c r="E440" s="75"/>
      <c r="F440" s="76"/>
      <c r="G440" s="78"/>
    </row>
    <row r="441" spans="2:8">
      <c r="C441" s="54"/>
      <c r="D441" s="55"/>
      <c r="E441" s="56"/>
    </row>
    <row r="442" spans="2:8">
      <c r="C442" s="53" t="s">
        <v>7</v>
      </c>
      <c r="D442" s="51" t="s">
        <v>70</v>
      </c>
      <c r="E442" s="59"/>
    </row>
    <row r="443" spans="2:8">
      <c r="C443" s="53" t="s">
        <v>11</v>
      </c>
      <c r="D443" s="51">
        <v>80</v>
      </c>
      <c r="E443" s="59"/>
    </row>
    <row r="444" spans="2:8">
      <c r="C444" s="53" t="s">
        <v>13</v>
      </c>
      <c r="D444" s="52" t="s">
        <v>34</v>
      </c>
      <c r="E444" s="59"/>
    </row>
    <row r="445" spans="2:8" ht="24" thickBot="1">
      <c r="C445" s="60"/>
      <c r="D445" s="60"/>
    </row>
    <row r="446" spans="2:8" ht="48" thickBot="1">
      <c r="B446" s="79" t="s">
        <v>17</v>
      </c>
      <c r="C446" s="80"/>
      <c r="D446" s="23" t="s">
        <v>20</v>
      </c>
      <c r="E446" s="81" t="s">
        <v>22</v>
      </c>
      <c r="F446" s="82"/>
      <c r="G446" s="2" t="s">
        <v>21</v>
      </c>
    </row>
    <row r="447" spans="2:8" ht="24" thickBot="1">
      <c r="B447" s="83" t="s">
        <v>36</v>
      </c>
      <c r="C447" s="84"/>
      <c r="D447" s="32">
        <v>197.93</v>
      </c>
      <c r="E447" s="33">
        <v>2</v>
      </c>
      <c r="F447" s="18" t="s">
        <v>25</v>
      </c>
      <c r="G447" s="26">
        <f t="shared" ref="G447:G454" si="14">D447*E447</f>
        <v>395.86</v>
      </c>
      <c r="H447" s="85"/>
    </row>
    <row r="448" spans="2:8">
      <c r="B448" s="86" t="s">
        <v>18</v>
      </c>
      <c r="C448" s="87"/>
      <c r="D448" s="34">
        <v>70.41</v>
      </c>
      <c r="E448" s="35">
        <v>0.6</v>
      </c>
      <c r="F448" s="19" t="s">
        <v>26</v>
      </c>
      <c r="G448" s="27">
        <f t="shared" si="14"/>
        <v>42.245999999999995</v>
      </c>
      <c r="H448" s="85"/>
    </row>
    <row r="449" spans="2:8" ht="24" thickBot="1">
      <c r="B449" s="88" t="s">
        <v>19</v>
      </c>
      <c r="C449" s="89"/>
      <c r="D449" s="36">
        <v>222.31</v>
      </c>
      <c r="E449" s="37">
        <v>0.6</v>
      </c>
      <c r="F449" s="20" t="s">
        <v>26</v>
      </c>
      <c r="G449" s="28">
        <f t="shared" si="14"/>
        <v>133.386</v>
      </c>
      <c r="H449" s="85"/>
    </row>
    <row r="450" spans="2:8" ht="24" thickBot="1">
      <c r="B450" s="90" t="s">
        <v>28</v>
      </c>
      <c r="C450" s="91"/>
      <c r="D450" s="38">
        <v>842.65</v>
      </c>
      <c r="E450" s="39">
        <v>2</v>
      </c>
      <c r="F450" s="24" t="s">
        <v>25</v>
      </c>
      <c r="G450" s="29">
        <f t="shared" si="14"/>
        <v>1685.3</v>
      </c>
      <c r="H450" s="85"/>
    </row>
    <row r="451" spans="2:8">
      <c r="B451" s="86" t="s">
        <v>33</v>
      </c>
      <c r="C451" s="87"/>
      <c r="D451" s="34">
        <v>45.69</v>
      </c>
      <c r="E451" s="35">
        <v>2</v>
      </c>
      <c r="F451" s="19" t="s">
        <v>25</v>
      </c>
      <c r="G451" s="27">
        <f t="shared" si="14"/>
        <v>91.38</v>
      </c>
      <c r="H451" s="85"/>
    </row>
    <row r="452" spans="2:8">
      <c r="B452" s="92" t="s">
        <v>27</v>
      </c>
      <c r="C452" s="93"/>
      <c r="D452" s="40"/>
      <c r="E452" s="41"/>
      <c r="F452" s="21" t="s">
        <v>25</v>
      </c>
      <c r="G452" s="30">
        <f t="shared" si="14"/>
        <v>0</v>
      </c>
      <c r="H452" s="85"/>
    </row>
    <row r="453" spans="2:8">
      <c r="B453" s="92" t="s">
        <v>29</v>
      </c>
      <c r="C453" s="93"/>
      <c r="D453" s="42">
        <v>6309.5</v>
      </c>
      <c r="E453" s="43">
        <v>2</v>
      </c>
      <c r="F453" s="21" t="s">
        <v>25</v>
      </c>
      <c r="G453" s="30">
        <f t="shared" si="14"/>
        <v>12619</v>
      </c>
      <c r="H453" s="85"/>
    </row>
    <row r="454" spans="2:8">
      <c r="B454" s="92" t="s">
        <v>30</v>
      </c>
      <c r="C454" s="93"/>
      <c r="D454" s="42">
        <v>1724.36</v>
      </c>
      <c r="E454" s="43">
        <v>2</v>
      </c>
      <c r="F454" s="21" t="s">
        <v>25</v>
      </c>
      <c r="G454" s="30">
        <f t="shared" si="14"/>
        <v>3448.72</v>
      </c>
      <c r="H454" s="85"/>
    </row>
    <row r="455" spans="2:8">
      <c r="B455" s="92" t="s">
        <v>32</v>
      </c>
      <c r="C455" s="93"/>
      <c r="D455" s="42">
        <v>776.01</v>
      </c>
      <c r="E455" s="43">
        <v>2</v>
      </c>
      <c r="F455" s="21" t="s">
        <v>25</v>
      </c>
      <c r="G455" s="30">
        <f>D455*E455</f>
        <v>1552.02</v>
      </c>
      <c r="H455" s="85"/>
    </row>
    <row r="456" spans="2:8" ht="24" thickBot="1">
      <c r="B456" s="88" t="s">
        <v>31</v>
      </c>
      <c r="C456" s="89"/>
      <c r="D456" s="36">
        <v>320.33</v>
      </c>
      <c r="E456" s="37">
        <v>8</v>
      </c>
      <c r="F456" s="20" t="s">
        <v>25</v>
      </c>
      <c r="G456" s="31">
        <f>D456*E456</f>
        <v>2562.64</v>
      </c>
      <c r="H456" s="85"/>
    </row>
    <row r="457" spans="2:8">
      <c r="C457" s="3"/>
      <c r="D457" s="3"/>
      <c r="E457" s="4"/>
      <c r="F457" s="4"/>
      <c r="H457" s="63"/>
    </row>
    <row r="458" spans="2:8" ht="25.5">
      <c r="C458" s="14" t="s">
        <v>14</v>
      </c>
      <c r="D458" s="6"/>
    </row>
    <row r="459" spans="2:8" ht="18.75">
      <c r="C459" s="70" t="s">
        <v>6</v>
      </c>
      <c r="D459" s="68" t="s">
        <v>0</v>
      </c>
      <c r="E459" s="9">
        <f>ROUND((G447+D440)/D440,2)</f>
        <v>1.02</v>
      </c>
      <c r="F459" s="9"/>
      <c r="G459" s="10"/>
      <c r="H459" s="7"/>
    </row>
    <row r="460" spans="2:8">
      <c r="C460" s="70"/>
      <c r="D460" s="68" t="s">
        <v>1</v>
      </c>
      <c r="E460" s="9">
        <f>ROUND(((G448+G449)+D440)/D440,2)</f>
        <v>1.01</v>
      </c>
      <c r="F460" s="9"/>
      <c r="G460" s="11"/>
      <c r="H460" s="66"/>
    </row>
    <row r="461" spans="2:8">
      <c r="C461" s="70"/>
      <c r="D461" s="68" t="s">
        <v>2</v>
      </c>
      <c r="E461" s="9">
        <f>ROUND((G450+D440)/D440,2)</f>
        <v>1.07</v>
      </c>
      <c r="F461" s="12"/>
      <c r="G461" s="11"/>
    </row>
    <row r="462" spans="2:8">
      <c r="C462" s="70"/>
      <c r="D462" s="13" t="s">
        <v>3</v>
      </c>
      <c r="E462" s="45">
        <f>ROUND((SUM(G451:G456)+D440)/D440,2)</f>
        <v>1.79</v>
      </c>
      <c r="F462" s="10"/>
      <c r="G462" s="11"/>
    </row>
    <row r="463" spans="2:8" ht="25.5">
      <c r="D463" s="46" t="s">
        <v>4</v>
      </c>
      <c r="E463" s="47">
        <f>SUM(E459:E462)-IF(D444="сплошная",3,2)</f>
        <v>1.8900000000000006</v>
      </c>
      <c r="F463" s="25"/>
    </row>
    <row r="464" spans="2:8">
      <c r="E464" s="15"/>
    </row>
    <row r="465" spans="2:8" ht="25.5">
      <c r="B465" s="22"/>
      <c r="C465" s="16" t="s">
        <v>23</v>
      </c>
      <c r="D465" s="71">
        <f>E463*D440</f>
        <v>48736.692900000016</v>
      </c>
      <c r="E465" s="71"/>
    </row>
    <row r="466" spans="2:8" ht="18.75">
      <c r="C466" s="17" t="s">
        <v>8</v>
      </c>
      <c r="D466" s="72">
        <f>D465/D439</f>
        <v>93.186793307839423</v>
      </c>
      <c r="E466" s="72"/>
      <c r="G466" s="7"/>
      <c r="H466" s="67"/>
    </row>
    <row r="479" spans="2:8" ht="60.75">
      <c r="B479" s="94" t="s">
        <v>55</v>
      </c>
      <c r="C479" s="94"/>
      <c r="D479" s="94"/>
      <c r="E479" s="94"/>
      <c r="F479" s="94"/>
      <c r="G479" s="94"/>
      <c r="H479" s="94"/>
    </row>
    <row r="480" spans="2:8" ht="46.5" customHeight="1">
      <c r="B480" s="95" t="s">
        <v>37</v>
      </c>
      <c r="C480" s="95"/>
      <c r="D480" s="95"/>
      <c r="E480" s="95"/>
      <c r="F480" s="95"/>
      <c r="G480" s="95"/>
    </row>
    <row r="481" spans="2:8">
      <c r="C481" s="69"/>
      <c r="G481" s="7"/>
    </row>
    <row r="482" spans="2:8" ht="25.5">
      <c r="C482" s="14" t="s">
        <v>5</v>
      </c>
      <c r="D482" s="6"/>
    </row>
    <row r="483" spans="2:8" ht="20.25">
      <c r="B483" s="10"/>
      <c r="C483" s="96" t="s">
        <v>15</v>
      </c>
      <c r="D483" s="99" t="s">
        <v>43</v>
      </c>
      <c r="E483" s="99"/>
      <c r="F483" s="99"/>
      <c r="G483" s="99"/>
      <c r="H483" s="58"/>
    </row>
    <row r="484" spans="2:8" ht="20.25">
      <c r="B484" s="10"/>
      <c r="C484" s="97"/>
      <c r="D484" s="99" t="s">
        <v>44</v>
      </c>
      <c r="E484" s="99"/>
      <c r="F484" s="99"/>
      <c r="G484" s="99"/>
      <c r="H484" s="58"/>
    </row>
    <row r="485" spans="2:8" ht="20.25">
      <c r="B485" s="10"/>
      <c r="C485" s="98"/>
      <c r="D485" s="99" t="s">
        <v>73</v>
      </c>
      <c r="E485" s="99"/>
      <c r="F485" s="99"/>
      <c r="G485" s="99"/>
      <c r="H485" s="58"/>
    </row>
    <row r="486" spans="2:8">
      <c r="C486" s="48" t="s">
        <v>12</v>
      </c>
      <c r="D486" s="49">
        <v>3</v>
      </c>
      <c r="E486" s="50"/>
      <c r="F486" s="10"/>
    </row>
    <row r="487" spans="2:8">
      <c r="C487" s="1" t="s">
        <v>9</v>
      </c>
      <c r="D487" s="44">
        <v>636</v>
      </c>
      <c r="E487" s="73" t="s">
        <v>16</v>
      </c>
      <c r="F487" s="74"/>
      <c r="G487" s="77">
        <f>D488/D487</f>
        <v>41.082044025157231</v>
      </c>
    </row>
    <row r="488" spans="2:8">
      <c r="C488" s="1" t="s">
        <v>10</v>
      </c>
      <c r="D488" s="44">
        <v>26128.18</v>
      </c>
      <c r="E488" s="75"/>
      <c r="F488" s="76"/>
      <c r="G488" s="78"/>
    </row>
    <row r="489" spans="2:8">
      <c r="C489" s="54"/>
      <c r="D489" s="55"/>
      <c r="E489" s="56"/>
    </row>
    <row r="490" spans="2:8">
      <c r="C490" s="53" t="s">
        <v>7</v>
      </c>
      <c r="D490" s="51" t="s">
        <v>74</v>
      </c>
      <c r="E490" s="59"/>
    </row>
    <row r="491" spans="2:8">
      <c r="C491" s="53" t="s">
        <v>11</v>
      </c>
      <c r="D491" s="51">
        <v>80</v>
      </c>
      <c r="E491" s="59"/>
    </row>
    <row r="492" spans="2:8">
      <c r="C492" s="53" t="s">
        <v>13</v>
      </c>
      <c r="D492" s="52" t="s">
        <v>34</v>
      </c>
      <c r="E492" s="59"/>
    </row>
    <row r="493" spans="2:8" ht="24" thickBot="1">
      <c r="C493" s="60"/>
      <c r="D493" s="60"/>
    </row>
    <row r="494" spans="2:8" ht="48" thickBot="1">
      <c r="B494" s="79" t="s">
        <v>17</v>
      </c>
      <c r="C494" s="80"/>
      <c r="D494" s="23" t="s">
        <v>20</v>
      </c>
      <c r="E494" s="81" t="s">
        <v>22</v>
      </c>
      <c r="F494" s="82"/>
      <c r="G494" s="2" t="s">
        <v>21</v>
      </c>
    </row>
    <row r="495" spans="2:8" ht="24" thickBot="1">
      <c r="B495" s="83" t="s">
        <v>36</v>
      </c>
      <c r="C495" s="84"/>
      <c r="D495" s="32">
        <v>197.93</v>
      </c>
      <c r="E495" s="33">
        <v>3</v>
      </c>
      <c r="F495" s="18" t="s">
        <v>25</v>
      </c>
      <c r="G495" s="26">
        <f t="shared" ref="G495:G502" si="15">D495*E495</f>
        <v>593.79</v>
      </c>
      <c r="H495" s="85"/>
    </row>
    <row r="496" spans="2:8">
      <c r="B496" s="86" t="s">
        <v>18</v>
      </c>
      <c r="C496" s="87"/>
      <c r="D496" s="34">
        <v>70.41</v>
      </c>
      <c r="E496" s="35">
        <v>0.8</v>
      </c>
      <c r="F496" s="19" t="s">
        <v>26</v>
      </c>
      <c r="G496" s="27">
        <f t="shared" si="15"/>
        <v>56.328000000000003</v>
      </c>
      <c r="H496" s="85"/>
    </row>
    <row r="497" spans="2:8" ht="24" thickBot="1">
      <c r="B497" s="88" t="s">
        <v>19</v>
      </c>
      <c r="C497" s="89"/>
      <c r="D497" s="36">
        <v>222.31</v>
      </c>
      <c r="E497" s="37">
        <v>0.8</v>
      </c>
      <c r="F497" s="20" t="s">
        <v>26</v>
      </c>
      <c r="G497" s="28">
        <f t="shared" si="15"/>
        <v>177.84800000000001</v>
      </c>
      <c r="H497" s="85"/>
    </row>
    <row r="498" spans="2:8" ht="24" thickBot="1">
      <c r="B498" s="90" t="s">
        <v>28</v>
      </c>
      <c r="C498" s="91"/>
      <c r="D498" s="38">
        <v>842.65</v>
      </c>
      <c r="E498" s="39">
        <v>3</v>
      </c>
      <c r="F498" s="24" t="s">
        <v>25</v>
      </c>
      <c r="G498" s="29">
        <f t="shared" si="15"/>
        <v>2527.9499999999998</v>
      </c>
      <c r="H498" s="85"/>
    </row>
    <row r="499" spans="2:8">
      <c r="B499" s="86" t="s">
        <v>33</v>
      </c>
      <c r="C499" s="87"/>
      <c r="D499" s="34">
        <v>45.69</v>
      </c>
      <c r="E499" s="35">
        <v>3</v>
      </c>
      <c r="F499" s="19" t="s">
        <v>25</v>
      </c>
      <c r="G499" s="27">
        <f t="shared" si="15"/>
        <v>137.07</v>
      </c>
      <c r="H499" s="85"/>
    </row>
    <row r="500" spans="2:8">
      <c r="B500" s="92" t="s">
        <v>27</v>
      </c>
      <c r="C500" s="93"/>
      <c r="D500" s="40"/>
      <c r="E500" s="41"/>
      <c r="F500" s="21" t="s">
        <v>25</v>
      </c>
      <c r="G500" s="30">
        <f t="shared" si="15"/>
        <v>0</v>
      </c>
      <c r="H500" s="85"/>
    </row>
    <row r="501" spans="2:8">
      <c r="B501" s="92" t="s">
        <v>29</v>
      </c>
      <c r="C501" s="93"/>
      <c r="D501" s="42">
        <v>6309.5</v>
      </c>
      <c r="E501" s="43">
        <v>3</v>
      </c>
      <c r="F501" s="21" t="s">
        <v>25</v>
      </c>
      <c r="G501" s="30">
        <f t="shared" si="15"/>
        <v>18928.5</v>
      </c>
      <c r="H501" s="85"/>
    </row>
    <row r="502" spans="2:8">
      <c r="B502" s="92" t="s">
        <v>30</v>
      </c>
      <c r="C502" s="93"/>
      <c r="D502" s="42">
        <v>1724.36</v>
      </c>
      <c r="E502" s="43">
        <v>3</v>
      </c>
      <c r="F502" s="21" t="s">
        <v>25</v>
      </c>
      <c r="G502" s="30">
        <f t="shared" si="15"/>
        <v>5173.08</v>
      </c>
      <c r="H502" s="85"/>
    </row>
    <row r="503" spans="2:8">
      <c r="B503" s="92" t="s">
        <v>32</v>
      </c>
      <c r="C503" s="93"/>
      <c r="D503" s="42">
        <v>776.01</v>
      </c>
      <c r="E503" s="43">
        <v>3</v>
      </c>
      <c r="F503" s="21" t="s">
        <v>25</v>
      </c>
      <c r="G503" s="30">
        <f>D503*E503</f>
        <v>2328.0299999999997</v>
      </c>
      <c r="H503" s="85"/>
    </row>
    <row r="504" spans="2:8" ht="24" thickBot="1">
      <c r="B504" s="88" t="s">
        <v>31</v>
      </c>
      <c r="C504" s="89"/>
      <c r="D504" s="36">
        <v>320.33</v>
      </c>
      <c r="E504" s="37">
        <v>12</v>
      </c>
      <c r="F504" s="20" t="s">
        <v>25</v>
      </c>
      <c r="G504" s="31">
        <f>D504*E504</f>
        <v>3843.96</v>
      </c>
      <c r="H504" s="85"/>
    </row>
    <row r="505" spans="2:8">
      <c r="C505" s="3"/>
      <c r="D505" s="3"/>
      <c r="E505" s="4"/>
      <c r="F505" s="4"/>
      <c r="H505" s="63"/>
    </row>
    <row r="506" spans="2:8" ht="25.5">
      <c r="C506" s="14" t="s">
        <v>14</v>
      </c>
      <c r="D506" s="6"/>
    </row>
    <row r="507" spans="2:8" ht="18.75">
      <c r="C507" s="70" t="s">
        <v>6</v>
      </c>
      <c r="D507" s="68" t="s">
        <v>0</v>
      </c>
      <c r="E507" s="9">
        <f>ROUND((G495+D488)/D488,2)</f>
        <v>1.02</v>
      </c>
      <c r="F507" s="9"/>
      <c r="G507" s="10"/>
      <c r="H507" s="7"/>
    </row>
    <row r="508" spans="2:8">
      <c r="C508" s="70"/>
      <c r="D508" s="68" t="s">
        <v>1</v>
      </c>
      <c r="E508" s="9">
        <f>ROUND(((G496+G497)+D488)/D488,2)</f>
        <v>1.01</v>
      </c>
      <c r="F508" s="9"/>
      <c r="G508" s="11"/>
      <c r="H508" s="66"/>
    </row>
    <row r="509" spans="2:8">
      <c r="C509" s="70"/>
      <c r="D509" s="68" t="s">
        <v>2</v>
      </c>
      <c r="E509" s="9">
        <f>ROUND((G498+D488)/D488,2)</f>
        <v>1.1000000000000001</v>
      </c>
      <c r="F509" s="12"/>
      <c r="G509" s="11"/>
    </row>
    <row r="510" spans="2:8">
      <c r="C510" s="70"/>
      <c r="D510" s="13" t="s">
        <v>3</v>
      </c>
      <c r="E510" s="45">
        <f>ROUND((SUM(G499:G504)+D488)/D488,2)</f>
        <v>2.16</v>
      </c>
      <c r="F510" s="10"/>
      <c r="G510" s="11"/>
    </row>
    <row r="511" spans="2:8" ht="25.5">
      <c r="D511" s="46" t="s">
        <v>4</v>
      </c>
      <c r="E511" s="47">
        <f>SUM(E507:E510)-IF(D492="сплошная",3,2)</f>
        <v>2.2900000000000009</v>
      </c>
      <c r="F511" s="25"/>
    </row>
    <row r="512" spans="2:8">
      <c r="E512" s="15"/>
    </row>
    <row r="513" spans="2:8" ht="25.5">
      <c r="B513" s="22"/>
      <c r="C513" s="16" t="s">
        <v>23</v>
      </c>
      <c r="D513" s="71">
        <f>E511*D488</f>
        <v>59833.532200000023</v>
      </c>
      <c r="E513" s="71"/>
    </row>
    <row r="514" spans="2:8" ht="18.75">
      <c r="C514" s="17" t="s">
        <v>8</v>
      </c>
      <c r="D514" s="72">
        <f>D513/D487</f>
        <v>94.077880817610094</v>
      </c>
      <c r="E514" s="72"/>
      <c r="G514" s="7"/>
      <c r="H514" s="67"/>
    </row>
    <row r="524" spans="2:8" ht="16.5" customHeight="1"/>
    <row r="525" spans="2:8" hidden="1"/>
    <row r="526" spans="2:8" hidden="1"/>
    <row r="527" spans="2:8" ht="60.75">
      <c r="B527" s="94" t="s">
        <v>56</v>
      </c>
      <c r="C527" s="94"/>
      <c r="D527" s="94"/>
      <c r="E527" s="94"/>
      <c r="F527" s="94"/>
      <c r="G527" s="94"/>
      <c r="H527" s="94"/>
    </row>
    <row r="528" spans="2:8" ht="46.5" customHeight="1">
      <c r="B528" s="95" t="s">
        <v>37</v>
      </c>
      <c r="C528" s="95"/>
      <c r="D528" s="95"/>
      <c r="E528" s="95"/>
      <c r="F528" s="95"/>
      <c r="G528" s="95"/>
    </row>
    <row r="529" spans="2:8">
      <c r="C529" s="69"/>
      <c r="G529" s="7"/>
    </row>
    <row r="530" spans="2:8" ht="25.5">
      <c r="C530" s="14" t="s">
        <v>5</v>
      </c>
      <c r="D530" s="6"/>
    </row>
    <row r="531" spans="2:8" ht="20.25">
      <c r="B531" s="10"/>
      <c r="C531" s="96" t="s">
        <v>15</v>
      </c>
      <c r="D531" s="99" t="s">
        <v>43</v>
      </c>
      <c r="E531" s="99"/>
      <c r="F531" s="99"/>
      <c r="G531" s="99"/>
      <c r="H531" s="58"/>
    </row>
    <row r="532" spans="2:8" ht="20.25">
      <c r="B532" s="10"/>
      <c r="C532" s="97"/>
      <c r="D532" s="99" t="s">
        <v>44</v>
      </c>
      <c r="E532" s="99"/>
      <c r="F532" s="99"/>
      <c r="G532" s="99"/>
      <c r="H532" s="58"/>
    </row>
    <row r="533" spans="2:8" ht="20.25">
      <c r="B533" s="10"/>
      <c r="C533" s="98"/>
      <c r="D533" s="99" t="s">
        <v>75</v>
      </c>
      <c r="E533" s="99"/>
      <c r="F533" s="99"/>
      <c r="G533" s="99"/>
      <c r="H533" s="58"/>
    </row>
    <row r="534" spans="2:8">
      <c r="C534" s="48" t="s">
        <v>12</v>
      </c>
      <c r="D534" s="49">
        <v>3.2</v>
      </c>
      <c r="E534" s="50"/>
      <c r="F534" s="10"/>
    </row>
    <row r="535" spans="2:8">
      <c r="C535" s="1" t="s">
        <v>9</v>
      </c>
      <c r="D535" s="44">
        <v>410</v>
      </c>
      <c r="E535" s="73" t="s">
        <v>16</v>
      </c>
      <c r="F535" s="74"/>
      <c r="G535" s="77">
        <f>D536/D535</f>
        <v>86.432926829268297</v>
      </c>
    </row>
    <row r="536" spans="2:8">
      <c r="C536" s="1" t="s">
        <v>10</v>
      </c>
      <c r="D536" s="44">
        <v>35437.5</v>
      </c>
      <c r="E536" s="75"/>
      <c r="F536" s="76"/>
      <c r="G536" s="78"/>
    </row>
    <row r="537" spans="2:8">
      <c r="C537" s="54"/>
      <c r="D537" s="55"/>
      <c r="E537" s="56"/>
    </row>
    <row r="538" spans="2:8">
      <c r="C538" s="53" t="s">
        <v>7</v>
      </c>
      <c r="D538" s="51" t="s">
        <v>76</v>
      </c>
      <c r="E538" s="59"/>
    </row>
    <row r="539" spans="2:8">
      <c r="C539" s="53" t="s">
        <v>11</v>
      </c>
      <c r="D539" s="51">
        <v>90</v>
      </c>
      <c r="E539" s="59"/>
    </row>
    <row r="540" spans="2:8">
      <c r="C540" s="53" t="s">
        <v>13</v>
      </c>
      <c r="D540" s="52" t="s">
        <v>34</v>
      </c>
      <c r="E540" s="59"/>
    </row>
    <row r="541" spans="2:8" ht="24" thickBot="1">
      <c r="C541" s="60"/>
      <c r="D541" s="60"/>
    </row>
    <row r="542" spans="2:8" ht="48" thickBot="1">
      <c r="B542" s="79" t="s">
        <v>17</v>
      </c>
      <c r="C542" s="80"/>
      <c r="D542" s="23" t="s">
        <v>20</v>
      </c>
      <c r="E542" s="81" t="s">
        <v>22</v>
      </c>
      <c r="F542" s="82"/>
      <c r="G542" s="2" t="s">
        <v>21</v>
      </c>
    </row>
    <row r="543" spans="2:8" ht="24" thickBot="1">
      <c r="B543" s="83" t="s">
        <v>36</v>
      </c>
      <c r="C543" s="84"/>
      <c r="D543" s="32">
        <v>197.93</v>
      </c>
      <c r="E543" s="33">
        <v>3.2</v>
      </c>
      <c r="F543" s="18" t="s">
        <v>25</v>
      </c>
      <c r="G543" s="26">
        <f t="shared" ref="G543:G550" si="16">D543*E543</f>
        <v>633.37600000000009</v>
      </c>
      <c r="H543" s="85"/>
    </row>
    <row r="544" spans="2:8">
      <c r="B544" s="86" t="s">
        <v>18</v>
      </c>
      <c r="C544" s="87"/>
      <c r="D544" s="34">
        <v>70.41</v>
      </c>
      <c r="E544" s="35">
        <v>0.7</v>
      </c>
      <c r="F544" s="19" t="s">
        <v>26</v>
      </c>
      <c r="G544" s="27">
        <f t="shared" si="16"/>
        <v>49.286999999999992</v>
      </c>
      <c r="H544" s="85"/>
    </row>
    <row r="545" spans="2:8" ht="24" thickBot="1">
      <c r="B545" s="88" t="s">
        <v>19</v>
      </c>
      <c r="C545" s="89"/>
      <c r="D545" s="36">
        <v>222.31</v>
      </c>
      <c r="E545" s="37">
        <v>0.7</v>
      </c>
      <c r="F545" s="20" t="s">
        <v>26</v>
      </c>
      <c r="G545" s="28">
        <f t="shared" si="16"/>
        <v>155.61699999999999</v>
      </c>
      <c r="H545" s="85"/>
    </row>
    <row r="546" spans="2:8" ht="24" thickBot="1">
      <c r="B546" s="90" t="s">
        <v>28</v>
      </c>
      <c r="C546" s="91"/>
      <c r="D546" s="38">
        <v>842.65</v>
      </c>
      <c r="E546" s="39">
        <v>3.2</v>
      </c>
      <c r="F546" s="24" t="s">
        <v>25</v>
      </c>
      <c r="G546" s="29">
        <f t="shared" si="16"/>
        <v>2696.48</v>
      </c>
      <c r="H546" s="85"/>
    </row>
    <row r="547" spans="2:8">
      <c r="B547" s="86" t="s">
        <v>33</v>
      </c>
      <c r="C547" s="87"/>
      <c r="D547" s="34">
        <v>45.69</v>
      </c>
      <c r="E547" s="35">
        <v>3.2</v>
      </c>
      <c r="F547" s="19" t="s">
        <v>25</v>
      </c>
      <c r="G547" s="27">
        <f t="shared" si="16"/>
        <v>146.208</v>
      </c>
      <c r="H547" s="85"/>
    </row>
    <row r="548" spans="2:8">
      <c r="B548" s="92" t="s">
        <v>27</v>
      </c>
      <c r="C548" s="93"/>
      <c r="D548" s="40"/>
      <c r="E548" s="41"/>
      <c r="F548" s="21" t="s">
        <v>25</v>
      </c>
      <c r="G548" s="30">
        <f t="shared" si="16"/>
        <v>0</v>
      </c>
      <c r="H548" s="85"/>
    </row>
    <row r="549" spans="2:8">
      <c r="B549" s="92" t="s">
        <v>29</v>
      </c>
      <c r="C549" s="93"/>
      <c r="D549" s="42">
        <v>6309.5</v>
      </c>
      <c r="E549" s="43">
        <v>3.2</v>
      </c>
      <c r="F549" s="21" t="s">
        <v>25</v>
      </c>
      <c r="G549" s="30">
        <f t="shared" si="16"/>
        <v>20190.400000000001</v>
      </c>
      <c r="H549" s="85"/>
    </row>
    <row r="550" spans="2:8">
      <c r="B550" s="92" t="s">
        <v>30</v>
      </c>
      <c r="C550" s="93"/>
      <c r="D550" s="42">
        <v>1724.36</v>
      </c>
      <c r="E550" s="43">
        <v>3.2</v>
      </c>
      <c r="F550" s="21" t="s">
        <v>25</v>
      </c>
      <c r="G550" s="30">
        <f t="shared" si="16"/>
        <v>5517.9520000000002</v>
      </c>
      <c r="H550" s="85"/>
    </row>
    <row r="551" spans="2:8">
      <c r="B551" s="92" t="s">
        <v>32</v>
      </c>
      <c r="C551" s="93"/>
      <c r="D551" s="42">
        <v>776.01</v>
      </c>
      <c r="E551" s="43">
        <v>3.2</v>
      </c>
      <c r="F551" s="21" t="s">
        <v>25</v>
      </c>
      <c r="G551" s="30">
        <f>D551*E551</f>
        <v>2483.232</v>
      </c>
      <c r="H551" s="85"/>
    </row>
    <row r="552" spans="2:8" ht="24" thickBot="1">
      <c r="B552" s="88" t="s">
        <v>31</v>
      </c>
      <c r="C552" s="89"/>
      <c r="D552" s="36">
        <v>320.33</v>
      </c>
      <c r="E552" s="37">
        <v>12.8</v>
      </c>
      <c r="F552" s="20" t="s">
        <v>25</v>
      </c>
      <c r="G552" s="31">
        <f>D552*E552</f>
        <v>4100.2240000000002</v>
      </c>
      <c r="H552" s="85"/>
    </row>
    <row r="553" spans="2:8">
      <c r="C553" s="3"/>
      <c r="D553" s="3"/>
      <c r="E553" s="4"/>
      <c r="F553" s="4"/>
      <c r="H553" s="63"/>
    </row>
    <row r="554" spans="2:8" ht="25.5">
      <c r="C554" s="14" t="s">
        <v>14</v>
      </c>
      <c r="D554" s="6"/>
    </row>
    <row r="555" spans="2:8" ht="18.75">
      <c r="C555" s="70" t="s">
        <v>6</v>
      </c>
      <c r="D555" s="68" t="s">
        <v>0</v>
      </c>
      <c r="E555" s="9">
        <f>ROUND((G543+D536)/D536,2)</f>
        <v>1.02</v>
      </c>
      <c r="F555" s="9"/>
      <c r="G555" s="10"/>
      <c r="H555" s="7"/>
    </row>
    <row r="556" spans="2:8">
      <c r="C556" s="70"/>
      <c r="D556" s="68" t="s">
        <v>1</v>
      </c>
      <c r="E556" s="9">
        <f>ROUND(((G544+G545)+D536)/D536,2)</f>
        <v>1.01</v>
      </c>
      <c r="F556" s="9"/>
      <c r="G556" s="11"/>
      <c r="H556" s="66"/>
    </row>
    <row r="557" spans="2:8">
      <c r="C557" s="70"/>
      <c r="D557" s="68" t="s">
        <v>2</v>
      </c>
      <c r="E557" s="9">
        <f>ROUND((G546+D536)/D536,2)</f>
        <v>1.08</v>
      </c>
      <c r="F557" s="12"/>
      <c r="G557" s="11"/>
    </row>
    <row r="558" spans="2:8">
      <c r="C558" s="70"/>
      <c r="D558" s="13" t="s">
        <v>3</v>
      </c>
      <c r="E558" s="45">
        <f>ROUND((SUM(G547:G552)+D536)/D536,2)</f>
        <v>1.92</v>
      </c>
      <c r="F558" s="10"/>
      <c r="G558" s="11"/>
    </row>
    <row r="559" spans="2:8" ht="25.5">
      <c r="D559" s="46" t="s">
        <v>4</v>
      </c>
      <c r="E559" s="47">
        <f>SUM(E555:E558)-IF(D540="сплошная",3,2)</f>
        <v>2.0300000000000002</v>
      </c>
      <c r="F559" s="25"/>
    </row>
    <row r="560" spans="2:8">
      <c r="E560" s="15"/>
    </row>
    <row r="561" spans="2:8" ht="25.5">
      <c r="B561" s="22"/>
      <c r="C561" s="16" t="s">
        <v>23</v>
      </c>
      <c r="D561" s="71">
        <f>E559*D536</f>
        <v>71938.125000000015</v>
      </c>
      <c r="E561" s="71"/>
    </row>
    <row r="562" spans="2:8" ht="18.75">
      <c r="C562" s="17" t="s">
        <v>8</v>
      </c>
      <c r="D562" s="72">
        <f>D561/D535</f>
        <v>175.45884146341467</v>
      </c>
      <c r="E562" s="72"/>
      <c r="G562" s="7"/>
      <c r="H562" s="67"/>
    </row>
    <row r="575" spans="2:8" ht="60.75">
      <c r="B575" s="94" t="s">
        <v>57</v>
      </c>
      <c r="C575" s="94"/>
      <c r="D575" s="94"/>
      <c r="E575" s="94"/>
      <c r="F575" s="94"/>
      <c r="G575" s="94"/>
      <c r="H575" s="94"/>
    </row>
    <row r="576" spans="2:8" ht="46.5" customHeight="1">
      <c r="B576" s="95" t="s">
        <v>37</v>
      </c>
      <c r="C576" s="95"/>
      <c r="D576" s="95"/>
      <c r="E576" s="95"/>
      <c r="F576" s="95"/>
      <c r="G576" s="95"/>
    </row>
    <row r="577" spans="2:8">
      <c r="C577" s="69"/>
      <c r="G577" s="7"/>
    </row>
    <row r="578" spans="2:8" ht="25.5">
      <c r="C578" s="14" t="s">
        <v>5</v>
      </c>
      <c r="D578" s="6"/>
    </row>
    <row r="579" spans="2:8" ht="20.25">
      <c r="B579" s="10"/>
      <c r="C579" s="96" t="s">
        <v>15</v>
      </c>
      <c r="D579" s="99" t="s">
        <v>43</v>
      </c>
      <c r="E579" s="99"/>
      <c r="F579" s="99"/>
      <c r="G579" s="99"/>
      <c r="H579" s="58"/>
    </row>
    <row r="580" spans="2:8" ht="20.25">
      <c r="B580" s="10"/>
      <c r="C580" s="97"/>
      <c r="D580" s="99" t="s">
        <v>44</v>
      </c>
      <c r="E580" s="99"/>
      <c r="F580" s="99"/>
      <c r="G580" s="99"/>
      <c r="H580" s="58"/>
    </row>
    <row r="581" spans="2:8" ht="20.25">
      <c r="B581" s="10"/>
      <c r="C581" s="98"/>
      <c r="D581" s="99" t="s">
        <v>77</v>
      </c>
      <c r="E581" s="99"/>
      <c r="F581" s="99"/>
      <c r="G581" s="99"/>
      <c r="H581" s="58"/>
    </row>
    <row r="582" spans="2:8">
      <c r="C582" s="48" t="s">
        <v>12</v>
      </c>
      <c r="D582" s="49">
        <v>3.9</v>
      </c>
      <c r="E582" s="50"/>
      <c r="F582" s="10"/>
    </row>
    <row r="583" spans="2:8">
      <c r="C583" s="1" t="s">
        <v>9</v>
      </c>
      <c r="D583" s="44">
        <v>899</v>
      </c>
      <c r="E583" s="73" t="s">
        <v>16</v>
      </c>
      <c r="F583" s="74"/>
      <c r="G583" s="77">
        <f>D584/D583</f>
        <v>54.482803114571745</v>
      </c>
    </row>
    <row r="584" spans="2:8">
      <c r="C584" s="1" t="s">
        <v>10</v>
      </c>
      <c r="D584" s="44">
        <v>48980.04</v>
      </c>
      <c r="E584" s="75"/>
      <c r="F584" s="76"/>
      <c r="G584" s="78"/>
    </row>
    <row r="585" spans="2:8">
      <c r="C585" s="54"/>
      <c r="D585" s="55"/>
      <c r="E585" s="56"/>
    </row>
    <row r="586" spans="2:8">
      <c r="C586" s="53" t="s">
        <v>7</v>
      </c>
      <c r="D586" s="51" t="s">
        <v>76</v>
      </c>
      <c r="E586" s="59"/>
    </row>
    <row r="587" spans="2:8">
      <c r="C587" s="53" t="s">
        <v>11</v>
      </c>
      <c r="D587" s="51">
        <v>80</v>
      </c>
      <c r="E587" s="59"/>
    </row>
    <row r="588" spans="2:8">
      <c r="C588" s="53" t="s">
        <v>13</v>
      </c>
      <c r="D588" s="52" t="s">
        <v>34</v>
      </c>
      <c r="E588" s="59"/>
    </row>
    <row r="589" spans="2:8" ht="24" thickBot="1">
      <c r="C589" s="60"/>
      <c r="D589" s="60"/>
    </row>
    <row r="590" spans="2:8" ht="48" thickBot="1">
      <c r="B590" s="79" t="s">
        <v>17</v>
      </c>
      <c r="C590" s="80"/>
      <c r="D590" s="23" t="s">
        <v>20</v>
      </c>
      <c r="E590" s="81" t="s">
        <v>22</v>
      </c>
      <c r="F590" s="82"/>
      <c r="G590" s="2" t="s">
        <v>21</v>
      </c>
    </row>
    <row r="591" spans="2:8" ht="24" thickBot="1">
      <c r="B591" s="83" t="s">
        <v>36</v>
      </c>
      <c r="C591" s="84"/>
      <c r="D591" s="32">
        <v>197.93</v>
      </c>
      <c r="E591" s="33">
        <v>3.9</v>
      </c>
      <c r="F591" s="18" t="s">
        <v>25</v>
      </c>
      <c r="G591" s="26">
        <f t="shared" ref="G591:G598" si="17">D591*E591</f>
        <v>771.92700000000002</v>
      </c>
      <c r="H591" s="85"/>
    </row>
    <row r="592" spans="2:8">
      <c r="B592" s="86" t="s">
        <v>18</v>
      </c>
      <c r="C592" s="87"/>
      <c r="D592" s="34">
        <v>70.41</v>
      </c>
      <c r="E592" s="35">
        <v>1.3</v>
      </c>
      <c r="F592" s="19" t="s">
        <v>26</v>
      </c>
      <c r="G592" s="27">
        <f t="shared" si="17"/>
        <v>91.533000000000001</v>
      </c>
      <c r="H592" s="85"/>
    </row>
    <row r="593" spans="2:8" ht="24" thickBot="1">
      <c r="B593" s="88" t="s">
        <v>19</v>
      </c>
      <c r="C593" s="89"/>
      <c r="D593" s="36">
        <v>222.31</v>
      </c>
      <c r="E593" s="37">
        <v>1.3</v>
      </c>
      <c r="F593" s="20" t="s">
        <v>26</v>
      </c>
      <c r="G593" s="28">
        <f t="shared" si="17"/>
        <v>289.00299999999999</v>
      </c>
      <c r="H593" s="85"/>
    </row>
    <row r="594" spans="2:8" ht="24" thickBot="1">
      <c r="B594" s="90" t="s">
        <v>28</v>
      </c>
      <c r="C594" s="91"/>
      <c r="D594" s="38">
        <v>842.65</v>
      </c>
      <c r="E594" s="39">
        <v>3.9</v>
      </c>
      <c r="F594" s="24" t="s">
        <v>25</v>
      </c>
      <c r="G594" s="29">
        <f t="shared" si="17"/>
        <v>3286.335</v>
      </c>
      <c r="H594" s="85"/>
    </row>
    <row r="595" spans="2:8">
      <c r="B595" s="86" t="s">
        <v>33</v>
      </c>
      <c r="C595" s="87"/>
      <c r="D595" s="34">
        <v>45.69</v>
      </c>
      <c r="E595" s="35">
        <v>3.9</v>
      </c>
      <c r="F595" s="19" t="s">
        <v>25</v>
      </c>
      <c r="G595" s="27">
        <f t="shared" si="17"/>
        <v>178.19099999999997</v>
      </c>
      <c r="H595" s="85"/>
    </row>
    <row r="596" spans="2:8">
      <c r="B596" s="92" t="s">
        <v>27</v>
      </c>
      <c r="C596" s="93"/>
      <c r="D596" s="40"/>
      <c r="E596" s="41"/>
      <c r="F596" s="21" t="s">
        <v>25</v>
      </c>
      <c r="G596" s="30">
        <f t="shared" si="17"/>
        <v>0</v>
      </c>
      <c r="H596" s="85"/>
    </row>
    <row r="597" spans="2:8">
      <c r="B597" s="92" t="s">
        <v>29</v>
      </c>
      <c r="C597" s="93"/>
      <c r="D597" s="42">
        <v>6309.5</v>
      </c>
      <c r="E597" s="43">
        <v>3.9</v>
      </c>
      <c r="F597" s="21" t="s">
        <v>25</v>
      </c>
      <c r="G597" s="30">
        <f t="shared" si="17"/>
        <v>24607.05</v>
      </c>
      <c r="H597" s="85"/>
    </row>
    <row r="598" spans="2:8">
      <c r="B598" s="92" t="s">
        <v>30</v>
      </c>
      <c r="C598" s="93"/>
      <c r="D598" s="42">
        <v>1724.36</v>
      </c>
      <c r="E598" s="43">
        <v>3.9</v>
      </c>
      <c r="F598" s="21" t="s">
        <v>25</v>
      </c>
      <c r="G598" s="30">
        <f t="shared" si="17"/>
        <v>6725.0039999999999</v>
      </c>
      <c r="H598" s="85"/>
    </row>
    <row r="599" spans="2:8">
      <c r="B599" s="92" t="s">
        <v>32</v>
      </c>
      <c r="C599" s="93"/>
      <c r="D599" s="42">
        <v>776.01</v>
      </c>
      <c r="E599" s="43">
        <v>3.9</v>
      </c>
      <c r="F599" s="21" t="s">
        <v>25</v>
      </c>
      <c r="G599" s="30">
        <f>D599*E599</f>
        <v>3026.4389999999999</v>
      </c>
      <c r="H599" s="85"/>
    </row>
    <row r="600" spans="2:8" ht="24" thickBot="1">
      <c r="B600" s="88" t="s">
        <v>31</v>
      </c>
      <c r="C600" s="89"/>
      <c r="D600" s="36">
        <v>320.33</v>
      </c>
      <c r="E600" s="37">
        <v>15.6</v>
      </c>
      <c r="F600" s="20" t="s">
        <v>25</v>
      </c>
      <c r="G600" s="31">
        <f>D600*E600</f>
        <v>4997.1479999999992</v>
      </c>
      <c r="H600" s="85"/>
    </row>
    <row r="601" spans="2:8">
      <c r="C601" s="3"/>
      <c r="D601" s="3"/>
      <c r="E601" s="4"/>
      <c r="F601" s="4"/>
      <c r="H601" s="63"/>
    </row>
    <row r="602" spans="2:8" ht="25.5">
      <c r="C602" s="14" t="s">
        <v>14</v>
      </c>
      <c r="D602" s="6"/>
    </row>
    <row r="603" spans="2:8" ht="18.75">
      <c r="C603" s="70" t="s">
        <v>6</v>
      </c>
      <c r="D603" s="68" t="s">
        <v>0</v>
      </c>
      <c r="E603" s="9">
        <f>ROUND((G591+D584)/D584,2)</f>
        <v>1.02</v>
      </c>
      <c r="F603" s="9"/>
      <c r="G603" s="10"/>
      <c r="H603" s="7"/>
    </row>
    <row r="604" spans="2:8">
      <c r="C604" s="70"/>
      <c r="D604" s="68" t="s">
        <v>1</v>
      </c>
      <c r="E604" s="9">
        <f>ROUND(((G592+G593)+D584)/D584,2)</f>
        <v>1.01</v>
      </c>
      <c r="F604" s="9"/>
      <c r="G604" s="11"/>
      <c r="H604" s="66"/>
    </row>
    <row r="605" spans="2:8">
      <c r="C605" s="70"/>
      <c r="D605" s="68" t="s">
        <v>2</v>
      </c>
      <c r="E605" s="9">
        <f>ROUND((G594+D584)/D584,2)</f>
        <v>1.07</v>
      </c>
      <c r="F605" s="12"/>
      <c r="G605" s="11"/>
    </row>
    <row r="606" spans="2:8">
      <c r="C606" s="70"/>
      <c r="D606" s="13" t="s">
        <v>3</v>
      </c>
      <c r="E606" s="45">
        <f>ROUND((SUM(G595:G600)+D584)/D584,2)</f>
        <v>1.81</v>
      </c>
      <c r="F606" s="10"/>
      <c r="G606" s="11"/>
    </row>
    <row r="607" spans="2:8" ht="25.5">
      <c r="D607" s="46" t="s">
        <v>4</v>
      </c>
      <c r="E607" s="47">
        <f>SUM(E603:E606)-IF(D588="сплошная",3,2)</f>
        <v>1.9100000000000001</v>
      </c>
      <c r="F607" s="25"/>
    </row>
    <row r="608" spans="2:8">
      <c r="E608" s="15"/>
    </row>
    <row r="609" spans="2:8" ht="25.5">
      <c r="B609" s="22"/>
      <c r="C609" s="16" t="s">
        <v>23</v>
      </c>
      <c r="D609" s="71">
        <f>E607*D584</f>
        <v>93551.876400000008</v>
      </c>
      <c r="E609" s="71"/>
    </row>
    <row r="610" spans="2:8" ht="18.75">
      <c r="C610" s="17" t="s">
        <v>8</v>
      </c>
      <c r="D610" s="72">
        <f>D609/D583</f>
        <v>104.06215394883205</v>
      </c>
      <c r="E610" s="72"/>
      <c r="G610" s="7"/>
      <c r="H610" s="67"/>
    </row>
    <row r="623" spans="2:8" ht="60.75">
      <c r="B623" s="94" t="s">
        <v>58</v>
      </c>
      <c r="C623" s="94"/>
      <c r="D623" s="94"/>
      <c r="E623" s="94"/>
      <c r="F623" s="94"/>
      <c r="G623" s="94"/>
      <c r="H623" s="94"/>
    </row>
    <row r="624" spans="2:8" ht="46.5" customHeight="1">
      <c r="B624" s="95" t="s">
        <v>37</v>
      </c>
      <c r="C624" s="95"/>
      <c r="D624" s="95"/>
      <c r="E624" s="95"/>
      <c r="F624" s="95"/>
      <c r="G624" s="95"/>
    </row>
    <row r="625" spans="2:8">
      <c r="C625" s="69"/>
      <c r="G625" s="7"/>
    </row>
    <row r="626" spans="2:8" ht="25.5">
      <c r="C626" s="14" t="s">
        <v>5</v>
      </c>
      <c r="D626" s="6"/>
    </row>
    <row r="627" spans="2:8" ht="20.25">
      <c r="B627" s="10"/>
      <c r="C627" s="96" t="s">
        <v>15</v>
      </c>
      <c r="D627" s="99" t="s">
        <v>43</v>
      </c>
      <c r="E627" s="99"/>
      <c r="F627" s="99"/>
      <c r="G627" s="99"/>
      <c r="H627" s="58"/>
    </row>
    <row r="628" spans="2:8" ht="20.25">
      <c r="B628" s="10"/>
      <c r="C628" s="97"/>
      <c r="D628" s="99" t="s">
        <v>78</v>
      </c>
      <c r="E628" s="99"/>
      <c r="F628" s="99"/>
      <c r="G628" s="99"/>
      <c r="H628" s="58"/>
    </row>
    <row r="629" spans="2:8" ht="20.25">
      <c r="B629" s="10"/>
      <c r="C629" s="98"/>
      <c r="D629" s="99" t="s">
        <v>79</v>
      </c>
      <c r="E629" s="99"/>
      <c r="F629" s="99"/>
      <c r="G629" s="99"/>
      <c r="H629" s="58"/>
    </row>
    <row r="630" spans="2:8">
      <c r="C630" s="48" t="s">
        <v>12</v>
      </c>
      <c r="D630" s="49">
        <v>1</v>
      </c>
      <c r="E630" s="50"/>
      <c r="F630" s="10"/>
    </row>
    <row r="631" spans="2:8">
      <c r="C631" s="1" t="s">
        <v>9</v>
      </c>
      <c r="D631" s="44">
        <v>240</v>
      </c>
      <c r="E631" s="73" t="s">
        <v>16</v>
      </c>
      <c r="F631" s="74"/>
      <c r="G631" s="77">
        <f>D632/D631</f>
        <v>7.7812083333333337</v>
      </c>
    </row>
    <row r="632" spans="2:8">
      <c r="C632" s="1" t="s">
        <v>10</v>
      </c>
      <c r="D632" s="44">
        <v>1867.49</v>
      </c>
      <c r="E632" s="75"/>
      <c r="F632" s="76"/>
      <c r="G632" s="78"/>
    </row>
    <row r="633" spans="2:8">
      <c r="C633" s="54"/>
      <c r="D633" s="55"/>
      <c r="E633" s="56"/>
    </row>
    <row r="634" spans="2:8">
      <c r="C634" s="53" t="s">
        <v>7</v>
      </c>
      <c r="D634" s="51" t="s">
        <v>46</v>
      </c>
      <c r="E634" s="59"/>
    </row>
    <row r="635" spans="2:8">
      <c r="C635" s="53" t="s">
        <v>11</v>
      </c>
      <c r="D635" s="51">
        <v>55</v>
      </c>
      <c r="E635" s="59"/>
    </row>
    <row r="636" spans="2:8">
      <c r="C636" s="53" t="s">
        <v>13</v>
      </c>
      <c r="D636" s="52" t="s">
        <v>34</v>
      </c>
      <c r="E636" s="59"/>
    </row>
    <row r="637" spans="2:8" ht="24" thickBot="1">
      <c r="C637" s="60"/>
      <c r="D637" s="60"/>
    </row>
    <row r="638" spans="2:8" ht="48" thickBot="1">
      <c r="B638" s="79" t="s">
        <v>17</v>
      </c>
      <c r="C638" s="80"/>
      <c r="D638" s="23" t="s">
        <v>20</v>
      </c>
      <c r="E638" s="81" t="s">
        <v>22</v>
      </c>
      <c r="F638" s="82"/>
      <c r="G638" s="2" t="s">
        <v>21</v>
      </c>
    </row>
    <row r="639" spans="2:8" ht="24" thickBot="1">
      <c r="B639" s="83" t="s">
        <v>36</v>
      </c>
      <c r="C639" s="84"/>
      <c r="D639" s="32">
        <v>197.93</v>
      </c>
      <c r="E639" s="33">
        <v>1</v>
      </c>
      <c r="F639" s="18" t="s">
        <v>25</v>
      </c>
      <c r="G639" s="26">
        <f t="shared" ref="G639:G646" si="18">D639*E639</f>
        <v>197.93</v>
      </c>
      <c r="H639" s="85"/>
    </row>
    <row r="640" spans="2:8">
      <c r="B640" s="86" t="s">
        <v>18</v>
      </c>
      <c r="C640" s="87"/>
      <c r="D640" s="34">
        <v>70.41</v>
      </c>
      <c r="E640" s="35">
        <v>0.4</v>
      </c>
      <c r="F640" s="19" t="s">
        <v>26</v>
      </c>
      <c r="G640" s="27">
        <f t="shared" si="18"/>
        <v>28.164000000000001</v>
      </c>
      <c r="H640" s="85"/>
    </row>
    <row r="641" spans="2:8" ht="24" thickBot="1">
      <c r="B641" s="88" t="s">
        <v>19</v>
      </c>
      <c r="C641" s="89"/>
      <c r="D641" s="36">
        <v>222.31</v>
      </c>
      <c r="E641" s="37">
        <v>0.4</v>
      </c>
      <c r="F641" s="20" t="s">
        <v>26</v>
      </c>
      <c r="G641" s="28">
        <f t="shared" si="18"/>
        <v>88.924000000000007</v>
      </c>
      <c r="H641" s="85"/>
    </row>
    <row r="642" spans="2:8" ht="24" thickBot="1">
      <c r="B642" s="90" t="s">
        <v>28</v>
      </c>
      <c r="C642" s="91"/>
      <c r="D642" s="38">
        <v>842.65</v>
      </c>
      <c r="E642" s="39">
        <v>1</v>
      </c>
      <c r="F642" s="24" t="s">
        <v>25</v>
      </c>
      <c r="G642" s="29">
        <f t="shared" si="18"/>
        <v>842.65</v>
      </c>
      <c r="H642" s="85"/>
    </row>
    <row r="643" spans="2:8">
      <c r="B643" s="86" t="s">
        <v>33</v>
      </c>
      <c r="C643" s="87"/>
      <c r="D643" s="34"/>
      <c r="E643" s="35"/>
      <c r="F643" s="19" t="s">
        <v>25</v>
      </c>
      <c r="G643" s="27">
        <f t="shared" si="18"/>
        <v>0</v>
      </c>
      <c r="H643" s="85"/>
    </row>
    <row r="644" spans="2:8">
      <c r="B644" s="92" t="s">
        <v>27</v>
      </c>
      <c r="C644" s="93"/>
      <c r="D644" s="40">
        <v>1300</v>
      </c>
      <c r="E644" s="41">
        <v>1</v>
      </c>
      <c r="F644" s="21" t="s">
        <v>25</v>
      </c>
      <c r="G644" s="30">
        <f t="shared" si="18"/>
        <v>1300</v>
      </c>
      <c r="H644" s="85"/>
    </row>
    <row r="645" spans="2:8">
      <c r="B645" s="92" t="s">
        <v>29</v>
      </c>
      <c r="C645" s="93"/>
      <c r="D645" s="42"/>
      <c r="E645" s="43"/>
      <c r="F645" s="21" t="s">
        <v>25</v>
      </c>
      <c r="G645" s="30">
        <f t="shared" si="18"/>
        <v>0</v>
      </c>
      <c r="H645" s="85"/>
    </row>
    <row r="646" spans="2:8">
      <c r="B646" s="92" t="s">
        <v>30</v>
      </c>
      <c r="C646" s="93"/>
      <c r="D646" s="42"/>
      <c r="E646" s="43"/>
      <c r="F646" s="21" t="s">
        <v>25</v>
      </c>
      <c r="G646" s="30">
        <f t="shared" si="18"/>
        <v>0</v>
      </c>
      <c r="H646" s="85"/>
    </row>
    <row r="647" spans="2:8">
      <c r="B647" s="92" t="s">
        <v>32</v>
      </c>
      <c r="C647" s="93"/>
      <c r="D647" s="42"/>
      <c r="E647" s="43"/>
      <c r="F647" s="21" t="s">
        <v>25</v>
      </c>
      <c r="G647" s="30">
        <f>D647*E647</f>
        <v>0</v>
      </c>
      <c r="H647" s="85"/>
    </row>
    <row r="648" spans="2:8" ht="24" thickBot="1">
      <c r="B648" s="88" t="s">
        <v>31</v>
      </c>
      <c r="C648" s="89"/>
      <c r="D648" s="36"/>
      <c r="E648" s="37"/>
      <c r="F648" s="20" t="s">
        <v>25</v>
      </c>
      <c r="G648" s="31">
        <f>D648*E648</f>
        <v>0</v>
      </c>
      <c r="H648" s="85"/>
    </row>
    <row r="649" spans="2:8">
      <c r="C649" s="3"/>
      <c r="D649" s="3"/>
      <c r="E649" s="4"/>
      <c r="F649" s="4"/>
      <c r="H649" s="63"/>
    </row>
    <row r="650" spans="2:8" ht="25.5">
      <c r="C650" s="14" t="s">
        <v>14</v>
      </c>
      <c r="D650" s="6"/>
    </row>
    <row r="651" spans="2:8" ht="18.75">
      <c r="C651" s="70" t="s">
        <v>6</v>
      </c>
      <c r="D651" s="68" t="s">
        <v>0</v>
      </c>
      <c r="E651" s="9">
        <f>ROUND((G639+D632)/D632,2)</f>
        <v>1.1100000000000001</v>
      </c>
      <c r="F651" s="9"/>
      <c r="G651" s="10"/>
      <c r="H651" s="7"/>
    </row>
    <row r="652" spans="2:8">
      <c r="C652" s="70"/>
      <c r="D652" s="68" t="s">
        <v>1</v>
      </c>
      <c r="E652" s="9">
        <f>ROUND(((G640+G641)+D632)/D632,2)</f>
        <v>1.06</v>
      </c>
      <c r="F652" s="9"/>
      <c r="G652" s="11"/>
      <c r="H652" s="66"/>
    </row>
    <row r="653" spans="2:8">
      <c r="C653" s="70"/>
      <c r="D653" s="68" t="s">
        <v>2</v>
      </c>
      <c r="E653" s="9">
        <f>ROUND((G642+D632)/D632,2)</f>
        <v>1.45</v>
      </c>
      <c r="F653" s="12"/>
      <c r="G653" s="11"/>
    </row>
    <row r="654" spans="2:8">
      <c r="C654" s="70"/>
      <c r="D654" s="13" t="s">
        <v>3</v>
      </c>
      <c r="E654" s="45">
        <f>ROUND((SUM(G643:G648)+D632)/D632,2)</f>
        <v>1.7</v>
      </c>
      <c r="F654" s="10"/>
      <c r="G654" s="11"/>
    </row>
    <row r="655" spans="2:8" ht="25.5">
      <c r="D655" s="46" t="s">
        <v>4</v>
      </c>
      <c r="E655" s="47">
        <f>SUM(E651:E654)-IF(D636="сплошная",3,2)</f>
        <v>2.3200000000000003</v>
      </c>
      <c r="F655" s="25"/>
    </row>
    <row r="656" spans="2:8">
      <c r="E656" s="15"/>
    </row>
    <row r="657" spans="2:8" ht="25.5">
      <c r="B657" s="22"/>
      <c r="C657" s="16" t="s">
        <v>23</v>
      </c>
      <c r="D657" s="71">
        <f>E655*D632</f>
        <v>4332.5768000000007</v>
      </c>
      <c r="E657" s="71"/>
    </row>
    <row r="658" spans="2:8" ht="18.75">
      <c r="C658" s="17" t="s">
        <v>8</v>
      </c>
      <c r="D658" s="72">
        <f>D657/D631</f>
        <v>18.052403333333338</v>
      </c>
      <c r="E658" s="72"/>
      <c r="G658" s="7"/>
      <c r="H658" s="67"/>
    </row>
    <row r="668" spans="2:8" ht="14.25" customHeight="1"/>
    <row r="669" spans="2:8" hidden="1"/>
    <row r="670" spans="2:8" hidden="1"/>
    <row r="671" spans="2:8" ht="60.75">
      <c r="B671" s="94" t="s">
        <v>59</v>
      </c>
      <c r="C671" s="94"/>
      <c r="D671" s="94"/>
      <c r="E671" s="94"/>
      <c r="F671" s="94"/>
      <c r="G671" s="94"/>
      <c r="H671" s="94"/>
    </row>
    <row r="672" spans="2:8" ht="46.5" customHeight="1">
      <c r="B672" s="95" t="s">
        <v>37</v>
      </c>
      <c r="C672" s="95"/>
      <c r="D672" s="95"/>
      <c r="E672" s="95"/>
      <c r="F672" s="95"/>
      <c r="G672" s="95"/>
    </row>
    <row r="673" spans="2:8">
      <c r="C673" s="69"/>
      <c r="G673" s="7"/>
    </row>
    <row r="674" spans="2:8" ht="25.5">
      <c r="C674" s="14" t="s">
        <v>5</v>
      </c>
      <c r="D674" s="6"/>
    </row>
    <row r="675" spans="2:8" ht="20.25">
      <c r="B675" s="10"/>
      <c r="C675" s="96" t="s">
        <v>15</v>
      </c>
      <c r="D675" s="99" t="s">
        <v>43</v>
      </c>
      <c r="E675" s="99"/>
      <c r="F675" s="99"/>
      <c r="G675" s="99"/>
      <c r="H675" s="58"/>
    </row>
    <row r="676" spans="2:8" ht="20.25" customHeight="1">
      <c r="B676" s="10"/>
      <c r="C676" s="97"/>
      <c r="D676" s="99" t="s">
        <v>78</v>
      </c>
      <c r="E676" s="99"/>
      <c r="F676" s="99"/>
      <c r="G676" s="99"/>
      <c r="H676" s="58"/>
    </row>
    <row r="677" spans="2:8" ht="20.25" customHeight="1">
      <c r="B677" s="10"/>
      <c r="C677" s="98"/>
      <c r="D677" s="99" t="s">
        <v>80</v>
      </c>
      <c r="E677" s="99"/>
      <c r="F677" s="99"/>
      <c r="G677" s="99"/>
      <c r="H677" s="58"/>
    </row>
    <row r="678" spans="2:8">
      <c r="C678" s="48" t="s">
        <v>12</v>
      </c>
      <c r="D678" s="49">
        <v>1</v>
      </c>
      <c r="E678" s="50"/>
      <c r="F678" s="10"/>
    </row>
    <row r="679" spans="2:8">
      <c r="C679" s="1" t="s">
        <v>9</v>
      </c>
      <c r="D679" s="44">
        <v>238</v>
      </c>
      <c r="E679" s="73" t="s">
        <v>16</v>
      </c>
      <c r="F679" s="74"/>
      <c r="G679" s="77">
        <f>D680/D679</f>
        <v>7.714579831932773</v>
      </c>
    </row>
    <row r="680" spans="2:8">
      <c r="C680" s="1" t="s">
        <v>10</v>
      </c>
      <c r="D680" s="44">
        <v>1836.07</v>
      </c>
      <c r="E680" s="75"/>
      <c r="F680" s="76"/>
      <c r="G680" s="78"/>
    </row>
    <row r="681" spans="2:8">
      <c r="C681" s="54"/>
      <c r="D681" s="55"/>
      <c r="E681" s="56"/>
    </row>
    <row r="682" spans="2:8">
      <c r="C682" s="53" t="s">
        <v>7</v>
      </c>
      <c r="D682" s="51" t="s">
        <v>46</v>
      </c>
      <c r="E682" s="59"/>
    </row>
    <row r="683" spans="2:8">
      <c r="C683" s="53" t="s">
        <v>11</v>
      </c>
      <c r="D683" s="51">
        <v>55</v>
      </c>
      <c r="E683" s="59"/>
    </row>
    <row r="684" spans="2:8">
      <c r="C684" s="53" t="s">
        <v>13</v>
      </c>
      <c r="D684" s="52" t="s">
        <v>34</v>
      </c>
      <c r="E684" s="59"/>
    </row>
    <row r="685" spans="2:8" ht="24" thickBot="1">
      <c r="C685" s="60"/>
      <c r="D685" s="60"/>
    </row>
    <row r="686" spans="2:8" ht="48" thickBot="1">
      <c r="B686" s="79" t="s">
        <v>17</v>
      </c>
      <c r="C686" s="80"/>
      <c r="D686" s="23" t="s">
        <v>20</v>
      </c>
      <c r="E686" s="81" t="s">
        <v>22</v>
      </c>
      <c r="F686" s="82"/>
      <c r="G686" s="2" t="s">
        <v>21</v>
      </c>
    </row>
    <row r="687" spans="2:8" ht="24" thickBot="1">
      <c r="B687" s="83" t="s">
        <v>36</v>
      </c>
      <c r="C687" s="84"/>
      <c r="D687" s="32">
        <v>197.93</v>
      </c>
      <c r="E687" s="33">
        <v>1</v>
      </c>
      <c r="F687" s="18" t="s">
        <v>25</v>
      </c>
      <c r="G687" s="26">
        <f t="shared" ref="G687:G694" si="19">D687*E687</f>
        <v>197.93</v>
      </c>
      <c r="H687" s="85"/>
    </row>
    <row r="688" spans="2:8">
      <c r="B688" s="86" t="s">
        <v>18</v>
      </c>
      <c r="C688" s="87"/>
      <c r="D688" s="34">
        <v>70.41</v>
      </c>
      <c r="E688" s="35">
        <v>0.5</v>
      </c>
      <c r="F688" s="19" t="s">
        <v>26</v>
      </c>
      <c r="G688" s="27">
        <f t="shared" si="19"/>
        <v>35.204999999999998</v>
      </c>
      <c r="H688" s="85"/>
    </row>
    <row r="689" spans="2:8" ht="24" thickBot="1">
      <c r="B689" s="88" t="s">
        <v>19</v>
      </c>
      <c r="C689" s="89"/>
      <c r="D689" s="36">
        <v>222.31</v>
      </c>
      <c r="E689" s="37">
        <v>0.5</v>
      </c>
      <c r="F689" s="20" t="s">
        <v>26</v>
      </c>
      <c r="G689" s="28">
        <f t="shared" si="19"/>
        <v>111.155</v>
      </c>
      <c r="H689" s="85"/>
    </row>
    <row r="690" spans="2:8" ht="24" thickBot="1">
      <c r="B690" s="90" t="s">
        <v>28</v>
      </c>
      <c r="C690" s="91"/>
      <c r="D690" s="38">
        <v>842.65</v>
      </c>
      <c r="E690" s="39">
        <v>1</v>
      </c>
      <c r="F690" s="24" t="s">
        <v>25</v>
      </c>
      <c r="G690" s="29">
        <f t="shared" si="19"/>
        <v>842.65</v>
      </c>
      <c r="H690" s="85"/>
    </row>
    <row r="691" spans="2:8">
      <c r="B691" s="86" t="s">
        <v>33</v>
      </c>
      <c r="C691" s="87"/>
      <c r="D691" s="34"/>
      <c r="E691" s="35"/>
      <c r="F691" s="19" t="s">
        <v>25</v>
      </c>
      <c r="G691" s="27">
        <f t="shared" si="19"/>
        <v>0</v>
      </c>
      <c r="H691" s="85"/>
    </row>
    <row r="692" spans="2:8">
      <c r="B692" s="92" t="s">
        <v>27</v>
      </c>
      <c r="C692" s="93"/>
      <c r="D692" s="40">
        <v>1300</v>
      </c>
      <c r="E692" s="41">
        <v>1</v>
      </c>
      <c r="F692" s="21" t="s">
        <v>25</v>
      </c>
      <c r="G692" s="30">
        <f t="shared" si="19"/>
        <v>1300</v>
      </c>
      <c r="H692" s="85"/>
    </row>
    <row r="693" spans="2:8">
      <c r="B693" s="92" t="s">
        <v>29</v>
      </c>
      <c r="C693" s="93"/>
      <c r="D693" s="42"/>
      <c r="E693" s="43"/>
      <c r="F693" s="21" t="s">
        <v>25</v>
      </c>
      <c r="G693" s="30">
        <f t="shared" si="19"/>
        <v>0</v>
      </c>
      <c r="H693" s="85"/>
    </row>
    <row r="694" spans="2:8">
      <c r="B694" s="92" t="s">
        <v>30</v>
      </c>
      <c r="C694" s="93"/>
      <c r="D694" s="42"/>
      <c r="E694" s="43"/>
      <c r="F694" s="21" t="s">
        <v>25</v>
      </c>
      <c r="G694" s="30">
        <f t="shared" si="19"/>
        <v>0</v>
      </c>
      <c r="H694" s="85"/>
    </row>
    <row r="695" spans="2:8">
      <c r="B695" s="92" t="s">
        <v>32</v>
      </c>
      <c r="C695" s="93"/>
      <c r="D695" s="42"/>
      <c r="E695" s="43"/>
      <c r="F695" s="21" t="s">
        <v>25</v>
      </c>
      <c r="G695" s="30">
        <f>D695*E695</f>
        <v>0</v>
      </c>
      <c r="H695" s="85"/>
    </row>
    <row r="696" spans="2:8" ht="24" thickBot="1">
      <c r="B696" s="88" t="s">
        <v>31</v>
      </c>
      <c r="C696" s="89"/>
      <c r="D696" s="36"/>
      <c r="E696" s="37"/>
      <c r="F696" s="20" t="s">
        <v>25</v>
      </c>
      <c r="G696" s="31">
        <f>D696*E696</f>
        <v>0</v>
      </c>
      <c r="H696" s="85"/>
    </row>
    <row r="697" spans="2:8">
      <c r="C697" s="3"/>
      <c r="D697" s="3"/>
      <c r="E697" s="4"/>
      <c r="F697" s="4"/>
      <c r="H697" s="63"/>
    </row>
    <row r="698" spans="2:8" ht="25.5">
      <c r="C698" s="14" t="s">
        <v>14</v>
      </c>
      <c r="D698" s="6"/>
    </row>
    <row r="699" spans="2:8" ht="18.75">
      <c r="C699" s="70" t="s">
        <v>6</v>
      </c>
      <c r="D699" s="68" t="s">
        <v>0</v>
      </c>
      <c r="E699" s="9">
        <f>ROUND((G687+D680)/D680,2)</f>
        <v>1.1100000000000001</v>
      </c>
      <c r="F699" s="9"/>
      <c r="G699" s="10"/>
      <c r="H699" s="7"/>
    </row>
    <row r="700" spans="2:8">
      <c r="C700" s="70"/>
      <c r="D700" s="68" t="s">
        <v>1</v>
      </c>
      <c r="E700" s="9">
        <f>ROUND(((G688+G689)+D680)/D680,2)</f>
        <v>1.08</v>
      </c>
      <c r="F700" s="9"/>
      <c r="G700" s="11"/>
      <c r="H700" s="66"/>
    </row>
    <row r="701" spans="2:8">
      <c r="C701" s="70"/>
      <c r="D701" s="68" t="s">
        <v>2</v>
      </c>
      <c r="E701" s="9">
        <f>ROUND((G690+D680)/D680,2)</f>
        <v>1.46</v>
      </c>
      <c r="F701" s="12"/>
      <c r="G701" s="11"/>
    </row>
    <row r="702" spans="2:8">
      <c r="C702" s="70"/>
      <c r="D702" s="13" t="s">
        <v>3</v>
      </c>
      <c r="E702" s="45">
        <f>ROUND((SUM(G691:G696)+D680)/D680,2)</f>
        <v>1.71</v>
      </c>
      <c r="F702" s="10"/>
      <c r="G702" s="11"/>
    </row>
    <row r="703" spans="2:8" ht="25.5">
      <c r="D703" s="46" t="s">
        <v>4</v>
      </c>
      <c r="E703" s="47">
        <f>SUM(E699:E702)-IF(D684="сплошная",3,2)</f>
        <v>2.3600000000000003</v>
      </c>
      <c r="F703" s="25"/>
    </row>
    <row r="704" spans="2:8">
      <c r="E704" s="15"/>
    </row>
    <row r="705" spans="2:8" ht="25.5">
      <c r="B705" s="22"/>
      <c r="C705" s="16" t="s">
        <v>23</v>
      </c>
      <c r="D705" s="71">
        <f>E703*D680</f>
        <v>4333.1252000000004</v>
      </c>
      <c r="E705" s="71"/>
    </row>
    <row r="706" spans="2:8" ht="18.75">
      <c r="C706" s="17" t="s">
        <v>8</v>
      </c>
      <c r="D706" s="72">
        <f>D705/D679</f>
        <v>18.206408403361348</v>
      </c>
      <c r="E706" s="72"/>
      <c r="G706" s="7"/>
      <c r="H706" s="67"/>
    </row>
  </sheetData>
  <mergeCells count="360">
    <mergeCell ref="C267:C270"/>
    <mergeCell ref="D273:E273"/>
    <mergeCell ref="D274:E274"/>
    <mergeCell ref="B255:C255"/>
    <mergeCell ref="H255:H264"/>
    <mergeCell ref="B256:C256"/>
    <mergeCell ref="B257:C257"/>
    <mergeCell ref="B258:C258"/>
    <mergeCell ref="B259:C259"/>
    <mergeCell ref="B260:C260"/>
    <mergeCell ref="B261:C261"/>
    <mergeCell ref="B262:C262"/>
    <mergeCell ref="B263:C263"/>
    <mergeCell ref="B264:C264"/>
    <mergeCell ref="B239:H239"/>
    <mergeCell ref="B240:G240"/>
    <mergeCell ref="C243:C245"/>
    <mergeCell ref="D243:G243"/>
    <mergeCell ref="D244:G244"/>
    <mergeCell ref="D245:G245"/>
    <mergeCell ref="E247:F248"/>
    <mergeCell ref="G247:G248"/>
    <mergeCell ref="B254:C254"/>
    <mergeCell ref="E254:F254"/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B17:C17"/>
    <mergeCell ref="B18:C18"/>
    <mergeCell ref="B19:C19"/>
    <mergeCell ref="B20:C20"/>
    <mergeCell ref="B21:C21"/>
    <mergeCell ref="B22:C22"/>
    <mergeCell ref="B23:C23"/>
    <mergeCell ref="D35:E35"/>
    <mergeCell ref="E55:F56"/>
    <mergeCell ref="G55:G56"/>
    <mergeCell ref="B62:C62"/>
    <mergeCell ref="E62:F62"/>
    <mergeCell ref="B63:C63"/>
    <mergeCell ref="B47:H47"/>
    <mergeCell ref="B48:G48"/>
    <mergeCell ref="C51:C53"/>
    <mergeCell ref="D51:G51"/>
    <mergeCell ref="D52:G52"/>
    <mergeCell ref="D53:G53"/>
    <mergeCell ref="H63:H72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C99:C101"/>
    <mergeCell ref="D99:G99"/>
    <mergeCell ref="D100:G100"/>
    <mergeCell ref="D101:G101"/>
    <mergeCell ref="E103:F104"/>
    <mergeCell ref="G103:G104"/>
    <mergeCell ref="C75:C78"/>
    <mergeCell ref="D81:E81"/>
    <mergeCell ref="D82:E82"/>
    <mergeCell ref="B95:H95"/>
    <mergeCell ref="B96:G96"/>
    <mergeCell ref="B110:C110"/>
    <mergeCell ref="E110:F110"/>
    <mergeCell ref="B111:C111"/>
    <mergeCell ref="H111:H120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C147:C149"/>
    <mergeCell ref="D147:G147"/>
    <mergeCell ref="D148:G148"/>
    <mergeCell ref="D149:G149"/>
    <mergeCell ref="E151:F152"/>
    <mergeCell ref="G151:G152"/>
    <mergeCell ref="C123:C126"/>
    <mergeCell ref="D129:E129"/>
    <mergeCell ref="D130:E130"/>
    <mergeCell ref="B143:H143"/>
    <mergeCell ref="B144:G144"/>
    <mergeCell ref="B158:C158"/>
    <mergeCell ref="E158:F158"/>
    <mergeCell ref="B159:C159"/>
    <mergeCell ref="H159:H168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C195:C197"/>
    <mergeCell ref="D195:G195"/>
    <mergeCell ref="D196:G196"/>
    <mergeCell ref="D197:G197"/>
    <mergeCell ref="E199:F200"/>
    <mergeCell ref="G199:G200"/>
    <mergeCell ref="C171:C174"/>
    <mergeCell ref="D177:E177"/>
    <mergeCell ref="D178:E178"/>
    <mergeCell ref="B191:H191"/>
    <mergeCell ref="B192:G192"/>
    <mergeCell ref="C219:C222"/>
    <mergeCell ref="D225:E225"/>
    <mergeCell ref="D226:E226"/>
    <mergeCell ref="B206:C206"/>
    <mergeCell ref="E206:F206"/>
    <mergeCell ref="B207:C207"/>
    <mergeCell ref="H207:H216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B287:H287"/>
    <mergeCell ref="B288:G288"/>
    <mergeCell ref="C291:C293"/>
    <mergeCell ref="D291:G291"/>
    <mergeCell ref="D292:G292"/>
    <mergeCell ref="D293:G293"/>
    <mergeCell ref="E295:F296"/>
    <mergeCell ref="G295:G296"/>
    <mergeCell ref="B302:C302"/>
    <mergeCell ref="E302:F302"/>
    <mergeCell ref="B303:C303"/>
    <mergeCell ref="H303:H312"/>
    <mergeCell ref="B304:C304"/>
    <mergeCell ref="B305:C305"/>
    <mergeCell ref="B306:C306"/>
    <mergeCell ref="B307:C307"/>
    <mergeCell ref="B308:C308"/>
    <mergeCell ref="B309:C309"/>
    <mergeCell ref="B310:C310"/>
    <mergeCell ref="B311:C311"/>
    <mergeCell ref="B312:C312"/>
    <mergeCell ref="C315:C318"/>
    <mergeCell ref="D321:E321"/>
    <mergeCell ref="D322:E322"/>
    <mergeCell ref="B335:H335"/>
    <mergeCell ref="B336:G336"/>
    <mergeCell ref="C339:C341"/>
    <mergeCell ref="D339:G339"/>
    <mergeCell ref="D340:G340"/>
    <mergeCell ref="D341:G341"/>
    <mergeCell ref="E343:F344"/>
    <mergeCell ref="G343:G344"/>
    <mergeCell ref="B350:C350"/>
    <mergeCell ref="E350:F350"/>
    <mergeCell ref="B351:C351"/>
    <mergeCell ref="H351:H360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B360:C360"/>
    <mergeCell ref="C363:C366"/>
    <mergeCell ref="D369:E369"/>
    <mergeCell ref="D370:E370"/>
    <mergeCell ref="B383:H383"/>
    <mergeCell ref="B384:G384"/>
    <mergeCell ref="C387:C389"/>
    <mergeCell ref="D387:G387"/>
    <mergeCell ref="D388:G388"/>
    <mergeCell ref="D389:G389"/>
    <mergeCell ref="E391:F392"/>
    <mergeCell ref="G391:G392"/>
    <mergeCell ref="B398:C398"/>
    <mergeCell ref="E398:F398"/>
    <mergeCell ref="B399:C399"/>
    <mergeCell ref="H399:H408"/>
    <mergeCell ref="B400:C400"/>
    <mergeCell ref="B401:C401"/>
    <mergeCell ref="B402:C402"/>
    <mergeCell ref="B403:C403"/>
    <mergeCell ref="B404:C404"/>
    <mergeCell ref="B405:C405"/>
    <mergeCell ref="B406:C406"/>
    <mergeCell ref="B407:C407"/>
    <mergeCell ref="B408:C408"/>
    <mergeCell ref="C411:C414"/>
    <mergeCell ref="D417:E417"/>
    <mergeCell ref="D418:E418"/>
    <mergeCell ref="B431:H431"/>
    <mergeCell ref="B432:G432"/>
    <mergeCell ref="C435:C437"/>
    <mergeCell ref="D435:G435"/>
    <mergeCell ref="D436:G436"/>
    <mergeCell ref="D437:G437"/>
    <mergeCell ref="E439:F440"/>
    <mergeCell ref="G439:G440"/>
    <mergeCell ref="B446:C446"/>
    <mergeCell ref="E446:F446"/>
    <mergeCell ref="B447:C447"/>
    <mergeCell ref="H447:H456"/>
    <mergeCell ref="B448:C448"/>
    <mergeCell ref="B449:C449"/>
    <mergeCell ref="B450:C450"/>
    <mergeCell ref="B451:C451"/>
    <mergeCell ref="B452:C452"/>
    <mergeCell ref="B453:C453"/>
    <mergeCell ref="B454:C454"/>
    <mergeCell ref="B455:C455"/>
    <mergeCell ref="B456:C456"/>
    <mergeCell ref="C459:C462"/>
    <mergeCell ref="D465:E465"/>
    <mergeCell ref="D466:E466"/>
    <mergeCell ref="B479:H479"/>
    <mergeCell ref="B480:G480"/>
    <mergeCell ref="C483:C485"/>
    <mergeCell ref="D483:G483"/>
    <mergeCell ref="D484:G484"/>
    <mergeCell ref="D485:G485"/>
    <mergeCell ref="E487:F488"/>
    <mergeCell ref="G487:G488"/>
    <mergeCell ref="B494:C494"/>
    <mergeCell ref="E494:F494"/>
    <mergeCell ref="B495:C495"/>
    <mergeCell ref="H495:H504"/>
    <mergeCell ref="B496:C496"/>
    <mergeCell ref="B497:C497"/>
    <mergeCell ref="B498:C498"/>
    <mergeCell ref="B499:C499"/>
    <mergeCell ref="B500:C500"/>
    <mergeCell ref="B501:C501"/>
    <mergeCell ref="B502:C502"/>
    <mergeCell ref="B503:C503"/>
    <mergeCell ref="B504:C504"/>
    <mergeCell ref="C507:C510"/>
    <mergeCell ref="D513:E513"/>
    <mergeCell ref="D514:E514"/>
    <mergeCell ref="B527:H527"/>
    <mergeCell ref="B528:G528"/>
    <mergeCell ref="C531:C533"/>
    <mergeCell ref="D531:G531"/>
    <mergeCell ref="D532:G532"/>
    <mergeCell ref="D533:G533"/>
    <mergeCell ref="E535:F536"/>
    <mergeCell ref="G535:G536"/>
    <mergeCell ref="B542:C542"/>
    <mergeCell ref="E542:F542"/>
    <mergeCell ref="B543:C543"/>
    <mergeCell ref="H543:H552"/>
    <mergeCell ref="B544:C544"/>
    <mergeCell ref="B545:C545"/>
    <mergeCell ref="B546:C546"/>
    <mergeCell ref="B547:C547"/>
    <mergeCell ref="B548:C548"/>
    <mergeCell ref="B549:C549"/>
    <mergeCell ref="B550:C550"/>
    <mergeCell ref="B551:C551"/>
    <mergeCell ref="B552:C552"/>
    <mergeCell ref="C555:C558"/>
    <mergeCell ref="D561:E561"/>
    <mergeCell ref="D562:E562"/>
    <mergeCell ref="B575:H575"/>
    <mergeCell ref="B576:G576"/>
    <mergeCell ref="C579:C581"/>
    <mergeCell ref="D579:G579"/>
    <mergeCell ref="D580:G580"/>
    <mergeCell ref="D581:G581"/>
    <mergeCell ref="E583:F584"/>
    <mergeCell ref="G583:G584"/>
    <mergeCell ref="B590:C590"/>
    <mergeCell ref="E590:F590"/>
    <mergeCell ref="B591:C591"/>
    <mergeCell ref="H591:H600"/>
    <mergeCell ref="B592:C592"/>
    <mergeCell ref="B593:C593"/>
    <mergeCell ref="B594:C594"/>
    <mergeCell ref="B595:C595"/>
    <mergeCell ref="B596:C596"/>
    <mergeCell ref="B597:C597"/>
    <mergeCell ref="B598:C598"/>
    <mergeCell ref="B599:C599"/>
    <mergeCell ref="B600:C600"/>
    <mergeCell ref="C603:C606"/>
    <mergeCell ref="D609:E609"/>
    <mergeCell ref="D610:E610"/>
    <mergeCell ref="B623:H623"/>
    <mergeCell ref="B624:G624"/>
    <mergeCell ref="C627:C629"/>
    <mergeCell ref="D627:G627"/>
    <mergeCell ref="D628:G628"/>
    <mergeCell ref="D629:G629"/>
    <mergeCell ref="E631:F632"/>
    <mergeCell ref="G631:G632"/>
    <mergeCell ref="B638:C638"/>
    <mergeCell ref="E638:F638"/>
    <mergeCell ref="B639:C639"/>
    <mergeCell ref="H639:H648"/>
    <mergeCell ref="B640:C640"/>
    <mergeCell ref="B641:C641"/>
    <mergeCell ref="B642:C642"/>
    <mergeCell ref="B643:C643"/>
    <mergeCell ref="B644:C644"/>
    <mergeCell ref="B645:C645"/>
    <mergeCell ref="B646:C646"/>
    <mergeCell ref="B647:C647"/>
    <mergeCell ref="B648:C648"/>
    <mergeCell ref="C651:C654"/>
    <mergeCell ref="D657:E657"/>
    <mergeCell ref="D658:E658"/>
    <mergeCell ref="B671:H671"/>
    <mergeCell ref="B672:G672"/>
    <mergeCell ref="C675:C677"/>
    <mergeCell ref="D675:G675"/>
    <mergeCell ref="D676:G676"/>
    <mergeCell ref="D677:G677"/>
    <mergeCell ref="C699:C702"/>
    <mergeCell ref="D705:E705"/>
    <mergeCell ref="D706:E706"/>
    <mergeCell ref="E679:F680"/>
    <mergeCell ref="G679:G680"/>
    <mergeCell ref="B686:C686"/>
    <mergeCell ref="E686:F686"/>
    <mergeCell ref="B687:C687"/>
    <mergeCell ref="H687:H696"/>
    <mergeCell ref="B688:C688"/>
    <mergeCell ref="B689:C689"/>
    <mergeCell ref="B690:C690"/>
    <mergeCell ref="B691:C691"/>
    <mergeCell ref="B692:C692"/>
    <mergeCell ref="B693:C693"/>
    <mergeCell ref="B694:C694"/>
    <mergeCell ref="B695:C695"/>
    <mergeCell ref="B696:C696"/>
  </mergeCells>
  <dataValidations count="1">
    <dataValidation type="list" allowBlank="1" showInputMessage="1" showErrorMessage="1" sqref="K1:K2 D14 D60 D108 D156 D204 D252 D300 D348 D396 D444 D492 D540 D588 D636 D684">
      <formula1>д1</formula1>
    </dataValidation>
  </dataValidations>
  <pageMargins left="0.25" right="0.25" top="0.54166666666666663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Imamova</cp:lastModifiedBy>
  <cp:lastPrinted>2016-07-26T08:15:48Z</cp:lastPrinted>
  <dcterms:created xsi:type="dcterms:W3CDTF">2016-01-18T14:22:10Z</dcterms:created>
  <dcterms:modified xsi:type="dcterms:W3CDTF">2016-08-05T11:25:46Z</dcterms:modified>
</cp:coreProperties>
</file>