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23250" windowHeight="12585"/>
  </bookViews>
  <sheets>
    <sheet name="Расчет стоимости по Методике" sheetId="4" r:id="rId1"/>
  </sheets>
  <definedNames>
    <definedName name="д1">'Расчет стоимости по Методике'!$K$1:$K$2</definedName>
    <definedName name="_xlnm.Print_Area" localSheetId="0">'Расчет стоимости по Методике'!$A$1:$H$90</definedName>
  </definedNames>
  <calcPr calcId="145621"/>
</workbook>
</file>

<file path=xl/calcChain.xml><?xml version="1.0" encoding="utf-8"?>
<calcChain xmlns="http://schemas.openxmlformats.org/spreadsheetml/2006/main">
  <c r="G72" i="4" l="1"/>
  <c r="G71" i="4"/>
  <c r="G70" i="4"/>
  <c r="G69" i="4"/>
  <c r="G68" i="4"/>
  <c r="G67" i="4"/>
  <c r="G66" i="4"/>
  <c r="E77" i="4" s="1"/>
  <c r="G65" i="4"/>
  <c r="G64" i="4"/>
  <c r="G63" i="4"/>
  <c r="E75" i="4" s="1"/>
  <c r="G55" i="4"/>
  <c r="G9" i="4"/>
  <c r="G20" i="4"/>
  <c r="E31" i="4" s="1"/>
  <c r="E76" i="4" l="1"/>
  <c r="E78" i="4"/>
  <c r="G26" i="4"/>
  <c r="G25" i="4"/>
  <c r="G22" i="4"/>
  <c r="G23" i="4"/>
  <c r="G24" i="4"/>
  <c r="G21" i="4"/>
  <c r="G19" i="4"/>
  <c r="G18" i="4"/>
  <c r="G17" i="4"/>
  <c r="E29" i="4" s="1"/>
  <c r="E30" i="4" l="1"/>
  <c r="E79" i="4"/>
  <c r="D81" i="4" s="1"/>
  <c r="D82" i="4" s="1"/>
  <c r="E32" i="4"/>
  <c r="E33" i="4" l="1"/>
  <c r="D35" i="4" s="1"/>
  <c r="D36" i="4" s="1"/>
</calcChain>
</file>

<file path=xl/sharedStrings.xml><?xml version="1.0" encoding="utf-8"?>
<sst xmlns="http://schemas.openxmlformats.org/spreadsheetml/2006/main" count="100" uniqueCount="46">
  <si>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</si>
  <si>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</si>
  <si>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</si>
  <si>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</si>
  <si>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</si>
  <si>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</si>
  <si>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</si>
  <si>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</si>
  <si>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</si>
  <si>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</si>
  <si>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</si>
  <si>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</si>
  <si>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</si>
  <si>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</si>
  <si>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</si>
  <si>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</si>
  <si>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</si>
  <si>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</si>
  <si>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</si>
  <si>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</si>
  <si>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</si>
  <si>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</si>
  <si>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</si>
  <si>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</si>
  <si>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</si>
  <si>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</si>
  <si>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</si>
  <si>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</si>
  <si>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</si>
  <si>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</si>
  <si>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</si>
  <si>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</si>
  <si>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</si>
  <si>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</si>
  <si>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Выборочная</t>
  </si>
  <si>
    <t>Выполнение работ по отводу и таксации лесосеки</t>
  </si>
  <si>
    <t>Расчет начальной цены Лота на право заключения договора купли-продажи лесных насаждений 
с представителями малого и среднего предпринимательства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</si>
  <si>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</si>
  <si>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ГКУ "Камское лесничество"</t>
  </si>
  <si>
    <t>Берсутское участковое лесничество</t>
  </si>
  <si>
    <t>кв. 40, выд. 12, делянка 1</t>
  </si>
  <si>
    <t>6Б3Лп1Кл</t>
  </si>
  <si>
    <t>кв. 43, выд. 2, делянка 1</t>
  </si>
  <si>
    <t>10Б+Лп+Кл</t>
  </si>
  <si>
    <t>ЛОТ №24</t>
  </si>
  <si>
    <t>ЛОТ №25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</si>
</sst>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4" fontId="16" fillId="2" borderId="19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top" wrapText="1"/>
    </xf>
    <xf numFmtId="43" fontId="4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0" fontId="2" fillId="3" borderId="0" xfId="0" applyFont="1" applyFill="1" applyAlignment="1">
      <alignment horizontal="left" vertical="top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0" fontId="18" fillId="3" borderId="0" xfId="0" applyFont="1" applyFill="1" applyAlignment="1">
      <alignment horizont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6" fillId="3" borderId="0" xfId="0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4" fontId="8" fillId="3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82"/>
  <sheetViews>
    <sheetView tabSelected="1" topLeftCell="A31" zoomScale="90" zoomScaleNormal="90" zoomScaleSheetLayoutView="85" workbookViewId="0">
      <selection activeCell="I60" sqref="I60"/>
    </sheetView>
  </sheetViews>
  <sheetFormatPr defaultColWidth="9.140625"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10" width="23.5703125" style="7" customWidth="1"/>
    <col min="11" max="11" width="23.5703125" style="7" hidden="1" customWidth="1"/>
    <col min="12" max="12" width="23.5703125" style="7" customWidth="1"/>
    <col min="13" max="13" width="11.140625" style="7" bestFit="1" customWidth="1"/>
    <col min="14" max="16384" width="9.140625" style="7"/>
  </cols>
  <sheetData>
    <row r="1" spans="2:11" s="22" customFormat="1" ht="54.75" customHeight="1" x14ac:dyDescent="0.8">
      <c r="B1" s="68" t="s">
        <v>44</v>
      </c>
      <c r="C1" s="68"/>
      <c r="D1" s="68"/>
      <c r="E1" s="68"/>
      <c r="F1" s="68"/>
      <c r="G1" s="68"/>
      <c r="H1" s="68"/>
      <c r="K1" s="22" t="s">
        <v>33</v>
      </c>
    </row>
    <row r="2" spans="2:11" ht="46.5" customHeight="1" x14ac:dyDescent="0.25">
      <c r="B2" s="78" t="s">
        <v>37</v>
      </c>
      <c r="C2" s="78"/>
      <c r="D2" s="78"/>
      <c r="E2" s="78"/>
      <c r="F2" s="78"/>
      <c r="G2" s="78"/>
      <c r="K2" s="7" t="s">
        <v>34</v>
      </c>
    </row>
    <row r="3" spans="2:11" ht="22.9" x14ac:dyDescent="0.3">
      <c r="C3" s="57"/>
      <c r="G3" s="7"/>
    </row>
    <row r="4" spans="2:11" ht="25.5" x14ac:dyDescent="0.25">
      <c r="C4" s="14" t="s">
        <v>5</v>
      </c>
      <c r="D4" s="6"/>
    </row>
    <row r="5" spans="2:11" s="10" customFormat="1" ht="20.25" x14ac:dyDescent="0.25">
      <c r="C5" s="69" t="s">
        <v>15</v>
      </c>
      <c r="D5" s="72" t="s">
        <v>38</v>
      </c>
      <c r="E5" s="72"/>
      <c r="F5" s="72"/>
      <c r="G5" s="72"/>
      <c r="H5" s="58"/>
    </row>
    <row r="6" spans="2:11" s="10" customFormat="1" ht="20.25" x14ac:dyDescent="0.25">
      <c r="C6" s="70"/>
      <c r="D6" s="72" t="s">
        <v>39</v>
      </c>
      <c r="E6" s="72"/>
      <c r="F6" s="72"/>
      <c r="G6" s="72"/>
      <c r="H6" s="58"/>
    </row>
    <row r="7" spans="2:11" s="10" customFormat="1" ht="20.25" x14ac:dyDescent="0.25">
      <c r="C7" s="71"/>
      <c r="D7" s="72" t="s">
        <v>40</v>
      </c>
      <c r="E7" s="72"/>
      <c r="F7" s="72"/>
      <c r="G7" s="72"/>
      <c r="H7" s="58"/>
    </row>
    <row r="8" spans="2:11" ht="28.5" customHeight="1" x14ac:dyDescent="0.25">
      <c r="C8" s="48" t="s">
        <v>12</v>
      </c>
      <c r="D8" s="49">
        <v>12</v>
      </c>
      <c r="E8" s="50"/>
      <c r="F8" s="10"/>
    </row>
    <row r="9" spans="2:11" ht="28.5" customHeight="1" x14ac:dyDescent="0.25">
      <c r="C9" s="1" t="s">
        <v>9</v>
      </c>
      <c r="D9" s="44">
        <v>1164</v>
      </c>
      <c r="E9" s="83" t="s">
        <v>16</v>
      </c>
      <c r="F9" s="84"/>
      <c r="G9" s="79">
        <f>D10/D9</f>
        <v>28.036941580756015</v>
      </c>
    </row>
    <row r="10" spans="2:11" ht="28.5" customHeight="1" x14ac:dyDescent="0.25">
      <c r="C10" s="1" t="s">
        <v>10</v>
      </c>
      <c r="D10" s="44">
        <v>32635</v>
      </c>
      <c r="E10" s="85"/>
      <c r="F10" s="86"/>
      <c r="G10" s="80"/>
    </row>
    <row r="11" spans="2:11" ht="22.9" x14ac:dyDescent="0.3">
      <c r="C11" s="54"/>
      <c r="D11" s="55"/>
      <c r="E11" s="56"/>
    </row>
    <row r="12" spans="2:11" x14ac:dyDescent="0.3">
      <c r="C12" s="53" t="s">
        <v>7</v>
      </c>
      <c r="D12" s="51" t="s">
        <v>41</v>
      </c>
      <c r="E12" s="59"/>
    </row>
    <row r="13" spans="2:11" x14ac:dyDescent="0.3">
      <c r="C13" s="53" t="s">
        <v>11</v>
      </c>
      <c r="D13" s="51">
        <v>70</v>
      </c>
      <c r="E13" s="59"/>
    </row>
    <row r="14" spans="2:11" x14ac:dyDescent="0.3">
      <c r="C14" s="53" t="s">
        <v>13</v>
      </c>
      <c r="D14" s="52" t="s">
        <v>34</v>
      </c>
      <c r="E14" s="59"/>
    </row>
    <row r="15" spans="2:11" ht="23.45" thickBot="1" x14ac:dyDescent="0.35">
      <c r="C15" s="60"/>
      <c r="D15" s="60"/>
    </row>
    <row r="16" spans="2:11" ht="48" thickBot="1" x14ac:dyDescent="0.3">
      <c r="B16" s="89" t="s">
        <v>17</v>
      </c>
      <c r="C16" s="90"/>
      <c r="D16" s="23" t="s">
        <v>20</v>
      </c>
      <c r="E16" s="81" t="s">
        <v>22</v>
      </c>
      <c r="F16" s="82"/>
      <c r="G16" s="2" t="s">
        <v>21</v>
      </c>
    </row>
    <row r="17" spans="2:11" s="61" customFormat="1" ht="24" thickBot="1" x14ac:dyDescent="0.3">
      <c r="B17" s="91" t="s">
        <v>35</v>
      </c>
      <c r="C17" s="92"/>
      <c r="D17" s="32">
        <v>50.01</v>
      </c>
      <c r="E17" s="33">
        <v>12</v>
      </c>
      <c r="F17" s="18" t="s">
        <v>24</v>
      </c>
      <c r="G17" s="26">
        <f t="shared" ref="G17:G22" si="0">D17*E17</f>
        <v>600.12</v>
      </c>
      <c r="H17" s="87"/>
    </row>
    <row r="18" spans="2:11" s="62" customFormat="1" ht="46.5" customHeight="1" x14ac:dyDescent="0.25">
      <c r="B18" s="93" t="s">
        <v>18</v>
      </c>
      <c r="C18" s="94"/>
      <c r="D18" s="34">
        <v>70.41</v>
      </c>
      <c r="E18" s="35"/>
      <c r="F18" s="19" t="s">
        <v>25</v>
      </c>
      <c r="G18" s="27">
        <f t="shared" si="0"/>
        <v>0</v>
      </c>
      <c r="H18" s="87"/>
    </row>
    <row r="19" spans="2:11" s="62" customFormat="1" ht="24" thickBot="1" x14ac:dyDescent="0.3">
      <c r="B19" s="76" t="s">
        <v>19</v>
      </c>
      <c r="C19" s="77"/>
      <c r="D19" s="36">
        <v>222.31</v>
      </c>
      <c r="E19" s="37"/>
      <c r="F19" s="20" t="s">
        <v>25</v>
      </c>
      <c r="G19" s="28">
        <f t="shared" si="0"/>
        <v>0</v>
      </c>
      <c r="H19" s="87"/>
    </row>
    <row r="20" spans="2:11" s="62" customFormat="1" ht="24" thickBot="1" x14ac:dyDescent="0.3">
      <c r="B20" s="95" t="s">
        <v>27</v>
      </c>
      <c r="C20" s="96"/>
      <c r="D20" s="38"/>
      <c r="E20" s="39"/>
      <c r="F20" s="24" t="s">
        <v>24</v>
      </c>
      <c r="G20" s="29">
        <f t="shared" si="0"/>
        <v>0</v>
      </c>
      <c r="H20" s="87"/>
    </row>
    <row r="21" spans="2:11" s="62" customFormat="1" ht="48" customHeight="1" x14ac:dyDescent="0.25">
      <c r="B21" s="93" t="s">
        <v>32</v>
      </c>
      <c r="C21" s="94"/>
      <c r="D21" s="34">
        <v>665.33</v>
      </c>
      <c r="E21" s="35"/>
      <c r="F21" s="19" t="s">
        <v>24</v>
      </c>
      <c r="G21" s="27">
        <f t="shared" si="0"/>
        <v>0</v>
      </c>
      <c r="H21" s="87"/>
    </row>
    <row r="22" spans="2:11" s="62" customFormat="1" x14ac:dyDescent="0.25">
      <c r="B22" s="74" t="s">
        <v>26</v>
      </c>
      <c r="C22" s="75"/>
      <c r="D22" s="40"/>
      <c r="E22" s="41"/>
      <c r="F22" s="21" t="s">
        <v>24</v>
      </c>
      <c r="G22" s="30">
        <f t="shared" si="0"/>
        <v>0</v>
      </c>
      <c r="H22" s="87"/>
    </row>
    <row r="23" spans="2:11" s="62" customFormat="1" x14ac:dyDescent="0.25">
      <c r="B23" s="74" t="s">
        <v>28</v>
      </c>
      <c r="C23" s="75"/>
      <c r="D23" s="42">
        <v>2425.11</v>
      </c>
      <c r="E23" s="43"/>
      <c r="F23" s="21" t="s">
        <v>24</v>
      </c>
      <c r="G23" s="30">
        <f t="shared" ref="G23:G24" si="1">D23*E23</f>
        <v>0</v>
      </c>
      <c r="H23" s="87"/>
    </row>
    <row r="24" spans="2:11" s="62" customFormat="1" x14ac:dyDescent="0.25">
      <c r="B24" s="74" t="s">
        <v>29</v>
      </c>
      <c r="C24" s="75"/>
      <c r="D24" s="42">
        <v>1718.79</v>
      </c>
      <c r="E24" s="43"/>
      <c r="F24" s="21" t="s">
        <v>24</v>
      </c>
      <c r="G24" s="30">
        <f t="shared" si="1"/>
        <v>0</v>
      </c>
      <c r="H24" s="87"/>
    </row>
    <row r="25" spans="2:11" s="62" customFormat="1" x14ac:dyDescent="0.25">
      <c r="B25" s="74" t="s">
        <v>31</v>
      </c>
      <c r="C25" s="75"/>
      <c r="D25" s="42">
        <v>473.91</v>
      </c>
      <c r="E25" s="43"/>
      <c r="F25" s="21" t="s">
        <v>24</v>
      </c>
      <c r="G25" s="30">
        <f>D25*E25</f>
        <v>0</v>
      </c>
      <c r="H25" s="87"/>
    </row>
    <row r="26" spans="2:11" s="62" customFormat="1" ht="24" thickBot="1" x14ac:dyDescent="0.3">
      <c r="B26" s="76" t="s">
        <v>30</v>
      </c>
      <c r="C26" s="77"/>
      <c r="D26" s="36">
        <v>320.5</v>
      </c>
      <c r="E26" s="37"/>
      <c r="F26" s="20" t="s">
        <v>24</v>
      </c>
      <c r="G26" s="31">
        <f>D26*E26</f>
        <v>0</v>
      </c>
      <c r="H26" s="87"/>
    </row>
    <row r="27" spans="2:11" ht="11.25" customHeight="1" x14ac:dyDescent="0.25">
      <c r="C27" s="3"/>
      <c r="D27" s="3"/>
      <c r="E27" s="4"/>
      <c r="F27" s="4"/>
      <c r="H27" s="63"/>
      <c r="I27" s="64"/>
      <c r="J27" s="65"/>
      <c r="K27" s="65"/>
    </row>
    <row r="28" spans="2:11" ht="25.5" x14ac:dyDescent="0.25">
      <c r="C28" s="14" t="s">
        <v>14</v>
      </c>
      <c r="D28" s="6"/>
    </row>
    <row r="29" spans="2:11" ht="18.75" x14ac:dyDescent="0.25">
      <c r="C29" s="88" t="s">
        <v>6</v>
      </c>
      <c r="D29" s="8" t="s">
        <v>0</v>
      </c>
      <c r="E29" s="9">
        <f>ROUND((G17+D10)/D10,2)</f>
        <v>1.02</v>
      </c>
      <c r="F29" s="9"/>
      <c r="G29" s="10"/>
      <c r="H29" s="7"/>
    </row>
    <row r="30" spans="2:11" x14ac:dyDescent="0.25">
      <c r="C30" s="88"/>
      <c r="D30" s="8" t="s">
        <v>1</v>
      </c>
      <c r="E30" s="9">
        <f>ROUND((G18+G19+D10)/D10,2)</f>
        <v>1</v>
      </c>
      <c r="F30" s="9"/>
      <c r="G30" s="11"/>
      <c r="H30" s="66"/>
    </row>
    <row r="31" spans="2:11" x14ac:dyDescent="0.25">
      <c r="C31" s="88"/>
      <c r="D31" s="8" t="s">
        <v>2</v>
      </c>
      <c r="E31" s="9">
        <f>ROUND((G20+D10)/D10,2)</f>
        <v>1</v>
      </c>
      <c r="F31" s="12"/>
      <c r="G31" s="11"/>
    </row>
    <row r="32" spans="2:11" x14ac:dyDescent="0.25">
      <c r="C32" s="88"/>
      <c r="D32" s="13" t="s">
        <v>3</v>
      </c>
      <c r="E32" s="45">
        <f>ROUND((SUM(G21:G26)+D10)/D10,2)</f>
        <v>1</v>
      </c>
      <c r="F32" s="10"/>
      <c r="G32" s="11"/>
    </row>
    <row r="33" spans="2:8" ht="25.5" x14ac:dyDescent="0.25">
      <c r="D33" s="46" t="s">
        <v>4</v>
      </c>
      <c r="E33" s="47">
        <f>SUM(E29:E32)-IF(D14="сплошная",3,2)</f>
        <v>2.0199999999999996</v>
      </c>
      <c r="F33" s="25"/>
    </row>
    <row r="34" spans="2:8" ht="14.25" customHeight="1" x14ac:dyDescent="0.25">
      <c r="E34" s="15"/>
    </row>
    <row r="35" spans="2:8" s="22" customFormat="1" ht="26.25" customHeight="1" x14ac:dyDescent="0.35">
      <c r="C35" s="16" t="s">
        <v>23</v>
      </c>
      <c r="D35" s="97">
        <f>E33*D10</f>
        <v>65922.699999999983</v>
      </c>
      <c r="E35" s="97"/>
      <c r="F35" s="7"/>
      <c r="G35" s="5"/>
      <c r="H35" s="5"/>
    </row>
    <row r="36" spans="2:8" ht="18.75" x14ac:dyDescent="0.3">
      <c r="C36" s="17" t="s">
        <v>8</v>
      </c>
      <c r="D36" s="73">
        <f>D35/D9</f>
        <v>56.634621993127134</v>
      </c>
      <c r="E36" s="73"/>
      <c r="G36" s="7"/>
      <c r="H36" s="67"/>
    </row>
    <row r="47" spans="2:8" ht="60.75" x14ac:dyDescent="0.8">
      <c r="B47" s="68" t="s">
        <v>45</v>
      </c>
      <c r="C47" s="68"/>
      <c r="D47" s="68"/>
      <c r="E47" s="68"/>
      <c r="F47" s="68"/>
      <c r="G47" s="68"/>
      <c r="H47" s="68"/>
    </row>
    <row r="48" spans="2:8" ht="46.5" customHeight="1" x14ac:dyDescent="0.25">
      <c r="B48" s="78" t="s">
        <v>36</v>
      </c>
      <c r="C48" s="78"/>
      <c r="D48" s="78"/>
      <c r="E48" s="78"/>
      <c r="F48" s="78"/>
      <c r="G48" s="78"/>
    </row>
    <row r="49" spans="2:8" x14ac:dyDescent="0.25">
      <c r="C49" s="57"/>
      <c r="G49" s="7"/>
    </row>
    <row r="50" spans="2:8" ht="25.5" x14ac:dyDescent="0.25">
      <c r="C50" s="14" t="s">
        <v>5</v>
      </c>
      <c r="D50" s="6"/>
    </row>
    <row r="51" spans="2:8" ht="20.25" customHeight="1" x14ac:dyDescent="0.25">
      <c r="B51" s="10"/>
      <c r="C51" s="69" t="s">
        <v>15</v>
      </c>
      <c r="D51" s="72" t="s">
        <v>38</v>
      </c>
      <c r="E51" s="72"/>
      <c r="F51" s="72"/>
      <c r="G51" s="72"/>
      <c r="H51" s="58"/>
    </row>
    <row r="52" spans="2:8" ht="20.25" x14ac:dyDescent="0.25">
      <c r="B52" s="10"/>
      <c r="C52" s="70"/>
      <c r="D52" s="72" t="s">
        <v>39</v>
      </c>
      <c r="E52" s="72"/>
      <c r="F52" s="72"/>
      <c r="G52" s="72"/>
      <c r="H52" s="58"/>
    </row>
    <row r="53" spans="2:8" ht="20.25" x14ac:dyDescent="0.25">
      <c r="B53" s="10"/>
      <c r="C53" s="71"/>
      <c r="D53" s="72" t="s">
        <v>42</v>
      </c>
      <c r="E53" s="72"/>
      <c r="F53" s="72"/>
      <c r="G53" s="72"/>
      <c r="H53" s="58"/>
    </row>
    <row r="54" spans="2:8" x14ac:dyDescent="0.25">
      <c r="C54" s="48" t="s">
        <v>12</v>
      </c>
      <c r="D54" s="49">
        <v>29</v>
      </c>
      <c r="E54" s="50"/>
      <c r="F54" s="10"/>
    </row>
    <row r="55" spans="2:8" x14ac:dyDescent="0.25">
      <c r="C55" s="1" t="s">
        <v>9</v>
      </c>
      <c r="D55" s="44">
        <v>1965</v>
      </c>
      <c r="E55" s="83" t="s">
        <v>16</v>
      </c>
      <c r="F55" s="84"/>
      <c r="G55" s="79">
        <f>D56/D55</f>
        <v>18.397709923664124</v>
      </c>
    </row>
    <row r="56" spans="2:8" x14ac:dyDescent="0.25">
      <c r="C56" s="1" t="s">
        <v>10</v>
      </c>
      <c r="D56" s="44">
        <v>36151.5</v>
      </c>
      <c r="E56" s="85"/>
      <c r="F56" s="86"/>
      <c r="G56" s="80"/>
    </row>
    <row r="57" spans="2:8" x14ac:dyDescent="0.25">
      <c r="C57" s="54"/>
      <c r="D57" s="55"/>
      <c r="E57" s="56"/>
    </row>
    <row r="58" spans="2:8" x14ac:dyDescent="0.3">
      <c r="C58" s="53" t="s">
        <v>7</v>
      </c>
      <c r="D58" s="51" t="s">
        <v>43</v>
      </c>
      <c r="E58" s="59"/>
    </row>
    <row r="59" spans="2:8" x14ac:dyDescent="0.3">
      <c r="C59" s="53" t="s">
        <v>11</v>
      </c>
      <c r="D59" s="51">
        <v>65</v>
      </c>
      <c r="E59" s="59"/>
    </row>
    <row r="60" spans="2:8" x14ac:dyDescent="0.3">
      <c r="C60" s="53" t="s">
        <v>13</v>
      </c>
      <c r="D60" s="52" t="s">
        <v>34</v>
      </c>
      <c r="E60" s="59"/>
    </row>
    <row r="61" spans="2:8" ht="24" thickBot="1" x14ac:dyDescent="0.3">
      <c r="C61" s="60"/>
      <c r="D61" s="60"/>
    </row>
    <row r="62" spans="2:8" ht="48" thickBot="1" x14ac:dyDescent="0.3">
      <c r="B62" s="89" t="s">
        <v>17</v>
      </c>
      <c r="C62" s="90"/>
      <c r="D62" s="23" t="s">
        <v>20</v>
      </c>
      <c r="E62" s="81" t="s">
        <v>22</v>
      </c>
      <c r="F62" s="82"/>
      <c r="G62" s="2" t="s">
        <v>21</v>
      </c>
    </row>
    <row r="63" spans="2:8" ht="24" thickBot="1" x14ac:dyDescent="0.3">
      <c r="B63" s="91" t="s">
        <v>35</v>
      </c>
      <c r="C63" s="92"/>
      <c r="D63" s="32">
        <v>50.01</v>
      </c>
      <c r="E63" s="33">
        <v>29</v>
      </c>
      <c r="F63" s="18" t="s">
        <v>24</v>
      </c>
      <c r="G63" s="26">
        <f t="shared" ref="G63:G68" si="2">D63*E63</f>
        <v>1450.29</v>
      </c>
      <c r="H63" s="87"/>
    </row>
    <row r="64" spans="2:8" x14ac:dyDescent="0.25">
      <c r="B64" s="93" t="s">
        <v>18</v>
      </c>
      <c r="C64" s="94"/>
      <c r="D64" s="34">
        <v>70.41</v>
      </c>
      <c r="E64" s="35"/>
      <c r="F64" s="19" t="s">
        <v>25</v>
      </c>
      <c r="G64" s="27">
        <f t="shared" si="2"/>
        <v>0</v>
      </c>
      <c r="H64" s="87"/>
    </row>
    <row r="65" spans="2:8" ht="24" thickBot="1" x14ac:dyDescent="0.3">
      <c r="B65" s="76" t="s">
        <v>19</v>
      </c>
      <c r="C65" s="77"/>
      <c r="D65" s="36">
        <v>222.31</v>
      </c>
      <c r="E65" s="37"/>
      <c r="F65" s="20" t="s">
        <v>25</v>
      </c>
      <c r="G65" s="28">
        <f t="shared" si="2"/>
        <v>0</v>
      </c>
      <c r="H65" s="87"/>
    </row>
    <row r="66" spans="2:8" ht="24" thickBot="1" x14ac:dyDescent="0.3">
      <c r="B66" s="95" t="s">
        <v>27</v>
      </c>
      <c r="C66" s="96"/>
      <c r="D66" s="38"/>
      <c r="E66" s="39"/>
      <c r="F66" s="24" t="s">
        <v>24</v>
      </c>
      <c r="G66" s="29">
        <f t="shared" si="2"/>
        <v>0</v>
      </c>
      <c r="H66" s="87"/>
    </row>
    <row r="67" spans="2:8" x14ac:dyDescent="0.25">
      <c r="B67" s="93" t="s">
        <v>32</v>
      </c>
      <c r="C67" s="94"/>
      <c r="D67" s="34">
        <v>665.33</v>
      </c>
      <c r="E67" s="35"/>
      <c r="F67" s="19" t="s">
        <v>24</v>
      </c>
      <c r="G67" s="27">
        <f t="shared" si="2"/>
        <v>0</v>
      </c>
      <c r="H67" s="87"/>
    </row>
    <row r="68" spans="2:8" x14ac:dyDescent="0.25">
      <c r="B68" s="74" t="s">
        <v>26</v>
      </c>
      <c r="C68" s="75"/>
      <c r="D68" s="40"/>
      <c r="E68" s="41"/>
      <c r="F68" s="21" t="s">
        <v>24</v>
      </c>
      <c r="G68" s="30">
        <f t="shared" si="2"/>
        <v>0</v>
      </c>
      <c r="H68" s="87"/>
    </row>
    <row r="69" spans="2:8" x14ac:dyDescent="0.25">
      <c r="B69" s="74" t="s">
        <v>28</v>
      </c>
      <c r="C69" s="75"/>
      <c r="D69" s="42">
        <v>2425.11</v>
      </c>
      <c r="E69" s="43"/>
      <c r="F69" s="21" t="s">
        <v>24</v>
      </c>
      <c r="G69" s="30">
        <f t="shared" ref="G69:G70" si="3">D69*E69</f>
        <v>0</v>
      </c>
      <c r="H69" s="87"/>
    </row>
    <row r="70" spans="2:8" x14ac:dyDescent="0.25">
      <c r="B70" s="74" t="s">
        <v>29</v>
      </c>
      <c r="C70" s="75"/>
      <c r="D70" s="42">
        <v>1718.79</v>
      </c>
      <c r="E70" s="43"/>
      <c r="F70" s="21" t="s">
        <v>24</v>
      </c>
      <c r="G70" s="30">
        <f t="shared" si="3"/>
        <v>0</v>
      </c>
      <c r="H70" s="87"/>
    </row>
    <row r="71" spans="2:8" x14ac:dyDescent="0.25">
      <c r="B71" s="74" t="s">
        <v>31</v>
      </c>
      <c r="C71" s="75"/>
      <c r="D71" s="42">
        <v>473.91</v>
      </c>
      <c r="E71" s="43"/>
      <c r="F71" s="21" t="s">
        <v>24</v>
      </c>
      <c r="G71" s="30">
        <f>D71*E71</f>
        <v>0</v>
      </c>
      <c r="H71" s="87"/>
    </row>
    <row r="72" spans="2:8" ht="24" thickBot="1" x14ac:dyDescent="0.3">
      <c r="B72" s="76" t="s">
        <v>30</v>
      </c>
      <c r="C72" s="77"/>
      <c r="D72" s="36">
        <v>320.5</v>
      </c>
      <c r="E72" s="37"/>
      <c r="F72" s="20" t="s">
        <v>24</v>
      </c>
      <c r="G72" s="31">
        <f>D72*E72</f>
        <v>0</v>
      </c>
      <c r="H72" s="87"/>
    </row>
    <row r="73" spans="2:8" x14ac:dyDescent="0.25">
      <c r="C73" s="3"/>
      <c r="D73" s="3"/>
      <c r="E73" s="4"/>
      <c r="F73" s="4"/>
      <c r="H73" s="63"/>
    </row>
    <row r="74" spans="2:8" ht="25.5" x14ac:dyDescent="0.25">
      <c r="C74" s="14" t="s">
        <v>14</v>
      </c>
      <c r="D74" s="6"/>
    </row>
    <row r="75" spans="2:8" ht="18.75" x14ac:dyDescent="0.25">
      <c r="C75" s="88" t="s">
        <v>6</v>
      </c>
      <c r="D75" s="8" t="s">
        <v>0</v>
      </c>
      <c r="E75" s="9">
        <f>ROUND((G63+D56)/D56,2)</f>
        <v>1.04</v>
      </c>
      <c r="F75" s="9"/>
      <c r="G75" s="10"/>
      <c r="H75" s="7"/>
    </row>
    <row r="76" spans="2:8" x14ac:dyDescent="0.25">
      <c r="C76" s="88"/>
      <c r="D76" s="8" t="s">
        <v>1</v>
      </c>
      <c r="E76" s="9">
        <f>ROUND((G64+G65+D56)/D56,2)</f>
        <v>1</v>
      </c>
      <c r="F76" s="9"/>
      <c r="G76" s="11"/>
      <c r="H76" s="66"/>
    </row>
    <row r="77" spans="2:8" x14ac:dyDescent="0.25">
      <c r="C77" s="88"/>
      <c r="D77" s="8" t="s">
        <v>2</v>
      </c>
      <c r="E77" s="9">
        <f>ROUND((G66+D56)/D56,2)</f>
        <v>1</v>
      </c>
      <c r="F77" s="12"/>
      <c r="G77" s="11"/>
    </row>
    <row r="78" spans="2:8" x14ac:dyDescent="0.25">
      <c r="C78" s="88"/>
      <c r="D78" s="13" t="s">
        <v>3</v>
      </c>
      <c r="E78" s="45">
        <f>ROUND((SUM(G67:G72)+D56)/D56,2)</f>
        <v>1</v>
      </c>
      <c r="F78" s="10"/>
      <c r="G78" s="11"/>
    </row>
    <row r="79" spans="2:8" ht="25.5" x14ac:dyDescent="0.25">
      <c r="D79" s="46" t="s">
        <v>4</v>
      </c>
      <c r="E79" s="47">
        <f>SUM(E75:E78)-IF(D60="сплошная",3,2)</f>
        <v>2.04</v>
      </c>
      <c r="F79" s="25"/>
    </row>
    <row r="80" spans="2:8" x14ac:dyDescent="0.25">
      <c r="E80" s="15"/>
    </row>
    <row r="81" spans="2:8" ht="25.5" x14ac:dyDescent="0.35">
      <c r="B81" s="22"/>
      <c r="C81" s="16" t="s">
        <v>23</v>
      </c>
      <c r="D81" s="97">
        <f>E79*D56</f>
        <v>73749.06</v>
      </c>
      <c r="E81" s="97"/>
    </row>
    <row r="82" spans="2:8" ht="18.75" x14ac:dyDescent="0.3">
      <c r="C82" s="17" t="s">
        <v>8</v>
      </c>
      <c r="D82" s="73">
        <f>D81/D55</f>
        <v>37.53132824427481</v>
      </c>
      <c r="E82" s="73"/>
      <c r="G82" s="7"/>
      <c r="H82" s="67"/>
    </row>
  </sheetData>
  <mergeCells count="48">
    <mergeCell ref="D82:E82"/>
    <mergeCell ref="B70:C70"/>
    <mergeCell ref="B71:C71"/>
    <mergeCell ref="B72:C72"/>
    <mergeCell ref="C75:C78"/>
    <mergeCell ref="D81:E81"/>
    <mergeCell ref="B62:C62"/>
    <mergeCell ref="E62:F62"/>
    <mergeCell ref="B63:C63"/>
    <mergeCell ref="B47:H47"/>
    <mergeCell ref="B48:G48"/>
    <mergeCell ref="C51:C53"/>
    <mergeCell ref="D51:G51"/>
    <mergeCell ref="D52:G52"/>
    <mergeCell ref="D53:G53"/>
    <mergeCell ref="H63:H72"/>
    <mergeCell ref="B64:C64"/>
    <mergeCell ref="B65:C65"/>
    <mergeCell ref="B66:C66"/>
    <mergeCell ref="B67:C67"/>
    <mergeCell ref="B68:C68"/>
    <mergeCell ref="B69:C69"/>
    <mergeCell ref="B22:C22"/>
    <mergeCell ref="B23:C23"/>
    <mergeCell ref="D35:E35"/>
    <mergeCell ref="E55:F56"/>
    <mergeCell ref="G55:G56"/>
    <mergeCell ref="B17:C17"/>
    <mergeCell ref="B18:C18"/>
    <mergeCell ref="B19:C19"/>
    <mergeCell ref="B20:C20"/>
    <mergeCell ref="B21:C21"/>
    <mergeCell ref="B1:H1"/>
    <mergeCell ref="C5:C7"/>
    <mergeCell ref="D6:G6"/>
    <mergeCell ref="D7:G7"/>
    <mergeCell ref="D36:E36"/>
    <mergeCell ref="B25:C25"/>
    <mergeCell ref="B26:C26"/>
    <mergeCell ref="B2:G2"/>
    <mergeCell ref="B24:C24"/>
    <mergeCell ref="G9:G10"/>
    <mergeCell ref="E16:F16"/>
    <mergeCell ref="D5:G5"/>
    <mergeCell ref="E9:F10"/>
    <mergeCell ref="H17:H26"/>
    <mergeCell ref="C29:C32"/>
    <mergeCell ref="B16:C16"/>
  </mergeCells>
  <dataValidations count="1">
    <dataValidation type="list" allowBlank="1" showInputMessage="1" showErrorMessage="1" sqref="K1:K2 D14 D60">
      <formula1>д1</formula1>
    </dataValidation>
  </dataValidations>
  <pageMargins left="0.25" right="0.25" top="0.54166666666666663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стоимости по Методике</vt:lpstr>
      <vt:lpstr>д1</vt:lpstr>
      <vt:lpstr>'Расчет стоимости по Методике'!Область_печати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Гельшат Р. Салихова</cp:lastModifiedBy>
  <cp:lastPrinted>2016-11-16T15:15:12Z</cp:lastPrinted>
  <dcterms:created xsi:type="dcterms:W3CDTF">2016-01-18T14:22:10Z</dcterms:created>
  <dcterms:modified xsi:type="dcterms:W3CDTF">2016-12-07T09:25:43Z</dcterms:modified>
</cp:coreProperties>
</file>