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440" windowHeight="1258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Методике'!$A$1:$H$232</definedName>
  </definedNames>
  <calcPr calcId="144525"/>
</workbook>
</file>

<file path=xl/calcChain.xml><?xml version="1.0" encoding="utf-8"?>
<calcChain xmlns="http://schemas.openxmlformats.org/spreadsheetml/2006/main">
  <c r="G222" i="4" l="1"/>
  <c r="G221" i="4"/>
  <c r="G220" i="4"/>
  <c r="G219" i="4"/>
  <c r="G218" i="4"/>
  <c r="G217" i="4"/>
  <c r="G216" i="4"/>
  <c r="E227" i="4" s="1"/>
  <c r="G215" i="4"/>
  <c r="G214" i="4"/>
  <c r="G213" i="4"/>
  <c r="E225" i="4" s="1"/>
  <c r="G205" i="4"/>
  <c r="G174" i="4"/>
  <c r="G173" i="4"/>
  <c r="G172" i="4"/>
  <c r="G171" i="4"/>
  <c r="G170" i="4"/>
  <c r="G169" i="4"/>
  <c r="G168" i="4"/>
  <c r="E179" i="4" s="1"/>
  <c r="G167" i="4"/>
  <c r="G166" i="4"/>
  <c r="G165" i="4"/>
  <c r="E177" i="4" s="1"/>
  <c r="G157" i="4"/>
  <c r="G124" i="4"/>
  <c r="G123" i="4"/>
  <c r="G122" i="4"/>
  <c r="G121" i="4"/>
  <c r="G120" i="4"/>
  <c r="G119" i="4"/>
  <c r="G118" i="4"/>
  <c r="E129" i="4" s="1"/>
  <c r="G117" i="4"/>
  <c r="G116" i="4"/>
  <c r="G115" i="4"/>
  <c r="E127" i="4" s="1"/>
  <c r="G107" i="4"/>
  <c r="E178" i="4" l="1"/>
  <c r="E128" i="4"/>
  <c r="E226" i="4"/>
  <c r="E130" i="4"/>
  <c r="E228" i="4"/>
  <c r="E180" i="4"/>
  <c r="G76" i="4"/>
  <c r="G75" i="4"/>
  <c r="G74" i="4"/>
  <c r="G73" i="4"/>
  <c r="G72" i="4"/>
  <c r="G71" i="4"/>
  <c r="G70" i="4"/>
  <c r="E81" i="4" s="1"/>
  <c r="G69" i="4"/>
  <c r="G68" i="4"/>
  <c r="G67" i="4"/>
  <c r="E79" i="4" s="1"/>
  <c r="G59" i="4"/>
  <c r="G28" i="4"/>
  <c r="G27" i="4"/>
  <c r="G26" i="4"/>
  <c r="G25" i="4"/>
  <c r="G24" i="4"/>
  <c r="G23" i="4"/>
  <c r="G22" i="4"/>
  <c r="E33" i="4" s="1"/>
  <c r="G21" i="4"/>
  <c r="G20" i="4"/>
  <c r="G19" i="4"/>
  <c r="E31" i="4" s="1"/>
  <c r="G11" i="4"/>
  <c r="E131" i="4" l="1"/>
  <c r="D133" i="4" s="1"/>
  <c r="D134" i="4" s="1"/>
  <c r="E181" i="4"/>
  <c r="D183" i="4" s="1"/>
  <c r="D184" i="4" s="1"/>
  <c r="E32" i="4"/>
  <c r="E229" i="4"/>
  <c r="D231" i="4" s="1"/>
  <c r="D232" i="4" s="1"/>
  <c r="E80" i="4"/>
  <c r="E34" i="4"/>
  <c r="E82" i="4"/>
  <c r="E83" i="4" l="1"/>
  <c r="D85" i="4" s="1"/>
  <c r="D86" i="4" s="1"/>
  <c r="E35" i="4"/>
  <c r="D37" i="4" s="1"/>
  <c r="D38" i="4" s="1"/>
</calcChain>
</file>

<file path=xl/sharedStrings.xml><?xml version="1.0" encoding="utf-8"?>
<sst xmlns="http://schemas.openxmlformats.org/spreadsheetml/2006/main" count="247" uniqueCount="51">
  <si>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</si>
  <si>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</si>
  <si>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</si>
  <si>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</si>
  <si>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</si>
  <si>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</si>
  <si>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</si>
  <si>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</si>
  <si>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</si>
  <si>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</si>
  <si>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</si>
  <si>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</si>
  <si>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</si>
  <si>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</si>
  <si>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</si>
  <si>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</si>
  <si>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</si>
  <si>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</si>
  <si>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</si>
  <si>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</si>
  <si>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</si>
  <si>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</si>
  <si>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</si>
  <si>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</si>
  <si>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</si>
  <si>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</si>
  <si>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</si>
  <si>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</si>
  <si>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</si>
  <si>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</si>
  <si>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</si>
  <si>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</si>
  <si>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</si>
  <si>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</si>
  <si>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</si>
  <si>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</si>
  <si>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ГКУ "Мензелинское лесничество"</t>
  </si>
  <si>
    <t>Мензелинское участковое лесничество</t>
  </si>
  <si>
    <t>10Ос</t>
  </si>
  <si>
    <t>кв.58, выд.11 делянка 2</t>
  </si>
  <si>
    <t>кв.58, выд.11 делянка 3</t>
  </si>
  <si>
    <t>55 лет</t>
  </si>
  <si>
    <t>Юртовское участковое лесничество</t>
  </si>
  <si>
    <t>кв.125, выд.24 делянка 1</t>
  </si>
  <si>
    <t>кв.125, выд.24 делянка 2</t>
  </si>
  <si>
    <t>кв.84, выд.4 делянка 1</t>
  </si>
  <si>
    <t>ЛОТ № 80</t>
  </si>
  <si>
    <t>ЛОТ № 81</t>
  </si>
  <si>
    <t>ЛОТ № 82</t>
  </si>
  <si>
    <t>ЛОТ № 83</t>
  </si>
  <si>
    <t>ЛОТ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</si>
</sst>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164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32"/>
  <sheetViews>
    <sheetView tabSelected="1" view="pageLayout" topLeftCell="A242" zoomScale="70" zoomScaleNormal="110" zoomScaleSheetLayoutView="85" zoomScalePageLayoutView="70" workbookViewId="0">
      <selection activeCell="D203" sqref="D203:G203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3" spans="2:8" ht="60.75" x14ac:dyDescent="0.8">
      <c r="B3" s="76" t="s">
        <v>46</v>
      </c>
      <c r="C3" s="76"/>
      <c r="D3" s="76"/>
      <c r="E3" s="76"/>
      <c r="F3" s="76"/>
      <c r="G3" s="76"/>
      <c r="H3" s="76"/>
    </row>
    <row r="4" spans="2:8" ht="46.5" customHeight="1" x14ac:dyDescent="0.25">
      <c r="B4" s="77" t="s">
        <v>35</v>
      </c>
      <c r="C4" s="77"/>
      <c r="D4" s="77"/>
      <c r="E4" s="77"/>
      <c r="F4" s="77"/>
      <c r="G4" s="77"/>
    </row>
    <row r="5" spans="2:8" x14ac:dyDescent="0.25">
      <c r="C5" s="57"/>
      <c r="G5" s="7"/>
    </row>
    <row r="6" spans="2:8" ht="25.5" x14ac:dyDescent="0.25">
      <c r="C6" s="14" t="s">
        <v>5</v>
      </c>
      <c r="D6" s="6"/>
    </row>
    <row r="7" spans="2:8" ht="20.25" x14ac:dyDescent="0.25">
      <c r="B7" s="10"/>
      <c r="C7" s="66" t="s">
        <v>15</v>
      </c>
      <c r="D7" s="69" t="s">
        <v>36</v>
      </c>
      <c r="E7" s="69"/>
      <c r="F7" s="69"/>
      <c r="G7" s="69"/>
      <c r="H7" s="58"/>
    </row>
    <row r="8" spans="2:8" ht="20.25" x14ac:dyDescent="0.25">
      <c r="B8" s="10"/>
      <c r="C8" s="67"/>
      <c r="D8" s="69" t="s">
        <v>37</v>
      </c>
      <c r="E8" s="69"/>
      <c r="F8" s="69"/>
      <c r="G8" s="69"/>
      <c r="H8" s="58"/>
    </row>
    <row r="9" spans="2:8" ht="20.25" x14ac:dyDescent="0.25">
      <c r="B9" s="10"/>
      <c r="C9" s="68"/>
      <c r="D9" s="69" t="s">
        <v>39</v>
      </c>
      <c r="E9" s="69"/>
      <c r="F9" s="69"/>
      <c r="G9" s="69"/>
      <c r="H9" s="58"/>
    </row>
    <row r="10" spans="2:8" x14ac:dyDescent="0.25">
      <c r="C10" s="48" t="s">
        <v>12</v>
      </c>
      <c r="D10" s="49">
        <v>2.13</v>
      </c>
      <c r="E10" s="50"/>
      <c r="F10" s="10"/>
    </row>
    <row r="11" spans="2:8" x14ac:dyDescent="0.25">
      <c r="C11" s="1" t="s">
        <v>9</v>
      </c>
      <c r="D11" s="44">
        <v>466</v>
      </c>
      <c r="E11" s="70" t="s">
        <v>16</v>
      </c>
      <c r="F11" s="71"/>
      <c r="G11" s="74">
        <f>D12/D11</f>
        <v>7.2657939914163094</v>
      </c>
    </row>
    <row r="12" spans="2:8" x14ac:dyDescent="0.25">
      <c r="C12" s="1" t="s">
        <v>10</v>
      </c>
      <c r="D12" s="44">
        <v>3385.86</v>
      </c>
      <c r="E12" s="72"/>
      <c r="F12" s="73"/>
      <c r="G12" s="75"/>
    </row>
    <row r="13" spans="2:8" x14ac:dyDescent="0.25">
      <c r="C13" s="54"/>
      <c r="D13" s="55"/>
      <c r="E13" s="56"/>
    </row>
    <row r="14" spans="2:8" x14ac:dyDescent="0.3">
      <c r="C14" s="53" t="s">
        <v>7</v>
      </c>
      <c r="D14" s="51" t="s">
        <v>38</v>
      </c>
      <c r="E14" s="59"/>
    </row>
    <row r="15" spans="2:8" x14ac:dyDescent="0.3">
      <c r="C15" s="53" t="s">
        <v>11</v>
      </c>
      <c r="D15" s="51">
        <v>55</v>
      </c>
      <c r="E15" s="59"/>
    </row>
    <row r="16" spans="2:8" x14ac:dyDescent="0.3">
      <c r="C16" s="53" t="s">
        <v>13</v>
      </c>
      <c r="D16" s="52" t="s">
        <v>33</v>
      </c>
      <c r="E16" s="59"/>
    </row>
    <row r="17" spans="2:8" ht="24" thickBot="1" x14ac:dyDescent="0.3">
      <c r="C17" s="60"/>
      <c r="D17" s="60"/>
    </row>
    <row r="18" spans="2:8" ht="48" thickBot="1" x14ac:dyDescent="0.3">
      <c r="B18" s="78" t="s">
        <v>17</v>
      </c>
      <c r="C18" s="79"/>
      <c r="D18" s="23" t="s">
        <v>20</v>
      </c>
      <c r="E18" s="80" t="s">
        <v>22</v>
      </c>
      <c r="F18" s="81"/>
      <c r="G18" s="2" t="s">
        <v>21</v>
      </c>
    </row>
    <row r="19" spans="2:8" ht="24" thickBot="1" x14ac:dyDescent="0.3">
      <c r="B19" s="82" t="s">
        <v>34</v>
      </c>
      <c r="C19" s="83"/>
      <c r="D19" s="32">
        <v>197.93</v>
      </c>
      <c r="E19" s="33">
        <v>2.13</v>
      </c>
      <c r="F19" s="18" t="s">
        <v>24</v>
      </c>
      <c r="G19" s="26">
        <f t="shared" ref="G19:G24" si="0">D19*E19</f>
        <v>421.59089999999998</v>
      </c>
      <c r="H19" s="84"/>
    </row>
    <row r="20" spans="2:8" x14ac:dyDescent="0.25">
      <c r="B20" s="85" t="s">
        <v>18</v>
      </c>
      <c r="C20" s="86"/>
      <c r="D20" s="34">
        <v>70.41</v>
      </c>
      <c r="E20" s="35">
        <v>0.7</v>
      </c>
      <c r="F20" s="19" t="s">
        <v>25</v>
      </c>
      <c r="G20" s="27">
        <f t="shared" si="0"/>
        <v>49.286999999999992</v>
      </c>
      <c r="H20" s="84"/>
    </row>
    <row r="21" spans="2:8" ht="24" thickBot="1" x14ac:dyDescent="0.3">
      <c r="B21" s="87" t="s">
        <v>19</v>
      </c>
      <c r="C21" s="88"/>
      <c r="D21" s="36">
        <v>222.31</v>
      </c>
      <c r="E21" s="37">
        <v>0.7</v>
      </c>
      <c r="F21" s="20" t="s">
        <v>25</v>
      </c>
      <c r="G21" s="28">
        <f t="shared" si="0"/>
        <v>155.61699999999999</v>
      </c>
      <c r="H21" s="84"/>
    </row>
    <row r="22" spans="2:8" ht="24" thickBot="1" x14ac:dyDescent="0.3">
      <c r="B22" s="89" t="s">
        <v>27</v>
      </c>
      <c r="C22" s="90"/>
      <c r="D22" s="38">
        <v>842.65</v>
      </c>
      <c r="E22" s="39">
        <v>2.13</v>
      </c>
      <c r="F22" s="24" t="s">
        <v>24</v>
      </c>
      <c r="G22" s="29">
        <f t="shared" si="0"/>
        <v>1794.8444999999999</v>
      </c>
      <c r="H22" s="84"/>
    </row>
    <row r="23" spans="2:8" x14ac:dyDescent="0.25">
      <c r="B23" s="85" t="s">
        <v>32</v>
      </c>
      <c r="C23" s="86"/>
      <c r="D23" s="34"/>
      <c r="E23" s="35"/>
      <c r="F23" s="19" t="s">
        <v>24</v>
      </c>
      <c r="G23" s="27">
        <f t="shared" si="0"/>
        <v>0</v>
      </c>
      <c r="H23" s="84"/>
    </row>
    <row r="24" spans="2:8" x14ac:dyDescent="0.25">
      <c r="B24" s="91" t="s">
        <v>26</v>
      </c>
      <c r="C24" s="92"/>
      <c r="D24" s="40">
        <v>1300</v>
      </c>
      <c r="E24" s="41">
        <v>2.13</v>
      </c>
      <c r="F24" s="21" t="s">
        <v>24</v>
      </c>
      <c r="G24" s="30">
        <f t="shared" si="0"/>
        <v>2769</v>
      </c>
      <c r="H24" s="84"/>
    </row>
    <row r="25" spans="2:8" x14ac:dyDescent="0.25">
      <c r="B25" s="91" t="s">
        <v>28</v>
      </c>
      <c r="C25" s="92"/>
      <c r="D25" s="42"/>
      <c r="E25" s="43"/>
      <c r="F25" s="21" t="s">
        <v>24</v>
      </c>
      <c r="G25" s="30">
        <f t="shared" ref="G25:G26" si="1">D25*E25</f>
        <v>0</v>
      </c>
      <c r="H25" s="84"/>
    </row>
    <row r="26" spans="2:8" x14ac:dyDescent="0.25">
      <c r="B26" s="91" t="s">
        <v>29</v>
      </c>
      <c r="C26" s="92"/>
      <c r="D26" s="42"/>
      <c r="E26" s="43"/>
      <c r="F26" s="21" t="s">
        <v>24</v>
      </c>
      <c r="G26" s="30">
        <f t="shared" si="1"/>
        <v>0</v>
      </c>
      <c r="H26" s="84"/>
    </row>
    <row r="27" spans="2:8" x14ac:dyDescent="0.25">
      <c r="B27" s="91" t="s">
        <v>31</v>
      </c>
      <c r="C27" s="92"/>
      <c r="D27" s="42"/>
      <c r="E27" s="43"/>
      <c r="F27" s="21" t="s">
        <v>24</v>
      </c>
      <c r="G27" s="30">
        <f>D27*E27</f>
        <v>0</v>
      </c>
      <c r="H27" s="84"/>
    </row>
    <row r="28" spans="2:8" ht="24" thickBot="1" x14ac:dyDescent="0.3">
      <c r="B28" s="87" t="s">
        <v>30</v>
      </c>
      <c r="C28" s="88"/>
      <c r="D28" s="36"/>
      <c r="E28" s="37"/>
      <c r="F28" s="20" t="s">
        <v>24</v>
      </c>
      <c r="G28" s="31">
        <f>D28*E28</f>
        <v>0</v>
      </c>
      <c r="H28" s="84"/>
    </row>
    <row r="29" spans="2:8" x14ac:dyDescent="0.25">
      <c r="C29" s="3"/>
      <c r="D29" s="3"/>
      <c r="E29" s="4"/>
      <c r="F29" s="4"/>
      <c r="H29" s="61"/>
    </row>
    <row r="30" spans="2:8" ht="25.5" x14ac:dyDescent="0.25">
      <c r="C30" s="14" t="s">
        <v>14</v>
      </c>
      <c r="D30" s="6"/>
    </row>
    <row r="31" spans="2:8" ht="18.75" x14ac:dyDescent="0.25">
      <c r="C31" s="93" t="s">
        <v>6</v>
      </c>
      <c r="D31" s="8" t="s">
        <v>0</v>
      </c>
      <c r="E31" s="9">
        <f>ROUND((G19+D12)/D12,2)</f>
        <v>1.1200000000000001</v>
      </c>
      <c r="F31" s="9"/>
      <c r="G31" s="10"/>
      <c r="H31" s="7"/>
    </row>
    <row r="32" spans="2:8" x14ac:dyDescent="0.25">
      <c r="C32" s="93"/>
      <c r="D32" s="8" t="s">
        <v>1</v>
      </c>
      <c r="E32" s="9">
        <f>ROUND(((G20+G21)+D12)/D12,2)</f>
        <v>1.06</v>
      </c>
      <c r="F32" s="9"/>
      <c r="G32" s="11"/>
      <c r="H32" s="62"/>
    </row>
    <row r="33" spans="2:8" x14ac:dyDescent="0.25">
      <c r="C33" s="93"/>
      <c r="D33" s="8" t="s">
        <v>2</v>
      </c>
      <c r="E33" s="9">
        <f>ROUND((G22+D12)/D12,2)</f>
        <v>1.53</v>
      </c>
      <c r="F33" s="12"/>
      <c r="G33" s="11"/>
    </row>
    <row r="34" spans="2:8" x14ac:dyDescent="0.25">
      <c r="C34" s="93"/>
      <c r="D34" s="13" t="s">
        <v>3</v>
      </c>
      <c r="E34" s="45">
        <f>ROUND((SUM(G23:G28)+D12)/D12,2)</f>
        <v>1.82</v>
      </c>
      <c r="F34" s="10"/>
      <c r="G34" s="11"/>
    </row>
    <row r="35" spans="2:8" ht="25.5" x14ac:dyDescent="0.25">
      <c r="D35" s="46" t="s">
        <v>4</v>
      </c>
      <c r="E35" s="47">
        <f>SUM(E31:E34)-IF(D16="сплошная",3,2)</f>
        <v>2.5300000000000002</v>
      </c>
      <c r="F35" s="25"/>
    </row>
    <row r="36" spans="2:8" x14ac:dyDescent="0.25">
      <c r="E36" s="15"/>
    </row>
    <row r="37" spans="2:8" ht="25.5" x14ac:dyDescent="0.35">
      <c r="B37" s="22"/>
      <c r="C37" s="16" t="s">
        <v>23</v>
      </c>
      <c r="D37" s="94">
        <f>E35*D12</f>
        <v>8566.225800000002</v>
      </c>
      <c r="E37" s="94"/>
    </row>
    <row r="38" spans="2:8" ht="18.75" x14ac:dyDescent="0.3">
      <c r="C38" s="17" t="s">
        <v>8</v>
      </c>
      <c r="D38" s="95">
        <f>D37/D11</f>
        <v>18.382458798283267</v>
      </c>
      <c r="E38" s="95"/>
      <c r="G38" s="7"/>
      <c r="H38" s="63"/>
    </row>
    <row r="51" spans="2:8" ht="60.75" x14ac:dyDescent="0.8">
      <c r="B51" s="76" t="s">
        <v>47</v>
      </c>
      <c r="C51" s="76"/>
      <c r="D51" s="76"/>
      <c r="E51" s="76"/>
      <c r="F51" s="76"/>
      <c r="G51" s="76"/>
      <c r="H51" s="76"/>
    </row>
    <row r="52" spans="2:8" ht="46.5" customHeight="1" x14ac:dyDescent="0.25">
      <c r="B52" s="77" t="s">
        <v>35</v>
      </c>
      <c r="C52" s="77"/>
      <c r="D52" s="77"/>
      <c r="E52" s="77"/>
      <c r="F52" s="77"/>
      <c r="G52" s="77"/>
    </row>
    <row r="53" spans="2:8" x14ac:dyDescent="0.25">
      <c r="C53" s="57"/>
      <c r="G53" s="7"/>
    </row>
    <row r="54" spans="2:8" ht="25.5" x14ac:dyDescent="0.25">
      <c r="C54" s="14" t="s">
        <v>5</v>
      </c>
      <c r="D54" s="6"/>
    </row>
    <row r="55" spans="2:8" ht="20.25" customHeight="1" x14ac:dyDescent="0.25">
      <c r="B55" s="10"/>
      <c r="C55" s="66" t="s">
        <v>15</v>
      </c>
      <c r="D55" s="69" t="s">
        <v>36</v>
      </c>
      <c r="E55" s="69"/>
      <c r="F55" s="69"/>
      <c r="G55" s="69"/>
      <c r="H55" s="58"/>
    </row>
    <row r="56" spans="2:8" ht="20.25" customHeight="1" x14ac:dyDescent="0.25">
      <c r="B56" s="10"/>
      <c r="C56" s="67"/>
      <c r="D56" s="69" t="s">
        <v>37</v>
      </c>
      <c r="E56" s="69"/>
      <c r="F56" s="69"/>
      <c r="G56" s="69"/>
      <c r="H56" s="58"/>
    </row>
    <row r="57" spans="2:8" ht="20.25" x14ac:dyDescent="0.25">
      <c r="B57" s="10"/>
      <c r="C57" s="68"/>
      <c r="D57" s="69" t="s">
        <v>40</v>
      </c>
      <c r="E57" s="69"/>
      <c r="F57" s="69"/>
      <c r="G57" s="69"/>
      <c r="H57" s="58"/>
    </row>
    <row r="58" spans="2:8" x14ac:dyDescent="0.25">
      <c r="C58" s="48" t="s">
        <v>12</v>
      </c>
      <c r="D58" s="49">
        <v>2.1</v>
      </c>
      <c r="E58" s="50"/>
      <c r="F58" s="10"/>
    </row>
    <row r="59" spans="2:8" x14ac:dyDescent="0.25">
      <c r="C59" s="1" t="s">
        <v>9</v>
      </c>
      <c r="D59" s="44">
        <v>500</v>
      </c>
      <c r="E59" s="70" t="s">
        <v>16</v>
      </c>
      <c r="F59" s="71"/>
      <c r="G59" s="74">
        <f>D60/D59</f>
        <v>7.5170000000000003</v>
      </c>
    </row>
    <row r="60" spans="2:8" x14ac:dyDescent="0.25">
      <c r="C60" s="1" t="s">
        <v>10</v>
      </c>
      <c r="D60" s="44">
        <v>3758.5</v>
      </c>
      <c r="E60" s="72"/>
      <c r="F60" s="73"/>
      <c r="G60" s="75"/>
    </row>
    <row r="61" spans="2:8" x14ac:dyDescent="0.25">
      <c r="C61" s="54"/>
      <c r="D61" s="55"/>
      <c r="E61" s="56"/>
    </row>
    <row r="62" spans="2:8" x14ac:dyDescent="0.3">
      <c r="C62" s="53" t="s">
        <v>7</v>
      </c>
      <c r="D62" s="51" t="s">
        <v>38</v>
      </c>
      <c r="E62" s="59"/>
    </row>
    <row r="63" spans="2:8" x14ac:dyDescent="0.3">
      <c r="C63" s="53" t="s">
        <v>11</v>
      </c>
      <c r="D63" s="51" t="s">
        <v>41</v>
      </c>
      <c r="E63" s="59"/>
    </row>
    <row r="64" spans="2:8" x14ac:dyDescent="0.3">
      <c r="C64" s="53" t="s">
        <v>13</v>
      </c>
      <c r="D64" s="52" t="s">
        <v>33</v>
      </c>
      <c r="E64" s="59"/>
    </row>
    <row r="65" spans="2:8" ht="24" thickBot="1" x14ac:dyDescent="0.3">
      <c r="C65" s="60"/>
      <c r="D65" s="60"/>
    </row>
    <row r="66" spans="2:8" ht="48" thickBot="1" x14ac:dyDescent="0.3">
      <c r="B66" s="78" t="s">
        <v>17</v>
      </c>
      <c r="C66" s="79"/>
      <c r="D66" s="23" t="s">
        <v>20</v>
      </c>
      <c r="E66" s="80" t="s">
        <v>22</v>
      </c>
      <c r="F66" s="81"/>
      <c r="G66" s="2" t="s">
        <v>21</v>
      </c>
    </row>
    <row r="67" spans="2:8" ht="24" thickBot="1" x14ac:dyDescent="0.3">
      <c r="B67" s="82" t="s">
        <v>34</v>
      </c>
      <c r="C67" s="83"/>
      <c r="D67" s="32">
        <v>197.93</v>
      </c>
      <c r="E67" s="33">
        <v>2.1</v>
      </c>
      <c r="F67" s="18" t="s">
        <v>24</v>
      </c>
      <c r="G67" s="26">
        <f t="shared" ref="G67:G72" si="2">D67*E67</f>
        <v>415.65300000000002</v>
      </c>
      <c r="H67" s="84"/>
    </row>
    <row r="68" spans="2:8" x14ac:dyDescent="0.25">
      <c r="B68" s="85" t="s">
        <v>18</v>
      </c>
      <c r="C68" s="86"/>
      <c r="D68" s="34">
        <v>70.41</v>
      </c>
      <c r="E68" s="35">
        <v>0.7</v>
      </c>
      <c r="F68" s="19" t="s">
        <v>25</v>
      </c>
      <c r="G68" s="27">
        <f t="shared" si="2"/>
        <v>49.286999999999992</v>
      </c>
      <c r="H68" s="84"/>
    </row>
    <row r="69" spans="2:8" ht="24" thickBot="1" x14ac:dyDescent="0.3">
      <c r="B69" s="87" t="s">
        <v>19</v>
      </c>
      <c r="C69" s="88"/>
      <c r="D69" s="36">
        <v>222.31</v>
      </c>
      <c r="E69" s="37">
        <v>0.7</v>
      </c>
      <c r="F69" s="20" t="s">
        <v>25</v>
      </c>
      <c r="G69" s="28">
        <f t="shared" si="2"/>
        <v>155.61699999999999</v>
      </c>
      <c r="H69" s="84"/>
    </row>
    <row r="70" spans="2:8" ht="24" thickBot="1" x14ac:dyDescent="0.3">
      <c r="B70" s="89" t="s">
        <v>27</v>
      </c>
      <c r="C70" s="90"/>
      <c r="D70" s="38">
        <v>842.65</v>
      </c>
      <c r="E70" s="39">
        <v>2.1</v>
      </c>
      <c r="F70" s="24" t="s">
        <v>24</v>
      </c>
      <c r="G70" s="29">
        <f t="shared" si="2"/>
        <v>1769.5650000000001</v>
      </c>
      <c r="H70" s="84"/>
    </row>
    <row r="71" spans="2:8" x14ac:dyDescent="0.25">
      <c r="B71" s="85" t="s">
        <v>32</v>
      </c>
      <c r="C71" s="86"/>
      <c r="D71" s="34"/>
      <c r="E71" s="35"/>
      <c r="F71" s="19" t="s">
        <v>24</v>
      </c>
      <c r="G71" s="27">
        <f t="shared" si="2"/>
        <v>0</v>
      </c>
      <c r="H71" s="84"/>
    </row>
    <row r="72" spans="2:8" x14ac:dyDescent="0.25">
      <c r="B72" s="91" t="s">
        <v>26</v>
      </c>
      <c r="C72" s="92"/>
      <c r="D72" s="40">
        <v>1300</v>
      </c>
      <c r="E72" s="41">
        <v>2.1</v>
      </c>
      <c r="F72" s="21" t="s">
        <v>24</v>
      </c>
      <c r="G72" s="30">
        <f t="shared" si="2"/>
        <v>2730</v>
      </c>
      <c r="H72" s="84"/>
    </row>
    <row r="73" spans="2:8" x14ac:dyDescent="0.25">
      <c r="B73" s="91" t="s">
        <v>28</v>
      </c>
      <c r="C73" s="92"/>
      <c r="D73" s="42"/>
      <c r="E73" s="43"/>
      <c r="F73" s="21" t="s">
        <v>24</v>
      </c>
      <c r="G73" s="30">
        <f t="shared" ref="G73:G74" si="3">D73*E73</f>
        <v>0</v>
      </c>
      <c r="H73" s="84"/>
    </row>
    <row r="74" spans="2:8" x14ac:dyDescent="0.25">
      <c r="B74" s="91" t="s">
        <v>29</v>
      </c>
      <c r="C74" s="92"/>
      <c r="D74" s="42"/>
      <c r="E74" s="43"/>
      <c r="F74" s="21" t="s">
        <v>24</v>
      </c>
      <c r="G74" s="30">
        <f t="shared" si="3"/>
        <v>0</v>
      </c>
      <c r="H74" s="84"/>
    </row>
    <row r="75" spans="2:8" x14ac:dyDescent="0.25">
      <c r="B75" s="91" t="s">
        <v>31</v>
      </c>
      <c r="C75" s="92"/>
      <c r="D75" s="42"/>
      <c r="E75" s="43"/>
      <c r="F75" s="21" t="s">
        <v>24</v>
      </c>
      <c r="G75" s="30">
        <f>D75*E75</f>
        <v>0</v>
      </c>
      <c r="H75" s="84"/>
    </row>
    <row r="76" spans="2:8" ht="24" thickBot="1" x14ac:dyDescent="0.3">
      <c r="B76" s="87" t="s">
        <v>30</v>
      </c>
      <c r="C76" s="88"/>
      <c r="D76" s="36"/>
      <c r="E76" s="37"/>
      <c r="F76" s="20" t="s">
        <v>24</v>
      </c>
      <c r="G76" s="31">
        <f>D76*E76</f>
        <v>0</v>
      </c>
      <c r="H76" s="84"/>
    </row>
    <row r="77" spans="2:8" x14ac:dyDescent="0.25">
      <c r="C77" s="3"/>
      <c r="D77" s="3"/>
      <c r="E77" s="4"/>
      <c r="F77" s="4"/>
      <c r="H77" s="61"/>
    </row>
    <row r="78" spans="2:8" ht="25.5" x14ac:dyDescent="0.25">
      <c r="C78" s="14" t="s">
        <v>14</v>
      </c>
      <c r="D78" s="6"/>
    </row>
    <row r="79" spans="2:8" ht="18.75" x14ac:dyDescent="0.25">
      <c r="C79" s="93" t="s">
        <v>6</v>
      </c>
      <c r="D79" s="8" t="s">
        <v>0</v>
      </c>
      <c r="E79" s="9">
        <f>ROUND((G67+D60)/D60,2)</f>
        <v>1.1100000000000001</v>
      </c>
      <c r="F79" s="9"/>
      <c r="G79" s="10"/>
      <c r="H79" s="7"/>
    </row>
    <row r="80" spans="2:8" x14ac:dyDescent="0.25">
      <c r="C80" s="93"/>
      <c r="D80" s="8" t="s">
        <v>1</v>
      </c>
      <c r="E80" s="9">
        <f>ROUND(((G68+G69)+D60)/D60,2)</f>
        <v>1.05</v>
      </c>
      <c r="F80" s="9"/>
      <c r="G80" s="11"/>
      <c r="H80" s="62"/>
    </row>
    <row r="81" spans="2:8" x14ac:dyDescent="0.25">
      <c r="C81" s="93"/>
      <c r="D81" s="8" t="s">
        <v>2</v>
      </c>
      <c r="E81" s="9">
        <f>ROUND((G70+D60)/D60,2)</f>
        <v>1.47</v>
      </c>
      <c r="F81" s="12"/>
      <c r="G81" s="11"/>
    </row>
    <row r="82" spans="2:8" x14ac:dyDescent="0.25">
      <c r="C82" s="93"/>
      <c r="D82" s="13" t="s">
        <v>3</v>
      </c>
      <c r="E82" s="45">
        <f>ROUND((SUM(G71:G76)+D60)/D60,2)</f>
        <v>1.73</v>
      </c>
      <c r="F82" s="10"/>
      <c r="G82" s="11"/>
    </row>
    <row r="83" spans="2:8" ht="25.5" x14ac:dyDescent="0.25">
      <c r="D83" s="46" t="s">
        <v>4</v>
      </c>
      <c r="E83" s="47">
        <f>SUM(E79:E82)-IF(D64="сплошная",3,2)</f>
        <v>2.3599999999999994</v>
      </c>
      <c r="F83" s="25"/>
    </row>
    <row r="84" spans="2:8" x14ac:dyDescent="0.25">
      <c r="E84" s="15"/>
    </row>
    <row r="85" spans="2:8" ht="25.5" x14ac:dyDescent="0.35">
      <c r="B85" s="22"/>
      <c r="C85" s="16" t="s">
        <v>23</v>
      </c>
      <c r="D85" s="94">
        <f>E83*D60</f>
        <v>8870.0599999999977</v>
      </c>
      <c r="E85" s="94"/>
    </row>
    <row r="86" spans="2:8" ht="18.75" x14ac:dyDescent="0.3">
      <c r="C86" s="17" t="s">
        <v>8</v>
      </c>
      <c r="D86" s="95">
        <f>D85/D59</f>
        <v>17.740119999999994</v>
      </c>
      <c r="E86" s="95"/>
      <c r="G86" s="7"/>
      <c r="H86" s="63"/>
    </row>
    <row r="95" spans="2:8" ht="12.75" customHeight="1" x14ac:dyDescent="0.25"/>
    <row r="96" spans="2:8" hidden="1" x14ac:dyDescent="0.25"/>
    <row r="97" spans="2:8" hidden="1" x14ac:dyDescent="0.25"/>
    <row r="98" spans="2:8" hidden="1" x14ac:dyDescent="0.25"/>
    <row r="99" spans="2:8" ht="60.75" x14ac:dyDescent="0.8">
      <c r="B99" s="76" t="s">
        <v>48</v>
      </c>
      <c r="C99" s="76"/>
      <c r="D99" s="76"/>
      <c r="E99" s="76"/>
      <c r="F99" s="76"/>
      <c r="G99" s="76"/>
      <c r="H99" s="76"/>
    </row>
    <row r="100" spans="2:8" ht="46.5" customHeight="1" x14ac:dyDescent="0.25">
      <c r="B100" s="77" t="s">
        <v>35</v>
      </c>
      <c r="C100" s="77"/>
      <c r="D100" s="77"/>
      <c r="E100" s="77"/>
      <c r="F100" s="77"/>
      <c r="G100" s="77"/>
    </row>
    <row r="101" spans="2:8" x14ac:dyDescent="0.25">
      <c r="C101" s="65"/>
      <c r="G101" s="7"/>
    </row>
    <row r="102" spans="2:8" ht="25.5" x14ac:dyDescent="0.25">
      <c r="C102" s="14" t="s">
        <v>5</v>
      </c>
      <c r="D102" s="6"/>
    </row>
    <row r="103" spans="2:8" ht="20.25" x14ac:dyDescent="0.25">
      <c r="B103" s="10"/>
      <c r="C103" s="66" t="s">
        <v>15</v>
      </c>
      <c r="D103" s="69" t="s">
        <v>36</v>
      </c>
      <c r="E103" s="69"/>
      <c r="F103" s="69"/>
      <c r="G103" s="69"/>
      <c r="H103" s="58"/>
    </row>
    <row r="104" spans="2:8" ht="20.25" customHeight="1" x14ac:dyDescent="0.25">
      <c r="B104" s="10"/>
      <c r="C104" s="67"/>
      <c r="D104" s="69" t="s">
        <v>37</v>
      </c>
      <c r="E104" s="69"/>
      <c r="F104" s="69"/>
      <c r="G104" s="69"/>
      <c r="H104" s="58"/>
    </row>
    <row r="105" spans="2:8" ht="20.25" customHeight="1" x14ac:dyDescent="0.25">
      <c r="B105" s="10"/>
      <c r="C105" s="68"/>
      <c r="D105" s="69" t="s">
        <v>45</v>
      </c>
      <c r="E105" s="69"/>
      <c r="F105" s="69"/>
      <c r="G105" s="69"/>
      <c r="H105" s="58"/>
    </row>
    <row r="106" spans="2:8" x14ac:dyDescent="0.25">
      <c r="C106" s="48" t="s">
        <v>12</v>
      </c>
      <c r="D106" s="49">
        <v>2.2000000000000002</v>
      </c>
      <c r="E106" s="50"/>
      <c r="F106" s="10"/>
    </row>
    <row r="107" spans="2:8" x14ac:dyDescent="0.25">
      <c r="C107" s="1" t="s">
        <v>9</v>
      </c>
      <c r="D107" s="44">
        <v>460</v>
      </c>
      <c r="E107" s="70" t="s">
        <v>16</v>
      </c>
      <c r="F107" s="71"/>
      <c r="G107" s="74">
        <f>D108/D107</f>
        <v>6.6977608695652169</v>
      </c>
    </row>
    <row r="108" spans="2:8" x14ac:dyDescent="0.25">
      <c r="C108" s="1" t="s">
        <v>10</v>
      </c>
      <c r="D108" s="44">
        <v>3080.97</v>
      </c>
      <c r="E108" s="72"/>
      <c r="F108" s="73"/>
      <c r="G108" s="75"/>
    </row>
    <row r="109" spans="2:8" x14ac:dyDescent="0.25">
      <c r="C109" s="54"/>
      <c r="D109" s="55"/>
      <c r="E109" s="56"/>
    </row>
    <row r="110" spans="2:8" x14ac:dyDescent="0.3">
      <c r="C110" s="53" t="s">
        <v>7</v>
      </c>
      <c r="D110" s="51" t="s">
        <v>38</v>
      </c>
      <c r="E110" s="59"/>
    </row>
    <row r="111" spans="2:8" x14ac:dyDescent="0.3">
      <c r="C111" s="53" t="s">
        <v>11</v>
      </c>
      <c r="D111" s="51" t="s">
        <v>41</v>
      </c>
      <c r="E111" s="59"/>
    </row>
    <row r="112" spans="2:8" x14ac:dyDescent="0.3">
      <c r="C112" s="53" t="s">
        <v>13</v>
      </c>
      <c r="D112" s="52" t="s">
        <v>33</v>
      </c>
      <c r="E112" s="59"/>
    </row>
    <row r="113" spans="2:8" ht="24" thickBot="1" x14ac:dyDescent="0.3">
      <c r="C113" s="60"/>
      <c r="D113" s="60"/>
    </row>
    <row r="114" spans="2:8" ht="48" thickBot="1" x14ac:dyDescent="0.3">
      <c r="B114" s="78" t="s">
        <v>17</v>
      </c>
      <c r="C114" s="79"/>
      <c r="D114" s="23" t="s">
        <v>20</v>
      </c>
      <c r="E114" s="80" t="s">
        <v>22</v>
      </c>
      <c r="F114" s="81"/>
      <c r="G114" s="2" t="s">
        <v>21</v>
      </c>
    </row>
    <row r="115" spans="2:8" ht="24" thickBot="1" x14ac:dyDescent="0.3">
      <c r="B115" s="82" t="s">
        <v>34</v>
      </c>
      <c r="C115" s="83"/>
      <c r="D115" s="32">
        <v>197.93</v>
      </c>
      <c r="E115" s="33">
        <v>2.2000000000000002</v>
      </c>
      <c r="F115" s="18" t="s">
        <v>24</v>
      </c>
      <c r="G115" s="26">
        <f t="shared" ref="G115:G122" si="4">D115*E115</f>
        <v>435.44600000000003</v>
      </c>
      <c r="H115" s="84"/>
    </row>
    <row r="116" spans="2:8" x14ac:dyDescent="0.25">
      <c r="B116" s="85" t="s">
        <v>18</v>
      </c>
      <c r="C116" s="86"/>
      <c r="D116" s="34">
        <v>70.41</v>
      </c>
      <c r="E116" s="35">
        <v>0.5</v>
      </c>
      <c r="F116" s="19" t="s">
        <v>25</v>
      </c>
      <c r="G116" s="27">
        <f t="shared" si="4"/>
        <v>35.204999999999998</v>
      </c>
      <c r="H116" s="84"/>
    </row>
    <row r="117" spans="2:8" ht="24" thickBot="1" x14ac:dyDescent="0.3">
      <c r="B117" s="87" t="s">
        <v>19</v>
      </c>
      <c r="C117" s="88"/>
      <c r="D117" s="36">
        <v>222.31</v>
      </c>
      <c r="E117" s="37">
        <v>0.5</v>
      </c>
      <c r="F117" s="20" t="s">
        <v>25</v>
      </c>
      <c r="G117" s="28">
        <f t="shared" si="4"/>
        <v>111.155</v>
      </c>
      <c r="H117" s="84"/>
    </row>
    <row r="118" spans="2:8" ht="24" thickBot="1" x14ac:dyDescent="0.3">
      <c r="B118" s="89" t="s">
        <v>27</v>
      </c>
      <c r="C118" s="90"/>
      <c r="D118" s="38">
        <v>842.65</v>
      </c>
      <c r="E118" s="39">
        <v>2.2000000000000002</v>
      </c>
      <c r="F118" s="24" t="s">
        <v>24</v>
      </c>
      <c r="G118" s="29">
        <f t="shared" si="4"/>
        <v>1853.8300000000002</v>
      </c>
      <c r="H118" s="84"/>
    </row>
    <row r="119" spans="2:8" x14ac:dyDescent="0.25">
      <c r="B119" s="85" t="s">
        <v>32</v>
      </c>
      <c r="C119" s="86"/>
      <c r="D119" s="34"/>
      <c r="E119" s="35"/>
      <c r="F119" s="19" t="s">
        <v>24</v>
      </c>
      <c r="G119" s="27">
        <f t="shared" si="4"/>
        <v>0</v>
      </c>
      <c r="H119" s="84"/>
    </row>
    <row r="120" spans="2:8" x14ac:dyDescent="0.25">
      <c r="B120" s="91" t="s">
        <v>26</v>
      </c>
      <c r="C120" s="92"/>
      <c r="D120" s="40">
        <v>1300</v>
      </c>
      <c r="E120" s="41">
        <v>2.2000000000000002</v>
      </c>
      <c r="F120" s="21" t="s">
        <v>24</v>
      </c>
      <c r="G120" s="30">
        <f t="shared" si="4"/>
        <v>2860.0000000000005</v>
      </c>
      <c r="H120" s="84"/>
    </row>
    <row r="121" spans="2:8" x14ac:dyDescent="0.25">
      <c r="B121" s="91" t="s">
        <v>28</v>
      </c>
      <c r="C121" s="92"/>
      <c r="D121" s="42"/>
      <c r="E121" s="43"/>
      <c r="F121" s="21" t="s">
        <v>24</v>
      </c>
      <c r="G121" s="30">
        <f t="shared" si="4"/>
        <v>0</v>
      </c>
      <c r="H121" s="84"/>
    </row>
    <row r="122" spans="2:8" x14ac:dyDescent="0.25">
      <c r="B122" s="91" t="s">
        <v>29</v>
      </c>
      <c r="C122" s="92"/>
      <c r="D122" s="42"/>
      <c r="E122" s="43"/>
      <c r="F122" s="21" t="s">
        <v>24</v>
      </c>
      <c r="G122" s="30">
        <f t="shared" si="4"/>
        <v>0</v>
      </c>
      <c r="H122" s="84"/>
    </row>
    <row r="123" spans="2:8" x14ac:dyDescent="0.25">
      <c r="B123" s="91" t="s">
        <v>31</v>
      </c>
      <c r="C123" s="92"/>
      <c r="D123" s="42"/>
      <c r="E123" s="43"/>
      <c r="F123" s="21" t="s">
        <v>24</v>
      </c>
      <c r="G123" s="30">
        <f>D123*E123</f>
        <v>0</v>
      </c>
      <c r="H123" s="84"/>
    </row>
    <row r="124" spans="2:8" ht="24" thickBot="1" x14ac:dyDescent="0.3">
      <c r="B124" s="87" t="s">
        <v>30</v>
      </c>
      <c r="C124" s="88"/>
      <c r="D124" s="36"/>
      <c r="E124" s="37"/>
      <c r="F124" s="20" t="s">
        <v>24</v>
      </c>
      <c r="G124" s="31">
        <f>D124*E124</f>
        <v>0</v>
      </c>
      <c r="H124" s="84"/>
    </row>
    <row r="125" spans="2:8" x14ac:dyDescent="0.25">
      <c r="C125" s="3"/>
      <c r="D125" s="3"/>
      <c r="E125" s="4"/>
      <c r="F125" s="4"/>
      <c r="H125" s="61"/>
    </row>
    <row r="126" spans="2:8" ht="25.5" x14ac:dyDescent="0.25">
      <c r="C126" s="14" t="s">
        <v>14</v>
      </c>
      <c r="D126" s="6"/>
    </row>
    <row r="127" spans="2:8" ht="18.75" x14ac:dyDescent="0.25">
      <c r="C127" s="93" t="s">
        <v>6</v>
      </c>
      <c r="D127" s="64" t="s">
        <v>0</v>
      </c>
      <c r="E127" s="9">
        <f>ROUND((G115+D108)/D108,2)</f>
        <v>1.1399999999999999</v>
      </c>
      <c r="F127" s="9"/>
      <c r="G127" s="10"/>
      <c r="H127" s="7"/>
    </row>
    <row r="128" spans="2:8" x14ac:dyDescent="0.25">
      <c r="C128" s="93"/>
      <c r="D128" s="64" t="s">
        <v>1</v>
      </c>
      <c r="E128" s="9">
        <f>ROUND(((G116+G117)+D108)/D108,2)</f>
        <v>1.05</v>
      </c>
      <c r="F128" s="9"/>
      <c r="G128" s="11"/>
      <c r="H128" s="62"/>
    </row>
    <row r="129" spans="2:8" x14ac:dyDescent="0.25">
      <c r="C129" s="93"/>
      <c r="D129" s="64" t="s">
        <v>2</v>
      </c>
      <c r="E129" s="9">
        <f>ROUND((G118+D108)/D108,2)</f>
        <v>1.6</v>
      </c>
      <c r="F129" s="12"/>
      <c r="G129" s="11"/>
    </row>
    <row r="130" spans="2:8" x14ac:dyDescent="0.25">
      <c r="C130" s="93"/>
      <c r="D130" s="13" t="s">
        <v>3</v>
      </c>
      <c r="E130" s="45">
        <f>ROUND((SUM(G119:G124)+D108)/D108,2)</f>
        <v>1.93</v>
      </c>
      <c r="F130" s="10"/>
      <c r="G130" s="11"/>
    </row>
    <row r="131" spans="2:8" ht="25.5" x14ac:dyDescent="0.25">
      <c r="D131" s="46" t="s">
        <v>4</v>
      </c>
      <c r="E131" s="47">
        <f>SUM(E127:E130)-IF(D112="сплошная",3,2)</f>
        <v>2.7199999999999998</v>
      </c>
      <c r="F131" s="25"/>
    </row>
    <row r="132" spans="2:8" x14ac:dyDescent="0.25">
      <c r="E132" s="15"/>
    </row>
    <row r="133" spans="2:8" ht="25.5" x14ac:dyDescent="0.35">
      <c r="B133" s="22"/>
      <c r="C133" s="16" t="s">
        <v>23</v>
      </c>
      <c r="D133" s="94">
        <f>E131*D108</f>
        <v>8380.2383999999984</v>
      </c>
      <c r="E133" s="94"/>
    </row>
    <row r="134" spans="2:8" ht="18.75" x14ac:dyDescent="0.3">
      <c r="C134" s="17" t="s">
        <v>8</v>
      </c>
      <c r="D134" s="95">
        <f>D133/D107</f>
        <v>18.217909565217386</v>
      </c>
      <c r="E134" s="95"/>
      <c r="G134" s="7"/>
      <c r="H134" s="63"/>
    </row>
    <row r="149" spans="2:8" ht="60.75" x14ac:dyDescent="0.8">
      <c r="B149" s="76" t="s">
        <v>49</v>
      </c>
      <c r="C149" s="76"/>
      <c r="D149" s="76"/>
      <c r="E149" s="76"/>
      <c r="F149" s="76"/>
      <c r="G149" s="76"/>
      <c r="H149" s="76"/>
    </row>
    <row r="150" spans="2:8" ht="46.5" customHeight="1" x14ac:dyDescent="0.25">
      <c r="B150" s="77" t="s">
        <v>35</v>
      </c>
      <c r="C150" s="77"/>
      <c r="D150" s="77"/>
      <c r="E150" s="77"/>
      <c r="F150" s="77"/>
      <c r="G150" s="77"/>
    </row>
    <row r="151" spans="2:8" x14ac:dyDescent="0.25">
      <c r="C151" s="65"/>
      <c r="G151" s="7"/>
    </row>
    <row r="152" spans="2:8" ht="25.5" x14ac:dyDescent="0.25">
      <c r="C152" s="14" t="s">
        <v>5</v>
      </c>
      <c r="D152" s="6"/>
    </row>
    <row r="153" spans="2:8" ht="20.25" x14ac:dyDescent="0.25">
      <c r="B153" s="10"/>
      <c r="C153" s="66" t="s">
        <v>15</v>
      </c>
      <c r="D153" s="69" t="s">
        <v>36</v>
      </c>
      <c r="E153" s="69"/>
      <c r="F153" s="69"/>
      <c r="G153" s="69"/>
      <c r="H153" s="58"/>
    </row>
    <row r="154" spans="2:8" ht="20.25" x14ac:dyDescent="0.25">
      <c r="B154" s="10"/>
      <c r="C154" s="67"/>
      <c r="D154" s="69" t="s">
        <v>42</v>
      </c>
      <c r="E154" s="69"/>
      <c r="F154" s="69"/>
      <c r="G154" s="69"/>
      <c r="H154" s="58"/>
    </row>
    <row r="155" spans="2:8" ht="20.25" x14ac:dyDescent="0.25">
      <c r="B155" s="10"/>
      <c r="C155" s="68"/>
      <c r="D155" s="69" t="s">
        <v>43</v>
      </c>
      <c r="E155" s="69"/>
      <c r="F155" s="69"/>
      <c r="G155" s="69"/>
      <c r="H155" s="58"/>
    </row>
    <row r="156" spans="2:8" x14ac:dyDescent="0.25">
      <c r="C156" s="48" t="s">
        <v>12</v>
      </c>
      <c r="D156" s="49">
        <v>1</v>
      </c>
      <c r="E156" s="50"/>
      <c r="F156" s="10"/>
    </row>
    <row r="157" spans="2:8" x14ac:dyDescent="0.25">
      <c r="C157" s="1" t="s">
        <v>9</v>
      </c>
      <c r="D157" s="44">
        <v>240</v>
      </c>
      <c r="E157" s="70" t="s">
        <v>16</v>
      </c>
      <c r="F157" s="71"/>
      <c r="G157" s="74">
        <f>D158/D157</f>
        <v>8.2833333333333332</v>
      </c>
    </row>
    <row r="158" spans="2:8" x14ac:dyDescent="0.25">
      <c r="C158" s="1" t="s">
        <v>10</v>
      </c>
      <c r="D158" s="44">
        <v>1988</v>
      </c>
      <c r="E158" s="72"/>
      <c r="F158" s="73"/>
      <c r="G158" s="75"/>
    </row>
    <row r="159" spans="2:8" x14ac:dyDescent="0.25">
      <c r="C159" s="54"/>
      <c r="D159" s="55"/>
      <c r="E159" s="56"/>
    </row>
    <row r="160" spans="2:8" x14ac:dyDescent="0.3">
      <c r="C160" s="53" t="s">
        <v>7</v>
      </c>
      <c r="D160" s="51" t="s">
        <v>38</v>
      </c>
      <c r="E160" s="59"/>
    </row>
    <row r="161" spans="2:8" x14ac:dyDescent="0.3">
      <c r="C161" s="53" t="s">
        <v>11</v>
      </c>
      <c r="D161" s="51">
        <v>55</v>
      </c>
      <c r="E161" s="59"/>
    </row>
    <row r="162" spans="2:8" x14ac:dyDescent="0.3">
      <c r="C162" s="53" t="s">
        <v>13</v>
      </c>
      <c r="D162" s="52" t="s">
        <v>33</v>
      </c>
      <c r="E162" s="59"/>
    </row>
    <row r="163" spans="2:8" ht="24" thickBot="1" x14ac:dyDescent="0.3">
      <c r="C163" s="60"/>
      <c r="D163" s="60"/>
    </row>
    <row r="164" spans="2:8" ht="48" thickBot="1" x14ac:dyDescent="0.3">
      <c r="B164" s="78" t="s">
        <v>17</v>
      </c>
      <c r="C164" s="79"/>
      <c r="D164" s="23" t="s">
        <v>20</v>
      </c>
      <c r="E164" s="80" t="s">
        <v>22</v>
      </c>
      <c r="F164" s="81"/>
      <c r="G164" s="2" t="s">
        <v>21</v>
      </c>
    </row>
    <row r="165" spans="2:8" ht="24" thickBot="1" x14ac:dyDescent="0.3">
      <c r="B165" s="82" t="s">
        <v>34</v>
      </c>
      <c r="C165" s="83"/>
      <c r="D165" s="32">
        <v>197.93</v>
      </c>
      <c r="E165" s="33">
        <v>1</v>
      </c>
      <c r="F165" s="18" t="s">
        <v>24</v>
      </c>
      <c r="G165" s="26">
        <f t="shared" ref="G165:G172" si="5">D165*E165</f>
        <v>197.93</v>
      </c>
      <c r="H165" s="84"/>
    </row>
    <row r="166" spans="2:8" x14ac:dyDescent="0.25">
      <c r="B166" s="85" t="s">
        <v>18</v>
      </c>
      <c r="C166" s="86"/>
      <c r="D166" s="34">
        <v>70.41</v>
      </c>
      <c r="E166" s="35">
        <v>0.4</v>
      </c>
      <c r="F166" s="19" t="s">
        <v>25</v>
      </c>
      <c r="G166" s="27">
        <f t="shared" si="5"/>
        <v>28.164000000000001</v>
      </c>
      <c r="H166" s="84"/>
    </row>
    <row r="167" spans="2:8" ht="24" thickBot="1" x14ac:dyDescent="0.3">
      <c r="B167" s="87" t="s">
        <v>19</v>
      </c>
      <c r="C167" s="88"/>
      <c r="D167" s="36">
        <v>222.31</v>
      </c>
      <c r="E167" s="37">
        <v>0.4</v>
      </c>
      <c r="F167" s="20" t="s">
        <v>25</v>
      </c>
      <c r="G167" s="28">
        <f t="shared" si="5"/>
        <v>88.924000000000007</v>
      </c>
      <c r="H167" s="84"/>
    </row>
    <row r="168" spans="2:8" ht="24" thickBot="1" x14ac:dyDescent="0.3">
      <c r="B168" s="89" t="s">
        <v>27</v>
      </c>
      <c r="C168" s="90"/>
      <c r="D168" s="38">
        <v>842.65</v>
      </c>
      <c r="E168" s="39">
        <v>1</v>
      </c>
      <c r="F168" s="24" t="s">
        <v>24</v>
      </c>
      <c r="G168" s="29">
        <f t="shared" si="5"/>
        <v>842.65</v>
      </c>
      <c r="H168" s="84"/>
    </row>
    <row r="169" spans="2:8" x14ac:dyDescent="0.25">
      <c r="B169" s="85" t="s">
        <v>32</v>
      </c>
      <c r="C169" s="86"/>
      <c r="D169" s="34"/>
      <c r="E169" s="35"/>
      <c r="F169" s="19" t="s">
        <v>24</v>
      </c>
      <c r="G169" s="27">
        <f t="shared" si="5"/>
        <v>0</v>
      </c>
      <c r="H169" s="84"/>
    </row>
    <row r="170" spans="2:8" x14ac:dyDescent="0.25">
      <c r="B170" s="91" t="s">
        <v>26</v>
      </c>
      <c r="C170" s="92"/>
      <c r="D170" s="40">
        <v>1300</v>
      </c>
      <c r="E170" s="41">
        <v>1</v>
      </c>
      <c r="F170" s="21" t="s">
        <v>24</v>
      </c>
      <c r="G170" s="30">
        <f t="shared" si="5"/>
        <v>1300</v>
      </c>
      <c r="H170" s="84"/>
    </row>
    <row r="171" spans="2:8" x14ac:dyDescent="0.25">
      <c r="B171" s="91" t="s">
        <v>28</v>
      </c>
      <c r="C171" s="92"/>
      <c r="D171" s="42"/>
      <c r="E171" s="43"/>
      <c r="F171" s="21" t="s">
        <v>24</v>
      </c>
      <c r="G171" s="30">
        <f t="shared" si="5"/>
        <v>0</v>
      </c>
      <c r="H171" s="84"/>
    </row>
    <row r="172" spans="2:8" x14ac:dyDescent="0.25">
      <c r="B172" s="91" t="s">
        <v>29</v>
      </c>
      <c r="C172" s="92"/>
      <c r="D172" s="42"/>
      <c r="E172" s="43"/>
      <c r="F172" s="21" t="s">
        <v>24</v>
      </c>
      <c r="G172" s="30">
        <f t="shared" si="5"/>
        <v>0</v>
      </c>
      <c r="H172" s="84"/>
    </row>
    <row r="173" spans="2:8" x14ac:dyDescent="0.25">
      <c r="B173" s="91" t="s">
        <v>31</v>
      </c>
      <c r="C173" s="92"/>
      <c r="D173" s="42"/>
      <c r="E173" s="43"/>
      <c r="F173" s="21" t="s">
        <v>24</v>
      </c>
      <c r="G173" s="30">
        <f>D173*E173</f>
        <v>0</v>
      </c>
      <c r="H173" s="84"/>
    </row>
    <row r="174" spans="2:8" ht="24" thickBot="1" x14ac:dyDescent="0.3">
      <c r="B174" s="87" t="s">
        <v>30</v>
      </c>
      <c r="C174" s="88"/>
      <c r="D174" s="36"/>
      <c r="E174" s="37"/>
      <c r="F174" s="20" t="s">
        <v>24</v>
      </c>
      <c r="G174" s="31">
        <f>D174*E174</f>
        <v>0</v>
      </c>
      <c r="H174" s="84"/>
    </row>
    <row r="175" spans="2:8" x14ac:dyDescent="0.25">
      <c r="C175" s="3"/>
      <c r="D175" s="3"/>
      <c r="E175" s="4"/>
      <c r="F175" s="4"/>
      <c r="H175" s="61"/>
    </row>
    <row r="176" spans="2:8" ht="25.5" x14ac:dyDescent="0.25">
      <c r="C176" s="14" t="s">
        <v>14</v>
      </c>
      <c r="D176" s="6"/>
    </row>
    <row r="177" spans="2:8" ht="18.75" x14ac:dyDescent="0.25">
      <c r="C177" s="93" t="s">
        <v>6</v>
      </c>
      <c r="D177" s="64" t="s">
        <v>0</v>
      </c>
      <c r="E177" s="9">
        <f>ROUND((G165+D158)/D158,2)</f>
        <v>1.1000000000000001</v>
      </c>
      <c r="F177" s="9"/>
      <c r="G177" s="10"/>
      <c r="H177" s="7"/>
    </row>
    <row r="178" spans="2:8" x14ac:dyDescent="0.25">
      <c r="C178" s="93"/>
      <c r="D178" s="64" t="s">
        <v>1</v>
      </c>
      <c r="E178" s="9">
        <f>ROUND(((G166+G167)+D158)/D158,2)</f>
        <v>1.06</v>
      </c>
      <c r="F178" s="9"/>
      <c r="G178" s="11"/>
      <c r="H178" s="62"/>
    </row>
    <row r="179" spans="2:8" x14ac:dyDescent="0.25">
      <c r="C179" s="93"/>
      <c r="D179" s="64" t="s">
        <v>2</v>
      </c>
      <c r="E179" s="9">
        <f>ROUND((G168+D158)/D158,2)</f>
        <v>1.42</v>
      </c>
      <c r="F179" s="12"/>
      <c r="G179" s="11"/>
    </row>
    <row r="180" spans="2:8" x14ac:dyDescent="0.25">
      <c r="C180" s="93"/>
      <c r="D180" s="13" t="s">
        <v>3</v>
      </c>
      <c r="E180" s="45">
        <f>ROUND((SUM(G169:G174)+D158)/D158,2)</f>
        <v>1.65</v>
      </c>
      <c r="F180" s="10"/>
      <c r="G180" s="11"/>
    </row>
    <row r="181" spans="2:8" ht="25.5" x14ac:dyDescent="0.25">
      <c r="D181" s="46" t="s">
        <v>4</v>
      </c>
      <c r="E181" s="47">
        <f>SUM(E177:E180)-IF(D162="сплошная",3,2)</f>
        <v>2.2300000000000004</v>
      </c>
      <c r="F181" s="25"/>
    </row>
    <row r="182" spans="2:8" x14ac:dyDescent="0.25">
      <c r="E182" s="15"/>
    </row>
    <row r="183" spans="2:8" ht="25.5" x14ac:dyDescent="0.35">
      <c r="B183" s="22"/>
      <c r="C183" s="16" t="s">
        <v>23</v>
      </c>
      <c r="D183" s="94">
        <f>E181*D158</f>
        <v>4433.2400000000007</v>
      </c>
      <c r="E183" s="94"/>
    </row>
    <row r="184" spans="2:8" ht="18.75" x14ac:dyDescent="0.3">
      <c r="C184" s="17" t="s">
        <v>8</v>
      </c>
      <c r="D184" s="95">
        <f>D183/D157</f>
        <v>18.471833333333336</v>
      </c>
      <c r="E184" s="95"/>
      <c r="G184" s="7"/>
      <c r="H184" s="63"/>
    </row>
    <row r="194" spans="2:8" ht="14.25" customHeight="1" x14ac:dyDescent="0.25"/>
    <row r="195" spans="2:8" hidden="1" x14ac:dyDescent="0.25"/>
    <row r="196" spans="2:8" hidden="1" x14ac:dyDescent="0.25"/>
    <row r="197" spans="2:8" ht="60.75" x14ac:dyDescent="0.8">
      <c r="B197" s="76" t="s">
        <v>50</v>
      </c>
      <c r="C197" s="76"/>
      <c r="D197" s="76"/>
      <c r="E197" s="76"/>
      <c r="F197" s="76"/>
      <c r="G197" s="76"/>
      <c r="H197" s="76"/>
    </row>
    <row r="198" spans="2:8" ht="46.5" customHeight="1" x14ac:dyDescent="0.25">
      <c r="B198" s="77" t="s">
        <v>35</v>
      </c>
      <c r="C198" s="77"/>
      <c r="D198" s="77"/>
      <c r="E198" s="77"/>
      <c r="F198" s="77"/>
      <c r="G198" s="77"/>
    </row>
    <row r="199" spans="2:8" x14ac:dyDescent="0.25">
      <c r="C199" s="65"/>
      <c r="G199" s="7"/>
    </row>
    <row r="200" spans="2:8" ht="25.5" x14ac:dyDescent="0.25">
      <c r="C200" s="14" t="s">
        <v>5</v>
      </c>
      <c r="D200" s="6"/>
    </row>
    <row r="201" spans="2:8" ht="20.25" x14ac:dyDescent="0.25">
      <c r="B201" s="10"/>
      <c r="C201" s="66" t="s">
        <v>15</v>
      </c>
      <c r="D201" s="69" t="s">
        <v>36</v>
      </c>
      <c r="E201" s="69"/>
      <c r="F201" s="69"/>
      <c r="G201" s="69"/>
      <c r="H201" s="58"/>
    </row>
    <row r="202" spans="2:8" ht="20.25" customHeight="1" x14ac:dyDescent="0.25">
      <c r="B202" s="10"/>
      <c r="C202" s="67"/>
      <c r="D202" s="69" t="s">
        <v>42</v>
      </c>
      <c r="E202" s="69"/>
      <c r="F202" s="69"/>
      <c r="G202" s="69"/>
      <c r="H202" s="58"/>
    </row>
    <row r="203" spans="2:8" ht="20.25" customHeight="1" x14ac:dyDescent="0.25">
      <c r="B203" s="10"/>
      <c r="C203" s="68"/>
      <c r="D203" s="69" t="s">
        <v>44</v>
      </c>
      <c r="E203" s="69"/>
      <c r="F203" s="69"/>
      <c r="G203" s="69"/>
      <c r="H203" s="58"/>
    </row>
    <row r="204" spans="2:8" x14ac:dyDescent="0.25">
      <c r="C204" s="48" t="s">
        <v>12</v>
      </c>
      <c r="D204" s="49">
        <v>1</v>
      </c>
      <c r="E204" s="50"/>
      <c r="F204" s="10"/>
    </row>
    <row r="205" spans="2:8" x14ac:dyDescent="0.25">
      <c r="C205" s="1" t="s">
        <v>9</v>
      </c>
      <c r="D205" s="44">
        <v>238</v>
      </c>
      <c r="E205" s="70" t="s">
        <v>16</v>
      </c>
      <c r="F205" s="71"/>
      <c r="G205" s="74">
        <f>D206/D205</f>
        <v>8.1461764705882356</v>
      </c>
    </row>
    <row r="206" spans="2:8" x14ac:dyDescent="0.25">
      <c r="C206" s="1" t="s">
        <v>10</v>
      </c>
      <c r="D206" s="44">
        <v>1938.79</v>
      </c>
      <c r="E206" s="72"/>
      <c r="F206" s="73"/>
      <c r="G206" s="75"/>
    </row>
    <row r="207" spans="2:8" x14ac:dyDescent="0.25">
      <c r="C207" s="54"/>
      <c r="D207" s="55"/>
      <c r="E207" s="56"/>
    </row>
    <row r="208" spans="2:8" x14ac:dyDescent="0.3">
      <c r="C208" s="53" t="s">
        <v>7</v>
      </c>
      <c r="D208" s="51" t="s">
        <v>38</v>
      </c>
      <c r="E208" s="59"/>
    </row>
    <row r="209" spans="2:8" x14ac:dyDescent="0.3">
      <c r="C209" s="53" t="s">
        <v>11</v>
      </c>
      <c r="D209" s="51">
        <v>55</v>
      </c>
      <c r="E209" s="59"/>
    </row>
    <row r="210" spans="2:8" x14ac:dyDescent="0.3">
      <c r="C210" s="53" t="s">
        <v>13</v>
      </c>
      <c r="D210" s="52" t="s">
        <v>33</v>
      </c>
      <c r="E210" s="59"/>
    </row>
    <row r="211" spans="2:8" ht="24" thickBot="1" x14ac:dyDescent="0.3">
      <c r="C211" s="60"/>
      <c r="D211" s="60"/>
    </row>
    <row r="212" spans="2:8" ht="48" thickBot="1" x14ac:dyDescent="0.3">
      <c r="B212" s="78" t="s">
        <v>17</v>
      </c>
      <c r="C212" s="79"/>
      <c r="D212" s="23" t="s">
        <v>20</v>
      </c>
      <c r="E212" s="80" t="s">
        <v>22</v>
      </c>
      <c r="F212" s="81"/>
      <c r="G212" s="2" t="s">
        <v>21</v>
      </c>
    </row>
    <row r="213" spans="2:8" ht="24" thickBot="1" x14ac:dyDescent="0.3">
      <c r="B213" s="82" t="s">
        <v>34</v>
      </c>
      <c r="C213" s="83"/>
      <c r="D213" s="32">
        <v>197.93</v>
      </c>
      <c r="E213" s="33">
        <v>1</v>
      </c>
      <c r="F213" s="18" t="s">
        <v>24</v>
      </c>
      <c r="G213" s="26">
        <f t="shared" ref="G213:G220" si="6">D213*E213</f>
        <v>197.93</v>
      </c>
      <c r="H213" s="84"/>
    </row>
    <row r="214" spans="2:8" x14ac:dyDescent="0.25">
      <c r="B214" s="85" t="s">
        <v>18</v>
      </c>
      <c r="C214" s="86"/>
      <c r="D214" s="34">
        <v>70.41</v>
      </c>
      <c r="E214" s="35">
        <v>0.4</v>
      </c>
      <c r="F214" s="19" t="s">
        <v>25</v>
      </c>
      <c r="G214" s="27">
        <f t="shared" si="6"/>
        <v>28.164000000000001</v>
      </c>
      <c r="H214" s="84"/>
    </row>
    <row r="215" spans="2:8" ht="24" thickBot="1" x14ac:dyDescent="0.3">
      <c r="B215" s="87" t="s">
        <v>19</v>
      </c>
      <c r="C215" s="88"/>
      <c r="D215" s="36">
        <v>222.31</v>
      </c>
      <c r="E215" s="37">
        <v>0.4</v>
      </c>
      <c r="F215" s="20" t="s">
        <v>25</v>
      </c>
      <c r="G215" s="28">
        <f t="shared" si="6"/>
        <v>88.924000000000007</v>
      </c>
      <c r="H215" s="84"/>
    </row>
    <row r="216" spans="2:8" ht="24" thickBot="1" x14ac:dyDescent="0.3">
      <c r="B216" s="89" t="s">
        <v>27</v>
      </c>
      <c r="C216" s="90"/>
      <c r="D216" s="38">
        <v>842.65</v>
      </c>
      <c r="E216" s="39">
        <v>1</v>
      </c>
      <c r="F216" s="24" t="s">
        <v>24</v>
      </c>
      <c r="G216" s="29">
        <f t="shared" si="6"/>
        <v>842.65</v>
      </c>
      <c r="H216" s="84"/>
    </row>
    <row r="217" spans="2:8" x14ac:dyDescent="0.25">
      <c r="B217" s="85" t="s">
        <v>32</v>
      </c>
      <c r="C217" s="86"/>
      <c r="D217" s="34"/>
      <c r="E217" s="35"/>
      <c r="F217" s="19" t="s">
        <v>24</v>
      </c>
      <c r="G217" s="27">
        <f t="shared" si="6"/>
        <v>0</v>
      </c>
      <c r="H217" s="84"/>
    </row>
    <row r="218" spans="2:8" x14ac:dyDescent="0.25">
      <c r="B218" s="91" t="s">
        <v>26</v>
      </c>
      <c r="C218" s="92"/>
      <c r="D218" s="40">
        <v>1300</v>
      </c>
      <c r="E218" s="41">
        <v>1</v>
      </c>
      <c r="F218" s="21" t="s">
        <v>24</v>
      </c>
      <c r="G218" s="30">
        <f t="shared" si="6"/>
        <v>1300</v>
      </c>
      <c r="H218" s="84"/>
    </row>
    <row r="219" spans="2:8" x14ac:dyDescent="0.25">
      <c r="B219" s="91" t="s">
        <v>28</v>
      </c>
      <c r="C219" s="92"/>
      <c r="D219" s="42"/>
      <c r="E219" s="43"/>
      <c r="F219" s="21" t="s">
        <v>24</v>
      </c>
      <c r="G219" s="30">
        <f t="shared" si="6"/>
        <v>0</v>
      </c>
      <c r="H219" s="84"/>
    </row>
    <row r="220" spans="2:8" x14ac:dyDescent="0.25">
      <c r="B220" s="91" t="s">
        <v>29</v>
      </c>
      <c r="C220" s="92"/>
      <c r="D220" s="42"/>
      <c r="E220" s="43"/>
      <c r="F220" s="21" t="s">
        <v>24</v>
      </c>
      <c r="G220" s="30">
        <f t="shared" si="6"/>
        <v>0</v>
      </c>
      <c r="H220" s="84"/>
    </row>
    <row r="221" spans="2:8" x14ac:dyDescent="0.25">
      <c r="B221" s="91" t="s">
        <v>31</v>
      </c>
      <c r="C221" s="92"/>
      <c r="D221" s="42"/>
      <c r="E221" s="43"/>
      <c r="F221" s="21" t="s">
        <v>24</v>
      </c>
      <c r="G221" s="30">
        <f>D221*E221</f>
        <v>0</v>
      </c>
      <c r="H221" s="84"/>
    </row>
    <row r="222" spans="2:8" ht="24" thickBot="1" x14ac:dyDescent="0.3">
      <c r="B222" s="87" t="s">
        <v>30</v>
      </c>
      <c r="C222" s="88"/>
      <c r="D222" s="36"/>
      <c r="E222" s="37"/>
      <c r="F222" s="20" t="s">
        <v>24</v>
      </c>
      <c r="G222" s="31">
        <f>D222*E222</f>
        <v>0</v>
      </c>
      <c r="H222" s="84"/>
    </row>
    <row r="223" spans="2:8" x14ac:dyDescent="0.25">
      <c r="C223" s="3"/>
      <c r="D223" s="3"/>
      <c r="E223" s="4"/>
      <c r="F223" s="4"/>
      <c r="H223" s="61"/>
    </row>
    <row r="224" spans="2:8" ht="25.5" x14ac:dyDescent="0.25">
      <c r="C224" s="14" t="s">
        <v>14</v>
      </c>
      <c r="D224" s="6"/>
    </row>
    <row r="225" spans="2:8" ht="18.75" x14ac:dyDescent="0.25">
      <c r="C225" s="93" t="s">
        <v>6</v>
      </c>
      <c r="D225" s="64" t="s">
        <v>0</v>
      </c>
      <c r="E225" s="9">
        <f>ROUND((G213+D206)/D206,2)</f>
        <v>1.1000000000000001</v>
      </c>
      <c r="F225" s="9"/>
      <c r="G225" s="10"/>
      <c r="H225" s="7"/>
    </row>
    <row r="226" spans="2:8" x14ac:dyDescent="0.25">
      <c r="C226" s="93"/>
      <c r="D226" s="64" t="s">
        <v>1</v>
      </c>
      <c r="E226" s="9">
        <f>ROUND(((G214+G215)+D206)/D206,2)</f>
        <v>1.06</v>
      </c>
      <c r="F226" s="9"/>
      <c r="G226" s="11"/>
      <c r="H226" s="62"/>
    </row>
    <row r="227" spans="2:8" x14ac:dyDescent="0.25">
      <c r="C227" s="93"/>
      <c r="D227" s="64" t="s">
        <v>2</v>
      </c>
      <c r="E227" s="9">
        <f>ROUND((G216+D206)/D206,2)</f>
        <v>1.43</v>
      </c>
      <c r="F227" s="12"/>
      <c r="G227" s="11"/>
    </row>
    <row r="228" spans="2:8" x14ac:dyDescent="0.25">
      <c r="C228" s="93"/>
      <c r="D228" s="13" t="s">
        <v>3</v>
      </c>
      <c r="E228" s="45">
        <f>ROUND((SUM(G217:G222)+D206)/D206,2)</f>
        <v>1.67</v>
      </c>
      <c r="F228" s="10"/>
      <c r="G228" s="11"/>
    </row>
    <row r="229" spans="2:8" ht="25.5" x14ac:dyDescent="0.25">
      <c r="D229" s="46" t="s">
        <v>4</v>
      </c>
      <c r="E229" s="47">
        <f>SUM(E225:E228)-IF(D210="сплошная",3,2)</f>
        <v>2.2599999999999998</v>
      </c>
      <c r="F229" s="25"/>
    </row>
    <row r="230" spans="2:8" x14ac:dyDescent="0.25">
      <c r="E230" s="15"/>
    </row>
    <row r="231" spans="2:8" ht="25.5" x14ac:dyDescent="0.35">
      <c r="B231" s="22"/>
      <c r="C231" s="16" t="s">
        <v>23</v>
      </c>
      <c r="D231" s="94">
        <f>E229*D206</f>
        <v>4381.6653999999999</v>
      </c>
      <c r="E231" s="94"/>
    </row>
    <row r="232" spans="2:8" ht="18.75" x14ac:dyDescent="0.3">
      <c r="C232" s="17" t="s">
        <v>8</v>
      </c>
      <c r="D232" s="95">
        <f>D231/D205</f>
        <v>18.41035882352941</v>
      </c>
      <c r="E232" s="95"/>
      <c r="G232" s="7"/>
      <c r="H232" s="63"/>
    </row>
  </sheetData>
  <mergeCells count="120">
    <mergeCell ref="C225:C228"/>
    <mergeCell ref="D231:E231"/>
    <mergeCell ref="D232:E232"/>
    <mergeCell ref="E205:F206"/>
    <mergeCell ref="G205:G206"/>
    <mergeCell ref="B212:C212"/>
    <mergeCell ref="E212:F212"/>
    <mergeCell ref="B213:C213"/>
    <mergeCell ref="H213:H222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C177:C180"/>
    <mergeCell ref="D183:E183"/>
    <mergeCell ref="D184:E184"/>
    <mergeCell ref="B197:H197"/>
    <mergeCell ref="B198:G198"/>
    <mergeCell ref="C201:C203"/>
    <mergeCell ref="D201:G201"/>
    <mergeCell ref="D202:G202"/>
    <mergeCell ref="D203:G203"/>
    <mergeCell ref="E157:F158"/>
    <mergeCell ref="G157:G158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C127:C130"/>
    <mergeCell ref="D133:E133"/>
    <mergeCell ref="D134:E134"/>
    <mergeCell ref="B149:H149"/>
    <mergeCell ref="B150:G150"/>
    <mergeCell ref="C153:C155"/>
    <mergeCell ref="D153:G153"/>
    <mergeCell ref="D154:G154"/>
    <mergeCell ref="D155:G155"/>
    <mergeCell ref="B115:C115"/>
    <mergeCell ref="H115:H124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99:H99"/>
    <mergeCell ref="B100:G100"/>
    <mergeCell ref="C103:C105"/>
    <mergeCell ref="D103:G103"/>
    <mergeCell ref="D104:G104"/>
    <mergeCell ref="D105:G105"/>
    <mergeCell ref="E107:F108"/>
    <mergeCell ref="G107:G108"/>
    <mergeCell ref="B114:C114"/>
    <mergeCell ref="E114:F114"/>
    <mergeCell ref="C79:C82"/>
    <mergeCell ref="D85:E85"/>
    <mergeCell ref="D86:E86"/>
    <mergeCell ref="B66:C66"/>
    <mergeCell ref="E66:F66"/>
    <mergeCell ref="B67:C67"/>
    <mergeCell ref="H67:H7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C55:C57"/>
    <mergeCell ref="D55:G55"/>
    <mergeCell ref="D56:G56"/>
    <mergeCell ref="D57:G57"/>
    <mergeCell ref="E59:F60"/>
    <mergeCell ref="G59:G60"/>
    <mergeCell ref="C31:C34"/>
    <mergeCell ref="D37:E37"/>
    <mergeCell ref="D38:E38"/>
    <mergeCell ref="B51:H51"/>
    <mergeCell ref="B52:G52"/>
    <mergeCell ref="B19:C19"/>
    <mergeCell ref="H19:H28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C7:C9"/>
    <mergeCell ref="D7:G7"/>
    <mergeCell ref="D8:G8"/>
    <mergeCell ref="D9:G9"/>
    <mergeCell ref="E11:F12"/>
    <mergeCell ref="G11:G12"/>
    <mergeCell ref="B3:H3"/>
    <mergeCell ref="B4:G4"/>
    <mergeCell ref="B18:C18"/>
    <mergeCell ref="E18:F18"/>
  </mergeCells>
  <dataValidations count="1">
    <dataValidation type="list" allowBlank="1" showInputMessage="1" showErrorMessage="1" sqref="D16 D64 D112 D162 D210">
      <formula1>д1</formula1>
    </dataValidation>
  </dataValidations>
  <pageMargins left="0.25" right="0.25" top="0.54166666666666663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2016-08-11T07:44:38Z</cp:lastPrinted>
  <dcterms:created xsi:type="dcterms:W3CDTF">2016-01-18T14:22:10Z</dcterms:created>
  <dcterms:modified xsi:type="dcterms:W3CDTF">2017-01-26T09:04:59Z</dcterms:modified>
</cp:coreProperties>
</file>