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8755" windowHeight="1258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Методике'!$A$1:$H$93</definedName>
  </definedNames>
  <calcPr calcId="144525"/>
</workbook>
</file>

<file path=xl/calcChain.xml><?xml version="1.0" encoding="utf-8"?>
<calcChain xmlns="http://schemas.openxmlformats.org/spreadsheetml/2006/main">
  <c r="G359" i="4" l="1"/>
  <c r="G358" i="4"/>
  <c r="G357" i="4"/>
  <c r="G356" i="4"/>
  <c r="G355" i="4"/>
  <c r="G354" i="4"/>
  <c r="G353" i="4"/>
  <c r="E364" i="4" s="1"/>
  <c r="G352" i="4"/>
  <c r="G351" i="4"/>
  <c r="G350" i="4"/>
  <c r="E362" i="4" s="1"/>
  <c r="G342" i="4"/>
  <c r="G312" i="4"/>
  <c r="G311" i="4"/>
  <c r="G310" i="4"/>
  <c r="G309" i="4"/>
  <c r="G308" i="4"/>
  <c r="G307" i="4"/>
  <c r="G306" i="4"/>
  <c r="E317" i="4" s="1"/>
  <c r="G305" i="4"/>
  <c r="E316" i="4" s="1"/>
  <c r="G304" i="4"/>
  <c r="G303" i="4"/>
  <c r="E315" i="4" s="1"/>
  <c r="G295" i="4"/>
  <c r="G264" i="4"/>
  <c r="G263" i="4"/>
  <c r="G262" i="4"/>
  <c r="G261" i="4"/>
  <c r="G260" i="4"/>
  <c r="G259" i="4"/>
  <c r="G258" i="4"/>
  <c r="E269" i="4" s="1"/>
  <c r="G257" i="4"/>
  <c r="G256" i="4"/>
  <c r="G255" i="4"/>
  <c r="E267" i="4" s="1"/>
  <c r="G247" i="4"/>
  <c r="G26" i="4"/>
  <c r="G25" i="4"/>
  <c r="G24" i="4"/>
  <c r="G23" i="4"/>
  <c r="G22" i="4"/>
  <c r="G21" i="4"/>
  <c r="G20" i="4"/>
  <c r="E31" i="4" s="1"/>
  <c r="G19" i="4"/>
  <c r="G18" i="4"/>
  <c r="E30" i="4" s="1"/>
  <c r="G17" i="4"/>
  <c r="E29" i="4" s="1"/>
  <c r="G9" i="4"/>
  <c r="G217" i="4"/>
  <c r="G216" i="4"/>
  <c r="G215" i="4"/>
  <c r="G214" i="4"/>
  <c r="G213" i="4"/>
  <c r="G212" i="4"/>
  <c r="G211" i="4"/>
  <c r="E222" i="4" s="1"/>
  <c r="G210" i="4"/>
  <c r="G209" i="4"/>
  <c r="G208" i="4"/>
  <c r="E220" i="4" s="1"/>
  <c r="G200" i="4"/>
  <c r="G121" i="4"/>
  <c r="G120" i="4"/>
  <c r="G119" i="4"/>
  <c r="G118" i="4"/>
  <c r="G117" i="4"/>
  <c r="G116" i="4"/>
  <c r="G115" i="4"/>
  <c r="E126" i="4" s="1"/>
  <c r="G114" i="4"/>
  <c r="G113" i="4"/>
  <c r="G112" i="4"/>
  <c r="E124" i="4" s="1"/>
  <c r="G104" i="4"/>
  <c r="G390" i="4"/>
  <c r="G398" i="4"/>
  <c r="E410" i="4" s="1"/>
  <c r="G399" i="4"/>
  <c r="G400" i="4"/>
  <c r="G401" i="4"/>
  <c r="E412" i="4" s="1"/>
  <c r="G402" i="4"/>
  <c r="G403" i="4"/>
  <c r="G404" i="4"/>
  <c r="G405" i="4"/>
  <c r="G406" i="4"/>
  <c r="G407" i="4"/>
  <c r="G503" i="4"/>
  <c r="G502" i="4"/>
  <c r="G501" i="4"/>
  <c r="G500" i="4"/>
  <c r="G499" i="4"/>
  <c r="G498" i="4"/>
  <c r="G497" i="4"/>
  <c r="E508" i="4" s="1"/>
  <c r="G496" i="4"/>
  <c r="G495" i="4"/>
  <c r="G494" i="4"/>
  <c r="E506" i="4" s="1"/>
  <c r="G486" i="4"/>
  <c r="G599" i="4"/>
  <c r="G598" i="4"/>
  <c r="G597" i="4"/>
  <c r="G596" i="4"/>
  <c r="G595" i="4"/>
  <c r="G594" i="4"/>
  <c r="G593" i="4"/>
  <c r="E604" i="4" s="1"/>
  <c r="G592" i="4"/>
  <c r="G591" i="4"/>
  <c r="G590" i="4"/>
  <c r="E602" i="4" s="1"/>
  <c r="G582" i="4"/>
  <c r="G551" i="4"/>
  <c r="G550" i="4"/>
  <c r="G549" i="4"/>
  <c r="G548" i="4"/>
  <c r="G547" i="4"/>
  <c r="G546" i="4"/>
  <c r="G545" i="4"/>
  <c r="E556" i="4" s="1"/>
  <c r="G544" i="4"/>
  <c r="G543" i="4"/>
  <c r="G542" i="4"/>
  <c r="E554" i="4" s="1"/>
  <c r="G534" i="4"/>
  <c r="G455" i="4"/>
  <c r="G454" i="4"/>
  <c r="G453" i="4"/>
  <c r="G452" i="4"/>
  <c r="G451" i="4"/>
  <c r="G450" i="4"/>
  <c r="G449" i="4"/>
  <c r="E460" i="4" s="1"/>
  <c r="G448" i="4"/>
  <c r="G447" i="4"/>
  <c r="G446" i="4"/>
  <c r="E458" i="4" s="1"/>
  <c r="G438" i="4"/>
  <c r="G152" i="4"/>
  <c r="G160" i="4"/>
  <c r="E172" i="4" s="1"/>
  <c r="G161" i="4"/>
  <c r="G162" i="4"/>
  <c r="G163" i="4"/>
  <c r="E174" i="4" s="1"/>
  <c r="G164" i="4"/>
  <c r="G165" i="4"/>
  <c r="G166" i="4"/>
  <c r="G167" i="4"/>
  <c r="G168" i="4"/>
  <c r="G169" i="4"/>
  <c r="G73" i="4"/>
  <c r="G72" i="4"/>
  <c r="G71" i="4"/>
  <c r="G70" i="4"/>
  <c r="G69" i="4"/>
  <c r="G68" i="4"/>
  <c r="G67" i="4"/>
  <c r="E78" i="4" s="1"/>
  <c r="G66" i="4"/>
  <c r="G65" i="4"/>
  <c r="G64" i="4"/>
  <c r="E76" i="4" s="1"/>
  <c r="G56" i="4"/>
  <c r="E268" i="4" l="1"/>
  <c r="E270" i="4"/>
  <c r="E271" i="4" s="1"/>
  <c r="D273" i="4" s="1"/>
  <c r="D274" i="4" s="1"/>
  <c r="E363" i="4"/>
  <c r="E366" i="4" s="1"/>
  <c r="D368" i="4" s="1"/>
  <c r="D369" i="4" s="1"/>
  <c r="E365" i="4"/>
  <c r="E318" i="4"/>
  <c r="E319" i="4" s="1"/>
  <c r="D321" i="4" s="1"/>
  <c r="D322" i="4" s="1"/>
  <c r="E32" i="4"/>
  <c r="E33" i="4" s="1"/>
  <c r="D35" i="4" s="1"/>
  <c r="D36" i="4" s="1"/>
  <c r="E221" i="4"/>
  <c r="E223" i="4"/>
  <c r="E125" i="4"/>
  <c r="E127" i="4"/>
  <c r="E411" i="4"/>
  <c r="E413" i="4"/>
  <c r="E507" i="4"/>
  <c r="E509" i="4"/>
  <c r="E603" i="4"/>
  <c r="E461" i="4"/>
  <c r="E605" i="4"/>
  <c r="E555" i="4"/>
  <c r="E557" i="4"/>
  <c r="E459" i="4"/>
  <c r="E175" i="4"/>
  <c r="E173" i="4"/>
  <c r="E77" i="4"/>
  <c r="E79" i="4"/>
  <c r="E128" i="4" l="1"/>
  <c r="D130" i="4" s="1"/>
  <c r="D131" i="4" s="1"/>
  <c r="E224" i="4"/>
  <c r="D226" i="4" s="1"/>
  <c r="D227" i="4" s="1"/>
  <c r="E414" i="4"/>
  <c r="D416" i="4" s="1"/>
  <c r="D417" i="4" s="1"/>
  <c r="E510" i="4"/>
  <c r="D512" i="4" s="1"/>
  <c r="D513" i="4" s="1"/>
  <c r="E606" i="4"/>
  <c r="D608" i="4" s="1"/>
  <c r="D609" i="4" s="1"/>
  <c r="E462" i="4"/>
  <c r="D464" i="4" s="1"/>
  <c r="D465" i="4" s="1"/>
  <c r="E558" i="4"/>
  <c r="D560" i="4" s="1"/>
  <c r="D561" i="4" s="1"/>
  <c r="E176" i="4"/>
  <c r="D178" i="4" s="1"/>
  <c r="D179" i="4" s="1"/>
  <c r="E80" i="4"/>
  <c r="D82" i="4" s="1"/>
  <c r="D83" i="4" s="1"/>
</calcChain>
</file>

<file path=xl/sharedStrings.xml><?xml version="1.0" encoding="utf-8"?>
<sst xmlns="http://schemas.openxmlformats.org/spreadsheetml/2006/main" count="637" uniqueCount="80">
  <si>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</si>
  <si>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</si>
  <si>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</si>
  <si>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</si>
  <si>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</si>
  <si>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</si>
  <si>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</si>
  <si>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</si>
  <si>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</si>
  <si>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</si>
  <si>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</si>
  <si>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</si>
  <si>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</si>
  <si>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</si>
  <si>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</si>
  <si>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</si>
  <si>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</si>
  <si>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</si>
  <si>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</si>
  <si>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</si>
  <si>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</si>
  <si>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</si>
  <si>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</si>
  <si>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</si>
  <si>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</si>
  <si>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</si>
  <si>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</si>
  <si>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</si>
  <si>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</si>
  <si>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</si>
  <si>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</si>
  <si>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</si>
  <si>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</si>
  <si>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</si>
  <si>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</si>
  <si>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</si>
  <si>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</si>
  <si>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>ГКУ "Приволжское лесничество"</t>
  </si>
  <si>
    <t>Ключищенское участковое лесничество</t>
  </si>
  <si>
    <t>Теньковское участковое лесничество</t>
  </si>
  <si>
    <t>Свияжское участковое лесничество</t>
  </si>
  <si>
    <t>кв. 26, выд. 3, делянка 1</t>
  </si>
  <si>
    <t>7Ос3Лп</t>
  </si>
  <si>
    <t>кв. 15, выд. 15, делянка 1</t>
  </si>
  <si>
    <t>10Ос+Б</t>
  </si>
  <si>
    <t>Чулпанихинское участковое лесничество</t>
  </si>
  <si>
    <t>кв. 13, выд. 30, делянка 1</t>
  </si>
  <si>
    <t>7Д3Кл</t>
  </si>
  <si>
    <t>кв. 43, выд. 22 делянка 1</t>
  </si>
  <si>
    <t>кв. 63, выд. 4, делянка 1</t>
  </si>
  <si>
    <t>7Лп2Дн1Кл</t>
  </si>
  <si>
    <t>кв. 87, выд. 1, делянка 1</t>
  </si>
  <si>
    <t>6Дн4Лп</t>
  </si>
  <si>
    <t>кв. 7, выд. 11, делянка 1</t>
  </si>
  <si>
    <t>8Лп2Д+Б</t>
  </si>
  <si>
    <t>кв. 32, выд. 13, делянка 1</t>
  </si>
  <si>
    <t>6Лп3Дн1В+Кл</t>
  </si>
  <si>
    <t>кв. 8, выд. 1, делянка 1</t>
  </si>
  <si>
    <t>5Дн3Лпн1Кл1В+Ос</t>
  </si>
  <si>
    <t>6Ос2Б2Лп</t>
  </si>
  <si>
    <t>кв. 15, выд. 3, делянка 1</t>
  </si>
  <si>
    <t>8Ос2Б</t>
  </si>
  <si>
    <t>4Дн2В4Лп+К</t>
  </si>
  <si>
    <t>кв. 23, выд. 3 делянка 1</t>
  </si>
  <si>
    <t>7Дн3Кл</t>
  </si>
  <si>
    <t>кв. 67, выд. 34, делянка 1</t>
  </si>
  <si>
    <t>кв. 7, выд. 5, делянка 1</t>
  </si>
  <si>
    <t>ЛОТ № 21</t>
  </si>
  <si>
    <t>ЛОТ № 22</t>
  </si>
  <si>
    <t>ЛОТ № 23</t>
  </si>
  <si>
    <t>ЛОТ № 24</t>
  </si>
  <si>
    <t>ЛОТ № 25</t>
  </si>
  <si>
    <t>ЛОТ № 26</t>
  </si>
  <si>
    <t>ЛОТ № 27</t>
  </si>
  <si>
    <t>ЛОТ № 28</t>
  </si>
  <si>
    <t>ЛОТ № 29</t>
  </si>
  <si>
    <t>ЛОТ № 30</t>
  </si>
  <si>
    <t>ЛОТ № 31</t>
  </si>
  <si>
    <t>ЛОТ № 32</t>
  </si>
  <si>
    <t>ЛОТ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</si>
</sst>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164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4" fontId="8" fillId="3" borderId="0" xfId="0" applyNumberFormat="1" applyFont="1" applyFill="1" applyAlignment="1">
      <alignment horizont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6" fillId="3" borderId="0" xfId="0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center"/>
    </xf>
    <xf numFmtId="0" fontId="13" fillId="3" borderId="9" xfId="0" applyFont="1" applyFill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/>
    </xf>
    <xf numFmtId="0" fontId="13" fillId="3" borderId="37" xfId="0" applyFont="1" applyFill="1" applyBorder="1" applyAlignment="1">
      <alignment horizontal="center" vertical="center"/>
    </xf>
    <xf numFmtId="4" fontId="11" fillId="3" borderId="39" xfId="0" applyNumberFormat="1" applyFont="1" applyFill="1" applyBorder="1" applyAlignment="1">
      <alignment horizontal="center" vertical="center" wrapText="1"/>
    </xf>
    <xf numFmtId="4" fontId="11" fillId="3" borderId="12" xfId="0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4" fillId="3" borderId="36" xfId="0" applyFont="1" applyFill="1" applyBorder="1" applyAlignment="1">
      <alignment horizontal="left" vertical="top" wrapText="1"/>
    </xf>
    <xf numFmtId="0" fontId="14" fillId="3" borderId="37" xfId="0" applyFont="1" applyFill="1" applyBorder="1" applyAlignment="1">
      <alignment horizontal="left" vertical="top" wrapText="1"/>
    </xf>
    <xf numFmtId="0" fontId="7" fillId="3" borderId="38" xfId="0" applyFont="1" applyFill="1" applyBorder="1" applyAlignment="1">
      <alignment horizontal="center" vertical="center" textRotation="90" wrapText="1"/>
    </xf>
    <xf numFmtId="0" fontId="14" fillId="3" borderId="34" xfId="0" applyFont="1" applyFill="1" applyBorder="1" applyAlignment="1">
      <alignment horizontal="left" vertical="top" wrapText="1"/>
    </xf>
    <xf numFmtId="0" fontId="14" fillId="3" borderId="35" xfId="0" applyFont="1" applyFill="1" applyBorder="1" applyAlignment="1">
      <alignment horizontal="left" vertical="top" wrapText="1"/>
    </xf>
    <xf numFmtId="0" fontId="14" fillId="3" borderId="30" xfId="0" applyFont="1" applyFill="1" applyBorder="1" applyAlignment="1">
      <alignment horizontal="left" vertical="top" wrapText="1"/>
    </xf>
    <xf numFmtId="0" fontId="14" fillId="3" borderId="31" xfId="0" applyFont="1" applyFill="1" applyBorder="1" applyAlignment="1">
      <alignment horizontal="left" vertical="top" wrapText="1"/>
    </xf>
    <xf numFmtId="0" fontId="14" fillId="3" borderId="32" xfId="0" applyFont="1" applyFill="1" applyBorder="1" applyAlignment="1">
      <alignment horizontal="left" vertical="top" wrapText="1"/>
    </xf>
    <xf numFmtId="0" fontId="14" fillId="3" borderId="3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09"/>
  <sheetViews>
    <sheetView tabSelected="1" view="pageLayout" topLeftCell="A469" zoomScale="80" zoomScaleNormal="90" zoomScaleSheetLayoutView="85" zoomScalePageLayoutView="80" workbookViewId="0">
      <selection activeCell="D565" sqref="D565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8" ht="60.75" customHeight="1" x14ac:dyDescent="0.8">
      <c r="B1" s="78" t="s">
        <v>67</v>
      </c>
      <c r="C1" s="78"/>
      <c r="D1" s="78"/>
      <c r="E1" s="78"/>
      <c r="F1" s="78"/>
      <c r="G1" s="78"/>
      <c r="H1" s="78"/>
    </row>
    <row r="2" spans="2:8" ht="46.5" customHeight="1" x14ac:dyDescent="0.25">
      <c r="B2" s="79" t="s">
        <v>36</v>
      </c>
      <c r="C2" s="79"/>
      <c r="D2" s="79"/>
      <c r="E2" s="79"/>
      <c r="F2" s="79"/>
      <c r="G2" s="79"/>
    </row>
    <row r="3" spans="2:8" x14ac:dyDescent="0.25">
      <c r="C3" s="71"/>
      <c r="G3" s="7"/>
    </row>
    <row r="4" spans="2:8" ht="25.5" x14ac:dyDescent="0.25">
      <c r="C4" s="14" t="s">
        <v>5</v>
      </c>
      <c r="D4" s="6"/>
    </row>
    <row r="5" spans="2:8" ht="20.25" customHeight="1" x14ac:dyDescent="0.25">
      <c r="B5" s="10"/>
      <c r="C5" s="80" t="s">
        <v>15</v>
      </c>
      <c r="D5" s="83" t="s">
        <v>37</v>
      </c>
      <c r="E5" s="83"/>
      <c r="F5" s="83"/>
      <c r="G5" s="83"/>
      <c r="H5" s="58"/>
    </row>
    <row r="6" spans="2:8" ht="20.25" customHeight="1" x14ac:dyDescent="0.25">
      <c r="B6" s="10"/>
      <c r="C6" s="81"/>
      <c r="D6" s="83" t="s">
        <v>38</v>
      </c>
      <c r="E6" s="83"/>
      <c r="F6" s="83"/>
      <c r="G6" s="83"/>
      <c r="H6" s="58"/>
    </row>
    <row r="7" spans="2:8" ht="20.25" customHeight="1" x14ac:dyDescent="0.25">
      <c r="B7" s="10"/>
      <c r="C7" s="82"/>
      <c r="D7" s="83" t="s">
        <v>41</v>
      </c>
      <c r="E7" s="83"/>
      <c r="F7" s="83"/>
      <c r="G7" s="83"/>
      <c r="H7" s="58"/>
    </row>
    <row r="8" spans="2:8" x14ac:dyDescent="0.25">
      <c r="C8" s="48" t="s">
        <v>12</v>
      </c>
      <c r="D8" s="49">
        <v>5.9</v>
      </c>
      <c r="E8" s="50"/>
      <c r="F8" s="10"/>
    </row>
    <row r="9" spans="2:8" ht="23.25" customHeight="1" x14ac:dyDescent="0.25">
      <c r="C9" s="1" t="s">
        <v>9</v>
      </c>
      <c r="D9" s="44">
        <v>122</v>
      </c>
      <c r="E9" s="84" t="s">
        <v>16</v>
      </c>
      <c r="F9" s="85"/>
      <c r="G9" s="88">
        <f>D10/D9</f>
        <v>4.2572131147540979</v>
      </c>
    </row>
    <row r="10" spans="2:8" x14ac:dyDescent="0.25">
      <c r="C10" s="1" t="s">
        <v>10</v>
      </c>
      <c r="D10" s="44">
        <v>519.38</v>
      </c>
      <c r="E10" s="86"/>
      <c r="F10" s="87"/>
      <c r="G10" s="89"/>
    </row>
    <row r="11" spans="2:8" x14ac:dyDescent="0.25">
      <c r="C11" s="54"/>
      <c r="D11" s="55"/>
      <c r="E11" s="56"/>
    </row>
    <row r="12" spans="2:8" x14ac:dyDescent="0.3">
      <c r="C12" s="53" t="s">
        <v>7</v>
      </c>
      <c r="D12" s="51" t="s">
        <v>42</v>
      </c>
      <c r="E12" s="59"/>
    </row>
    <row r="13" spans="2:8" x14ac:dyDescent="0.3">
      <c r="C13" s="53" t="s">
        <v>11</v>
      </c>
      <c r="D13" s="51">
        <v>55</v>
      </c>
      <c r="E13" s="59"/>
    </row>
    <row r="14" spans="2:8" x14ac:dyDescent="0.3">
      <c r="C14" s="53" t="s">
        <v>13</v>
      </c>
      <c r="D14" s="52" t="s">
        <v>34</v>
      </c>
      <c r="E14" s="59"/>
    </row>
    <row r="15" spans="2:8" ht="24" thickBot="1" x14ac:dyDescent="0.3">
      <c r="C15" s="60"/>
      <c r="D15" s="60"/>
    </row>
    <row r="16" spans="2:8" ht="48" customHeight="1" thickBot="1" x14ac:dyDescent="0.3">
      <c r="B16" s="95" t="s">
        <v>17</v>
      </c>
      <c r="C16" s="96"/>
      <c r="D16" s="23" t="s">
        <v>20</v>
      </c>
      <c r="E16" s="91" t="s">
        <v>22</v>
      </c>
      <c r="F16" s="92"/>
      <c r="G16" s="2" t="s">
        <v>21</v>
      </c>
    </row>
    <row r="17" spans="2:8" ht="24" customHeight="1" thickBot="1" x14ac:dyDescent="0.3">
      <c r="B17" s="97" t="s">
        <v>35</v>
      </c>
      <c r="C17" s="98"/>
      <c r="D17" s="32">
        <v>122.46</v>
      </c>
      <c r="E17" s="33">
        <v>5.9</v>
      </c>
      <c r="F17" s="18" t="s">
        <v>24</v>
      </c>
      <c r="G17" s="26">
        <f t="shared" ref="G17:G24" si="0">D17*E17</f>
        <v>722.51400000000001</v>
      </c>
      <c r="H17" s="93"/>
    </row>
    <row r="18" spans="2:8" ht="23.25" customHeight="1" x14ac:dyDescent="0.25">
      <c r="B18" s="99" t="s">
        <v>18</v>
      </c>
      <c r="C18" s="100"/>
      <c r="D18" s="34">
        <v>70.41</v>
      </c>
      <c r="E18" s="35">
        <v>1.38</v>
      </c>
      <c r="F18" s="19" t="s">
        <v>25</v>
      </c>
      <c r="G18" s="27">
        <f t="shared" si="0"/>
        <v>97.16579999999999</v>
      </c>
      <c r="H18" s="93"/>
    </row>
    <row r="19" spans="2:8" ht="24" customHeight="1" thickBot="1" x14ac:dyDescent="0.3">
      <c r="B19" s="76" t="s">
        <v>19</v>
      </c>
      <c r="C19" s="77"/>
      <c r="D19" s="36">
        <v>222.31</v>
      </c>
      <c r="E19" s="37">
        <v>1.38</v>
      </c>
      <c r="F19" s="20" t="s">
        <v>25</v>
      </c>
      <c r="G19" s="28">
        <f t="shared" si="0"/>
        <v>306.7878</v>
      </c>
      <c r="H19" s="93"/>
    </row>
    <row r="20" spans="2:8" ht="24" customHeight="1" thickBot="1" x14ac:dyDescent="0.3">
      <c r="B20" s="101" t="s">
        <v>27</v>
      </c>
      <c r="C20" s="102"/>
      <c r="D20" s="38"/>
      <c r="E20" s="39"/>
      <c r="F20" s="24" t="s">
        <v>24</v>
      </c>
      <c r="G20" s="29">
        <f t="shared" si="0"/>
        <v>0</v>
      </c>
      <c r="H20" s="93"/>
    </row>
    <row r="21" spans="2:8" ht="23.25" customHeight="1" x14ac:dyDescent="0.25">
      <c r="B21" s="99" t="s">
        <v>32</v>
      </c>
      <c r="C21" s="100"/>
      <c r="D21" s="34"/>
      <c r="E21" s="35"/>
      <c r="F21" s="19" t="s">
        <v>24</v>
      </c>
      <c r="G21" s="27">
        <f t="shared" si="0"/>
        <v>0</v>
      </c>
      <c r="H21" s="93"/>
    </row>
    <row r="22" spans="2:8" ht="23.25" customHeight="1" x14ac:dyDescent="0.25">
      <c r="B22" s="74" t="s">
        <v>26</v>
      </c>
      <c r="C22" s="75"/>
      <c r="D22" s="40"/>
      <c r="E22" s="41"/>
      <c r="F22" s="21" t="s">
        <v>24</v>
      </c>
      <c r="G22" s="30">
        <f t="shared" si="0"/>
        <v>0</v>
      </c>
      <c r="H22" s="93"/>
    </row>
    <row r="23" spans="2:8" ht="23.25" customHeight="1" x14ac:dyDescent="0.25">
      <c r="B23" s="74" t="s">
        <v>28</v>
      </c>
      <c r="C23" s="75"/>
      <c r="D23" s="42"/>
      <c r="E23" s="43"/>
      <c r="F23" s="21" t="s">
        <v>24</v>
      </c>
      <c r="G23" s="30">
        <f t="shared" si="0"/>
        <v>0</v>
      </c>
      <c r="H23" s="93"/>
    </row>
    <row r="24" spans="2:8" ht="23.25" customHeight="1" x14ac:dyDescent="0.25">
      <c r="B24" s="74" t="s">
        <v>29</v>
      </c>
      <c r="C24" s="75"/>
      <c r="D24" s="42"/>
      <c r="E24" s="43"/>
      <c r="F24" s="21" t="s">
        <v>24</v>
      </c>
      <c r="G24" s="30">
        <f t="shared" si="0"/>
        <v>0</v>
      </c>
      <c r="H24" s="93"/>
    </row>
    <row r="25" spans="2:8" ht="23.25" customHeight="1" x14ac:dyDescent="0.25">
      <c r="B25" s="74" t="s">
        <v>31</v>
      </c>
      <c r="C25" s="75"/>
      <c r="D25" s="42"/>
      <c r="E25" s="43"/>
      <c r="F25" s="21" t="s">
        <v>24</v>
      </c>
      <c r="G25" s="30">
        <f>D25*E25</f>
        <v>0</v>
      </c>
      <c r="H25" s="93"/>
    </row>
    <row r="26" spans="2:8" ht="24" thickBot="1" x14ac:dyDescent="0.3">
      <c r="B26" s="76" t="s">
        <v>30</v>
      </c>
      <c r="C26" s="77"/>
      <c r="D26" s="36"/>
      <c r="E26" s="37"/>
      <c r="F26" s="20" t="s">
        <v>24</v>
      </c>
      <c r="G26" s="31">
        <f>D26*E26</f>
        <v>0</v>
      </c>
      <c r="H26" s="93"/>
    </row>
    <row r="27" spans="2:8" x14ac:dyDescent="0.25">
      <c r="C27" s="3"/>
      <c r="D27" s="3"/>
      <c r="E27" s="4"/>
      <c r="F27" s="4"/>
      <c r="H27" s="61"/>
    </row>
    <row r="28" spans="2:8" ht="25.5" x14ac:dyDescent="0.25">
      <c r="C28" s="14" t="s">
        <v>14</v>
      </c>
      <c r="D28" s="6"/>
    </row>
    <row r="29" spans="2:8" ht="18.75" x14ac:dyDescent="0.25">
      <c r="C29" s="94" t="s">
        <v>6</v>
      </c>
      <c r="D29" s="70" t="s">
        <v>0</v>
      </c>
      <c r="E29" s="9">
        <f>ROUND((G17+D10)/D10,2)</f>
        <v>2.39</v>
      </c>
      <c r="F29" s="9"/>
      <c r="G29" s="10"/>
      <c r="H29" s="7"/>
    </row>
    <row r="30" spans="2:8" x14ac:dyDescent="0.25">
      <c r="C30" s="94"/>
      <c r="D30" s="70" t="s">
        <v>1</v>
      </c>
      <c r="E30" s="9">
        <f>ROUND((G18+G19+D10)/D10,2)</f>
        <v>1.78</v>
      </c>
      <c r="F30" s="9"/>
      <c r="G30" s="11"/>
      <c r="H30" s="62"/>
    </row>
    <row r="31" spans="2:8" x14ac:dyDescent="0.25">
      <c r="C31" s="94"/>
      <c r="D31" s="70" t="s">
        <v>2</v>
      </c>
      <c r="E31" s="9">
        <f>ROUND((G20+D10)/D10,2)</f>
        <v>1</v>
      </c>
      <c r="F31" s="12"/>
      <c r="G31" s="11"/>
    </row>
    <row r="32" spans="2:8" x14ac:dyDescent="0.25">
      <c r="C32" s="94"/>
      <c r="D32" s="13" t="s">
        <v>3</v>
      </c>
      <c r="E32" s="45">
        <f>ROUND((SUM(G21:G26)+D10)/D10,2)</f>
        <v>1</v>
      </c>
      <c r="F32" s="10"/>
      <c r="G32" s="11"/>
    </row>
    <row r="33" spans="2:8" ht="25.5" x14ac:dyDescent="0.25">
      <c r="D33" s="46" t="s">
        <v>4</v>
      </c>
      <c r="E33" s="47">
        <f>SUM(E29:E32)-IF(D14="сплошная",3,2)</f>
        <v>4.17</v>
      </c>
      <c r="F33" s="25"/>
    </row>
    <row r="34" spans="2:8" x14ac:dyDescent="0.25">
      <c r="E34" s="15"/>
    </row>
    <row r="35" spans="2:8" ht="25.5" x14ac:dyDescent="0.35">
      <c r="B35" s="22"/>
      <c r="C35" s="16" t="s">
        <v>23</v>
      </c>
      <c r="D35" s="90">
        <f>E33*D10</f>
        <v>2165.8146000000002</v>
      </c>
      <c r="E35" s="90"/>
    </row>
    <row r="36" spans="2:8" ht="18.75" x14ac:dyDescent="0.3">
      <c r="C36" s="17" t="s">
        <v>8</v>
      </c>
      <c r="D36" s="103">
        <f>D35/D9</f>
        <v>17.75257868852459</v>
      </c>
      <c r="E36" s="103"/>
      <c r="G36" s="7"/>
      <c r="H36" s="63"/>
    </row>
    <row r="48" spans="2:8" ht="60.75" x14ac:dyDescent="0.8">
      <c r="B48" s="78" t="s">
        <v>68</v>
      </c>
      <c r="C48" s="78"/>
      <c r="D48" s="78"/>
      <c r="E48" s="78"/>
      <c r="F48" s="78"/>
      <c r="G48" s="78"/>
      <c r="H48" s="78"/>
    </row>
    <row r="49" spans="2:8" ht="46.5" customHeight="1" x14ac:dyDescent="0.25">
      <c r="B49" s="79" t="s">
        <v>36</v>
      </c>
      <c r="C49" s="79"/>
      <c r="D49" s="79"/>
      <c r="E49" s="79"/>
      <c r="F49" s="79"/>
      <c r="G49" s="79"/>
    </row>
    <row r="50" spans="2:8" x14ac:dyDescent="0.25">
      <c r="C50" s="57"/>
      <c r="G50" s="7"/>
    </row>
    <row r="51" spans="2:8" ht="25.5" x14ac:dyDescent="0.25">
      <c r="C51" s="14" t="s">
        <v>5</v>
      </c>
      <c r="D51" s="6"/>
    </row>
    <row r="52" spans="2:8" ht="20.25" customHeight="1" x14ac:dyDescent="0.25">
      <c r="B52" s="10"/>
      <c r="C52" s="80" t="s">
        <v>15</v>
      </c>
      <c r="D52" s="83" t="s">
        <v>37</v>
      </c>
      <c r="E52" s="83"/>
      <c r="F52" s="83"/>
      <c r="G52" s="83"/>
      <c r="H52" s="58"/>
    </row>
    <row r="53" spans="2:8" ht="20.25" customHeight="1" x14ac:dyDescent="0.25">
      <c r="B53" s="10"/>
      <c r="C53" s="81"/>
      <c r="D53" s="83" t="s">
        <v>40</v>
      </c>
      <c r="E53" s="83"/>
      <c r="F53" s="83"/>
      <c r="G53" s="83"/>
      <c r="H53" s="58"/>
    </row>
    <row r="54" spans="2:8" ht="20.25" customHeight="1" x14ac:dyDescent="0.25">
      <c r="B54" s="10"/>
      <c r="C54" s="82"/>
      <c r="D54" s="83" t="s">
        <v>65</v>
      </c>
      <c r="E54" s="83"/>
      <c r="F54" s="83"/>
      <c r="G54" s="83"/>
      <c r="H54" s="58"/>
    </row>
    <row r="55" spans="2:8" x14ac:dyDescent="0.25">
      <c r="C55" s="48" t="s">
        <v>12</v>
      </c>
      <c r="D55" s="49">
        <v>3.4</v>
      </c>
      <c r="E55" s="50"/>
      <c r="F55" s="10"/>
    </row>
    <row r="56" spans="2:8" x14ac:dyDescent="0.25">
      <c r="C56" s="1" t="s">
        <v>9</v>
      </c>
      <c r="D56" s="44">
        <v>157</v>
      </c>
      <c r="E56" s="84" t="s">
        <v>16</v>
      </c>
      <c r="F56" s="85"/>
      <c r="G56" s="88">
        <f>D57/D56</f>
        <v>2.1089808917197455</v>
      </c>
    </row>
    <row r="57" spans="2:8" x14ac:dyDescent="0.25">
      <c r="C57" s="1" t="s">
        <v>10</v>
      </c>
      <c r="D57" s="44">
        <v>331.11</v>
      </c>
      <c r="E57" s="86"/>
      <c r="F57" s="87"/>
      <c r="G57" s="89"/>
    </row>
    <row r="58" spans="2:8" x14ac:dyDescent="0.25">
      <c r="C58" s="54"/>
      <c r="D58" s="55"/>
      <c r="E58" s="56"/>
    </row>
    <row r="59" spans="2:8" x14ac:dyDescent="0.3">
      <c r="C59" s="53" t="s">
        <v>7</v>
      </c>
      <c r="D59" s="51" t="s">
        <v>42</v>
      </c>
      <c r="E59" s="59"/>
    </row>
    <row r="60" spans="2:8" x14ac:dyDescent="0.3">
      <c r="C60" s="53" t="s">
        <v>11</v>
      </c>
      <c r="D60" s="51">
        <v>60</v>
      </c>
      <c r="E60" s="59"/>
    </row>
    <row r="61" spans="2:8" x14ac:dyDescent="0.3">
      <c r="C61" s="53" t="s">
        <v>13</v>
      </c>
      <c r="D61" s="52" t="s">
        <v>34</v>
      </c>
      <c r="E61" s="59"/>
    </row>
    <row r="62" spans="2:8" ht="24" thickBot="1" x14ac:dyDescent="0.3">
      <c r="C62" s="60"/>
      <c r="D62" s="60"/>
    </row>
    <row r="63" spans="2:8" ht="48" thickBot="1" x14ac:dyDescent="0.3">
      <c r="B63" s="95" t="s">
        <v>17</v>
      </c>
      <c r="C63" s="96"/>
      <c r="D63" s="23" t="s">
        <v>20</v>
      </c>
      <c r="E63" s="91" t="s">
        <v>22</v>
      </c>
      <c r="F63" s="92"/>
      <c r="G63" s="2" t="s">
        <v>21</v>
      </c>
    </row>
    <row r="64" spans="2:8" ht="24" thickBot="1" x14ac:dyDescent="0.3">
      <c r="B64" s="97" t="s">
        <v>35</v>
      </c>
      <c r="C64" s="98"/>
      <c r="D64" s="32">
        <v>122.46</v>
      </c>
      <c r="E64" s="33">
        <v>3.4</v>
      </c>
      <c r="F64" s="18" t="s">
        <v>24</v>
      </c>
      <c r="G64" s="26">
        <f t="shared" ref="G64:G69" si="1">D64*E64</f>
        <v>416.36399999999998</v>
      </c>
      <c r="H64" s="93"/>
    </row>
    <row r="65" spans="2:8" x14ac:dyDescent="0.25">
      <c r="B65" s="99" t="s">
        <v>18</v>
      </c>
      <c r="C65" s="100"/>
      <c r="D65" s="34">
        <v>70.41</v>
      </c>
      <c r="E65" s="35">
        <v>0.88</v>
      </c>
      <c r="F65" s="19" t="s">
        <v>25</v>
      </c>
      <c r="G65" s="27">
        <f t="shared" si="1"/>
        <v>61.960799999999999</v>
      </c>
      <c r="H65" s="93"/>
    </row>
    <row r="66" spans="2:8" ht="24" thickBot="1" x14ac:dyDescent="0.3">
      <c r="B66" s="76" t="s">
        <v>19</v>
      </c>
      <c r="C66" s="77"/>
      <c r="D66" s="36">
        <v>222.31</v>
      </c>
      <c r="E66" s="37">
        <v>0.88</v>
      </c>
      <c r="F66" s="20" t="s">
        <v>25</v>
      </c>
      <c r="G66" s="28">
        <f t="shared" si="1"/>
        <v>195.6328</v>
      </c>
      <c r="H66" s="93"/>
    </row>
    <row r="67" spans="2:8" ht="24" thickBot="1" x14ac:dyDescent="0.3">
      <c r="B67" s="101" t="s">
        <v>27</v>
      </c>
      <c r="C67" s="102"/>
      <c r="D67" s="38"/>
      <c r="E67" s="39"/>
      <c r="F67" s="24" t="s">
        <v>24</v>
      </c>
      <c r="G67" s="29">
        <f t="shared" si="1"/>
        <v>0</v>
      </c>
      <c r="H67" s="93"/>
    </row>
    <row r="68" spans="2:8" x14ac:dyDescent="0.25">
      <c r="B68" s="99" t="s">
        <v>32</v>
      </c>
      <c r="C68" s="100"/>
      <c r="D68" s="34"/>
      <c r="E68" s="35"/>
      <c r="F68" s="19" t="s">
        <v>24</v>
      </c>
      <c r="G68" s="27">
        <f t="shared" si="1"/>
        <v>0</v>
      </c>
      <c r="H68" s="93"/>
    </row>
    <row r="69" spans="2:8" x14ac:dyDescent="0.25">
      <c r="B69" s="74" t="s">
        <v>26</v>
      </c>
      <c r="C69" s="75"/>
      <c r="D69" s="40"/>
      <c r="E69" s="41"/>
      <c r="F69" s="21" t="s">
        <v>24</v>
      </c>
      <c r="G69" s="30">
        <f t="shared" si="1"/>
        <v>0</v>
      </c>
      <c r="H69" s="93"/>
    </row>
    <row r="70" spans="2:8" x14ac:dyDescent="0.25">
      <c r="B70" s="74" t="s">
        <v>28</v>
      </c>
      <c r="C70" s="75"/>
      <c r="D70" s="42"/>
      <c r="E70" s="43"/>
      <c r="F70" s="21" t="s">
        <v>24</v>
      </c>
      <c r="G70" s="30">
        <f t="shared" ref="G70:G71" si="2">D70*E70</f>
        <v>0</v>
      </c>
      <c r="H70" s="93"/>
    </row>
    <row r="71" spans="2:8" x14ac:dyDescent="0.25">
      <c r="B71" s="74" t="s">
        <v>29</v>
      </c>
      <c r="C71" s="75"/>
      <c r="D71" s="42"/>
      <c r="E71" s="43"/>
      <c r="F71" s="21" t="s">
        <v>24</v>
      </c>
      <c r="G71" s="30">
        <f t="shared" si="2"/>
        <v>0</v>
      </c>
      <c r="H71" s="93"/>
    </row>
    <row r="72" spans="2:8" x14ac:dyDescent="0.25">
      <c r="B72" s="74" t="s">
        <v>31</v>
      </c>
      <c r="C72" s="75"/>
      <c r="D72" s="42"/>
      <c r="E72" s="43"/>
      <c r="F72" s="21" t="s">
        <v>24</v>
      </c>
      <c r="G72" s="30">
        <f>D72*E72</f>
        <v>0</v>
      </c>
      <c r="H72" s="93"/>
    </row>
    <row r="73" spans="2:8" ht="24" thickBot="1" x14ac:dyDescent="0.3">
      <c r="B73" s="76" t="s">
        <v>30</v>
      </c>
      <c r="C73" s="77"/>
      <c r="D73" s="36"/>
      <c r="E73" s="37"/>
      <c r="F73" s="20" t="s">
        <v>24</v>
      </c>
      <c r="G73" s="31">
        <f>D73*E73</f>
        <v>0</v>
      </c>
      <c r="H73" s="93"/>
    </row>
    <row r="74" spans="2:8" x14ac:dyDescent="0.25">
      <c r="C74" s="3"/>
      <c r="D74" s="3"/>
      <c r="E74" s="4"/>
      <c r="F74" s="4"/>
      <c r="H74" s="61"/>
    </row>
    <row r="75" spans="2:8" ht="25.5" x14ac:dyDescent="0.25">
      <c r="C75" s="14" t="s">
        <v>14</v>
      </c>
      <c r="D75" s="6"/>
    </row>
    <row r="76" spans="2:8" ht="18.75" x14ac:dyDescent="0.25">
      <c r="C76" s="94" t="s">
        <v>6</v>
      </c>
      <c r="D76" s="8" t="s">
        <v>0</v>
      </c>
      <c r="E76" s="9">
        <f>ROUND((G64+D57)/D57,2)</f>
        <v>2.2599999999999998</v>
      </c>
      <c r="F76" s="9"/>
      <c r="G76" s="10"/>
      <c r="H76" s="7"/>
    </row>
    <row r="77" spans="2:8" x14ac:dyDescent="0.25">
      <c r="C77" s="94"/>
      <c r="D77" s="8" t="s">
        <v>1</v>
      </c>
      <c r="E77" s="9">
        <f>ROUND((G65+G66+D57)/D57,2)</f>
        <v>1.78</v>
      </c>
      <c r="F77" s="9"/>
      <c r="G77" s="11"/>
      <c r="H77" s="62"/>
    </row>
    <row r="78" spans="2:8" x14ac:dyDescent="0.25">
      <c r="C78" s="94"/>
      <c r="D78" s="8" t="s">
        <v>2</v>
      </c>
      <c r="E78" s="9">
        <f>ROUND((G67+D57)/D57,2)</f>
        <v>1</v>
      </c>
      <c r="F78" s="12"/>
      <c r="G78" s="11"/>
    </row>
    <row r="79" spans="2:8" x14ac:dyDescent="0.25">
      <c r="C79" s="94"/>
      <c r="D79" s="13" t="s">
        <v>3</v>
      </c>
      <c r="E79" s="45">
        <f>ROUND((SUM(G68:G73)+D57)/D57,2)</f>
        <v>1</v>
      </c>
      <c r="F79" s="10"/>
      <c r="G79" s="11"/>
    </row>
    <row r="80" spans="2:8" ht="25.5" x14ac:dyDescent="0.25">
      <c r="D80" s="46" t="s">
        <v>4</v>
      </c>
      <c r="E80" s="47">
        <f>SUM(E76:E79)-IF(D61="сплошная",3,2)</f>
        <v>4.04</v>
      </c>
      <c r="F80" s="25"/>
    </row>
    <row r="81" spans="2:8" x14ac:dyDescent="0.25">
      <c r="E81" s="15"/>
    </row>
    <row r="82" spans="2:8" ht="25.5" x14ac:dyDescent="0.35">
      <c r="B82" s="22"/>
      <c r="C82" s="16" t="s">
        <v>23</v>
      </c>
      <c r="D82" s="90">
        <f>E80*D57</f>
        <v>1337.6844000000001</v>
      </c>
      <c r="E82" s="90"/>
    </row>
    <row r="83" spans="2:8" ht="18.75" x14ac:dyDescent="0.3">
      <c r="C83" s="17" t="s">
        <v>8</v>
      </c>
      <c r="D83" s="103">
        <f>D82/D56</f>
        <v>8.5202828025477721</v>
      </c>
      <c r="E83" s="103"/>
      <c r="G83" s="7"/>
      <c r="H83" s="63"/>
    </row>
    <row r="95" spans="2:8" ht="30.75" customHeight="1" x14ac:dyDescent="0.25"/>
    <row r="96" spans="2:8" ht="56.25" customHeight="1" x14ac:dyDescent="0.8">
      <c r="B96" s="78" t="s">
        <v>69</v>
      </c>
      <c r="C96" s="78"/>
      <c r="D96" s="78"/>
      <c r="E96" s="78"/>
      <c r="F96" s="78"/>
      <c r="G96" s="78"/>
      <c r="H96" s="78"/>
    </row>
    <row r="97" spans="2:8" x14ac:dyDescent="0.25">
      <c r="B97" s="79" t="s">
        <v>36</v>
      </c>
      <c r="C97" s="79"/>
      <c r="D97" s="79"/>
      <c r="E97" s="79"/>
      <c r="F97" s="79"/>
      <c r="G97" s="79"/>
    </row>
    <row r="98" spans="2:8" x14ac:dyDescent="0.25">
      <c r="C98" s="69"/>
      <c r="G98" s="7"/>
    </row>
    <row r="99" spans="2:8" ht="20.25" customHeight="1" x14ac:dyDescent="0.25">
      <c r="C99" s="14" t="s">
        <v>5</v>
      </c>
      <c r="D99" s="6"/>
    </row>
    <row r="100" spans="2:8" ht="20.25" customHeight="1" x14ac:dyDescent="0.25">
      <c r="B100" s="10"/>
      <c r="C100" s="80" t="s">
        <v>15</v>
      </c>
      <c r="D100" s="83" t="s">
        <v>37</v>
      </c>
      <c r="E100" s="83"/>
      <c r="F100" s="83"/>
      <c r="G100" s="83"/>
      <c r="H100" s="58"/>
    </row>
    <row r="101" spans="2:8" ht="20.25" customHeight="1" x14ac:dyDescent="0.25">
      <c r="B101" s="10"/>
      <c r="C101" s="81"/>
      <c r="D101" s="83" t="s">
        <v>39</v>
      </c>
      <c r="E101" s="83"/>
      <c r="F101" s="83"/>
      <c r="G101" s="83"/>
      <c r="H101" s="58"/>
    </row>
    <row r="102" spans="2:8" ht="20.25" x14ac:dyDescent="0.25">
      <c r="B102" s="10"/>
      <c r="C102" s="82"/>
      <c r="D102" s="83" t="s">
        <v>66</v>
      </c>
      <c r="E102" s="83"/>
      <c r="F102" s="83"/>
      <c r="G102" s="83"/>
      <c r="H102" s="58"/>
    </row>
    <row r="103" spans="2:8" ht="23.25" customHeight="1" x14ac:dyDescent="0.25">
      <c r="C103" s="48" t="s">
        <v>12</v>
      </c>
      <c r="D103" s="49">
        <v>4</v>
      </c>
      <c r="E103" s="50"/>
      <c r="F103" s="10"/>
    </row>
    <row r="104" spans="2:8" x14ac:dyDescent="0.25">
      <c r="C104" s="1" t="s">
        <v>9</v>
      </c>
      <c r="D104" s="44">
        <v>964</v>
      </c>
      <c r="E104" s="84" t="s">
        <v>16</v>
      </c>
      <c r="F104" s="85"/>
      <c r="G104" s="88">
        <f>D105/D104</f>
        <v>3.588900414937759</v>
      </c>
    </row>
    <row r="105" spans="2:8" x14ac:dyDescent="0.25">
      <c r="C105" s="1" t="s">
        <v>10</v>
      </c>
      <c r="D105" s="44">
        <v>3459.7</v>
      </c>
      <c r="E105" s="86"/>
      <c r="F105" s="87"/>
      <c r="G105" s="89"/>
    </row>
    <row r="106" spans="2:8" x14ac:dyDescent="0.25">
      <c r="C106" s="54"/>
      <c r="D106" s="55"/>
      <c r="E106" s="56"/>
    </row>
    <row r="107" spans="2:8" x14ac:dyDescent="0.3">
      <c r="C107" s="53" t="s">
        <v>7</v>
      </c>
      <c r="D107" s="51" t="s">
        <v>59</v>
      </c>
      <c r="E107" s="59"/>
    </row>
    <row r="108" spans="2:8" x14ac:dyDescent="0.3">
      <c r="C108" s="53" t="s">
        <v>11</v>
      </c>
      <c r="D108" s="51">
        <v>50</v>
      </c>
      <c r="E108" s="59"/>
    </row>
    <row r="109" spans="2:8" x14ac:dyDescent="0.3">
      <c r="C109" s="53" t="s">
        <v>13</v>
      </c>
      <c r="D109" s="52" t="s">
        <v>33</v>
      </c>
      <c r="E109" s="59"/>
    </row>
    <row r="110" spans="2:8" ht="48" customHeight="1" thickBot="1" x14ac:dyDescent="0.3">
      <c r="C110" s="60"/>
      <c r="D110" s="60"/>
    </row>
    <row r="111" spans="2:8" ht="24" customHeight="1" thickBot="1" x14ac:dyDescent="0.3">
      <c r="B111" s="95" t="s">
        <v>17</v>
      </c>
      <c r="C111" s="96"/>
      <c r="D111" s="23" t="s">
        <v>20</v>
      </c>
      <c r="E111" s="91" t="s">
        <v>22</v>
      </c>
      <c r="F111" s="92"/>
      <c r="G111" s="2" t="s">
        <v>21</v>
      </c>
    </row>
    <row r="112" spans="2:8" ht="23.25" customHeight="1" thickBot="1" x14ac:dyDescent="0.3">
      <c r="B112" s="97" t="s">
        <v>35</v>
      </c>
      <c r="C112" s="98"/>
      <c r="D112" s="32">
        <v>122.46</v>
      </c>
      <c r="E112" s="33">
        <v>4</v>
      </c>
      <c r="F112" s="18" t="s">
        <v>24</v>
      </c>
      <c r="G112" s="26">
        <f t="shared" ref="G112:G119" si="3">D112*E112</f>
        <v>489.84</v>
      </c>
      <c r="H112" s="93"/>
    </row>
    <row r="113" spans="2:8" ht="24" customHeight="1" x14ac:dyDescent="0.25">
      <c r="B113" s="99" t="s">
        <v>18</v>
      </c>
      <c r="C113" s="100"/>
      <c r="D113" s="34">
        <v>70.41</v>
      </c>
      <c r="E113" s="35">
        <v>1</v>
      </c>
      <c r="F113" s="19" t="s">
        <v>25</v>
      </c>
      <c r="G113" s="27">
        <f t="shared" si="3"/>
        <v>70.41</v>
      </c>
      <c r="H113" s="93"/>
    </row>
    <row r="114" spans="2:8" ht="24" customHeight="1" thickBot="1" x14ac:dyDescent="0.3">
      <c r="B114" s="76" t="s">
        <v>19</v>
      </c>
      <c r="C114" s="77"/>
      <c r="D114" s="36">
        <v>222.31</v>
      </c>
      <c r="E114" s="37">
        <v>1</v>
      </c>
      <c r="F114" s="20" t="s">
        <v>25</v>
      </c>
      <c r="G114" s="28">
        <f t="shared" si="3"/>
        <v>222.31</v>
      </c>
      <c r="H114" s="93"/>
    </row>
    <row r="115" spans="2:8" ht="23.25" customHeight="1" thickBot="1" x14ac:dyDescent="0.3">
      <c r="B115" s="101" t="s">
        <v>27</v>
      </c>
      <c r="C115" s="102"/>
      <c r="D115" s="38">
        <v>696.9</v>
      </c>
      <c r="E115" s="39">
        <v>4</v>
      </c>
      <c r="F115" s="24" t="s">
        <v>24</v>
      </c>
      <c r="G115" s="29">
        <f t="shared" si="3"/>
        <v>2787.6</v>
      </c>
      <c r="H115" s="93"/>
    </row>
    <row r="116" spans="2:8" ht="23.25" customHeight="1" x14ac:dyDescent="0.25">
      <c r="B116" s="99" t="s">
        <v>32</v>
      </c>
      <c r="C116" s="100"/>
      <c r="D116" s="34"/>
      <c r="E116" s="35"/>
      <c r="F116" s="19" t="s">
        <v>24</v>
      </c>
      <c r="G116" s="27">
        <f t="shared" si="3"/>
        <v>0</v>
      </c>
      <c r="H116" s="93"/>
    </row>
    <row r="117" spans="2:8" ht="23.25" customHeight="1" x14ac:dyDescent="0.25">
      <c r="B117" s="74" t="s">
        <v>26</v>
      </c>
      <c r="C117" s="75"/>
      <c r="D117" s="40">
        <v>1300.21</v>
      </c>
      <c r="E117" s="41">
        <v>4</v>
      </c>
      <c r="F117" s="21" t="s">
        <v>24</v>
      </c>
      <c r="G117" s="30">
        <f t="shared" si="3"/>
        <v>5200.84</v>
      </c>
      <c r="H117" s="93"/>
    </row>
    <row r="118" spans="2:8" ht="23.25" customHeight="1" x14ac:dyDescent="0.25">
      <c r="B118" s="74" t="s">
        <v>28</v>
      </c>
      <c r="C118" s="75"/>
      <c r="D118" s="42"/>
      <c r="E118" s="43"/>
      <c r="F118" s="21" t="s">
        <v>24</v>
      </c>
      <c r="G118" s="30">
        <f t="shared" si="3"/>
        <v>0</v>
      </c>
      <c r="H118" s="93"/>
    </row>
    <row r="119" spans="2:8" ht="23.25" customHeight="1" x14ac:dyDescent="0.25">
      <c r="B119" s="74" t="s">
        <v>29</v>
      </c>
      <c r="C119" s="75"/>
      <c r="D119" s="42"/>
      <c r="E119" s="43"/>
      <c r="F119" s="21" t="s">
        <v>24</v>
      </c>
      <c r="G119" s="30">
        <f t="shared" si="3"/>
        <v>0</v>
      </c>
      <c r="H119" s="93"/>
    </row>
    <row r="120" spans="2:8" x14ac:dyDescent="0.25">
      <c r="B120" s="74" t="s">
        <v>31</v>
      </c>
      <c r="C120" s="75"/>
      <c r="D120" s="42"/>
      <c r="E120" s="43"/>
      <c r="F120" s="21" t="s">
        <v>24</v>
      </c>
      <c r="G120" s="30">
        <f>D120*E120</f>
        <v>0</v>
      </c>
      <c r="H120" s="93"/>
    </row>
    <row r="121" spans="2:8" ht="24" thickBot="1" x14ac:dyDescent="0.3">
      <c r="B121" s="76" t="s">
        <v>30</v>
      </c>
      <c r="C121" s="77"/>
      <c r="D121" s="36"/>
      <c r="E121" s="37"/>
      <c r="F121" s="20" t="s">
        <v>24</v>
      </c>
      <c r="G121" s="31">
        <f>D121*E121</f>
        <v>0</v>
      </c>
      <c r="H121" s="93"/>
    </row>
    <row r="122" spans="2:8" x14ac:dyDescent="0.25">
      <c r="C122" s="3"/>
      <c r="D122" s="3"/>
      <c r="E122" s="4"/>
      <c r="F122" s="4"/>
      <c r="H122" s="61"/>
    </row>
    <row r="123" spans="2:8" ht="25.5" x14ac:dyDescent="0.25">
      <c r="C123" s="14" t="s">
        <v>14</v>
      </c>
      <c r="D123" s="6"/>
    </row>
    <row r="124" spans="2:8" ht="18.75" x14ac:dyDescent="0.25">
      <c r="C124" s="94" t="s">
        <v>6</v>
      </c>
      <c r="D124" s="68" t="s">
        <v>0</v>
      </c>
      <c r="E124" s="9">
        <f>ROUND((G112+D105)/D105,2)</f>
        <v>1.1399999999999999</v>
      </c>
      <c r="F124" s="9"/>
      <c r="G124" s="10"/>
      <c r="H124" s="7"/>
    </row>
    <row r="125" spans="2:8" x14ac:dyDescent="0.25">
      <c r="C125" s="94"/>
      <c r="D125" s="68" t="s">
        <v>1</v>
      </c>
      <c r="E125" s="9">
        <f>ROUND((G113+G114+D105)/D105,2)</f>
        <v>1.08</v>
      </c>
      <c r="F125" s="9"/>
      <c r="G125" s="11"/>
      <c r="H125" s="62"/>
    </row>
    <row r="126" spans="2:8" x14ac:dyDescent="0.25">
      <c r="C126" s="94"/>
      <c r="D126" s="68" t="s">
        <v>2</v>
      </c>
      <c r="E126" s="9">
        <f>ROUND((G115+D105)/D105,2)</f>
        <v>1.81</v>
      </c>
      <c r="F126" s="12"/>
      <c r="G126" s="11"/>
    </row>
    <row r="127" spans="2:8" x14ac:dyDescent="0.25">
      <c r="C127" s="94"/>
      <c r="D127" s="13" t="s">
        <v>3</v>
      </c>
      <c r="E127" s="45">
        <f>ROUND((SUM(G116:G121)+D105)/D105,2)</f>
        <v>2.5</v>
      </c>
      <c r="F127" s="10"/>
      <c r="G127" s="11"/>
    </row>
    <row r="128" spans="2:8" ht="25.5" x14ac:dyDescent="0.25">
      <c r="D128" s="46" t="s">
        <v>4</v>
      </c>
      <c r="E128" s="47">
        <f>SUM(E124:E127)-IF(D109="сплошная",3,2)</f>
        <v>3.5299999999999994</v>
      </c>
      <c r="F128" s="25"/>
    </row>
    <row r="129" spans="2:8" x14ac:dyDescent="0.25">
      <c r="E129" s="15"/>
    </row>
    <row r="130" spans="2:8" ht="25.5" x14ac:dyDescent="0.35">
      <c r="B130" s="22"/>
      <c r="C130" s="16" t="s">
        <v>23</v>
      </c>
      <c r="D130" s="90">
        <f>E128*D105</f>
        <v>12212.740999999996</v>
      </c>
      <c r="E130" s="90"/>
    </row>
    <row r="131" spans="2:8" ht="18.75" x14ac:dyDescent="0.3">
      <c r="C131" s="17" t="s">
        <v>8</v>
      </c>
      <c r="D131" s="103">
        <f>D130/D104</f>
        <v>12.668818464730286</v>
      </c>
      <c r="E131" s="103"/>
      <c r="G131" s="7"/>
      <c r="H131" s="63"/>
    </row>
    <row r="144" spans="2:8" ht="60.75" x14ac:dyDescent="0.8">
      <c r="B144" s="78" t="s">
        <v>70</v>
      </c>
      <c r="C144" s="78"/>
      <c r="D144" s="78"/>
      <c r="E144" s="78"/>
      <c r="F144" s="78"/>
      <c r="G144" s="78"/>
      <c r="H144" s="78"/>
    </row>
    <row r="145" spans="2:8" x14ac:dyDescent="0.25">
      <c r="B145" s="79" t="s">
        <v>36</v>
      </c>
      <c r="C145" s="79"/>
      <c r="D145" s="79"/>
      <c r="E145" s="79"/>
      <c r="F145" s="79"/>
      <c r="G145" s="79"/>
    </row>
    <row r="146" spans="2:8" x14ac:dyDescent="0.25">
      <c r="C146" s="64"/>
      <c r="G146" s="7"/>
    </row>
    <row r="147" spans="2:8" ht="25.5" x14ac:dyDescent="0.25">
      <c r="C147" s="14" t="s">
        <v>5</v>
      </c>
      <c r="D147" s="6"/>
    </row>
    <row r="148" spans="2:8" ht="20.25" x14ac:dyDescent="0.25">
      <c r="B148" s="10"/>
      <c r="C148" s="80" t="s">
        <v>15</v>
      </c>
      <c r="D148" s="83" t="s">
        <v>37</v>
      </c>
      <c r="E148" s="83"/>
      <c r="F148" s="83"/>
      <c r="G148" s="83"/>
      <c r="H148" s="58"/>
    </row>
    <row r="149" spans="2:8" ht="20.25" x14ac:dyDescent="0.25">
      <c r="B149" s="10"/>
      <c r="C149" s="81"/>
      <c r="D149" s="83" t="s">
        <v>39</v>
      </c>
      <c r="E149" s="83"/>
      <c r="F149" s="83"/>
      <c r="G149" s="83"/>
      <c r="H149" s="58"/>
    </row>
    <row r="150" spans="2:8" ht="20.25" x14ac:dyDescent="0.25">
      <c r="B150" s="10"/>
      <c r="C150" s="82"/>
      <c r="D150" s="83" t="s">
        <v>43</v>
      </c>
      <c r="E150" s="83"/>
      <c r="F150" s="83"/>
      <c r="G150" s="83"/>
      <c r="H150" s="58"/>
    </row>
    <row r="151" spans="2:8" x14ac:dyDescent="0.25">
      <c r="C151" s="48" t="s">
        <v>12</v>
      </c>
      <c r="D151" s="49">
        <v>5.4</v>
      </c>
      <c r="E151" s="50"/>
      <c r="F151" s="10"/>
    </row>
    <row r="152" spans="2:8" x14ac:dyDescent="0.25">
      <c r="C152" s="1" t="s">
        <v>9</v>
      </c>
      <c r="D152" s="44">
        <v>1639</v>
      </c>
      <c r="E152" s="84" t="s">
        <v>16</v>
      </c>
      <c r="F152" s="85"/>
      <c r="G152" s="88">
        <f>D153/D152</f>
        <v>6.8088285539963396</v>
      </c>
    </row>
    <row r="153" spans="2:8" x14ac:dyDescent="0.25">
      <c r="C153" s="1" t="s">
        <v>10</v>
      </c>
      <c r="D153" s="44">
        <v>11159.67</v>
      </c>
      <c r="E153" s="86"/>
      <c r="F153" s="87"/>
      <c r="G153" s="89"/>
    </row>
    <row r="154" spans="2:8" x14ac:dyDescent="0.25">
      <c r="C154" s="54"/>
      <c r="D154" s="55"/>
      <c r="E154" s="56"/>
    </row>
    <row r="155" spans="2:8" x14ac:dyDescent="0.3">
      <c r="C155" s="53" t="s">
        <v>7</v>
      </c>
      <c r="D155" s="51" t="s">
        <v>44</v>
      </c>
      <c r="E155" s="59"/>
    </row>
    <row r="156" spans="2:8" x14ac:dyDescent="0.3">
      <c r="C156" s="53" t="s">
        <v>11</v>
      </c>
      <c r="D156" s="51">
        <v>50</v>
      </c>
      <c r="E156" s="59"/>
    </row>
    <row r="157" spans="2:8" x14ac:dyDescent="0.3">
      <c r="C157" s="53" t="s">
        <v>13</v>
      </c>
      <c r="D157" s="52" t="s">
        <v>33</v>
      </c>
      <c r="E157" s="59"/>
    </row>
    <row r="158" spans="2:8" ht="24" thickBot="1" x14ac:dyDescent="0.3">
      <c r="C158" s="60"/>
      <c r="D158" s="60"/>
    </row>
    <row r="159" spans="2:8" ht="48" thickBot="1" x14ac:dyDescent="0.3">
      <c r="B159" s="95" t="s">
        <v>17</v>
      </c>
      <c r="C159" s="96"/>
      <c r="D159" s="23" t="s">
        <v>20</v>
      </c>
      <c r="E159" s="91" t="s">
        <v>22</v>
      </c>
      <c r="F159" s="92"/>
      <c r="G159" s="2" t="s">
        <v>21</v>
      </c>
    </row>
    <row r="160" spans="2:8" ht="24" thickBot="1" x14ac:dyDescent="0.3">
      <c r="B160" s="97" t="s">
        <v>35</v>
      </c>
      <c r="C160" s="98"/>
      <c r="D160" s="32">
        <v>122.46</v>
      </c>
      <c r="E160" s="33">
        <v>5.4</v>
      </c>
      <c r="F160" s="18" t="s">
        <v>24</v>
      </c>
      <c r="G160" s="26">
        <f t="shared" ref="G160:G167" si="4">D160*E160</f>
        <v>661.28399999999999</v>
      </c>
      <c r="H160" s="93"/>
    </row>
    <row r="161" spans="2:8" x14ac:dyDescent="0.25">
      <c r="B161" s="99" t="s">
        <v>18</v>
      </c>
      <c r="C161" s="100"/>
      <c r="D161" s="34">
        <v>70.41</v>
      </c>
      <c r="E161" s="35">
        <v>1.28</v>
      </c>
      <c r="F161" s="19" t="s">
        <v>25</v>
      </c>
      <c r="G161" s="27">
        <f t="shared" si="4"/>
        <v>90.124799999999993</v>
      </c>
      <c r="H161" s="93"/>
    </row>
    <row r="162" spans="2:8" ht="24" thickBot="1" x14ac:dyDescent="0.3">
      <c r="B162" s="76" t="s">
        <v>19</v>
      </c>
      <c r="C162" s="77"/>
      <c r="D162" s="36">
        <v>222.31</v>
      </c>
      <c r="E162" s="37">
        <v>1.28</v>
      </c>
      <c r="F162" s="20" t="s">
        <v>25</v>
      </c>
      <c r="G162" s="28">
        <f t="shared" si="4"/>
        <v>284.55680000000001</v>
      </c>
      <c r="H162" s="93"/>
    </row>
    <row r="163" spans="2:8" ht="24" thickBot="1" x14ac:dyDescent="0.3">
      <c r="B163" s="101" t="s">
        <v>27</v>
      </c>
      <c r="C163" s="102"/>
      <c r="D163" s="38">
        <v>696.9</v>
      </c>
      <c r="E163" s="39">
        <v>5.4</v>
      </c>
      <c r="F163" s="24" t="s">
        <v>24</v>
      </c>
      <c r="G163" s="29">
        <f t="shared" si="4"/>
        <v>3763.26</v>
      </c>
      <c r="H163" s="93"/>
    </row>
    <row r="164" spans="2:8" x14ac:dyDescent="0.25">
      <c r="B164" s="99" t="s">
        <v>32</v>
      </c>
      <c r="C164" s="100"/>
      <c r="D164" s="34"/>
      <c r="E164" s="35"/>
      <c r="F164" s="19" t="s">
        <v>24</v>
      </c>
      <c r="G164" s="27">
        <f t="shared" si="4"/>
        <v>0</v>
      </c>
      <c r="H164" s="93"/>
    </row>
    <row r="165" spans="2:8" x14ac:dyDescent="0.25">
      <c r="B165" s="74" t="s">
        <v>26</v>
      </c>
      <c r="C165" s="75"/>
      <c r="D165" s="40">
        <v>1300.21</v>
      </c>
      <c r="E165" s="41">
        <v>5.4</v>
      </c>
      <c r="F165" s="21" t="s">
        <v>24</v>
      </c>
      <c r="G165" s="30">
        <f t="shared" si="4"/>
        <v>7021.1340000000009</v>
      </c>
      <c r="H165" s="93"/>
    </row>
    <row r="166" spans="2:8" x14ac:dyDescent="0.25">
      <c r="B166" s="74" t="s">
        <v>28</v>
      </c>
      <c r="C166" s="75"/>
      <c r="D166" s="42"/>
      <c r="E166" s="43"/>
      <c r="F166" s="21" t="s">
        <v>24</v>
      </c>
      <c r="G166" s="30">
        <f t="shared" si="4"/>
        <v>0</v>
      </c>
      <c r="H166" s="93"/>
    </row>
    <row r="167" spans="2:8" x14ac:dyDescent="0.25">
      <c r="B167" s="74" t="s">
        <v>29</v>
      </c>
      <c r="C167" s="75"/>
      <c r="D167" s="42"/>
      <c r="E167" s="43"/>
      <c r="F167" s="21" t="s">
        <v>24</v>
      </c>
      <c r="G167" s="30">
        <f t="shared" si="4"/>
        <v>0</v>
      </c>
      <c r="H167" s="93"/>
    </row>
    <row r="168" spans="2:8" x14ac:dyDescent="0.25">
      <c r="B168" s="74" t="s">
        <v>31</v>
      </c>
      <c r="C168" s="75"/>
      <c r="D168" s="42"/>
      <c r="E168" s="43"/>
      <c r="F168" s="21" t="s">
        <v>24</v>
      </c>
      <c r="G168" s="30">
        <f>D168*E168</f>
        <v>0</v>
      </c>
      <c r="H168" s="93"/>
    </row>
    <row r="169" spans="2:8" ht="24" thickBot="1" x14ac:dyDescent="0.3">
      <c r="B169" s="76" t="s">
        <v>30</v>
      </c>
      <c r="C169" s="77"/>
      <c r="D169" s="36"/>
      <c r="E169" s="37"/>
      <c r="F169" s="20" t="s">
        <v>24</v>
      </c>
      <c r="G169" s="31">
        <f>D169*E169</f>
        <v>0</v>
      </c>
      <c r="H169" s="93"/>
    </row>
    <row r="170" spans="2:8" x14ac:dyDescent="0.25">
      <c r="C170" s="3"/>
      <c r="D170" s="3"/>
      <c r="E170" s="4"/>
      <c r="F170" s="4"/>
      <c r="H170" s="61"/>
    </row>
    <row r="171" spans="2:8" ht="25.5" x14ac:dyDescent="0.25">
      <c r="C171" s="14" t="s">
        <v>14</v>
      </c>
      <c r="D171" s="6"/>
    </row>
    <row r="172" spans="2:8" ht="18.75" x14ac:dyDescent="0.25">
      <c r="C172" s="94" t="s">
        <v>6</v>
      </c>
      <c r="D172" s="65" t="s">
        <v>0</v>
      </c>
      <c r="E172" s="9">
        <f>ROUND((G160+D153)/D153,2)</f>
        <v>1.06</v>
      </c>
      <c r="F172" s="9"/>
      <c r="G172" s="10"/>
      <c r="H172" s="7"/>
    </row>
    <row r="173" spans="2:8" x14ac:dyDescent="0.25">
      <c r="C173" s="94"/>
      <c r="D173" s="65" t="s">
        <v>1</v>
      </c>
      <c r="E173" s="9">
        <f>ROUND((G161+G162+D153)/D153,2)</f>
        <v>1.03</v>
      </c>
      <c r="F173" s="9"/>
      <c r="G173" s="11"/>
      <c r="H173" s="62"/>
    </row>
    <row r="174" spans="2:8" x14ac:dyDescent="0.25">
      <c r="C174" s="94"/>
      <c r="D174" s="65" t="s">
        <v>2</v>
      </c>
      <c r="E174" s="9">
        <f>ROUND((G163+D153)/D153,2)</f>
        <v>1.34</v>
      </c>
      <c r="F174" s="12"/>
      <c r="G174" s="11"/>
    </row>
    <row r="175" spans="2:8" x14ac:dyDescent="0.25">
      <c r="C175" s="94"/>
      <c r="D175" s="13" t="s">
        <v>3</v>
      </c>
      <c r="E175" s="45">
        <f>ROUND((SUM(G164:G169)+D153)/D153,2)</f>
        <v>1.63</v>
      </c>
      <c r="F175" s="10"/>
      <c r="G175" s="11"/>
    </row>
    <row r="176" spans="2:8" ht="25.5" x14ac:dyDescent="0.25">
      <c r="D176" s="46" t="s">
        <v>4</v>
      </c>
      <c r="E176" s="47">
        <f>SUM(E172:E175)-IF(D157="сплошная",3,2)</f>
        <v>2.0599999999999996</v>
      </c>
      <c r="F176" s="25"/>
    </row>
    <row r="177" spans="2:8" x14ac:dyDescent="0.25">
      <c r="E177" s="15"/>
    </row>
    <row r="178" spans="2:8" ht="25.5" x14ac:dyDescent="0.35">
      <c r="B178" s="22"/>
      <c r="C178" s="16" t="s">
        <v>23</v>
      </c>
      <c r="D178" s="90">
        <f>E176*D153</f>
        <v>22988.920199999997</v>
      </c>
      <c r="E178" s="90"/>
    </row>
    <row r="179" spans="2:8" ht="18.75" x14ac:dyDescent="0.3">
      <c r="C179" s="17" t="s">
        <v>8</v>
      </c>
      <c r="D179" s="103">
        <f>D178/D152</f>
        <v>14.026186821232457</v>
      </c>
      <c r="E179" s="103"/>
      <c r="G179" s="7"/>
      <c r="H179" s="63"/>
    </row>
    <row r="192" spans="2:8" ht="60.75" x14ac:dyDescent="0.8">
      <c r="B192" s="78" t="s">
        <v>71</v>
      </c>
      <c r="C192" s="78"/>
      <c r="D192" s="78"/>
      <c r="E192" s="78"/>
      <c r="F192" s="78"/>
      <c r="G192" s="78"/>
      <c r="H192" s="78"/>
    </row>
    <row r="193" spans="2:8" x14ac:dyDescent="0.25">
      <c r="B193" s="79" t="s">
        <v>36</v>
      </c>
      <c r="C193" s="79"/>
      <c r="D193" s="79"/>
      <c r="E193" s="79"/>
      <c r="F193" s="79"/>
      <c r="G193" s="79"/>
    </row>
    <row r="194" spans="2:8" x14ac:dyDescent="0.25">
      <c r="C194" s="69"/>
      <c r="G194" s="7"/>
    </row>
    <row r="195" spans="2:8" ht="25.5" x14ac:dyDescent="0.25">
      <c r="C195" s="14" t="s">
        <v>5</v>
      </c>
      <c r="D195" s="6"/>
    </row>
    <row r="196" spans="2:8" ht="20.25" x14ac:dyDescent="0.25">
      <c r="B196" s="10"/>
      <c r="C196" s="80" t="s">
        <v>15</v>
      </c>
      <c r="D196" s="83" t="s">
        <v>37</v>
      </c>
      <c r="E196" s="83"/>
      <c r="F196" s="83"/>
      <c r="G196" s="83"/>
      <c r="H196" s="58"/>
    </row>
    <row r="197" spans="2:8" ht="20.25" x14ac:dyDescent="0.25">
      <c r="B197" s="10"/>
      <c r="C197" s="81"/>
      <c r="D197" s="83" t="s">
        <v>39</v>
      </c>
      <c r="E197" s="83"/>
      <c r="F197" s="83"/>
      <c r="G197" s="83"/>
      <c r="H197" s="58"/>
    </row>
    <row r="198" spans="2:8" ht="20.25" x14ac:dyDescent="0.25">
      <c r="B198" s="10"/>
      <c r="C198" s="82"/>
      <c r="D198" s="83" t="s">
        <v>60</v>
      </c>
      <c r="E198" s="83"/>
      <c r="F198" s="83"/>
      <c r="G198" s="83"/>
      <c r="H198" s="58"/>
    </row>
    <row r="199" spans="2:8" x14ac:dyDescent="0.25">
      <c r="C199" s="48" t="s">
        <v>12</v>
      </c>
      <c r="D199" s="49">
        <v>3</v>
      </c>
      <c r="E199" s="50"/>
      <c r="F199" s="10"/>
    </row>
    <row r="200" spans="2:8" x14ac:dyDescent="0.25">
      <c r="C200" s="1" t="s">
        <v>9</v>
      </c>
      <c r="D200" s="44">
        <v>497</v>
      </c>
      <c r="E200" s="84" t="s">
        <v>16</v>
      </c>
      <c r="F200" s="85"/>
      <c r="G200" s="88">
        <f>D201/D200</f>
        <v>5.3261569416498995</v>
      </c>
    </row>
    <row r="201" spans="2:8" x14ac:dyDescent="0.25">
      <c r="C201" s="1" t="s">
        <v>10</v>
      </c>
      <c r="D201" s="44">
        <v>2647.1</v>
      </c>
      <c r="E201" s="86"/>
      <c r="F201" s="87"/>
      <c r="G201" s="89"/>
    </row>
    <row r="202" spans="2:8" x14ac:dyDescent="0.25">
      <c r="C202" s="54"/>
      <c r="D202" s="55"/>
      <c r="E202" s="56"/>
    </row>
    <row r="203" spans="2:8" x14ac:dyDescent="0.3">
      <c r="C203" s="53" t="s">
        <v>7</v>
      </c>
      <c r="D203" s="51" t="s">
        <v>61</v>
      </c>
      <c r="E203" s="59"/>
    </row>
    <row r="204" spans="2:8" x14ac:dyDescent="0.3">
      <c r="C204" s="53" t="s">
        <v>11</v>
      </c>
      <c r="D204" s="51">
        <v>50</v>
      </c>
      <c r="E204" s="59"/>
    </row>
    <row r="205" spans="2:8" x14ac:dyDescent="0.3">
      <c r="C205" s="53" t="s">
        <v>13</v>
      </c>
      <c r="D205" s="52" t="s">
        <v>33</v>
      </c>
      <c r="E205" s="59"/>
    </row>
    <row r="206" spans="2:8" ht="24" thickBot="1" x14ac:dyDescent="0.3">
      <c r="C206" s="60"/>
      <c r="D206" s="60"/>
    </row>
    <row r="207" spans="2:8" ht="48" thickBot="1" x14ac:dyDescent="0.3">
      <c r="B207" s="95" t="s">
        <v>17</v>
      </c>
      <c r="C207" s="96"/>
      <c r="D207" s="23" t="s">
        <v>20</v>
      </c>
      <c r="E207" s="91" t="s">
        <v>22</v>
      </c>
      <c r="F207" s="92"/>
      <c r="G207" s="2" t="s">
        <v>21</v>
      </c>
    </row>
    <row r="208" spans="2:8" ht="24" thickBot="1" x14ac:dyDescent="0.3">
      <c r="B208" s="97" t="s">
        <v>35</v>
      </c>
      <c r="C208" s="98"/>
      <c r="D208" s="32">
        <v>122.46</v>
      </c>
      <c r="E208" s="33">
        <v>3</v>
      </c>
      <c r="F208" s="18" t="s">
        <v>24</v>
      </c>
      <c r="G208" s="26">
        <f t="shared" ref="G208:G215" si="5">D208*E208</f>
        <v>367.38</v>
      </c>
      <c r="H208" s="93"/>
    </row>
    <row r="209" spans="2:8" x14ac:dyDescent="0.25">
      <c r="B209" s="99" t="s">
        <v>18</v>
      </c>
      <c r="C209" s="100"/>
      <c r="D209" s="34">
        <v>70.41</v>
      </c>
      <c r="E209" s="35">
        <v>0.8</v>
      </c>
      <c r="F209" s="19" t="s">
        <v>25</v>
      </c>
      <c r="G209" s="27">
        <f t="shared" si="5"/>
        <v>56.328000000000003</v>
      </c>
      <c r="H209" s="93"/>
    </row>
    <row r="210" spans="2:8" ht="24" thickBot="1" x14ac:dyDescent="0.3">
      <c r="B210" s="76" t="s">
        <v>19</v>
      </c>
      <c r="C210" s="77"/>
      <c r="D210" s="36">
        <v>222.31</v>
      </c>
      <c r="E210" s="37">
        <v>0.8</v>
      </c>
      <c r="F210" s="20" t="s">
        <v>25</v>
      </c>
      <c r="G210" s="28">
        <f t="shared" si="5"/>
        <v>177.84800000000001</v>
      </c>
      <c r="H210" s="93"/>
    </row>
    <row r="211" spans="2:8" ht="24" thickBot="1" x14ac:dyDescent="0.3">
      <c r="B211" s="101" t="s">
        <v>27</v>
      </c>
      <c r="C211" s="102"/>
      <c r="D211" s="38">
        <v>696.9</v>
      </c>
      <c r="E211" s="39">
        <v>3</v>
      </c>
      <c r="F211" s="24" t="s">
        <v>24</v>
      </c>
      <c r="G211" s="29">
        <f t="shared" si="5"/>
        <v>2090.6999999999998</v>
      </c>
      <c r="H211" s="93"/>
    </row>
    <row r="212" spans="2:8" x14ac:dyDescent="0.25">
      <c r="B212" s="99" t="s">
        <v>32</v>
      </c>
      <c r="C212" s="100"/>
      <c r="D212" s="34"/>
      <c r="E212" s="35"/>
      <c r="F212" s="19" t="s">
        <v>24</v>
      </c>
      <c r="G212" s="27">
        <f t="shared" si="5"/>
        <v>0</v>
      </c>
      <c r="H212" s="93"/>
    </row>
    <row r="213" spans="2:8" x14ac:dyDescent="0.25">
      <c r="B213" s="74" t="s">
        <v>26</v>
      </c>
      <c r="C213" s="75"/>
      <c r="D213" s="40">
        <v>1300.21</v>
      </c>
      <c r="E213" s="41">
        <v>3</v>
      </c>
      <c r="F213" s="21" t="s">
        <v>24</v>
      </c>
      <c r="G213" s="30">
        <f t="shared" si="5"/>
        <v>3900.63</v>
      </c>
      <c r="H213" s="93"/>
    </row>
    <row r="214" spans="2:8" x14ac:dyDescent="0.25">
      <c r="B214" s="74" t="s">
        <v>28</v>
      </c>
      <c r="C214" s="75"/>
      <c r="D214" s="42"/>
      <c r="E214" s="43"/>
      <c r="F214" s="21" t="s">
        <v>24</v>
      </c>
      <c r="G214" s="30">
        <f t="shared" si="5"/>
        <v>0</v>
      </c>
      <c r="H214" s="93"/>
    </row>
    <row r="215" spans="2:8" x14ac:dyDescent="0.25">
      <c r="B215" s="74" t="s">
        <v>29</v>
      </c>
      <c r="C215" s="75"/>
      <c r="D215" s="42"/>
      <c r="E215" s="43"/>
      <c r="F215" s="21" t="s">
        <v>24</v>
      </c>
      <c r="G215" s="30">
        <f t="shared" si="5"/>
        <v>0</v>
      </c>
      <c r="H215" s="93"/>
    </row>
    <row r="216" spans="2:8" x14ac:dyDescent="0.25">
      <c r="B216" s="74" t="s">
        <v>31</v>
      </c>
      <c r="C216" s="75"/>
      <c r="D216" s="42"/>
      <c r="E216" s="43"/>
      <c r="F216" s="21" t="s">
        <v>24</v>
      </c>
      <c r="G216" s="30">
        <f>D216*E216</f>
        <v>0</v>
      </c>
      <c r="H216" s="93"/>
    </row>
    <row r="217" spans="2:8" ht="24" thickBot="1" x14ac:dyDescent="0.3">
      <c r="B217" s="76" t="s">
        <v>30</v>
      </c>
      <c r="C217" s="77"/>
      <c r="D217" s="36"/>
      <c r="E217" s="37"/>
      <c r="F217" s="20" t="s">
        <v>24</v>
      </c>
      <c r="G217" s="31">
        <f>D217*E217</f>
        <v>0</v>
      </c>
      <c r="H217" s="93"/>
    </row>
    <row r="218" spans="2:8" x14ac:dyDescent="0.25">
      <c r="C218" s="3"/>
      <c r="D218" s="3"/>
      <c r="E218" s="4"/>
      <c r="F218" s="4"/>
      <c r="H218" s="61"/>
    </row>
    <row r="219" spans="2:8" ht="25.5" x14ac:dyDescent="0.25">
      <c r="C219" s="14" t="s">
        <v>14</v>
      </c>
      <c r="D219" s="6"/>
    </row>
    <row r="220" spans="2:8" ht="18.75" x14ac:dyDescent="0.25">
      <c r="C220" s="94" t="s">
        <v>6</v>
      </c>
      <c r="D220" s="68" t="s">
        <v>0</v>
      </c>
      <c r="E220" s="9">
        <f>ROUND((G208+D201)/D201,2)</f>
        <v>1.1399999999999999</v>
      </c>
      <c r="F220" s="9"/>
      <c r="G220" s="10"/>
      <c r="H220" s="7"/>
    </row>
    <row r="221" spans="2:8" x14ac:dyDescent="0.25">
      <c r="C221" s="94"/>
      <c r="D221" s="68" t="s">
        <v>1</v>
      </c>
      <c r="E221" s="9">
        <f>ROUND((G209+G210+D201)/D201,2)</f>
        <v>1.0900000000000001</v>
      </c>
      <c r="F221" s="9"/>
      <c r="G221" s="11"/>
      <c r="H221" s="62"/>
    </row>
    <row r="222" spans="2:8" x14ac:dyDescent="0.25">
      <c r="C222" s="94"/>
      <c r="D222" s="68" t="s">
        <v>2</v>
      </c>
      <c r="E222" s="9">
        <f>ROUND((G211+D201)/D201,2)</f>
        <v>1.79</v>
      </c>
      <c r="F222" s="12"/>
      <c r="G222" s="11"/>
    </row>
    <row r="223" spans="2:8" x14ac:dyDescent="0.25">
      <c r="C223" s="94"/>
      <c r="D223" s="13" t="s">
        <v>3</v>
      </c>
      <c r="E223" s="45">
        <f>ROUND((SUM(G212:G217)+D201)/D201,2)</f>
        <v>2.4700000000000002</v>
      </c>
      <c r="F223" s="10"/>
      <c r="G223" s="11"/>
    </row>
    <row r="224" spans="2:8" ht="25.5" x14ac:dyDescent="0.25">
      <c r="D224" s="46" t="s">
        <v>4</v>
      </c>
      <c r="E224" s="47">
        <f>SUM(E220:E223)-IF(D205="сплошная",3,2)</f>
        <v>3.49</v>
      </c>
      <c r="F224" s="25"/>
    </row>
    <row r="225" spans="2:8" x14ac:dyDescent="0.25">
      <c r="E225" s="15"/>
    </row>
    <row r="226" spans="2:8" ht="25.5" x14ac:dyDescent="0.35">
      <c r="B226" s="22"/>
      <c r="C226" s="16" t="s">
        <v>23</v>
      </c>
      <c r="D226" s="90">
        <f>E224*D201</f>
        <v>9238.3790000000008</v>
      </c>
      <c r="E226" s="90"/>
    </row>
    <row r="227" spans="2:8" ht="18.75" x14ac:dyDescent="0.3">
      <c r="C227" s="17" t="s">
        <v>8</v>
      </c>
      <c r="D227" s="103">
        <f>D226/D200</f>
        <v>18.58828772635815</v>
      </c>
      <c r="E227" s="103"/>
      <c r="G227" s="7"/>
      <c r="H227" s="63"/>
    </row>
    <row r="239" spans="2:8" ht="60.75" x14ac:dyDescent="0.8">
      <c r="B239" s="78" t="s">
        <v>72</v>
      </c>
      <c r="C239" s="78"/>
      <c r="D239" s="78"/>
      <c r="E239" s="78"/>
      <c r="F239" s="78"/>
      <c r="G239" s="78"/>
      <c r="H239" s="78"/>
    </row>
    <row r="240" spans="2:8" x14ac:dyDescent="0.25">
      <c r="B240" s="79" t="s">
        <v>36</v>
      </c>
      <c r="C240" s="79"/>
      <c r="D240" s="79"/>
      <c r="E240" s="79"/>
      <c r="F240" s="79"/>
      <c r="G240" s="79"/>
    </row>
    <row r="241" spans="2:8" x14ac:dyDescent="0.25">
      <c r="C241" s="73"/>
      <c r="G241" s="7"/>
    </row>
    <row r="242" spans="2:8" ht="25.5" x14ac:dyDescent="0.25">
      <c r="C242" s="14" t="s">
        <v>5</v>
      </c>
      <c r="D242" s="6"/>
    </row>
    <row r="243" spans="2:8" ht="20.25" x14ac:dyDescent="0.25">
      <c r="B243" s="10"/>
      <c r="C243" s="80" t="s">
        <v>15</v>
      </c>
      <c r="D243" s="83" t="s">
        <v>37</v>
      </c>
      <c r="E243" s="83"/>
      <c r="F243" s="83"/>
      <c r="G243" s="83"/>
      <c r="H243" s="58"/>
    </row>
    <row r="244" spans="2:8" ht="20.25" x14ac:dyDescent="0.25">
      <c r="B244" s="10"/>
      <c r="C244" s="81"/>
      <c r="D244" s="83" t="s">
        <v>38</v>
      </c>
      <c r="E244" s="83"/>
      <c r="F244" s="83"/>
      <c r="G244" s="83"/>
      <c r="H244" s="58"/>
    </row>
    <row r="245" spans="2:8" ht="20.25" x14ac:dyDescent="0.25">
      <c r="B245" s="10"/>
      <c r="C245" s="82"/>
      <c r="D245" s="83" t="s">
        <v>55</v>
      </c>
      <c r="E245" s="83"/>
      <c r="F245" s="83"/>
      <c r="G245" s="83"/>
      <c r="H245" s="58"/>
    </row>
    <row r="246" spans="2:8" x14ac:dyDescent="0.25">
      <c r="C246" s="48" t="s">
        <v>12</v>
      </c>
      <c r="D246" s="49">
        <v>8.1</v>
      </c>
      <c r="E246" s="50"/>
      <c r="F246" s="10"/>
    </row>
    <row r="247" spans="2:8" x14ac:dyDescent="0.25">
      <c r="C247" s="1" t="s">
        <v>9</v>
      </c>
      <c r="D247" s="44">
        <v>108</v>
      </c>
      <c r="E247" s="84" t="s">
        <v>16</v>
      </c>
      <c r="F247" s="85"/>
      <c r="G247" s="88">
        <f>D248/D247</f>
        <v>12.516203703703704</v>
      </c>
    </row>
    <row r="248" spans="2:8" x14ac:dyDescent="0.25">
      <c r="C248" s="1" t="s">
        <v>10</v>
      </c>
      <c r="D248" s="44">
        <v>1351.75</v>
      </c>
      <c r="E248" s="86"/>
      <c r="F248" s="87"/>
      <c r="G248" s="89"/>
    </row>
    <row r="249" spans="2:8" x14ac:dyDescent="0.25">
      <c r="C249" s="54"/>
      <c r="D249" s="55"/>
      <c r="E249" s="56"/>
    </row>
    <row r="250" spans="2:8" x14ac:dyDescent="0.3">
      <c r="C250" s="53" t="s">
        <v>7</v>
      </c>
      <c r="D250" s="51" t="s">
        <v>56</v>
      </c>
      <c r="E250" s="59"/>
    </row>
    <row r="251" spans="2:8" x14ac:dyDescent="0.3">
      <c r="C251" s="53" t="s">
        <v>11</v>
      </c>
      <c r="D251" s="51">
        <v>100</v>
      </c>
      <c r="E251" s="59"/>
    </row>
    <row r="252" spans="2:8" x14ac:dyDescent="0.3">
      <c r="C252" s="53" t="s">
        <v>13</v>
      </c>
      <c r="D252" s="52" t="s">
        <v>34</v>
      </c>
      <c r="E252" s="59"/>
    </row>
    <row r="253" spans="2:8" ht="24" thickBot="1" x14ac:dyDescent="0.3">
      <c r="C253" s="60"/>
      <c r="D253" s="60"/>
    </row>
    <row r="254" spans="2:8" ht="48" thickBot="1" x14ac:dyDescent="0.3">
      <c r="B254" s="95" t="s">
        <v>17</v>
      </c>
      <c r="C254" s="96"/>
      <c r="D254" s="23" t="s">
        <v>20</v>
      </c>
      <c r="E254" s="91" t="s">
        <v>22</v>
      </c>
      <c r="F254" s="92"/>
      <c r="G254" s="2" t="s">
        <v>21</v>
      </c>
    </row>
    <row r="255" spans="2:8" ht="24" thickBot="1" x14ac:dyDescent="0.3">
      <c r="B255" s="97" t="s">
        <v>35</v>
      </c>
      <c r="C255" s="98"/>
      <c r="D255" s="32">
        <v>122.46</v>
      </c>
      <c r="E255" s="33">
        <v>8.1</v>
      </c>
      <c r="F255" s="18" t="s">
        <v>24</v>
      </c>
      <c r="G255" s="26">
        <f t="shared" ref="G255:G262" si="6">D255*E255</f>
        <v>991.92599999999993</v>
      </c>
      <c r="H255" s="93"/>
    </row>
    <row r="256" spans="2:8" x14ac:dyDescent="0.25">
      <c r="B256" s="99" t="s">
        <v>18</v>
      </c>
      <c r="C256" s="100"/>
      <c r="D256" s="34">
        <v>70.41</v>
      </c>
      <c r="E256" s="35">
        <v>1.82</v>
      </c>
      <c r="F256" s="19" t="s">
        <v>25</v>
      </c>
      <c r="G256" s="27">
        <f t="shared" si="6"/>
        <v>128.14619999999999</v>
      </c>
      <c r="H256" s="93"/>
    </row>
    <row r="257" spans="2:8" ht="24" thickBot="1" x14ac:dyDescent="0.3">
      <c r="B257" s="76" t="s">
        <v>19</v>
      </c>
      <c r="C257" s="77"/>
      <c r="D257" s="36">
        <v>222.31</v>
      </c>
      <c r="E257" s="37">
        <v>1.82</v>
      </c>
      <c r="F257" s="20" t="s">
        <v>25</v>
      </c>
      <c r="G257" s="28">
        <f t="shared" si="6"/>
        <v>404.60419999999999</v>
      </c>
      <c r="H257" s="93"/>
    </row>
    <row r="258" spans="2:8" ht="24" thickBot="1" x14ac:dyDescent="0.3">
      <c r="B258" s="101" t="s">
        <v>27</v>
      </c>
      <c r="C258" s="102"/>
      <c r="D258" s="38"/>
      <c r="E258" s="39"/>
      <c r="F258" s="24" t="s">
        <v>24</v>
      </c>
      <c r="G258" s="29">
        <f t="shared" si="6"/>
        <v>0</v>
      </c>
      <c r="H258" s="93"/>
    </row>
    <row r="259" spans="2:8" x14ac:dyDescent="0.25">
      <c r="B259" s="99" t="s">
        <v>32</v>
      </c>
      <c r="C259" s="100"/>
      <c r="D259" s="34"/>
      <c r="E259" s="35"/>
      <c r="F259" s="19" t="s">
        <v>24</v>
      </c>
      <c r="G259" s="27">
        <f t="shared" si="6"/>
        <v>0</v>
      </c>
      <c r="H259" s="93"/>
    </row>
    <row r="260" spans="2:8" x14ac:dyDescent="0.25">
      <c r="B260" s="74" t="s">
        <v>26</v>
      </c>
      <c r="C260" s="75"/>
      <c r="D260" s="40"/>
      <c r="E260" s="41"/>
      <c r="F260" s="21" t="s">
        <v>24</v>
      </c>
      <c r="G260" s="30">
        <f t="shared" si="6"/>
        <v>0</v>
      </c>
      <c r="H260" s="93"/>
    </row>
    <row r="261" spans="2:8" x14ac:dyDescent="0.25">
      <c r="B261" s="74" t="s">
        <v>28</v>
      </c>
      <c r="C261" s="75"/>
      <c r="D261" s="42"/>
      <c r="E261" s="43"/>
      <c r="F261" s="21" t="s">
        <v>24</v>
      </c>
      <c r="G261" s="30">
        <f t="shared" si="6"/>
        <v>0</v>
      </c>
      <c r="H261" s="93"/>
    </row>
    <row r="262" spans="2:8" x14ac:dyDescent="0.25">
      <c r="B262" s="74" t="s">
        <v>29</v>
      </c>
      <c r="C262" s="75"/>
      <c r="D262" s="42"/>
      <c r="E262" s="43"/>
      <c r="F262" s="21" t="s">
        <v>24</v>
      </c>
      <c r="G262" s="30">
        <f t="shared" si="6"/>
        <v>0</v>
      </c>
      <c r="H262" s="93"/>
    </row>
    <row r="263" spans="2:8" x14ac:dyDescent="0.25">
      <c r="B263" s="74" t="s">
        <v>31</v>
      </c>
      <c r="C263" s="75"/>
      <c r="D263" s="42"/>
      <c r="E263" s="43"/>
      <c r="F263" s="21" t="s">
        <v>24</v>
      </c>
      <c r="G263" s="30">
        <f>D263*E263</f>
        <v>0</v>
      </c>
      <c r="H263" s="93"/>
    </row>
    <row r="264" spans="2:8" ht="24" thickBot="1" x14ac:dyDescent="0.3">
      <c r="B264" s="76" t="s">
        <v>30</v>
      </c>
      <c r="C264" s="77"/>
      <c r="D264" s="36"/>
      <c r="E264" s="37"/>
      <c r="F264" s="20" t="s">
        <v>24</v>
      </c>
      <c r="G264" s="31">
        <f>D264*E264</f>
        <v>0</v>
      </c>
      <c r="H264" s="93"/>
    </row>
    <row r="265" spans="2:8" x14ac:dyDescent="0.25">
      <c r="C265" s="3"/>
      <c r="D265" s="3"/>
      <c r="E265" s="4"/>
      <c r="F265" s="4"/>
      <c r="H265" s="61"/>
    </row>
    <row r="266" spans="2:8" ht="25.5" x14ac:dyDescent="0.25">
      <c r="C266" s="14" t="s">
        <v>14</v>
      </c>
      <c r="D266" s="6"/>
    </row>
    <row r="267" spans="2:8" ht="18.75" x14ac:dyDescent="0.25">
      <c r="C267" s="94" t="s">
        <v>6</v>
      </c>
      <c r="D267" s="72" t="s">
        <v>0</v>
      </c>
      <c r="E267" s="9">
        <f>ROUND((G255+D248)/D248,2)</f>
        <v>1.73</v>
      </c>
      <c r="F267" s="9"/>
      <c r="G267" s="10"/>
      <c r="H267" s="7"/>
    </row>
    <row r="268" spans="2:8" x14ac:dyDescent="0.25">
      <c r="C268" s="94"/>
      <c r="D268" s="72" t="s">
        <v>1</v>
      </c>
      <c r="E268" s="9">
        <f>ROUND((G256+G257+D248)/D248,2)</f>
        <v>1.39</v>
      </c>
      <c r="F268" s="9"/>
      <c r="G268" s="11"/>
      <c r="H268" s="62"/>
    </row>
    <row r="269" spans="2:8" x14ac:dyDescent="0.25">
      <c r="C269" s="94"/>
      <c r="D269" s="72" t="s">
        <v>2</v>
      </c>
      <c r="E269" s="9">
        <f>ROUND((G258+D248)/D248,2)</f>
        <v>1</v>
      </c>
      <c r="F269" s="12"/>
      <c r="G269" s="11"/>
    </row>
    <row r="270" spans="2:8" x14ac:dyDescent="0.25">
      <c r="C270" s="94"/>
      <c r="D270" s="13" t="s">
        <v>3</v>
      </c>
      <c r="E270" s="45">
        <f>ROUND((SUM(G259:G264)+D248)/D248,2)</f>
        <v>1</v>
      </c>
      <c r="F270" s="10"/>
      <c r="G270" s="11"/>
    </row>
    <row r="271" spans="2:8" ht="25.5" x14ac:dyDescent="0.25">
      <c r="D271" s="46" t="s">
        <v>4</v>
      </c>
      <c r="E271" s="47">
        <f>SUM(E267:E270)-IF(D252="сплошная",3,2)</f>
        <v>3.12</v>
      </c>
      <c r="F271" s="25"/>
    </row>
    <row r="272" spans="2:8" x14ac:dyDescent="0.25">
      <c r="E272" s="15"/>
    </row>
    <row r="273" spans="2:8" ht="25.5" x14ac:dyDescent="0.35">
      <c r="B273" s="22"/>
      <c r="C273" s="16" t="s">
        <v>23</v>
      </c>
      <c r="D273" s="90">
        <f>E271*D248</f>
        <v>4217.46</v>
      </c>
      <c r="E273" s="90"/>
    </row>
    <row r="274" spans="2:8" ht="18.75" x14ac:dyDescent="0.3">
      <c r="C274" s="17" t="s">
        <v>8</v>
      </c>
      <c r="D274" s="103">
        <f>D273/D247</f>
        <v>39.050555555555555</v>
      </c>
      <c r="E274" s="103"/>
      <c r="G274" s="7"/>
      <c r="H274" s="63"/>
    </row>
    <row r="287" spans="2:8" ht="60.75" x14ac:dyDescent="0.8">
      <c r="B287" s="78" t="s">
        <v>73</v>
      </c>
      <c r="C287" s="78"/>
      <c r="D287" s="78"/>
      <c r="E287" s="78"/>
      <c r="F287" s="78"/>
      <c r="G287" s="78"/>
      <c r="H287" s="78"/>
    </row>
    <row r="288" spans="2:8" x14ac:dyDescent="0.25">
      <c r="B288" s="79" t="s">
        <v>36</v>
      </c>
      <c r="C288" s="79"/>
      <c r="D288" s="79"/>
      <c r="E288" s="79"/>
      <c r="F288" s="79"/>
      <c r="G288" s="79"/>
    </row>
    <row r="289" spans="2:8" x14ac:dyDescent="0.25">
      <c r="C289" s="73"/>
      <c r="G289" s="7"/>
    </row>
    <row r="290" spans="2:8" ht="25.5" x14ac:dyDescent="0.25">
      <c r="C290" s="14" t="s">
        <v>5</v>
      </c>
      <c r="D290" s="6"/>
    </row>
    <row r="291" spans="2:8" ht="20.25" x14ac:dyDescent="0.25">
      <c r="B291" s="10"/>
      <c r="C291" s="80" t="s">
        <v>15</v>
      </c>
      <c r="D291" s="83" t="s">
        <v>37</v>
      </c>
      <c r="E291" s="83"/>
      <c r="F291" s="83"/>
      <c r="G291" s="83"/>
      <c r="H291" s="58"/>
    </row>
    <row r="292" spans="2:8" ht="20.25" x14ac:dyDescent="0.25">
      <c r="B292" s="10"/>
      <c r="C292" s="81"/>
      <c r="D292" s="83" t="s">
        <v>39</v>
      </c>
      <c r="E292" s="83"/>
      <c r="F292" s="83"/>
      <c r="G292" s="83"/>
      <c r="H292" s="58"/>
    </row>
    <row r="293" spans="2:8" ht="20.25" x14ac:dyDescent="0.25">
      <c r="B293" s="10"/>
      <c r="C293" s="82"/>
      <c r="D293" s="83" t="s">
        <v>53</v>
      </c>
      <c r="E293" s="83"/>
      <c r="F293" s="83"/>
      <c r="G293" s="83"/>
      <c r="H293" s="58"/>
    </row>
    <row r="294" spans="2:8" x14ac:dyDescent="0.25">
      <c r="C294" s="48" t="s">
        <v>12</v>
      </c>
      <c r="D294" s="49">
        <v>1.4</v>
      </c>
      <c r="E294" s="50"/>
      <c r="F294" s="10"/>
    </row>
    <row r="295" spans="2:8" x14ac:dyDescent="0.25">
      <c r="C295" s="1" t="s">
        <v>9</v>
      </c>
      <c r="D295" s="44">
        <v>391</v>
      </c>
      <c r="E295" s="84" t="s">
        <v>16</v>
      </c>
      <c r="F295" s="85"/>
      <c r="G295" s="88">
        <f>D296/D295</f>
        <v>31.702071611253196</v>
      </c>
    </row>
    <row r="296" spans="2:8" x14ac:dyDescent="0.25">
      <c r="C296" s="1" t="s">
        <v>10</v>
      </c>
      <c r="D296" s="44">
        <v>12395.51</v>
      </c>
      <c r="E296" s="86"/>
      <c r="F296" s="87"/>
      <c r="G296" s="89"/>
    </row>
    <row r="297" spans="2:8" x14ac:dyDescent="0.25">
      <c r="C297" s="54"/>
      <c r="D297" s="55"/>
      <c r="E297" s="56"/>
    </row>
    <row r="298" spans="2:8" x14ac:dyDescent="0.3">
      <c r="C298" s="53" t="s">
        <v>7</v>
      </c>
      <c r="D298" s="51" t="s">
        <v>54</v>
      </c>
      <c r="E298" s="59"/>
    </row>
    <row r="299" spans="2:8" x14ac:dyDescent="0.3">
      <c r="C299" s="53" t="s">
        <v>11</v>
      </c>
      <c r="D299" s="51">
        <v>65</v>
      </c>
      <c r="E299" s="59"/>
    </row>
    <row r="300" spans="2:8" x14ac:dyDescent="0.3">
      <c r="C300" s="53" t="s">
        <v>13</v>
      </c>
      <c r="D300" s="52" t="s">
        <v>33</v>
      </c>
      <c r="E300" s="59"/>
    </row>
    <row r="301" spans="2:8" ht="24" thickBot="1" x14ac:dyDescent="0.3">
      <c r="C301" s="60"/>
      <c r="D301" s="60"/>
    </row>
    <row r="302" spans="2:8" ht="48" thickBot="1" x14ac:dyDescent="0.3">
      <c r="B302" s="95" t="s">
        <v>17</v>
      </c>
      <c r="C302" s="96"/>
      <c r="D302" s="23" t="s">
        <v>20</v>
      </c>
      <c r="E302" s="91" t="s">
        <v>22</v>
      </c>
      <c r="F302" s="92"/>
      <c r="G302" s="2" t="s">
        <v>21</v>
      </c>
    </row>
    <row r="303" spans="2:8" ht="24" thickBot="1" x14ac:dyDescent="0.3">
      <c r="B303" s="97" t="s">
        <v>35</v>
      </c>
      <c r="C303" s="98"/>
      <c r="D303" s="32">
        <v>122.46</v>
      </c>
      <c r="E303" s="33">
        <v>1.4</v>
      </c>
      <c r="F303" s="18" t="s">
        <v>24</v>
      </c>
      <c r="G303" s="26">
        <f t="shared" ref="G303:G310" si="7">D303*E303</f>
        <v>171.44399999999999</v>
      </c>
      <c r="H303" s="93"/>
    </row>
    <row r="304" spans="2:8" x14ac:dyDescent="0.25">
      <c r="B304" s="99" t="s">
        <v>18</v>
      </c>
      <c r="C304" s="100"/>
      <c r="D304" s="34">
        <v>70.41</v>
      </c>
      <c r="E304" s="35">
        <v>0.48</v>
      </c>
      <c r="F304" s="19" t="s">
        <v>25</v>
      </c>
      <c r="G304" s="27">
        <f t="shared" si="7"/>
        <v>33.796799999999998</v>
      </c>
      <c r="H304" s="93"/>
    </row>
    <row r="305" spans="2:8" ht="24" thickBot="1" x14ac:dyDescent="0.3">
      <c r="B305" s="76" t="s">
        <v>19</v>
      </c>
      <c r="C305" s="77"/>
      <c r="D305" s="36">
        <v>222.31</v>
      </c>
      <c r="E305" s="37">
        <v>0.48</v>
      </c>
      <c r="F305" s="20" t="s">
        <v>25</v>
      </c>
      <c r="G305" s="28">
        <f t="shared" si="7"/>
        <v>106.7088</v>
      </c>
      <c r="H305" s="93"/>
    </row>
    <row r="306" spans="2:8" ht="24" thickBot="1" x14ac:dyDescent="0.3">
      <c r="B306" s="101" t="s">
        <v>27</v>
      </c>
      <c r="C306" s="102"/>
      <c r="D306" s="38">
        <v>696.9</v>
      </c>
      <c r="E306" s="39">
        <v>1.4</v>
      </c>
      <c r="F306" s="24" t="s">
        <v>24</v>
      </c>
      <c r="G306" s="29">
        <f t="shared" si="7"/>
        <v>975.65999999999985</v>
      </c>
      <c r="H306" s="93"/>
    </row>
    <row r="307" spans="2:8" x14ac:dyDescent="0.25">
      <c r="B307" s="99" t="s">
        <v>32</v>
      </c>
      <c r="C307" s="100"/>
      <c r="D307" s="34"/>
      <c r="E307" s="35"/>
      <c r="F307" s="19" t="s">
        <v>24</v>
      </c>
      <c r="G307" s="27">
        <f t="shared" si="7"/>
        <v>0</v>
      </c>
      <c r="H307" s="93"/>
    </row>
    <row r="308" spans="2:8" x14ac:dyDescent="0.25">
      <c r="B308" s="74" t="s">
        <v>26</v>
      </c>
      <c r="C308" s="75"/>
      <c r="D308" s="40">
        <v>1300.21</v>
      </c>
      <c r="E308" s="41">
        <v>1.4</v>
      </c>
      <c r="F308" s="21" t="s">
        <v>24</v>
      </c>
      <c r="G308" s="30">
        <f t="shared" si="7"/>
        <v>1820.2939999999999</v>
      </c>
      <c r="H308" s="93"/>
    </row>
    <row r="309" spans="2:8" x14ac:dyDescent="0.25">
      <c r="B309" s="74" t="s">
        <v>28</v>
      </c>
      <c r="C309" s="75"/>
      <c r="D309" s="42"/>
      <c r="E309" s="43"/>
      <c r="F309" s="21" t="s">
        <v>24</v>
      </c>
      <c r="G309" s="30">
        <f t="shared" si="7"/>
        <v>0</v>
      </c>
      <c r="H309" s="93"/>
    </row>
    <row r="310" spans="2:8" x14ac:dyDescent="0.25">
      <c r="B310" s="74" t="s">
        <v>29</v>
      </c>
      <c r="C310" s="75"/>
      <c r="D310" s="42"/>
      <c r="E310" s="43"/>
      <c r="F310" s="21" t="s">
        <v>24</v>
      </c>
      <c r="G310" s="30">
        <f t="shared" si="7"/>
        <v>0</v>
      </c>
      <c r="H310" s="93"/>
    </row>
    <row r="311" spans="2:8" x14ac:dyDescent="0.25">
      <c r="B311" s="74" t="s">
        <v>31</v>
      </c>
      <c r="C311" s="75"/>
      <c r="D311" s="42"/>
      <c r="E311" s="43"/>
      <c r="F311" s="21" t="s">
        <v>24</v>
      </c>
      <c r="G311" s="30">
        <f>D311*E311</f>
        <v>0</v>
      </c>
      <c r="H311" s="93"/>
    </row>
    <row r="312" spans="2:8" ht="24" thickBot="1" x14ac:dyDescent="0.3">
      <c r="B312" s="76" t="s">
        <v>30</v>
      </c>
      <c r="C312" s="77"/>
      <c r="D312" s="36"/>
      <c r="E312" s="37"/>
      <c r="F312" s="20" t="s">
        <v>24</v>
      </c>
      <c r="G312" s="31">
        <f>D312*E312</f>
        <v>0</v>
      </c>
      <c r="H312" s="93"/>
    </row>
    <row r="313" spans="2:8" x14ac:dyDescent="0.25">
      <c r="C313" s="3"/>
      <c r="D313" s="3"/>
      <c r="E313" s="4"/>
      <c r="F313" s="4"/>
      <c r="H313" s="61"/>
    </row>
    <row r="314" spans="2:8" ht="25.5" x14ac:dyDescent="0.25">
      <c r="C314" s="14" t="s">
        <v>14</v>
      </c>
      <c r="D314" s="6"/>
    </row>
    <row r="315" spans="2:8" ht="18.75" x14ac:dyDescent="0.25">
      <c r="C315" s="94" t="s">
        <v>6</v>
      </c>
      <c r="D315" s="72" t="s">
        <v>0</v>
      </c>
      <c r="E315" s="9">
        <f>ROUND((G303+D296)/D296,2)</f>
        <v>1.01</v>
      </c>
      <c r="F315" s="9"/>
      <c r="G315" s="10"/>
      <c r="H315" s="7"/>
    </row>
    <row r="316" spans="2:8" x14ac:dyDescent="0.25">
      <c r="C316" s="94"/>
      <c r="D316" s="72" t="s">
        <v>1</v>
      </c>
      <c r="E316" s="9">
        <f>ROUND((G304+G305+D296)/D296,2)</f>
        <v>1.01</v>
      </c>
      <c r="F316" s="9"/>
      <c r="G316" s="11"/>
      <c r="H316" s="62"/>
    </row>
    <row r="317" spans="2:8" x14ac:dyDescent="0.25">
      <c r="C317" s="94"/>
      <c r="D317" s="72" t="s">
        <v>2</v>
      </c>
      <c r="E317" s="9">
        <f>ROUND((G306+D296)/D296,2)</f>
        <v>1.08</v>
      </c>
      <c r="F317" s="12"/>
      <c r="G317" s="11"/>
    </row>
    <row r="318" spans="2:8" x14ac:dyDescent="0.25">
      <c r="C318" s="94"/>
      <c r="D318" s="13" t="s">
        <v>3</v>
      </c>
      <c r="E318" s="45">
        <f>ROUND((SUM(G307:G312)+D296)/D296,2)</f>
        <v>1.1499999999999999</v>
      </c>
      <c r="F318" s="10"/>
      <c r="G318" s="11"/>
    </row>
    <row r="319" spans="2:8" ht="25.5" x14ac:dyDescent="0.25">
      <c r="D319" s="46" t="s">
        <v>4</v>
      </c>
      <c r="E319" s="47">
        <f>SUM(E315:E318)-IF(D300="сплошная",3,2)</f>
        <v>1.25</v>
      </c>
      <c r="F319" s="25"/>
    </row>
    <row r="320" spans="2:8" x14ac:dyDescent="0.25">
      <c r="E320" s="15"/>
    </row>
    <row r="321" spans="2:8" ht="25.5" x14ac:dyDescent="0.35">
      <c r="B321" s="22"/>
      <c r="C321" s="16" t="s">
        <v>23</v>
      </c>
      <c r="D321" s="90">
        <f>E319*D296</f>
        <v>15494.387500000001</v>
      </c>
      <c r="E321" s="90"/>
    </row>
    <row r="322" spans="2:8" ht="18.75" x14ac:dyDescent="0.3">
      <c r="C322" s="17" t="s">
        <v>8</v>
      </c>
      <c r="D322" s="103">
        <f>D321/D295</f>
        <v>39.6275895140665</v>
      </c>
      <c r="E322" s="103"/>
      <c r="G322" s="7"/>
      <c r="H322" s="63"/>
    </row>
    <row r="334" spans="2:8" ht="60.75" x14ac:dyDescent="0.8">
      <c r="B334" s="78" t="s">
        <v>74</v>
      </c>
      <c r="C334" s="78"/>
      <c r="D334" s="78"/>
      <c r="E334" s="78"/>
      <c r="F334" s="78"/>
      <c r="G334" s="78"/>
      <c r="H334" s="78"/>
    </row>
    <row r="335" spans="2:8" x14ac:dyDescent="0.25">
      <c r="B335" s="79" t="s">
        <v>36</v>
      </c>
      <c r="C335" s="79"/>
      <c r="D335" s="79"/>
      <c r="E335" s="79"/>
      <c r="F335" s="79"/>
      <c r="G335" s="79"/>
    </row>
    <row r="336" spans="2:8" x14ac:dyDescent="0.25">
      <c r="C336" s="73"/>
      <c r="G336" s="7"/>
    </row>
    <row r="337" spans="2:8" ht="25.5" x14ac:dyDescent="0.25">
      <c r="C337" s="14" t="s">
        <v>5</v>
      </c>
      <c r="D337" s="6"/>
    </row>
    <row r="338" spans="2:8" ht="20.25" x14ac:dyDescent="0.25">
      <c r="B338" s="10"/>
      <c r="C338" s="80" t="s">
        <v>15</v>
      </c>
      <c r="D338" s="83" t="s">
        <v>37</v>
      </c>
      <c r="E338" s="83"/>
      <c r="F338" s="83"/>
      <c r="G338" s="83"/>
      <c r="H338" s="58"/>
    </row>
    <row r="339" spans="2:8" ht="20.25" x14ac:dyDescent="0.25">
      <c r="B339" s="10"/>
      <c r="C339" s="81"/>
      <c r="D339" s="83" t="s">
        <v>45</v>
      </c>
      <c r="E339" s="83"/>
      <c r="F339" s="83"/>
      <c r="G339" s="83"/>
      <c r="H339" s="58"/>
    </row>
    <row r="340" spans="2:8" ht="20.25" x14ac:dyDescent="0.25">
      <c r="B340" s="10"/>
      <c r="C340" s="82"/>
      <c r="D340" s="83" t="s">
        <v>49</v>
      </c>
      <c r="E340" s="83"/>
      <c r="F340" s="83"/>
      <c r="G340" s="83"/>
      <c r="H340" s="58"/>
    </row>
    <row r="341" spans="2:8" x14ac:dyDescent="0.25">
      <c r="C341" s="48" t="s">
        <v>12</v>
      </c>
      <c r="D341" s="49">
        <v>5.5</v>
      </c>
      <c r="E341" s="50"/>
      <c r="F341" s="10"/>
    </row>
    <row r="342" spans="2:8" x14ac:dyDescent="0.25">
      <c r="C342" s="1" t="s">
        <v>9</v>
      </c>
      <c r="D342" s="44">
        <v>142</v>
      </c>
      <c r="E342" s="84" t="s">
        <v>16</v>
      </c>
      <c r="F342" s="85"/>
      <c r="G342" s="88">
        <f>D343/D342</f>
        <v>3.7801408450704224</v>
      </c>
    </row>
    <row r="343" spans="2:8" x14ac:dyDescent="0.25">
      <c r="C343" s="1" t="s">
        <v>10</v>
      </c>
      <c r="D343" s="44">
        <v>536.78</v>
      </c>
      <c r="E343" s="86"/>
      <c r="F343" s="87"/>
      <c r="G343" s="89"/>
    </row>
    <row r="344" spans="2:8" x14ac:dyDescent="0.25">
      <c r="C344" s="54"/>
      <c r="D344" s="55"/>
      <c r="E344" s="56"/>
    </row>
    <row r="345" spans="2:8" x14ac:dyDescent="0.3">
      <c r="C345" s="53" t="s">
        <v>7</v>
      </c>
      <c r="D345" s="51" t="s">
        <v>50</v>
      </c>
      <c r="E345" s="59"/>
    </row>
    <row r="346" spans="2:8" x14ac:dyDescent="0.3">
      <c r="C346" s="53" t="s">
        <v>11</v>
      </c>
      <c r="D346" s="51">
        <v>65</v>
      </c>
      <c r="E346" s="59"/>
    </row>
    <row r="347" spans="2:8" x14ac:dyDescent="0.3">
      <c r="C347" s="53" t="s">
        <v>13</v>
      </c>
      <c r="D347" s="52" t="s">
        <v>34</v>
      </c>
      <c r="E347" s="59"/>
    </row>
    <row r="348" spans="2:8" ht="24" thickBot="1" x14ac:dyDescent="0.3">
      <c r="C348" s="60"/>
      <c r="D348" s="60"/>
    </row>
    <row r="349" spans="2:8" ht="48" thickBot="1" x14ac:dyDescent="0.3">
      <c r="B349" s="95" t="s">
        <v>17</v>
      </c>
      <c r="C349" s="96"/>
      <c r="D349" s="23" t="s">
        <v>20</v>
      </c>
      <c r="E349" s="91" t="s">
        <v>22</v>
      </c>
      <c r="F349" s="92"/>
      <c r="G349" s="2" t="s">
        <v>21</v>
      </c>
    </row>
    <row r="350" spans="2:8" ht="24" thickBot="1" x14ac:dyDescent="0.3">
      <c r="B350" s="97" t="s">
        <v>35</v>
      </c>
      <c r="C350" s="98"/>
      <c r="D350" s="32">
        <v>122.46</v>
      </c>
      <c r="E350" s="33">
        <v>5.5</v>
      </c>
      <c r="F350" s="18" t="s">
        <v>24</v>
      </c>
      <c r="G350" s="26">
        <f t="shared" ref="G350:G357" si="8">D350*E350</f>
        <v>673.53</v>
      </c>
      <c r="H350" s="93"/>
    </row>
    <row r="351" spans="2:8" x14ac:dyDescent="0.25">
      <c r="B351" s="99" t="s">
        <v>18</v>
      </c>
      <c r="C351" s="100"/>
      <c r="D351" s="34">
        <v>70.41</v>
      </c>
      <c r="E351" s="35">
        <v>1.1200000000000001</v>
      </c>
      <c r="F351" s="19" t="s">
        <v>25</v>
      </c>
      <c r="G351" s="27">
        <f t="shared" si="8"/>
        <v>78.859200000000001</v>
      </c>
      <c r="H351" s="93"/>
    </row>
    <row r="352" spans="2:8" ht="24" thickBot="1" x14ac:dyDescent="0.3">
      <c r="B352" s="76" t="s">
        <v>19</v>
      </c>
      <c r="C352" s="77"/>
      <c r="D352" s="36">
        <v>222.31</v>
      </c>
      <c r="E352" s="37">
        <v>1.1200000000000001</v>
      </c>
      <c r="F352" s="20" t="s">
        <v>25</v>
      </c>
      <c r="G352" s="28">
        <f t="shared" si="8"/>
        <v>248.98720000000003</v>
      </c>
      <c r="H352" s="93"/>
    </row>
    <row r="353" spans="2:8" ht="24" thickBot="1" x14ac:dyDescent="0.3">
      <c r="B353" s="101" t="s">
        <v>27</v>
      </c>
      <c r="C353" s="102"/>
      <c r="D353" s="38"/>
      <c r="E353" s="39"/>
      <c r="F353" s="24" t="s">
        <v>24</v>
      </c>
      <c r="G353" s="29">
        <f t="shared" si="8"/>
        <v>0</v>
      </c>
      <c r="H353" s="93"/>
    </row>
    <row r="354" spans="2:8" x14ac:dyDescent="0.25">
      <c r="B354" s="99" t="s">
        <v>32</v>
      </c>
      <c r="C354" s="100"/>
      <c r="D354" s="34"/>
      <c r="E354" s="35"/>
      <c r="F354" s="19" t="s">
        <v>24</v>
      </c>
      <c r="G354" s="27">
        <f t="shared" si="8"/>
        <v>0</v>
      </c>
      <c r="H354" s="93"/>
    </row>
    <row r="355" spans="2:8" x14ac:dyDescent="0.25">
      <c r="B355" s="74" t="s">
        <v>26</v>
      </c>
      <c r="C355" s="75"/>
      <c r="D355" s="40"/>
      <c r="E355" s="41"/>
      <c r="F355" s="21" t="s">
        <v>24</v>
      </c>
      <c r="G355" s="30">
        <f t="shared" si="8"/>
        <v>0</v>
      </c>
      <c r="H355" s="93"/>
    </row>
    <row r="356" spans="2:8" x14ac:dyDescent="0.25">
      <c r="B356" s="74" t="s">
        <v>28</v>
      </c>
      <c r="C356" s="75"/>
      <c r="D356" s="42"/>
      <c r="E356" s="43"/>
      <c r="F356" s="21" t="s">
        <v>24</v>
      </c>
      <c r="G356" s="30">
        <f t="shared" si="8"/>
        <v>0</v>
      </c>
      <c r="H356" s="93"/>
    </row>
    <row r="357" spans="2:8" x14ac:dyDescent="0.25">
      <c r="B357" s="74" t="s">
        <v>29</v>
      </c>
      <c r="C357" s="75"/>
      <c r="D357" s="42"/>
      <c r="E357" s="43"/>
      <c r="F357" s="21" t="s">
        <v>24</v>
      </c>
      <c r="G357" s="30">
        <f t="shared" si="8"/>
        <v>0</v>
      </c>
      <c r="H357" s="93"/>
    </row>
    <row r="358" spans="2:8" x14ac:dyDescent="0.25">
      <c r="B358" s="74" t="s">
        <v>31</v>
      </c>
      <c r="C358" s="75"/>
      <c r="D358" s="42"/>
      <c r="E358" s="43"/>
      <c r="F358" s="21" t="s">
        <v>24</v>
      </c>
      <c r="G358" s="30">
        <f>D358*E358</f>
        <v>0</v>
      </c>
      <c r="H358" s="93"/>
    </row>
    <row r="359" spans="2:8" ht="24" thickBot="1" x14ac:dyDescent="0.3">
      <c r="B359" s="76" t="s">
        <v>30</v>
      </c>
      <c r="C359" s="77"/>
      <c r="D359" s="36"/>
      <c r="E359" s="37"/>
      <c r="F359" s="20" t="s">
        <v>24</v>
      </c>
      <c r="G359" s="31">
        <f>D359*E359</f>
        <v>0</v>
      </c>
      <c r="H359" s="93"/>
    </row>
    <row r="360" spans="2:8" x14ac:dyDescent="0.25">
      <c r="C360" s="3"/>
      <c r="D360" s="3"/>
      <c r="E360" s="4"/>
      <c r="F360" s="4"/>
      <c r="H360" s="61"/>
    </row>
    <row r="361" spans="2:8" ht="25.5" x14ac:dyDescent="0.25">
      <c r="C361" s="14" t="s">
        <v>14</v>
      </c>
      <c r="D361" s="6"/>
    </row>
    <row r="362" spans="2:8" ht="18.75" x14ac:dyDescent="0.25">
      <c r="C362" s="94" t="s">
        <v>6</v>
      </c>
      <c r="D362" s="72" t="s">
        <v>0</v>
      </c>
      <c r="E362" s="9">
        <f>ROUND((G350+D343)/D343,2)</f>
        <v>2.25</v>
      </c>
      <c r="F362" s="9"/>
      <c r="G362" s="10"/>
      <c r="H362" s="7"/>
    </row>
    <row r="363" spans="2:8" x14ac:dyDescent="0.25">
      <c r="C363" s="94"/>
      <c r="D363" s="72" t="s">
        <v>1</v>
      </c>
      <c r="E363" s="9">
        <f>ROUND((G351+G352+D343)/D343,2)</f>
        <v>1.61</v>
      </c>
      <c r="F363" s="9"/>
      <c r="G363" s="11"/>
      <c r="H363" s="62"/>
    </row>
    <row r="364" spans="2:8" x14ac:dyDescent="0.25">
      <c r="C364" s="94"/>
      <c r="D364" s="72" t="s">
        <v>2</v>
      </c>
      <c r="E364" s="9">
        <f>ROUND((G353+D343)/D343,2)</f>
        <v>1</v>
      </c>
      <c r="F364" s="12"/>
      <c r="G364" s="11"/>
    </row>
    <row r="365" spans="2:8" x14ac:dyDescent="0.25">
      <c r="C365" s="94"/>
      <c r="D365" s="13" t="s">
        <v>3</v>
      </c>
      <c r="E365" s="45">
        <f>ROUND((SUM(G354:G359)+D343)/D343,2)</f>
        <v>1</v>
      </c>
      <c r="F365" s="10"/>
      <c r="G365" s="11"/>
    </row>
    <row r="366" spans="2:8" ht="25.5" x14ac:dyDescent="0.25">
      <c r="D366" s="46" t="s">
        <v>4</v>
      </c>
      <c r="E366" s="47">
        <f>SUM(E362:E365)-IF(D347="сплошная",3,2)</f>
        <v>3.8600000000000003</v>
      </c>
      <c r="F366" s="25"/>
    </row>
    <row r="367" spans="2:8" x14ac:dyDescent="0.25">
      <c r="E367" s="15"/>
    </row>
    <row r="368" spans="2:8" ht="25.5" x14ac:dyDescent="0.35">
      <c r="B368" s="22"/>
      <c r="C368" s="16" t="s">
        <v>23</v>
      </c>
      <c r="D368" s="90">
        <f>E366*D343</f>
        <v>2071.9708000000001</v>
      </c>
      <c r="E368" s="90"/>
    </row>
    <row r="369" spans="2:8" ht="18.75" x14ac:dyDescent="0.3">
      <c r="C369" s="17" t="s">
        <v>8</v>
      </c>
      <c r="D369" s="103">
        <f>D368/D342</f>
        <v>14.591343661971832</v>
      </c>
      <c r="E369" s="103"/>
      <c r="G369" s="7"/>
      <c r="H369" s="63"/>
    </row>
    <row r="382" spans="2:8" ht="60.75" customHeight="1" x14ac:dyDescent="0.8">
      <c r="B382" s="78" t="s">
        <v>75</v>
      </c>
      <c r="C382" s="78"/>
      <c r="D382" s="78"/>
      <c r="E382" s="78"/>
      <c r="F382" s="78"/>
      <c r="G382" s="78"/>
      <c r="H382" s="78"/>
    </row>
    <row r="383" spans="2:8" ht="23.25" customHeight="1" x14ac:dyDescent="0.25">
      <c r="B383" s="79" t="s">
        <v>36</v>
      </c>
      <c r="C383" s="79"/>
      <c r="D383" s="79"/>
      <c r="E383" s="79"/>
      <c r="F383" s="79"/>
      <c r="G383" s="79"/>
    </row>
    <row r="384" spans="2:8" x14ac:dyDescent="0.25">
      <c r="C384" s="64"/>
      <c r="G384" s="7"/>
    </row>
    <row r="385" spans="2:8" ht="25.5" x14ac:dyDescent="0.25">
      <c r="C385" s="14" t="s">
        <v>5</v>
      </c>
      <c r="D385" s="6"/>
    </row>
    <row r="386" spans="2:8" ht="20.25" customHeight="1" x14ac:dyDescent="0.25">
      <c r="B386" s="10"/>
      <c r="C386" s="80" t="s">
        <v>15</v>
      </c>
      <c r="D386" s="110" t="s">
        <v>37</v>
      </c>
      <c r="E386" s="111"/>
      <c r="F386" s="111"/>
      <c r="G386" s="112"/>
      <c r="H386" s="58"/>
    </row>
    <row r="387" spans="2:8" ht="20.25" customHeight="1" x14ac:dyDescent="0.25">
      <c r="B387" s="10"/>
      <c r="C387" s="81"/>
      <c r="D387" s="110" t="s">
        <v>38</v>
      </c>
      <c r="E387" s="111"/>
      <c r="F387" s="111"/>
      <c r="G387" s="112"/>
      <c r="H387" s="58"/>
    </row>
    <row r="388" spans="2:8" ht="20.25" customHeight="1" x14ac:dyDescent="0.25">
      <c r="B388" s="10"/>
      <c r="C388" s="82"/>
      <c r="D388" s="110" t="s">
        <v>57</v>
      </c>
      <c r="E388" s="111"/>
      <c r="F388" s="111"/>
      <c r="G388" s="112"/>
      <c r="H388" s="58"/>
    </row>
    <row r="389" spans="2:8" x14ac:dyDescent="0.25">
      <c r="C389" s="48" t="s">
        <v>12</v>
      </c>
      <c r="D389" s="49">
        <v>27.5</v>
      </c>
      <c r="E389" s="50"/>
      <c r="F389" s="10"/>
    </row>
    <row r="390" spans="2:8" ht="23.25" customHeight="1" x14ac:dyDescent="0.25">
      <c r="C390" s="1" t="s">
        <v>9</v>
      </c>
      <c r="D390" s="44">
        <v>186</v>
      </c>
      <c r="E390" s="108" t="s">
        <v>16</v>
      </c>
      <c r="F390" s="85"/>
      <c r="G390" s="88">
        <f>D391/D390</f>
        <v>69.855913978494627</v>
      </c>
    </row>
    <row r="391" spans="2:8" x14ac:dyDescent="0.25">
      <c r="C391" s="1" t="s">
        <v>10</v>
      </c>
      <c r="D391" s="44">
        <v>12993.2</v>
      </c>
      <c r="E391" s="109"/>
      <c r="F391" s="87"/>
      <c r="G391" s="89"/>
    </row>
    <row r="392" spans="2:8" x14ac:dyDescent="0.25">
      <c r="C392" s="54"/>
      <c r="D392" s="55"/>
      <c r="E392" s="56"/>
    </row>
    <row r="393" spans="2:8" x14ac:dyDescent="0.3">
      <c r="C393" s="53" t="s">
        <v>7</v>
      </c>
      <c r="D393" s="51" t="s">
        <v>58</v>
      </c>
      <c r="E393" s="59"/>
    </row>
    <row r="394" spans="2:8" x14ac:dyDescent="0.3">
      <c r="C394" s="53" t="s">
        <v>11</v>
      </c>
      <c r="D394" s="51">
        <v>100</v>
      </c>
      <c r="E394" s="59"/>
    </row>
    <row r="395" spans="2:8" x14ac:dyDescent="0.3">
      <c r="C395" s="53" t="s">
        <v>13</v>
      </c>
      <c r="D395" s="52" t="s">
        <v>34</v>
      </c>
      <c r="E395" s="59"/>
    </row>
    <row r="396" spans="2:8" ht="24" thickBot="1" x14ac:dyDescent="0.3">
      <c r="C396" s="60"/>
      <c r="D396" s="60"/>
    </row>
    <row r="397" spans="2:8" ht="48" customHeight="1" thickBot="1" x14ac:dyDescent="0.3">
      <c r="B397" s="106" t="s">
        <v>17</v>
      </c>
      <c r="C397" s="107"/>
      <c r="D397" s="23" t="s">
        <v>20</v>
      </c>
      <c r="E397" s="104" t="s">
        <v>22</v>
      </c>
      <c r="F397" s="105"/>
      <c r="G397" s="2" t="s">
        <v>21</v>
      </c>
    </row>
    <row r="398" spans="2:8" ht="24" customHeight="1" thickBot="1" x14ac:dyDescent="0.3">
      <c r="B398" s="113" t="s">
        <v>35</v>
      </c>
      <c r="C398" s="114"/>
      <c r="D398" s="32">
        <v>122.46</v>
      </c>
      <c r="E398" s="33">
        <v>27.5</v>
      </c>
      <c r="F398" s="18" t="s">
        <v>24</v>
      </c>
      <c r="G398" s="26">
        <f t="shared" ref="G398:G405" si="9">D398*E398</f>
        <v>3367.6499999999996</v>
      </c>
      <c r="H398" s="115"/>
    </row>
    <row r="399" spans="2:8" ht="23.25" customHeight="1" x14ac:dyDescent="0.25">
      <c r="B399" s="116" t="s">
        <v>18</v>
      </c>
      <c r="C399" s="117"/>
      <c r="D399" s="34">
        <v>70.41</v>
      </c>
      <c r="E399" s="35">
        <v>5.7</v>
      </c>
      <c r="F399" s="19" t="s">
        <v>25</v>
      </c>
      <c r="G399" s="27">
        <f t="shared" si="9"/>
        <v>401.33699999999999</v>
      </c>
      <c r="H399" s="115"/>
    </row>
    <row r="400" spans="2:8" ht="24" customHeight="1" thickBot="1" x14ac:dyDescent="0.3">
      <c r="B400" s="118" t="s">
        <v>19</v>
      </c>
      <c r="C400" s="119"/>
      <c r="D400" s="36">
        <v>222.31</v>
      </c>
      <c r="E400" s="37">
        <v>5.7</v>
      </c>
      <c r="F400" s="20" t="s">
        <v>25</v>
      </c>
      <c r="G400" s="28">
        <f t="shared" si="9"/>
        <v>1267.1670000000001</v>
      </c>
      <c r="H400" s="115"/>
    </row>
    <row r="401" spans="2:8" ht="24" customHeight="1" thickBot="1" x14ac:dyDescent="0.3">
      <c r="B401" s="113" t="s">
        <v>27</v>
      </c>
      <c r="C401" s="114"/>
      <c r="D401" s="38"/>
      <c r="E401" s="39"/>
      <c r="F401" s="24" t="s">
        <v>24</v>
      </c>
      <c r="G401" s="29">
        <f t="shared" si="9"/>
        <v>0</v>
      </c>
      <c r="H401" s="115"/>
    </row>
    <row r="402" spans="2:8" ht="23.25" customHeight="1" x14ac:dyDescent="0.25">
      <c r="B402" s="116" t="s">
        <v>32</v>
      </c>
      <c r="C402" s="117"/>
      <c r="D402" s="34"/>
      <c r="E402" s="35"/>
      <c r="F402" s="19" t="s">
        <v>24</v>
      </c>
      <c r="G402" s="27">
        <f t="shared" si="9"/>
        <v>0</v>
      </c>
      <c r="H402" s="115"/>
    </row>
    <row r="403" spans="2:8" ht="23.25" customHeight="1" x14ac:dyDescent="0.25">
      <c r="B403" s="120" t="s">
        <v>26</v>
      </c>
      <c r="C403" s="121"/>
      <c r="D403" s="40"/>
      <c r="E403" s="41"/>
      <c r="F403" s="21" t="s">
        <v>24</v>
      </c>
      <c r="G403" s="30">
        <f t="shared" si="9"/>
        <v>0</v>
      </c>
      <c r="H403" s="115"/>
    </row>
    <row r="404" spans="2:8" ht="23.25" customHeight="1" x14ac:dyDescent="0.25">
      <c r="B404" s="120" t="s">
        <v>28</v>
      </c>
      <c r="C404" s="121"/>
      <c r="D404" s="42"/>
      <c r="E404" s="43"/>
      <c r="F404" s="21" t="s">
        <v>24</v>
      </c>
      <c r="G404" s="30">
        <f t="shared" si="9"/>
        <v>0</v>
      </c>
      <c r="H404" s="115"/>
    </row>
    <row r="405" spans="2:8" ht="23.25" customHeight="1" x14ac:dyDescent="0.25">
      <c r="B405" s="120" t="s">
        <v>29</v>
      </c>
      <c r="C405" s="121"/>
      <c r="D405" s="42"/>
      <c r="E405" s="43"/>
      <c r="F405" s="21" t="s">
        <v>24</v>
      </c>
      <c r="G405" s="30">
        <f t="shared" si="9"/>
        <v>0</v>
      </c>
      <c r="H405" s="115"/>
    </row>
    <row r="406" spans="2:8" ht="23.25" customHeight="1" x14ac:dyDescent="0.25">
      <c r="B406" s="120" t="s">
        <v>31</v>
      </c>
      <c r="C406" s="121"/>
      <c r="D406" s="42"/>
      <c r="E406" s="43"/>
      <c r="F406" s="21" t="s">
        <v>24</v>
      </c>
      <c r="G406" s="30">
        <f>D406*E406</f>
        <v>0</v>
      </c>
      <c r="H406" s="115"/>
    </row>
    <row r="407" spans="2:8" ht="24" thickBot="1" x14ac:dyDescent="0.3">
      <c r="B407" s="118" t="s">
        <v>30</v>
      </c>
      <c r="C407" s="119"/>
      <c r="D407" s="36"/>
      <c r="E407" s="37"/>
      <c r="F407" s="20" t="s">
        <v>24</v>
      </c>
      <c r="G407" s="31">
        <f>D407*E407</f>
        <v>0</v>
      </c>
      <c r="H407" s="115"/>
    </row>
    <row r="408" spans="2:8" x14ac:dyDescent="0.25">
      <c r="C408" s="3"/>
      <c r="D408" s="3"/>
      <c r="E408" s="4"/>
      <c r="F408" s="4"/>
      <c r="H408" s="61"/>
    </row>
    <row r="409" spans="2:8" ht="25.5" x14ac:dyDescent="0.25">
      <c r="C409" s="14" t="s">
        <v>14</v>
      </c>
      <c r="D409" s="6"/>
    </row>
    <row r="410" spans="2:8" ht="18.75" x14ac:dyDescent="0.25">
      <c r="C410" s="94" t="s">
        <v>6</v>
      </c>
      <c r="D410" s="65" t="s">
        <v>0</v>
      </c>
      <c r="E410" s="9">
        <f>ROUND((G398+D391)/D391,2)</f>
        <v>1.26</v>
      </c>
      <c r="F410" s="9"/>
      <c r="G410" s="10"/>
      <c r="H410" s="7"/>
    </row>
    <row r="411" spans="2:8" x14ac:dyDescent="0.25">
      <c r="C411" s="94"/>
      <c r="D411" s="65" t="s">
        <v>1</v>
      </c>
      <c r="E411" s="9">
        <f>ROUND((G399+G400+D391)/D391,2)</f>
        <v>1.1299999999999999</v>
      </c>
      <c r="F411" s="9"/>
      <c r="G411" s="11"/>
      <c r="H411" s="62"/>
    </row>
    <row r="412" spans="2:8" x14ac:dyDescent="0.25">
      <c r="C412" s="94"/>
      <c r="D412" s="65" t="s">
        <v>2</v>
      </c>
      <c r="E412" s="9">
        <f>ROUND((G401+D391)/D391,2)</f>
        <v>1</v>
      </c>
      <c r="F412" s="12"/>
      <c r="G412" s="11"/>
    </row>
    <row r="413" spans="2:8" x14ac:dyDescent="0.25">
      <c r="C413" s="94"/>
      <c r="D413" s="13" t="s">
        <v>3</v>
      </c>
      <c r="E413" s="45">
        <f>ROUND((SUM(G402:G407)+D391)/D391,2)</f>
        <v>1</v>
      </c>
      <c r="F413" s="10"/>
      <c r="G413" s="11"/>
    </row>
    <row r="414" spans="2:8" ht="25.5" x14ac:dyDescent="0.25">
      <c r="D414" s="46" t="s">
        <v>4</v>
      </c>
      <c r="E414" s="47">
        <f>SUM(E410:E413)-IF(D395="сплошная",3,2)</f>
        <v>2.3899999999999997</v>
      </c>
      <c r="F414" s="25"/>
    </row>
    <row r="415" spans="2:8" x14ac:dyDescent="0.25">
      <c r="E415" s="15"/>
    </row>
    <row r="416" spans="2:8" ht="25.5" x14ac:dyDescent="0.35">
      <c r="B416" s="22"/>
      <c r="C416" s="16" t="s">
        <v>23</v>
      </c>
      <c r="D416" s="90">
        <f>E414*D391</f>
        <v>31053.747999999996</v>
      </c>
      <c r="E416" s="90"/>
    </row>
    <row r="417" spans="2:8" ht="18.75" x14ac:dyDescent="0.3">
      <c r="C417" s="17" t="s">
        <v>8</v>
      </c>
      <c r="D417" s="103">
        <f>D416/D390</f>
        <v>166.95563440860212</v>
      </c>
      <c r="E417" s="103"/>
      <c r="G417" s="7"/>
      <c r="H417" s="63"/>
    </row>
    <row r="430" spans="2:8" ht="60.75" x14ac:dyDescent="0.8">
      <c r="B430" s="78" t="s">
        <v>76</v>
      </c>
      <c r="C430" s="78"/>
      <c r="D430" s="78"/>
      <c r="E430" s="78"/>
      <c r="F430" s="78"/>
      <c r="G430" s="78"/>
      <c r="H430" s="78"/>
    </row>
    <row r="431" spans="2:8" x14ac:dyDescent="0.25">
      <c r="B431" s="79" t="s">
        <v>36</v>
      </c>
      <c r="C431" s="79"/>
      <c r="D431" s="79"/>
      <c r="E431" s="79"/>
      <c r="F431" s="79"/>
      <c r="G431" s="79"/>
    </row>
    <row r="432" spans="2:8" x14ac:dyDescent="0.25">
      <c r="C432" s="64"/>
      <c r="G432" s="7"/>
    </row>
    <row r="433" spans="2:8" ht="25.5" x14ac:dyDescent="0.25">
      <c r="C433" s="14" t="s">
        <v>5</v>
      </c>
      <c r="D433" s="6"/>
    </row>
    <row r="434" spans="2:8" ht="20.25" x14ac:dyDescent="0.25">
      <c r="B434" s="10"/>
      <c r="C434" s="80" t="s">
        <v>15</v>
      </c>
      <c r="D434" s="83" t="s">
        <v>37</v>
      </c>
      <c r="E434" s="83"/>
      <c r="F434" s="83"/>
      <c r="G434" s="83"/>
      <c r="H434" s="58"/>
    </row>
    <row r="435" spans="2:8" ht="20.25" x14ac:dyDescent="0.25">
      <c r="B435" s="10"/>
      <c r="C435" s="81"/>
      <c r="D435" s="83" t="s">
        <v>40</v>
      </c>
      <c r="E435" s="83"/>
      <c r="F435" s="83"/>
      <c r="G435" s="83"/>
      <c r="H435" s="58"/>
    </row>
    <row r="436" spans="2:8" ht="20.25" x14ac:dyDescent="0.25">
      <c r="B436" s="10"/>
      <c r="C436" s="82"/>
      <c r="D436" s="83" t="s">
        <v>51</v>
      </c>
      <c r="E436" s="83"/>
      <c r="F436" s="83"/>
      <c r="G436" s="83"/>
      <c r="H436" s="58"/>
    </row>
    <row r="437" spans="2:8" x14ac:dyDescent="0.25">
      <c r="C437" s="48" t="s">
        <v>12</v>
      </c>
      <c r="D437" s="49">
        <v>7.1</v>
      </c>
      <c r="E437" s="50"/>
      <c r="F437" s="10"/>
    </row>
    <row r="438" spans="2:8" x14ac:dyDescent="0.25">
      <c r="C438" s="1" t="s">
        <v>9</v>
      </c>
      <c r="D438" s="44">
        <v>377</v>
      </c>
      <c r="E438" s="84" t="s">
        <v>16</v>
      </c>
      <c r="F438" s="85"/>
      <c r="G438" s="88">
        <f>D439/D438</f>
        <v>9.8114058355437663</v>
      </c>
    </row>
    <row r="439" spans="2:8" x14ac:dyDescent="0.25">
      <c r="C439" s="1" t="s">
        <v>10</v>
      </c>
      <c r="D439" s="44">
        <v>3698.9</v>
      </c>
      <c r="E439" s="86"/>
      <c r="F439" s="87"/>
      <c r="G439" s="89"/>
    </row>
    <row r="440" spans="2:8" x14ac:dyDescent="0.25">
      <c r="C440" s="54"/>
      <c r="D440" s="55"/>
      <c r="E440" s="56"/>
    </row>
    <row r="441" spans="2:8" x14ac:dyDescent="0.3">
      <c r="C441" s="53" t="s">
        <v>7</v>
      </c>
      <c r="D441" s="51" t="s">
        <v>52</v>
      </c>
      <c r="E441" s="59"/>
    </row>
    <row r="442" spans="2:8" x14ac:dyDescent="0.3">
      <c r="C442" s="53" t="s">
        <v>11</v>
      </c>
      <c r="D442" s="51">
        <v>80</v>
      </c>
      <c r="E442" s="59"/>
    </row>
    <row r="443" spans="2:8" x14ac:dyDescent="0.3">
      <c r="C443" s="53" t="s">
        <v>13</v>
      </c>
      <c r="D443" s="52" t="s">
        <v>34</v>
      </c>
      <c r="E443" s="59"/>
    </row>
    <row r="444" spans="2:8" ht="24" thickBot="1" x14ac:dyDescent="0.3">
      <c r="C444" s="60"/>
      <c r="D444" s="60"/>
    </row>
    <row r="445" spans="2:8" ht="48" thickBot="1" x14ac:dyDescent="0.3">
      <c r="B445" s="95" t="s">
        <v>17</v>
      </c>
      <c r="C445" s="96"/>
      <c r="D445" s="23" t="s">
        <v>20</v>
      </c>
      <c r="E445" s="91" t="s">
        <v>22</v>
      </c>
      <c r="F445" s="92"/>
      <c r="G445" s="2" t="s">
        <v>21</v>
      </c>
    </row>
    <row r="446" spans="2:8" ht="24" thickBot="1" x14ac:dyDescent="0.3">
      <c r="B446" s="97" t="s">
        <v>35</v>
      </c>
      <c r="C446" s="98"/>
      <c r="D446" s="32">
        <v>122.46</v>
      </c>
      <c r="E446" s="33">
        <v>7.1</v>
      </c>
      <c r="F446" s="18" t="s">
        <v>24</v>
      </c>
      <c r="G446" s="26">
        <f t="shared" ref="G446:G453" si="10">D446*E446</f>
        <v>869.46599999999989</v>
      </c>
      <c r="H446" s="93"/>
    </row>
    <row r="447" spans="2:8" x14ac:dyDescent="0.25">
      <c r="B447" s="99" t="s">
        <v>18</v>
      </c>
      <c r="C447" s="100"/>
      <c r="D447" s="34">
        <v>70.41</v>
      </c>
      <c r="E447" s="35">
        <v>1.62</v>
      </c>
      <c r="F447" s="19" t="s">
        <v>25</v>
      </c>
      <c r="G447" s="27">
        <f t="shared" si="10"/>
        <v>114.0642</v>
      </c>
      <c r="H447" s="93"/>
    </row>
    <row r="448" spans="2:8" ht="24" thickBot="1" x14ac:dyDescent="0.3">
      <c r="B448" s="76" t="s">
        <v>19</v>
      </c>
      <c r="C448" s="77"/>
      <c r="D448" s="36">
        <v>222.31</v>
      </c>
      <c r="E448" s="37">
        <v>1.62</v>
      </c>
      <c r="F448" s="20" t="s">
        <v>25</v>
      </c>
      <c r="G448" s="28">
        <f t="shared" si="10"/>
        <v>360.1422</v>
      </c>
      <c r="H448" s="93"/>
    </row>
    <row r="449" spans="2:8" ht="24" thickBot="1" x14ac:dyDescent="0.3">
      <c r="B449" s="101" t="s">
        <v>27</v>
      </c>
      <c r="C449" s="102"/>
      <c r="D449" s="38"/>
      <c r="E449" s="39"/>
      <c r="F449" s="24" t="s">
        <v>24</v>
      </c>
      <c r="G449" s="29">
        <f t="shared" si="10"/>
        <v>0</v>
      </c>
      <c r="H449" s="93"/>
    </row>
    <row r="450" spans="2:8" x14ac:dyDescent="0.25">
      <c r="B450" s="99" t="s">
        <v>32</v>
      </c>
      <c r="C450" s="100"/>
      <c r="D450" s="34"/>
      <c r="E450" s="35"/>
      <c r="F450" s="19" t="s">
        <v>24</v>
      </c>
      <c r="G450" s="27">
        <f t="shared" si="10"/>
        <v>0</v>
      </c>
      <c r="H450" s="93"/>
    </row>
    <row r="451" spans="2:8" x14ac:dyDescent="0.25">
      <c r="B451" s="74" t="s">
        <v>26</v>
      </c>
      <c r="C451" s="75"/>
      <c r="D451" s="40"/>
      <c r="E451" s="41"/>
      <c r="F451" s="21" t="s">
        <v>24</v>
      </c>
      <c r="G451" s="30">
        <f t="shared" si="10"/>
        <v>0</v>
      </c>
      <c r="H451" s="93"/>
    </row>
    <row r="452" spans="2:8" x14ac:dyDescent="0.25">
      <c r="B452" s="74" t="s">
        <v>28</v>
      </c>
      <c r="C452" s="75"/>
      <c r="D452" s="42"/>
      <c r="E452" s="43"/>
      <c r="F452" s="21" t="s">
        <v>24</v>
      </c>
      <c r="G452" s="30">
        <f t="shared" si="10"/>
        <v>0</v>
      </c>
      <c r="H452" s="93"/>
    </row>
    <row r="453" spans="2:8" x14ac:dyDescent="0.25">
      <c r="B453" s="74" t="s">
        <v>29</v>
      </c>
      <c r="C453" s="75"/>
      <c r="D453" s="42"/>
      <c r="E453" s="43"/>
      <c r="F453" s="21" t="s">
        <v>24</v>
      </c>
      <c r="G453" s="30">
        <f t="shared" si="10"/>
        <v>0</v>
      </c>
      <c r="H453" s="93"/>
    </row>
    <row r="454" spans="2:8" x14ac:dyDescent="0.25">
      <c r="B454" s="74" t="s">
        <v>31</v>
      </c>
      <c r="C454" s="75"/>
      <c r="D454" s="42"/>
      <c r="E454" s="43"/>
      <c r="F454" s="21" t="s">
        <v>24</v>
      </c>
      <c r="G454" s="30">
        <f>D454*E454</f>
        <v>0</v>
      </c>
      <c r="H454" s="93"/>
    </row>
    <row r="455" spans="2:8" ht="24" thickBot="1" x14ac:dyDescent="0.3">
      <c r="B455" s="76" t="s">
        <v>30</v>
      </c>
      <c r="C455" s="77"/>
      <c r="D455" s="36"/>
      <c r="E455" s="37"/>
      <c r="F455" s="20" t="s">
        <v>24</v>
      </c>
      <c r="G455" s="31">
        <f>D455*E455</f>
        <v>0</v>
      </c>
      <c r="H455" s="93"/>
    </row>
    <row r="456" spans="2:8" x14ac:dyDescent="0.25">
      <c r="C456" s="3"/>
      <c r="D456" s="3"/>
      <c r="E456" s="4"/>
      <c r="F456" s="4"/>
      <c r="H456" s="61"/>
    </row>
    <row r="457" spans="2:8" ht="25.5" x14ac:dyDescent="0.25">
      <c r="C457" s="14" t="s">
        <v>14</v>
      </c>
      <c r="D457" s="6"/>
    </row>
    <row r="458" spans="2:8" ht="18.75" x14ac:dyDescent="0.25">
      <c r="C458" s="94" t="s">
        <v>6</v>
      </c>
      <c r="D458" s="65" t="s">
        <v>0</v>
      </c>
      <c r="E458" s="9">
        <f>ROUND((G446+D439)/D439,2)</f>
        <v>1.24</v>
      </c>
      <c r="F458" s="9"/>
      <c r="G458" s="10"/>
      <c r="H458" s="7"/>
    </row>
    <row r="459" spans="2:8" x14ac:dyDescent="0.25">
      <c r="C459" s="94"/>
      <c r="D459" s="65" t="s">
        <v>1</v>
      </c>
      <c r="E459" s="9">
        <f>ROUND((G447+G448+D439)/D439,2)</f>
        <v>1.1299999999999999</v>
      </c>
      <c r="F459" s="9"/>
      <c r="G459" s="11"/>
      <c r="H459" s="62"/>
    </row>
    <row r="460" spans="2:8" x14ac:dyDescent="0.25">
      <c r="C460" s="94"/>
      <c r="D460" s="65" t="s">
        <v>2</v>
      </c>
      <c r="E460" s="9">
        <f>ROUND((G449+D439)/D439,2)</f>
        <v>1</v>
      </c>
      <c r="F460" s="12"/>
      <c r="G460" s="11"/>
    </row>
    <row r="461" spans="2:8" x14ac:dyDescent="0.25">
      <c r="C461" s="94"/>
      <c r="D461" s="13" t="s">
        <v>3</v>
      </c>
      <c r="E461" s="45">
        <f>ROUND((SUM(G450:G455)+D439)/D439,2)</f>
        <v>1</v>
      </c>
      <c r="F461" s="10"/>
      <c r="G461" s="11"/>
    </row>
    <row r="462" spans="2:8" ht="25.5" x14ac:dyDescent="0.25">
      <c r="D462" s="46" t="s">
        <v>4</v>
      </c>
      <c r="E462" s="47">
        <f>SUM(E458:E461)-IF(D443="сплошная",3,2)</f>
        <v>2.37</v>
      </c>
      <c r="F462" s="25"/>
    </row>
    <row r="463" spans="2:8" x14ac:dyDescent="0.25">
      <c r="E463" s="15"/>
    </row>
    <row r="464" spans="2:8" ht="25.5" x14ac:dyDescent="0.35">
      <c r="B464" s="22"/>
      <c r="C464" s="16" t="s">
        <v>23</v>
      </c>
      <c r="D464" s="90">
        <f>E462*D439</f>
        <v>8766.393</v>
      </c>
      <c r="E464" s="90"/>
    </row>
    <row r="465" spans="2:8" ht="18.75" x14ac:dyDescent="0.3">
      <c r="C465" s="17" t="s">
        <v>8</v>
      </c>
      <c r="D465" s="103">
        <f>D464/D438</f>
        <v>23.253031830238726</v>
      </c>
      <c r="E465" s="103"/>
      <c r="G465" s="7"/>
      <c r="H465" s="63"/>
    </row>
    <row r="478" spans="2:8" ht="60.75" customHeight="1" x14ac:dyDescent="0.8">
      <c r="B478" s="78" t="s">
        <v>77</v>
      </c>
      <c r="C478" s="78"/>
      <c r="D478" s="78"/>
      <c r="E478" s="78"/>
      <c r="F478" s="78"/>
      <c r="G478" s="78"/>
      <c r="H478" s="78"/>
    </row>
    <row r="479" spans="2:8" ht="23.25" customHeight="1" x14ac:dyDescent="0.25">
      <c r="B479" s="79" t="s">
        <v>36</v>
      </c>
      <c r="C479" s="79"/>
      <c r="D479" s="79"/>
      <c r="E479" s="79"/>
      <c r="F479" s="79"/>
      <c r="G479" s="79"/>
    </row>
    <row r="480" spans="2:8" x14ac:dyDescent="0.25">
      <c r="C480" s="67"/>
      <c r="G480" s="7"/>
    </row>
    <row r="481" spans="2:8" ht="25.5" x14ac:dyDescent="0.25">
      <c r="C481" s="14" t="s">
        <v>5</v>
      </c>
      <c r="D481" s="6"/>
    </row>
    <row r="482" spans="2:8" ht="20.25" customHeight="1" x14ac:dyDescent="0.25">
      <c r="B482" s="10"/>
      <c r="C482" s="80" t="s">
        <v>15</v>
      </c>
      <c r="D482" s="83" t="s">
        <v>37</v>
      </c>
      <c r="E482" s="83"/>
      <c r="F482" s="83"/>
      <c r="G482" s="83"/>
      <c r="H482" s="58"/>
    </row>
    <row r="483" spans="2:8" ht="20.25" customHeight="1" x14ac:dyDescent="0.25">
      <c r="B483" s="10"/>
      <c r="C483" s="81"/>
      <c r="D483" s="83" t="s">
        <v>39</v>
      </c>
      <c r="E483" s="83"/>
      <c r="F483" s="83"/>
      <c r="G483" s="83"/>
      <c r="H483" s="58"/>
    </row>
    <row r="484" spans="2:8" ht="20.25" customHeight="1" x14ac:dyDescent="0.25">
      <c r="B484" s="10"/>
      <c r="C484" s="82"/>
      <c r="D484" s="83" t="s">
        <v>46</v>
      </c>
      <c r="E484" s="83"/>
      <c r="F484" s="83"/>
      <c r="G484" s="83"/>
      <c r="H484" s="58"/>
    </row>
    <row r="485" spans="2:8" x14ac:dyDescent="0.25">
      <c r="C485" s="48" t="s">
        <v>12</v>
      </c>
      <c r="D485" s="49">
        <v>5.6</v>
      </c>
      <c r="E485" s="50"/>
      <c r="F485" s="10"/>
    </row>
    <row r="486" spans="2:8" ht="23.25" customHeight="1" x14ac:dyDescent="0.25">
      <c r="C486" s="1" t="s">
        <v>9</v>
      </c>
      <c r="D486" s="44">
        <v>1563</v>
      </c>
      <c r="E486" s="84" t="s">
        <v>16</v>
      </c>
      <c r="F486" s="85"/>
      <c r="G486" s="88">
        <f>D487/D486</f>
        <v>52.384024312220085</v>
      </c>
    </row>
    <row r="487" spans="2:8" x14ac:dyDescent="0.25">
      <c r="C487" s="1" t="s">
        <v>10</v>
      </c>
      <c r="D487" s="44">
        <v>81876.23</v>
      </c>
      <c r="E487" s="86"/>
      <c r="F487" s="87"/>
      <c r="G487" s="89"/>
    </row>
    <row r="488" spans="2:8" x14ac:dyDescent="0.25">
      <c r="C488" s="54"/>
      <c r="D488" s="55"/>
      <c r="E488" s="56"/>
    </row>
    <row r="489" spans="2:8" x14ac:dyDescent="0.3">
      <c r="C489" s="53" t="s">
        <v>7</v>
      </c>
      <c r="D489" s="51" t="s">
        <v>47</v>
      </c>
      <c r="E489" s="59"/>
    </row>
    <row r="490" spans="2:8" x14ac:dyDescent="0.3">
      <c r="C490" s="53" t="s">
        <v>11</v>
      </c>
      <c r="D490" s="51">
        <v>90</v>
      </c>
      <c r="E490" s="59"/>
    </row>
    <row r="491" spans="2:8" x14ac:dyDescent="0.3">
      <c r="C491" s="53" t="s">
        <v>13</v>
      </c>
      <c r="D491" s="52" t="s">
        <v>33</v>
      </c>
      <c r="E491" s="59"/>
    </row>
    <row r="492" spans="2:8" ht="24" thickBot="1" x14ac:dyDescent="0.3">
      <c r="C492" s="60"/>
      <c r="D492" s="60"/>
    </row>
    <row r="493" spans="2:8" ht="48" customHeight="1" thickBot="1" x14ac:dyDescent="0.3">
      <c r="B493" s="95" t="s">
        <v>17</v>
      </c>
      <c r="C493" s="96"/>
      <c r="D493" s="23" t="s">
        <v>20</v>
      </c>
      <c r="E493" s="91" t="s">
        <v>22</v>
      </c>
      <c r="F493" s="92"/>
      <c r="G493" s="2" t="s">
        <v>21</v>
      </c>
    </row>
    <row r="494" spans="2:8" ht="24" customHeight="1" thickBot="1" x14ac:dyDescent="0.3">
      <c r="B494" s="97" t="s">
        <v>35</v>
      </c>
      <c r="C494" s="98"/>
      <c r="D494" s="32">
        <v>122.46</v>
      </c>
      <c r="E494" s="33">
        <v>5.6</v>
      </c>
      <c r="F494" s="18" t="s">
        <v>24</v>
      </c>
      <c r="G494" s="26">
        <f t="shared" ref="G494:G501" si="11">D494*E494</f>
        <v>685.77599999999995</v>
      </c>
      <c r="H494" s="93"/>
    </row>
    <row r="495" spans="2:8" ht="23.25" customHeight="1" x14ac:dyDescent="0.25">
      <c r="B495" s="99" t="s">
        <v>18</v>
      </c>
      <c r="C495" s="100"/>
      <c r="D495" s="34">
        <v>70.41</v>
      </c>
      <c r="E495" s="35">
        <v>1.32</v>
      </c>
      <c r="F495" s="19" t="s">
        <v>25</v>
      </c>
      <c r="G495" s="27">
        <f t="shared" si="11"/>
        <v>92.941199999999995</v>
      </c>
      <c r="H495" s="93"/>
    </row>
    <row r="496" spans="2:8" ht="24" customHeight="1" thickBot="1" x14ac:dyDescent="0.3">
      <c r="B496" s="76" t="s">
        <v>19</v>
      </c>
      <c r="C496" s="77"/>
      <c r="D496" s="36">
        <v>222.31</v>
      </c>
      <c r="E496" s="37">
        <v>1.32</v>
      </c>
      <c r="F496" s="20" t="s">
        <v>25</v>
      </c>
      <c r="G496" s="28">
        <f t="shared" si="11"/>
        <v>293.44920000000002</v>
      </c>
      <c r="H496" s="93"/>
    </row>
    <row r="497" spans="2:8" ht="24" customHeight="1" thickBot="1" x14ac:dyDescent="0.3">
      <c r="B497" s="101" t="s">
        <v>27</v>
      </c>
      <c r="C497" s="102"/>
      <c r="D497" s="38"/>
      <c r="E497" s="39"/>
      <c r="F497" s="24" t="s">
        <v>24</v>
      </c>
      <c r="G497" s="29">
        <f t="shared" si="11"/>
        <v>0</v>
      </c>
      <c r="H497" s="93"/>
    </row>
    <row r="498" spans="2:8" ht="23.25" customHeight="1" x14ac:dyDescent="0.25">
      <c r="B498" s="99" t="s">
        <v>32</v>
      </c>
      <c r="C498" s="100"/>
      <c r="D498" s="34">
        <v>665.33</v>
      </c>
      <c r="E498" s="35">
        <v>5.6</v>
      </c>
      <c r="F498" s="19" t="s">
        <v>24</v>
      </c>
      <c r="G498" s="27">
        <f t="shared" si="11"/>
        <v>3725.848</v>
      </c>
      <c r="H498" s="93"/>
    </row>
    <row r="499" spans="2:8" ht="23.25" customHeight="1" x14ac:dyDescent="0.25">
      <c r="B499" s="74" t="s">
        <v>26</v>
      </c>
      <c r="C499" s="75"/>
      <c r="D499" s="40"/>
      <c r="E499" s="41"/>
      <c r="F499" s="21" t="s">
        <v>24</v>
      </c>
      <c r="G499" s="30">
        <f t="shared" si="11"/>
        <v>0</v>
      </c>
      <c r="H499" s="93"/>
    </row>
    <row r="500" spans="2:8" ht="23.25" customHeight="1" x14ac:dyDescent="0.25">
      <c r="B500" s="74" t="s">
        <v>28</v>
      </c>
      <c r="C500" s="75"/>
      <c r="D500" s="42">
        <v>2425.1</v>
      </c>
      <c r="E500" s="43">
        <v>5.6</v>
      </c>
      <c r="F500" s="21" t="s">
        <v>24</v>
      </c>
      <c r="G500" s="30">
        <f t="shared" si="11"/>
        <v>13580.56</v>
      </c>
      <c r="H500" s="93"/>
    </row>
    <row r="501" spans="2:8" ht="23.25" customHeight="1" x14ac:dyDescent="0.25">
      <c r="B501" s="74" t="s">
        <v>29</v>
      </c>
      <c r="C501" s="75"/>
      <c r="D501" s="42">
        <v>1718.79</v>
      </c>
      <c r="E501" s="43">
        <v>5.6</v>
      </c>
      <c r="F501" s="21" t="s">
        <v>24</v>
      </c>
      <c r="G501" s="30">
        <f t="shared" si="11"/>
        <v>9625.2239999999983</v>
      </c>
      <c r="H501" s="93"/>
    </row>
    <row r="502" spans="2:8" ht="23.25" customHeight="1" x14ac:dyDescent="0.25">
      <c r="B502" s="74" t="s">
        <v>31</v>
      </c>
      <c r="C502" s="75"/>
      <c r="D502" s="42">
        <v>473.91</v>
      </c>
      <c r="E502" s="43">
        <v>5.6</v>
      </c>
      <c r="F502" s="21" t="s">
        <v>24</v>
      </c>
      <c r="G502" s="30">
        <f>D502*E502</f>
        <v>2653.8960000000002</v>
      </c>
      <c r="H502" s="93"/>
    </row>
    <row r="503" spans="2:8" ht="24" thickBot="1" x14ac:dyDescent="0.3">
      <c r="B503" s="76" t="s">
        <v>30</v>
      </c>
      <c r="C503" s="77"/>
      <c r="D503" s="36">
        <v>320.5</v>
      </c>
      <c r="E503" s="37">
        <v>56</v>
      </c>
      <c r="F503" s="20" t="s">
        <v>24</v>
      </c>
      <c r="G503" s="31">
        <f>D503*E503</f>
        <v>17948</v>
      </c>
      <c r="H503" s="93"/>
    </row>
    <row r="504" spans="2:8" x14ac:dyDescent="0.25">
      <c r="C504" s="3"/>
      <c r="D504" s="3"/>
      <c r="E504" s="4"/>
      <c r="F504" s="4"/>
      <c r="H504" s="61"/>
    </row>
    <row r="505" spans="2:8" ht="25.5" x14ac:dyDescent="0.25">
      <c r="C505" s="14" t="s">
        <v>14</v>
      </c>
      <c r="D505" s="6"/>
    </row>
    <row r="506" spans="2:8" ht="18.75" x14ac:dyDescent="0.25">
      <c r="C506" s="94" t="s">
        <v>6</v>
      </c>
      <c r="D506" s="66" t="s">
        <v>0</v>
      </c>
      <c r="E506" s="9">
        <f>ROUND((G494+D487)/D487,2)</f>
        <v>1.01</v>
      </c>
      <c r="F506" s="9"/>
      <c r="G506" s="10"/>
      <c r="H506" s="7"/>
    </row>
    <row r="507" spans="2:8" x14ac:dyDescent="0.25">
      <c r="C507" s="94"/>
      <c r="D507" s="66" t="s">
        <v>1</v>
      </c>
      <c r="E507" s="9">
        <f>ROUND((G495+G496+D487)/D487,2)</f>
        <v>1</v>
      </c>
      <c r="F507" s="9"/>
      <c r="G507" s="11"/>
      <c r="H507" s="62"/>
    </row>
    <row r="508" spans="2:8" x14ac:dyDescent="0.25">
      <c r="C508" s="94"/>
      <c r="D508" s="66" t="s">
        <v>2</v>
      </c>
      <c r="E508" s="9">
        <f>ROUND((G497+D487)/D487,2)</f>
        <v>1</v>
      </c>
      <c r="F508" s="12"/>
      <c r="G508" s="11"/>
    </row>
    <row r="509" spans="2:8" x14ac:dyDescent="0.25">
      <c r="C509" s="94"/>
      <c r="D509" s="13" t="s">
        <v>3</v>
      </c>
      <c r="E509" s="45">
        <f>ROUND((SUM(G498:G503)+D487)/D487,2)</f>
        <v>1.58</v>
      </c>
      <c r="F509" s="10"/>
      <c r="G509" s="11"/>
    </row>
    <row r="510" spans="2:8" ht="25.5" x14ac:dyDescent="0.25">
      <c r="D510" s="46" t="s">
        <v>4</v>
      </c>
      <c r="E510" s="47">
        <f>SUM(E506:E509)-IF(D491="сплошная",3,2)</f>
        <v>1.5899999999999999</v>
      </c>
      <c r="F510" s="25"/>
    </row>
    <row r="511" spans="2:8" x14ac:dyDescent="0.25">
      <c r="E511" s="15"/>
    </row>
    <row r="512" spans="2:8" ht="25.5" x14ac:dyDescent="0.35">
      <c r="B512" s="22"/>
      <c r="C512" s="16" t="s">
        <v>23</v>
      </c>
      <c r="D512" s="90">
        <f>E510*D487</f>
        <v>130183.20569999998</v>
      </c>
      <c r="E512" s="90"/>
    </row>
    <row r="513" spans="2:8" ht="18.75" x14ac:dyDescent="0.3">
      <c r="C513" s="17" t="s">
        <v>8</v>
      </c>
      <c r="D513" s="103">
        <f>D512/D486</f>
        <v>83.290598656429921</v>
      </c>
      <c r="E513" s="103"/>
      <c r="G513" s="7"/>
      <c r="H513" s="63"/>
    </row>
    <row r="526" spans="2:8" ht="60.75" x14ac:dyDescent="0.8">
      <c r="B526" s="78" t="s">
        <v>78</v>
      </c>
      <c r="C526" s="78"/>
      <c r="D526" s="78"/>
      <c r="E526" s="78"/>
      <c r="F526" s="78"/>
      <c r="G526" s="78"/>
      <c r="H526" s="78"/>
    </row>
    <row r="527" spans="2:8" x14ac:dyDescent="0.25">
      <c r="B527" s="79" t="s">
        <v>36</v>
      </c>
      <c r="C527" s="79"/>
      <c r="D527" s="79"/>
      <c r="E527" s="79"/>
      <c r="F527" s="79"/>
      <c r="G527" s="79"/>
    </row>
    <row r="528" spans="2:8" x14ac:dyDescent="0.25">
      <c r="C528" s="64"/>
      <c r="G528" s="7"/>
    </row>
    <row r="529" spans="2:8" ht="25.5" x14ac:dyDescent="0.25">
      <c r="C529" s="14" t="s">
        <v>5</v>
      </c>
      <c r="D529" s="6"/>
    </row>
    <row r="530" spans="2:8" ht="20.25" x14ac:dyDescent="0.25">
      <c r="B530" s="10"/>
      <c r="C530" s="80" t="s">
        <v>15</v>
      </c>
      <c r="D530" s="83" t="s">
        <v>37</v>
      </c>
      <c r="E530" s="83"/>
      <c r="F530" s="83"/>
      <c r="G530" s="83"/>
      <c r="H530" s="58"/>
    </row>
    <row r="531" spans="2:8" ht="20.25" x14ac:dyDescent="0.25">
      <c r="B531" s="10"/>
      <c r="C531" s="81"/>
      <c r="D531" s="83" t="s">
        <v>39</v>
      </c>
      <c r="E531" s="83"/>
      <c r="F531" s="83"/>
      <c r="G531" s="83"/>
      <c r="H531" s="58"/>
    </row>
    <row r="532" spans="2:8" ht="20.25" x14ac:dyDescent="0.25">
      <c r="B532" s="10"/>
      <c r="C532" s="82"/>
      <c r="D532" s="83" t="s">
        <v>48</v>
      </c>
      <c r="E532" s="83"/>
      <c r="F532" s="83"/>
      <c r="G532" s="83"/>
      <c r="H532" s="58"/>
    </row>
    <row r="533" spans="2:8" x14ac:dyDescent="0.25">
      <c r="C533" s="48" t="s">
        <v>12</v>
      </c>
      <c r="D533" s="49">
        <v>5.4</v>
      </c>
      <c r="E533" s="50"/>
      <c r="F533" s="10"/>
    </row>
    <row r="534" spans="2:8" x14ac:dyDescent="0.25">
      <c r="C534" s="1" t="s">
        <v>9</v>
      </c>
      <c r="D534" s="44">
        <v>67</v>
      </c>
      <c r="E534" s="84" t="s">
        <v>16</v>
      </c>
      <c r="F534" s="85"/>
      <c r="G534" s="88">
        <f>D535/D534</f>
        <v>10.313432835820896</v>
      </c>
    </row>
    <row r="535" spans="2:8" x14ac:dyDescent="0.25">
      <c r="C535" s="1" t="s">
        <v>10</v>
      </c>
      <c r="D535" s="44">
        <v>691</v>
      </c>
      <c r="E535" s="86"/>
      <c r="F535" s="87"/>
      <c r="G535" s="89"/>
    </row>
    <row r="536" spans="2:8" x14ac:dyDescent="0.25">
      <c r="C536" s="54"/>
      <c r="D536" s="55"/>
      <c r="E536" s="56"/>
    </row>
    <row r="537" spans="2:8" x14ac:dyDescent="0.3">
      <c r="C537" s="53" t="s">
        <v>7</v>
      </c>
      <c r="D537" s="51" t="s">
        <v>62</v>
      </c>
      <c r="E537" s="59"/>
    </row>
    <row r="538" spans="2:8" x14ac:dyDescent="0.3">
      <c r="C538" s="53" t="s">
        <v>11</v>
      </c>
      <c r="D538" s="51">
        <v>70</v>
      </c>
      <c r="E538" s="59"/>
    </row>
    <row r="539" spans="2:8" x14ac:dyDescent="0.3">
      <c r="C539" s="53" t="s">
        <v>13</v>
      </c>
      <c r="D539" s="52" t="s">
        <v>34</v>
      </c>
      <c r="E539" s="59"/>
    </row>
    <row r="540" spans="2:8" ht="24" thickBot="1" x14ac:dyDescent="0.3">
      <c r="C540" s="60"/>
      <c r="D540" s="60"/>
    </row>
    <row r="541" spans="2:8" ht="48" thickBot="1" x14ac:dyDescent="0.3">
      <c r="B541" s="95" t="s">
        <v>17</v>
      </c>
      <c r="C541" s="96"/>
      <c r="D541" s="23" t="s">
        <v>20</v>
      </c>
      <c r="E541" s="91" t="s">
        <v>22</v>
      </c>
      <c r="F541" s="92"/>
      <c r="G541" s="2" t="s">
        <v>21</v>
      </c>
    </row>
    <row r="542" spans="2:8" ht="24" thickBot="1" x14ac:dyDescent="0.3">
      <c r="B542" s="97" t="s">
        <v>35</v>
      </c>
      <c r="C542" s="98"/>
      <c r="D542" s="32">
        <v>122.46</v>
      </c>
      <c r="E542" s="33">
        <v>5.4</v>
      </c>
      <c r="F542" s="18" t="s">
        <v>24</v>
      </c>
      <c r="G542" s="26">
        <f t="shared" ref="G542:G549" si="12">D542*E542</f>
        <v>661.28399999999999</v>
      </c>
      <c r="H542" s="93"/>
    </row>
    <row r="543" spans="2:8" x14ac:dyDescent="0.25">
      <c r="B543" s="99" t="s">
        <v>18</v>
      </c>
      <c r="C543" s="100"/>
      <c r="D543" s="34">
        <v>70.41</v>
      </c>
      <c r="E543" s="35">
        <v>1.28</v>
      </c>
      <c r="F543" s="19" t="s">
        <v>25</v>
      </c>
      <c r="G543" s="27">
        <f t="shared" si="12"/>
        <v>90.124799999999993</v>
      </c>
      <c r="H543" s="93"/>
    </row>
    <row r="544" spans="2:8" ht="24" thickBot="1" x14ac:dyDescent="0.3">
      <c r="B544" s="76" t="s">
        <v>19</v>
      </c>
      <c r="C544" s="77"/>
      <c r="D544" s="36">
        <v>222.31</v>
      </c>
      <c r="E544" s="37">
        <v>1.28</v>
      </c>
      <c r="F544" s="20" t="s">
        <v>25</v>
      </c>
      <c r="G544" s="28">
        <f t="shared" si="12"/>
        <v>284.55680000000001</v>
      </c>
      <c r="H544" s="93"/>
    </row>
    <row r="545" spans="2:8" ht="24" thickBot="1" x14ac:dyDescent="0.3">
      <c r="B545" s="101" t="s">
        <v>27</v>
      </c>
      <c r="C545" s="102"/>
      <c r="D545" s="38"/>
      <c r="E545" s="39"/>
      <c r="F545" s="24" t="s">
        <v>24</v>
      </c>
      <c r="G545" s="29">
        <f t="shared" si="12"/>
        <v>0</v>
      </c>
      <c r="H545" s="93"/>
    </row>
    <row r="546" spans="2:8" x14ac:dyDescent="0.25">
      <c r="B546" s="99" t="s">
        <v>32</v>
      </c>
      <c r="C546" s="100"/>
      <c r="D546" s="34"/>
      <c r="E546" s="35"/>
      <c r="F546" s="19" t="s">
        <v>24</v>
      </c>
      <c r="G546" s="27">
        <f t="shared" si="12"/>
        <v>0</v>
      </c>
      <c r="H546" s="93"/>
    </row>
    <row r="547" spans="2:8" x14ac:dyDescent="0.25">
      <c r="B547" s="74" t="s">
        <v>26</v>
      </c>
      <c r="C547" s="75"/>
      <c r="D547" s="40"/>
      <c r="E547" s="41"/>
      <c r="F547" s="21" t="s">
        <v>24</v>
      </c>
      <c r="G547" s="30">
        <f t="shared" si="12"/>
        <v>0</v>
      </c>
      <c r="H547" s="93"/>
    </row>
    <row r="548" spans="2:8" x14ac:dyDescent="0.25">
      <c r="B548" s="74" t="s">
        <v>28</v>
      </c>
      <c r="C548" s="75"/>
      <c r="D548" s="42"/>
      <c r="E548" s="43"/>
      <c r="F548" s="21" t="s">
        <v>24</v>
      </c>
      <c r="G548" s="30">
        <f t="shared" si="12"/>
        <v>0</v>
      </c>
      <c r="H548" s="93"/>
    </row>
    <row r="549" spans="2:8" x14ac:dyDescent="0.25">
      <c r="B549" s="74" t="s">
        <v>29</v>
      </c>
      <c r="C549" s="75"/>
      <c r="D549" s="42"/>
      <c r="E549" s="43"/>
      <c r="F549" s="21" t="s">
        <v>24</v>
      </c>
      <c r="G549" s="30">
        <f t="shared" si="12"/>
        <v>0</v>
      </c>
      <c r="H549" s="93"/>
    </row>
    <row r="550" spans="2:8" x14ac:dyDescent="0.25">
      <c r="B550" s="74" t="s">
        <v>31</v>
      </c>
      <c r="C550" s="75"/>
      <c r="D550" s="42"/>
      <c r="E550" s="43"/>
      <c r="F550" s="21" t="s">
        <v>24</v>
      </c>
      <c r="G550" s="30">
        <f>D550*E550</f>
        <v>0</v>
      </c>
      <c r="H550" s="93"/>
    </row>
    <row r="551" spans="2:8" ht="24" thickBot="1" x14ac:dyDescent="0.3">
      <c r="B551" s="76" t="s">
        <v>30</v>
      </c>
      <c r="C551" s="77"/>
      <c r="D551" s="36"/>
      <c r="E551" s="37"/>
      <c r="F551" s="20" t="s">
        <v>24</v>
      </c>
      <c r="G551" s="31">
        <f>D551*E551</f>
        <v>0</v>
      </c>
      <c r="H551" s="93"/>
    </row>
    <row r="552" spans="2:8" x14ac:dyDescent="0.25">
      <c r="C552" s="3"/>
      <c r="D552" s="3"/>
      <c r="E552" s="4"/>
      <c r="F552" s="4"/>
      <c r="H552" s="61"/>
    </row>
    <row r="553" spans="2:8" ht="25.5" x14ac:dyDescent="0.25">
      <c r="C553" s="14" t="s">
        <v>14</v>
      </c>
      <c r="D553" s="6"/>
    </row>
    <row r="554" spans="2:8" ht="18.75" x14ac:dyDescent="0.25">
      <c r="C554" s="94" t="s">
        <v>6</v>
      </c>
      <c r="D554" s="65" t="s">
        <v>0</v>
      </c>
      <c r="E554" s="9">
        <f>ROUND((G542+D535)/D535,2)</f>
        <v>1.96</v>
      </c>
      <c r="F554" s="9"/>
      <c r="G554" s="10"/>
      <c r="H554" s="7"/>
    </row>
    <row r="555" spans="2:8" x14ac:dyDescent="0.25">
      <c r="C555" s="94"/>
      <c r="D555" s="65" t="s">
        <v>1</v>
      </c>
      <c r="E555" s="9">
        <f>ROUND((G543+G544+D535)/D535,2)</f>
        <v>1.54</v>
      </c>
      <c r="F555" s="9"/>
      <c r="G555" s="11"/>
      <c r="H555" s="62"/>
    </row>
    <row r="556" spans="2:8" x14ac:dyDescent="0.25">
      <c r="C556" s="94"/>
      <c r="D556" s="65" t="s">
        <v>2</v>
      </c>
      <c r="E556" s="9">
        <f>ROUND((G545+D535)/D535,2)</f>
        <v>1</v>
      </c>
      <c r="F556" s="12"/>
      <c r="G556" s="11"/>
    </row>
    <row r="557" spans="2:8" x14ac:dyDescent="0.25">
      <c r="C557" s="94"/>
      <c r="D557" s="13" t="s">
        <v>3</v>
      </c>
      <c r="E557" s="45">
        <f>ROUND((SUM(G546:G551)+D535)/D535,2)</f>
        <v>1</v>
      </c>
      <c r="F557" s="10"/>
      <c r="G557" s="11"/>
    </row>
    <row r="558" spans="2:8" ht="25.5" x14ac:dyDescent="0.25">
      <c r="D558" s="46" t="s">
        <v>4</v>
      </c>
      <c r="E558" s="47">
        <f>SUM(E554:E557)-IF(D539="сплошная",3,2)</f>
        <v>3.5</v>
      </c>
      <c r="F558" s="25"/>
    </row>
    <row r="559" spans="2:8" x14ac:dyDescent="0.25">
      <c r="E559" s="15"/>
    </row>
    <row r="560" spans="2:8" ht="25.5" x14ac:dyDescent="0.35">
      <c r="B560" s="22"/>
      <c r="C560" s="16" t="s">
        <v>23</v>
      </c>
      <c r="D560" s="90">
        <f>E558*D535</f>
        <v>2418.5</v>
      </c>
      <c r="E560" s="90"/>
    </row>
    <row r="561" spans="2:8" ht="18.75" x14ac:dyDescent="0.3">
      <c r="C561" s="17" t="s">
        <v>8</v>
      </c>
      <c r="D561" s="103">
        <f>D560/D534</f>
        <v>36.097014925373138</v>
      </c>
      <c r="E561" s="103"/>
      <c r="G561" s="7"/>
      <c r="H561" s="63"/>
    </row>
    <row r="574" spans="2:8" ht="60.75" x14ac:dyDescent="0.8">
      <c r="B574" s="78" t="s">
        <v>79</v>
      </c>
      <c r="C574" s="78"/>
      <c r="D574" s="78"/>
      <c r="E574" s="78"/>
      <c r="F574" s="78"/>
      <c r="G574" s="78"/>
      <c r="H574" s="78"/>
    </row>
    <row r="575" spans="2:8" x14ac:dyDescent="0.25">
      <c r="B575" s="79" t="s">
        <v>36</v>
      </c>
      <c r="C575" s="79"/>
      <c r="D575" s="79"/>
      <c r="E575" s="79"/>
      <c r="F575" s="79"/>
      <c r="G575" s="79"/>
    </row>
    <row r="576" spans="2:8" x14ac:dyDescent="0.25">
      <c r="C576" s="64"/>
      <c r="G576" s="7"/>
    </row>
    <row r="577" spans="2:8" ht="25.5" x14ac:dyDescent="0.25">
      <c r="C577" s="14" t="s">
        <v>5</v>
      </c>
      <c r="D577" s="6"/>
    </row>
    <row r="578" spans="2:8" ht="20.25" x14ac:dyDescent="0.25">
      <c r="B578" s="10"/>
      <c r="C578" s="80" t="s">
        <v>15</v>
      </c>
      <c r="D578" s="83" t="s">
        <v>37</v>
      </c>
      <c r="E578" s="83"/>
      <c r="F578" s="83"/>
      <c r="G578" s="83"/>
      <c r="H578" s="58"/>
    </row>
    <row r="579" spans="2:8" ht="20.25" customHeight="1" x14ac:dyDescent="0.25">
      <c r="B579" s="10"/>
      <c r="C579" s="81"/>
      <c r="D579" s="83" t="s">
        <v>45</v>
      </c>
      <c r="E579" s="83"/>
      <c r="F579" s="83"/>
      <c r="G579" s="83"/>
      <c r="H579" s="58"/>
    </row>
    <row r="580" spans="2:8" ht="20.25" customHeight="1" x14ac:dyDescent="0.25">
      <c r="B580" s="10"/>
      <c r="C580" s="82"/>
      <c r="D580" s="83" t="s">
        <v>63</v>
      </c>
      <c r="E580" s="83"/>
      <c r="F580" s="83"/>
      <c r="G580" s="83"/>
      <c r="H580" s="58"/>
    </row>
    <row r="581" spans="2:8" x14ac:dyDescent="0.25">
      <c r="C581" s="48" t="s">
        <v>12</v>
      </c>
      <c r="D581" s="49">
        <v>16.399999999999999</v>
      </c>
      <c r="E581" s="50"/>
      <c r="F581" s="10"/>
    </row>
    <row r="582" spans="2:8" x14ac:dyDescent="0.25">
      <c r="C582" s="1" t="s">
        <v>9</v>
      </c>
      <c r="D582" s="44">
        <v>691</v>
      </c>
      <c r="E582" s="84" t="s">
        <v>16</v>
      </c>
      <c r="F582" s="85"/>
      <c r="G582" s="88">
        <f>D583/D582</f>
        <v>11.732272069464544</v>
      </c>
    </row>
    <row r="583" spans="2:8" x14ac:dyDescent="0.25">
      <c r="C583" s="1" t="s">
        <v>10</v>
      </c>
      <c r="D583" s="44">
        <v>8107</v>
      </c>
      <c r="E583" s="86"/>
      <c r="F583" s="87"/>
      <c r="G583" s="89"/>
    </row>
    <row r="584" spans="2:8" x14ac:dyDescent="0.25">
      <c r="C584" s="54"/>
      <c r="D584" s="55"/>
      <c r="E584" s="56"/>
    </row>
    <row r="585" spans="2:8" x14ac:dyDescent="0.3">
      <c r="C585" s="53" t="s">
        <v>7</v>
      </c>
      <c r="D585" s="51" t="s">
        <v>64</v>
      </c>
      <c r="E585" s="59"/>
    </row>
    <row r="586" spans="2:8" x14ac:dyDescent="0.3">
      <c r="C586" s="53" t="s">
        <v>11</v>
      </c>
      <c r="D586" s="51">
        <v>75</v>
      </c>
      <c r="E586" s="59"/>
    </row>
    <row r="587" spans="2:8" x14ac:dyDescent="0.3">
      <c r="C587" s="53" t="s">
        <v>13</v>
      </c>
      <c r="D587" s="52" t="s">
        <v>34</v>
      </c>
      <c r="E587" s="59"/>
    </row>
    <row r="588" spans="2:8" ht="24" thickBot="1" x14ac:dyDescent="0.3">
      <c r="C588" s="60"/>
      <c r="D588" s="60"/>
    </row>
    <row r="589" spans="2:8" ht="48" thickBot="1" x14ac:dyDescent="0.3">
      <c r="B589" s="95" t="s">
        <v>17</v>
      </c>
      <c r="C589" s="96"/>
      <c r="D589" s="23" t="s">
        <v>20</v>
      </c>
      <c r="E589" s="91" t="s">
        <v>22</v>
      </c>
      <c r="F589" s="92"/>
      <c r="G589" s="2" t="s">
        <v>21</v>
      </c>
    </row>
    <row r="590" spans="2:8" ht="24" thickBot="1" x14ac:dyDescent="0.3">
      <c r="B590" s="97" t="s">
        <v>35</v>
      </c>
      <c r="C590" s="98"/>
      <c r="D590" s="32">
        <v>122.46</v>
      </c>
      <c r="E590" s="33">
        <v>16.399999999999999</v>
      </c>
      <c r="F590" s="18" t="s">
        <v>24</v>
      </c>
      <c r="G590" s="26">
        <f t="shared" ref="G590:G597" si="13">D590*E590</f>
        <v>2008.3439999999998</v>
      </c>
      <c r="H590" s="93"/>
    </row>
    <row r="591" spans="2:8" x14ac:dyDescent="0.25">
      <c r="B591" s="99" t="s">
        <v>18</v>
      </c>
      <c r="C591" s="100"/>
      <c r="D591" s="34">
        <v>70.41</v>
      </c>
      <c r="E591" s="35">
        <v>3.48</v>
      </c>
      <c r="F591" s="19" t="s">
        <v>25</v>
      </c>
      <c r="G591" s="27">
        <f t="shared" si="13"/>
        <v>245.02679999999998</v>
      </c>
      <c r="H591" s="93"/>
    </row>
    <row r="592" spans="2:8" ht="24" thickBot="1" x14ac:dyDescent="0.3">
      <c r="B592" s="76" t="s">
        <v>19</v>
      </c>
      <c r="C592" s="77"/>
      <c r="D592" s="36">
        <v>222.31</v>
      </c>
      <c r="E592" s="37">
        <v>3.48</v>
      </c>
      <c r="F592" s="20" t="s">
        <v>25</v>
      </c>
      <c r="G592" s="28">
        <f t="shared" si="13"/>
        <v>773.63880000000006</v>
      </c>
      <c r="H592" s="93"/>
    </row>
    <row r="593" spans="2:8" ht="24" thickBot="1" x14ac:dyDescent="0.3">
      <c r="B593" s="101" t="s">
        <v>27</v>
      </c>
      <c r="C593" s="102"/>
      <c r="D593" s="38"/>
      <c r="E593" s="39"/>
      <c r="F593" s="24" t="s">
        <v>24</v>
      </c>
      <c r="G593" s="29">
        <f t="shared" si="13"/>
        <v>0</v>
      </c>
      <c r="H593" s="93"/>
    </row>
    <row r="594" spans="2:8" x14ac:dyDescent="0.25">
      <c r="B594" s="99" t="s">
        <v>32</v>
      </c>
      <c r="C594" s="100"/>
      <c r="D594" s="34"/>
      <c r="E594" s="35"/>
      <c r="F594" s="19" t="s">
        <v>24</v>
      </c>
      <c r="G594" s="27">
        <f t="shared" si="13"/>
        <v>0</v>
      </c>
      <c r="H594" s="93"/>
    </row>
    <row r="595" spans="2:8" x14ac:dyDescent="0.25">
      <c r="B595" s="74" t="s">
        <v>26</v>
      </c>
      <c r="C595" s="75"/>
      <c r="D595" s="40"/>
      <c r="E595" s="41"/>
      <c r="F595" s="21" t="s">
        <v>24</v>
      </c>
      <c r="G595" s="30">
        <f t="shared" si="13"/>
        <v>0</v>
      </c>
      <c r="H595" s="93"/>
    </row>
    <row r="596" spans="2:8" x14ac:dyDescent="0.25">
      <c r="B596" s="74" t="s">
        <v>28</v>
      </c>
      <c r="C596" s="75"/>
      <c r="D596" s="42"/>
      <c r="E596" s="43"/>
      <c r="F596" s="21" t="s">
        <v>24</v>
      </c>
      <c r="G596" s="30">
        <f t="shared" si="13"/>
        <v>0</v>
      </c>
      <c r="H596" s="93"/>
    </row>
    <row r="597" spans="2:8" x14ac:dyDescent="0.25">
      <c r="B597" s="74" t="s">
        <v>29</v>
      </c>
      <c r="C597" s="75"/>
      <c r="D597" s="42"/>
      <c r="E597" s="43"/>
      <c r="F597" s="21" t="s">
        <v>24</v>
      </c>
      <c r="G597" s="30">
        <f t="shared" si="13"/>
        <v>0</v>
      </c>
      <c r="H597" s="93"/>
    </row>
    <row r="598" spans="2:8" x14ac:dyDescent="0.25">
      <c r="B598" s="74" t="s">
        <v>31</v>
      </c>
      <c r="C598" s="75"/>
      <c r="D598" s="42"/>
      <c r="E598" s="43"/>
      <c r="F598" s="21" t="s">
        <v>24</v>
      </c>
      <c r="G598" s="30">
        <f>D598*E598</f>
        <v>0</v>
      </c>
      <c r="H598" s="93"/>
    </row>
    <row r="599" spans="2:8" ht="24" thickBot="1" x14ac:dyDescent="0.3">
      <c r="B599" s="76" t="s">
        <v>30</v>
      </c>
      <c r="C599" s="77"/>
      <c r="D599" s="36"/>
      <c r="E599" s="37"/>
      <c r="F599" s="20" t="s">
        <v>24</v>
      </c>
      <c r="G599" s="31">
        <f>D599*E599</f>
        <v>0</v>
      </c>
      <c r="H599" s="93"/>
    </row>
    <row r="600" spans="2:8" x14ac:dyDescent="0.25">
      <c r="C600" s="3"/>
      <c r="D600" s="3"/>
      <c r="E600" s="4"/>
      <c r="F600" s="4"/>
      <c r="H600" s="61"/>
    </row>
    <row r="601" spans="2:8" ht="25.5" x14ac:dyDescent="0.25">
      <c r="C601" s="14" t="s">
        <v>14</v>
      </c>
      <c r="D601" s="6"/>
    </row>
    <row r="602" spans="2:8" ht="18.75" x14ac:dyDescent="0.25">
      <c r="C602" s="94" t="s">
        <v>6</v>
      </c>
      <c r="D602" s="65" t="s">
        <v>0</v>
      </c>
      <c r="E602" s="9">
        <f>ROUND((G590+D583)/D583,2)</f>
        <v>1.25</v>
      </c>
      <c r="F602" s="9"/>
      <c r="G602" s="10"/>
      <c r="H602" s="7"/>
    </row>
    <row r="603" spans="2:8" x14ac:dyDescent="0.25">
      <c r="C603" s="94"/>
      <c r="D603" s="65" t="s">
        <v>1</v>
      </c>
      <c r="E603" s="9">
        <f>ROUND((G591+G592+D583)/D583,2)</f>
        <v>1.1299999999999999</v>
      </c>
      <c r="F603" s="9"/>
      <c r="G603" s="11"/>
      <c r="H603" s="62"/>
    </row>
    <row r="604" spans="2:8" x14ac:dyDescent="0.25">
      <c r="C604" s="94"/>
      <c r="D604" s="65" t="s">
        <v>2</v>
      </c>
      <c r="E604" s="9">
        <f>ROUND((G593+D583)/D583,2)</f>
        <v>1</v>
      </c>
      <c r="F604" s="12"/>
      <c r="G604" s="11"/>
    </row>
    <row r="605" spans="2:8" x14ac:dyDescent="0.25">
      <c r="C605" s="94"/>
      <c r="D605" s="13" t="s">
        <v>3</v>
      </c>
      <c r="E605" s="45">
        <f>ROUND((SUM(G594:G599)+D583)/D583,2)</f>
        <v>1</v>
      </c>
      <c r="F605" s="10"/>
      <c r="G605" s="11"/>
    </row>
    <row r="606" spans="2:8" ht="25.5" x14ac:dyDescent="0.25">
      <c r="D606" s="46" t="s">
        <v>4</v>
      </c>
      <c r="E606" s="47">
        <f>SUM(E602:E605)-IF(D587="сплошная",3,2)</f>
        <v>2.38</v>
      </c>
      <c r="F606" s="25"/>
    </row>
    <row r="607" spans="2:8" x14ac:dyDescent="0.25">
      <c r="E607" s="15"/>
    </row>
    <row r="608" spans="2:8" ht="25.5" x14ac:dyDescent="0.35">
      <c r="B608" s="22"/>
      <c r="C608" s="16" t="s">
        <v>23</v>
      </c>
      <c r="D608" s="90">
        <f>E606*D583</f>
        <v>19294.66</v>
      </c>
      <c r="E608" s="90"/>
    </row>
    <row r="609" spans="3:8" ht="18.75" x14ac:dyDescent="0.3">
      <c r="C609" s="17" t="s">
        <v>8</v>
      </c>
      <c r="D609" s="103">
        <f>D608/D582</f>
        <v>27.922807525325616</v>
      </c>
      <c r="E609" s="103"/>
      <c r="G609" s="7"/>
      <c r="H609" s="63"/>
    </row>
  </sheetData>
  <mergeCells count="312">
    <mergeCell ref="C362:C365"/>
    <mergeCell ref="D368:E368"/>
    <mergeCell ref="D369:E369"/>
    <mergeCell ref="E342:F343"/>
    <mergeCell ref="G342:G343"/>
    <mergeCell ref="B349:C349"/>
    <mergeCell ref="E349:F349"/>
    <mergeCell ref="B350:C350"/>
    <mergeCell ref="H350:H359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C315:C318"/>
    <mergeCell ref="D321:E321"/>
    <mergeCell ref="D322:E322"/>
    <mergeCell ref="B334:H334"/>
    <mergeCell ref="B335:G335"/>
    <mergeCell ref="C338:C340"/>
    <mergeCell ref="D338:G338"/>
    <mergeCell ref="D339:G339"/>
    <mergeCell ref="D340:G340"/>
    <mergeCell ref="E295:F296"/>
    <mergeCell ref="G295:G296"/>
    <mergeCell ref="B302:C302"/>
    <mergeCell ref="E302:F302"/>
    <mergeCell ref="B303:C303"/>
    <mergeCell ref="H303:H312"/>
    <mergeCell ref="B304:C304"/>
    <mergeCell ref="B305:C305"/>
    <mergeCell ref="B306:C306"/>
    <mergeCell ref="B307:C307"/>
    <mergeCell ref="B308:C308"/>
    <mergeCell ref="B309:C309"/>
    <mergeCell ref="B310:C310"/>
    <mergeCell ref="B311:C311"/>
    <mergeCell ref="B312:C312"/>
    <mergeCell ref="C267:C270"/>
    <mergeCell ref="D273:E273"/>
    <mergeCell ref="D274:E274"/>
    <mergeCell ref="B287:H287"/>
    <mergeCell ref="B288:G288"/>
    <mergeCell ref="C291:C293"/>
    <mergeCell ref="D291:G291"/>
    <mergeCell ref="D292:G292"/>
    <mergeCell ref="D293:G293"/>
    <mergeCell ref="B255:C255"/>
    <mergeCell ref="H255:H264"/>
    <mergeCell ref="B256:C256"/>
    <mergeCell ref="B257:C257"/>
    <mergeCell ref="B258:C258"/>
    <mergeCell ref="B259:C259"/>
    <mergeCell ref="B260:C260"/>
    <mergeCell ref="B261:C261"/>
    <mergeCell ref="B262:C262"/>
    <mergeCell ref="B263:C263"/>
    <mergeCell ref="B264:C264"/>
    <mergeCell ref="B239:H239"/>
    <mergeCell ref="B240:G240"/>
    <mergeCell ref="C243:C245"/>
    <mergeCell ref="D243:G243"/>
    <mergeCell ref="D244:G244"/>
    <mergeCell ref="D245:G245"/>
    <mergeCell ref="E247:F248"/>
    <mergeCell ref="G247:G248"/>
    <mergeCell ref="B254:C254"/>
    <mergeCell ref="E254:F254"/>
    <mergeCell ref="D100:G100"/>
    <mergeCell ref="D101:G101"/>
    <mergeCell ref="D131:E131"/>
    <mergeCell ref="B192:H192"/>
    <mergeCell ref="B193:G193"/>
    <mergeCell ref="C196:C198"/>
    <mergeCell ref="D196:G196"/>
    <mergeCell ref="D197:G197"/>
    <mergeCell ref="D198:G198"/>
    <mergeCell ref="B144:H144"/>
    <mergeCell ref="H160:H169"/>
    <mergeCell ref="B160:C160"/>
    <mergeCell ref="E159:F159"/>
    <mergeCell ref="B169:C169"/>
    <mergeCell ref="B168:C168"/>
    <mergeCell ref="D179:E179"/>
    <mergeCell ref="D178:E178"/>
    <mergeCell ref="C172:C175"/>
    <mergeCell ref="B163:C163"/>
    <mergeCell ref="B162:C162"/>
    <mergeCell ref="B161:C161"/>
    <mergeCell ref="B145:G145"/>
    <mergeCell ref="B167:C167"/>
    <mergeCell ref="B166:C166"/>
    <mergeCell ref="C602:C605"/>
    <mergeCell ref="D608:E608"/>
    <mergeCell ref="D609:E609"/>
    <mergeCell ref="E582:F583"/>
    <mergeCell ref="G582:G583"/>
    <mergeCell ref="B589:C589"/>
    <mergeCell ref="E589:F589"/>
    <mergeCell ref="B590:C590"/>
    <mergeCell ref="H590:H599"/>
    <mergeCell ref="B591:C591"/>
    <mergeCell ref="B592:C592"/>
    <mergeCell ref="B593:C593"/>
    <mergeCell ref="B594:C594"/>
    <mergeCell ref="B595:C595"/>
    <mergeCell ref="B596:C596"/>
    <mergeCell ref="B597:C597"/>
    <mergeCell ref="B598:C598"/>
    <mergeCell ref="B599:C599"/>
    <mergeCell ref="C554:C557"/>
    <mergeCell ref="D560:E560"/>
    <mergeCell ref="D561:E561"/>
    <mergeCell ref="B574:H574"/>
    <mergeCell ref="B575:G575"/>
    <mergeCell ref="C578:C580"/>
    <mergeCell ref="D578:G578"/>
    <mergeCell ref="D579:G579"/>
    <mergeCell ref="D580:G580"/>
    <mergeCell ref="E534:F535"/>
    <mergeCell ref="G534:G535"/>
    <mergeCell ref="B541:C541"/>
    <mergeCell ref="E541:F541"/>
    <mergeCell ref="B542:C542"/>
    <mergeCell ref="H542:H551"/>
    <mergeCell ref="B543:C543"/>
    <mergeCell ref="B544:C544"/>
    <mergeCell ref="B545:C545"/>
    <mergeCell ref="B546:C546"/>
    <mergeCell ref="B547:C547"/>
    <mergeCell ref="B548:C548"/>
    <mergeCell ref="B549:C549"/>
    <mergeCell ref="B550:C550"/>
    <mergeCell ref="B551:C551"/>
    <mergeCell ref="C506:C509"/>
    <mergeCell ref="D512:E512"/>
    <mergeCell ref="D513:E513"/>
    <mergeCell ref="B526:H526"/>
    <mergeCell ref="B527:G527"/>
    <mergeCell ref="C530:C532"/>
    <mergeCell ref="D530:G530"/>
    <mergeCell ref="D531:G531"/>
    <mergeCell ref="D532:G532"/>
    <mergeCell ref="D484:G484"/>
    <mergeCell ref="D483:G483"/>
    <mergeCell ref="D482:G482"/>
    <mergeCell ref="C482:C484"/>
    <mergeCell ref="B479:G479"/>
    <mergeCell ref="B478:H478"/>
    <mergeCell ref="E486:F487"/>
    <mergeCell ref="G486:G487"/>
    <mergeCell ref="B493:C493"/>
    <mergeCell ref="E493:F493"/>
    <mergeCell ref="B494:C494"/>
    <mergeCell ref="H494:H503"/>
    <mergeCell ref="B495:C495"/>
    <mergeCell ref="B496:C496"/>
    <mergeCell ref="B497:C497"/>
    <mergeCell ref="B498:C498"/>
    <mergeCell ref="B499:C499"/>
    <mergeCell ref="B500:C500"/>
    <mergeCell ref="B501:C501"/>
    <mergeCell ref="B502:C502"/>
    <mergeCell ref="B503:C503"/>
    <mergeCell ref="B430:H430"/>
    <mergeCell ref="B431:G431"/>
    <mergeCell ref="C434:C436"/>
    <mergeCell ref="D434:G434"/>
    <mergeCell ref="D435:G435"/>
    <mergeCell ref="D436:G436"/>
    <mergeCell ref="C458:C461"/>
    <mergeCell ref="D464:E464"/>
    <mergeCell ref="D465:E465"/>
    <mergeCell ref="E438:F439"/>
    <mergeCell ref="G438:G439"/>
    <mergeCell ref="B445:C445"/>
    <mergeCell ref="E445:F445"/>
    <mergeCell ref="B446:C446"/>
    <mergeCell ref="H446:H455"/>
    <mergeCell ref="B447:C447"/>
    <mergeCell ref="B448:C448"/>
    <mergeCell ref="B449:C449"/>
    <mergeCell ref="B450:C450"/>
    <mergeCell ref="B451:C451"/>
    <mergeCell ref="B452:C452"/>
    <mergeCell ref="B453:C453"/>
    <mergeCell ref="B454:C454"/>
    <mergeCell ref="B455:C455"/>
    <mergeCell ref="B113:C113"/>
    <mergeCell ref="B114:C114"/>
    <mergeCell ref="B115:C115"/>
    <mergeCell ref="B116:C116"/>
    <mergeCell ref="B117:C117"/>
    <mergeCell ref="B118:C118"/>
    <mergeCell ref="C410:C413"/>
    <mergeCell ref="D416:E416"/>
    <mergeCell ref="D417:E417"/>
    <mergeCell ref="B119:C119"/>
    <mergeCell ref="B120:C120"/>
    <mergeCell ref="E200:F201"/>
    <mergeCell ref="B165:C165"/>
    <mergeCell ref="B164:C164"/>
    <mergeCell ref="D150:G150"/>
    <mergeCell ref="D149:G149"/>
    <mergeCell ref="D148:G148"/>
    <mergeCell ref="C220:C223"/>
    <mergeCell ref="D226:E226"/>
    <mergeCell ref="D227:E227"/>
    <mergeCell ref="B207:C207"/>
    <mergeCell ref="E207:F207"/>
    <mergeCell ref="B208:C208"/>
    <mergeCell ref="B209:C209"/>
    <mergeCell ref="B159:C159"/>
    <mergeCell ref="G152:G153"/>
    <mergeCell ref="E152:F153"/>
    <mergeCell ref="B398:C398"/>
    <mergeCell ref="H398:H407"/>
    <mergeCell ref="B399:C399"/>
    <mergeCell ref="B400:C400"/>
    <mergeCell ref="B401:C401"/>
    <mergeCell ref="B402:C402"/>
    <mergeCell ref="B403:C403"/>
    <mergeCell ref="B404:C404"/>
    <mergeCell ref="B405:C405"/>
    <mergeCell ref="B406:C406"/>
    <mergeCell ref="B407:C407"/>
    <mergeCell ref="G200:G201"/>
    <mergeCell ref="H208:H217"/>
    <mergeCell ref="B210:C210"/>
    <mergeCell ref="B211:C211"/>
    <mergeCell ref="B212:C212"/>
    <mergeCell ref="B213:C213"/>
    <mergeCell ref="B214:C214"/>
    <mergeCell ref="B215:C215"/>
    <mergeCell ref="B216:C216"/>
    <mergeCell ref="B217:C217"/>
    <mergeCell ref="B16:C16"/>
    <mergeCell ref="E16:F16"/>
    <mergeCell ref="B17:C17"/>
    <mergeCell ref="E397:F397"/>
    <mergeCell ref="B397:C397"/>
    <mergeCell ref="G390:G391"/>
    <mergeCell ref="E390:F391"/>
    <mergeCell ref="D388:G388"/>
    <mergeCell ref="D387:G387"/>
    <mergeCell ref="D386:G386"/>
    <mergeCell ref="B18:C18"/>
    <mergeCell ref="B19:C19"/>
    <mergeCell ref="B20:C20"/>
    <mergeCell ref="B21:C21"/>
    <mergeCell ref="B22:C22"/>
    <mergeCell ref="B23:C23"/>
    <mergeCell ref="D35:E35"/>
    <mergeCell ref="C76:C79"/>
    <mergeCell ref="D82:E82"/>
    <mergeCell ref="D83:E83"/>
    <mergeCell ref="B63:C63"/>
    <mergeCell ref="E63:F63"/>
    <mergeCell ref="B64:C64"/>
    <mergeCell ref="C148:C150"/>
    <mergeCell ref="C124:C127"/>
    <mergeCell ref="B111:C111"/>
    <mergeCell ref="B112:C112"/>
    <mergeCell ref="H64:H73"/>
    <mergeCell ref="B65:C65"/>
    <mergeCell ref="B66:C66"/>
    <mergeCell ref="B67:C67"/>
    <mergeCell ref="B68:C68"/>
    <mergeCell ref="B1:H1"/>
    <mergeCell ref="B2:G2"/>
    <mergeCell ref="C5:C7"/>
    <mergeCell ref="D5:G5"/>
    <mergeCell ref="D6:G6"/>
    <mergeCell ref="D7:G7"/>
    <mergeCell ref="H17:H26"/>
    <mergeCell ref="B24:C24"/>
    <mergeCell ref="B25:C25"/>
    <mergeCell ref="B26:C26"/>
    <mergeCell ref="E9:F10"/>
    <mergeCell ref="G9:G10"/>
    <mergeCell ref="C29:C32"/>
    <mergeCell ref="D36:E36"/>
    <mergeCell ref="B48:H48"/>
    <mergeCell ref="B49:G49"/>
    <mergeCell ref="B69:C69"/>
    <mergeCell ref="B70:C70"/>
    <mergeCell ref="B71:C71"/>
    <mergeCell ref="B72:C72"/>
    <mergeCell ref="B73:C73"/>
    <mergeCell ref="B382:H382"/>
    <mergeCell ref="B383:G383"/>
    <mergeCell ref="C386:C388"/>
    <mergeCell ref="C52:C54"/>
    <mergeCell ref="D52:G52"/>
    <mergeCell ref="D53:G53"/>
    <mergeCell ref="D54:G54"/>
    <mergeCell ref="E56:F57"/>
    <mergeCell ref="G56:G57"/>
    <mergeCell ref="D130:E130"/>
    <mergeCell ref="B96:H96"/>
    <mergeCell ref="B97:G97"/>
    <mergeCell ref="C100:C102"/>
    <mergeCell ref="D102:G102"/>
    <mergeCell ref="E104:F105"/>
    <mergeCell ref="G104:G105"/>
    <mergeCell ref="E111:F111"/>
    <mergeCell ref="H112:H121"/>
    <mergeCell ref="B121:C121"/>
  </mergeCells>
  <dataValidations count="1">
    <dataValidation type="list" allowBlank="1" showInputMessage="1" showErrorMessage="1" sqref="D491 D252 D300 D347 D14 D157 D61 D109 D205 D395 D443 D539 D587">
      <formula1>д1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 по Методике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2017-01-12T07:41:26Z</cp:lastPrinted>
  <dcterms:created xsi:type="dcterms:W3CDTF">2016-01-18T14:22:10Z</dcterms:created>
  <dcterms:modified xsi:type="dcterms:W3CDTF">2017-02-06T09:03:13Z</dcterms:modified>
</cp:coreProperties>
</file>