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3250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Методике'!$A$1:$H$44</definedName>
  </definedNames>
  <calcPr calcId="144525"/>
</workbook>
</file>

<file path=xl/calcChain.xml><?xml version="1.0" encoding="utf-8"?>
<calcChain xmlns="http://schemas.openxmlformats.org/spreadsheetml/2006/main">
  <c r="G9" i="4" l="1"/>
  <c r="G20" i="4"/>
  <c r="E31" i="4" s="1"/>
  <c r="G26" i="4" l="1"/>
  <c r="G25" i="4"/>
  <c r="G22" i="4"/>
  <c r="G23" i="4"/>
  <c r="G24" i="4"/>
  <c r="G21" i="4"/>
  <c r="G19" i="4"/>
  <c r="G18" i="4"/>
  <c r="G17" i="4"/>
  <c r="E29" i="4" s="1"/>
  <c r="E30" i="4" l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<sst xmlns="http://schemas.openxmlformats.org/spreadsheetml/2006/main" count="51" uniqueCount="42">
  <si>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</si>
  <si>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</si>
  <si>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</si>
  <si>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</si>
  <si>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</si>
  <si>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</si>
  <si>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</si>
  <si>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</si>
  <si>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</si>
  <si>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</si>
  <si>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</si>
  <si>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</si>
  <si>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</si>
  <si>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</si>
  <si>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</si>
  <si>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</si>
  <si>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</si>
  <si>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</si>
  <si>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</si>
  <si>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</si>
  <si>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</si>
  <si>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</si>
  <si>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</si>
  <si>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</si>
  <si>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</si>
  <si>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</si>
  <si>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</si>
  <si>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</si>
  <si>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</si>
  <si>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</si>
  <si>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</si>
  <si>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</si>
  <si>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</si>
  <si>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</si>
  <si>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</si>
  <si>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</si>
  <si>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</si>
  <si>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"Камское лесничество"</t>
  </si>
  <si>
    <t>Камское участковое лесничество</t>
  </si>
  <si>
    <t>кв. 13, выд. 1, делянка 1</t>
  </si>
  <si>
    <t>5ЛП2ЛП2Б1КЛ</t>
  </si>
  <si>
    <t>ЛОТ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</si>
</sst>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18" fillId="3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6"/>
  <sheetViews>
    <sheetView tabSelected="1" view="pageBreakPreview" zoomScale="85" zoomScaleNormal="90" zoomScaleSheetLayoutView="85" workbookViewId="0">
      <selection activeCell="C11" sqref="C11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68" t="s">
        <v>41</v>
      </c>
      <c r="C1" s="68"/>
      <c r="D1" s="68"/>
      <c r="E1" s="68"/>
      <c r="F1" s="68"/>
      <c r="G1" s="68"/>
      <c r="H1" s="68"/>
      <c r="K1" s="22" t="s">
        <v>33</v>
      </c>
    </row>
    <row r="2" spans="2:11" ht="46.5" customHeight="1" x14ac:dyDescent="0.25">
      <c r="B2" s="78" t="s">
        <v>36</v>
      </c>
      <c r="C2" s="78"/>
      <c r="D2" s="78"/>
      <c r="E2" s="78"/>
      <c r="F2" s="78"/>
      <c r="G2" s="78"/>
      <c r="K2" s="7" t="s">
        <v>34</v>
      </c>
    </row>
    <row r="3" spans="2:11" ht="22.9" x14ac:dyDescent="0.3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69" t="s">
        <v>15</v>
      </c>
      <c r="D5" s="72" t="s">
        <v>37</v>
      </c>
      <c r="E5" s="72"/>
      <c r="F5" s="72"/>
      <c r="G5" s="72"/>
      <c r="H5" s="58"/>
    </row>
    <row r="6" spans="2:11" s="10" customFormat="1" ht="20.25" x14ac:dyDescent="0.25">
      <c r="C6" s="70"/>
      <c r="D6" s="72" t="s">
        <v>38</v>
      </c>
      <c r="E6" s="72"/>
      <c r="F6" s="72"/>
      <c r="G6" s="72"/>
      <c r="H6" s="58"/>
    </row>
    <row r="7" spans="2:11" s="10" customFormat="1" ht="20.25" x14ac:dyDescent="0.25">
      <c r="C7" s="71"/>
      <c r="D7" s="72" t="s">
        <v>39</v>
      </c>
      <c r="E7" s="72"/>
      <c r="F7" s="72"/>
      <c r="G7" s="72"/>
      <c r="H7" s="58"/>
    </row>
    <row r="8" spans="2:11" ht="28.5" customHeight="1" x14ac:dyDescent="0.25">
      <c r="C8" s="48" t="s">
        <v>12</v>
      </c>
      <c r="D8" s="49">
        <v>7</v>
      </c>
      <c r="E8" s="50"/>
      <c r="F8" s="10"/>
    </row>
    <row r="9" spans="2:11" ht="28.5" customHeight="1" x14ac:dyDescent="0.25">
      <c r="C9" s="1" t="s">
        <v>9</v>
      </c>
      <c r="D9" s="44">
        <v>1407</v>
      </c>
      <c r="E9" s="83" t="s">
        <v>16</v>
      </c>
      <c r="F9" s="84"/>
      <c r="G9" s="79">
        <f>D10/D9</f>
        <v>19.525230987917556</v>
      </c>
    </row>
    <row r="10" spans="2:11" ht="28.5" customHeight="1" x14ac:dyDescent="0.25">
      <c r="C10" s="1" t="s">
        <v>10</v>
      </c>
      <c r="D10" s="44">
        <v>27472</v>
      </c>
      <c r="E10" s="85"/>
      <c r="F10" s="86"/>
      <c r="G10" s="80"/>
    </row>
    <row r="11" spans="2:11" ht="22.9" x14ac:dyDescent="0.3">
      <c r="C11" s="54"/>
      <c r="D11" s="55"/>
      <c r="E11" s="56"/>
    </row>
    <row r="12" spans="2:11" x14ac:dyDescent="0.3">
      <c r="C12" s="53" t="s">
        <v>7</v>
      </c>
      <c r="D12" s="51" t="s">
        <v>40</v>
      </c>
      <c r="E12" s="59"/>
    </row>
    <row r="13" spans="2:11" x14ac:dyDescent="0.3">
      <c r="C13" s="53" t="s">
        <v>11</v>
      </c>
      <c r="D13" s="51">
        <v>110</v>
      </c>
      <c r="E13" s="59"/>
    </row>
    <row r="14" spans="2:11" x14ac:dyDescent="0.3">
      <c r="C14" s="53" t="s">
        <v>13</v>
      </c>
      <c r="D14" s="52" t="s">
        <v>33</v>
      </c>
      <c r="E14" s="59"/>
    </row>
    <row r="15" spans="2:11" ht="23.45" thickBot="1" x14ac:dyDescent="0.35">
      <c r="C15" s="60"/>
      <c r="D15" s="60"/>
    </row>
    <row r="16" spans="2:11" ht="48" thickBot="1" x14ac:dyDescent="0.3">
      <c r="B16" s="89" t="s">
        <v>17</v>
      </c>
      <c r="C16" s="90"/>
      <c r="D16" s="23" t="s">
        <v>20</v>
      </c>
      <c r="E16" s="81" t="s">
        <v>22</v>
      </c>
      <c r="F16" s="82"/>
      <c r="G16" s="2" t="s">
        <v>21</v>
      </c>
    </row>
    <row r="17" spans="2:11" s="61" customFormat="1" ht="24" thickBot="1" x14ac:dyDescent="0.3">
      <c r="B17" s="91" t="s">
        <v>35</v>
      </c>
      <c r="C17" s="92"/>
      <c r="D17" s="32">
        <v>50.01</v>
      </c>
      <c r="E17" s="33">
        <v>7</v>
      </c>
      <c r="F17" s="18" t="s">
        <v>24</v>
      </c>
      <c r="G17" s="26">
        <f t="shared" ref="G17:G22" si="0">D17*E17</f>
        <v>350.07</v>
      </c>
      <c r="H17" s="87"/>
    </row>
    <row r="18" spans="2:11" s="62" customFormat="1" ht="46.5" customHeight="1" x14ac:dyDescent="0.25">
      <c r="B18" s="93" t="s">
        <v>18</v>
      </c>
      <c r="C18" s="94"/>
      <c r="D18" s="34">
        <v>70.41</v>
      </c>
      <c r="E18" s="35">
        <v>1</v>
      </c>
      <c r="F18" s="19" t="s">
        <v>25</v>
      </c>
      <c r="G18" s="27">
        <f t="shared" si="0"/>
        <v>70.41</v>
      </c>
      <c r="H18" s="87"/>
    </row>
    <row r="19" spans="2:11" s="62" customFormat="1" ht="24" thickBot="1" x14ac:dyDescent="0.3">
      <c r="B19" s="76" t="s">
        <v>19</v>
      </c>
      <c r="C19" s="77"/>
      <c r="D19" s="36">
        <v>222.31</v>
      </c>
      <c r="E19" s="37">
        <v>1</v>
      </c>
      <c r="F19" s="20" t="s">
        <v>25</v>
      </c>
      <c r="G19" s="28">
        <f t="shared" si="0"/>
        <v>222.31</v>
      </c>
      <c r="H19" s="87"/>
    </row>
    <row r="20" spans="2:11" s="62" customFormat="1" ht="24" thickBot="1" x14ac:dyDescent="0.3">
      <c r="B20" s="95" t="s">
        <v>27</v>
      </c>
      <c r="C20" s="96"/>
      <c r="D20" s="38"/>
      <c r="E20" s="39"/>
      <c r="F20" s="24" t="s">
        <v>24</v>
      </c>
      <c r="G20" s="29">
        <f t="shared" si="0"/>
        <v>0</v>
      </c>
      <c r="H20" s="87"/>
    </row>
    <row r="21" spans="2:11" s="62" customFormat="1" ht="48" customHeight="1" x14ac:dyDescent="0.25">
      <c r="B21" s="93" t="s">
        <v>32</v>
      </c>
      <c r="C21" s="94"/>
      <c r="D21" s="34">
        <v>665.33</v>
      </c>
      <c r="E21" s="35">
        <v>14</v>
      </c>
      <c r="F21" s="19" t="s">
        <v>24</v>
      </c>
      <c r="G21" s="27">
        <f t="shared" si="0"/>
        <v>9314.6200000000008</v>
      </c>
      <c r="H21" s="87"/>
    </row>
    <row r="22" spans="2:11" s="62" customFormat="1" x14ac:dyDescent="0.25">
      <c r="B22" s="74" t="s">
        <v>26</v>
      </c>
      <c r="C22" s="75"/>
      <c r="D22" s="40"/>
      <c r="E22" s="41"/>
      <c r="F22" s="21" t="s">
        <v>24</v>
      </c>
      <c r="G22" s="30">
        <f t="shared" si="0"/>
        <v>0</v>
      </c>
      <c r="H22" s="87"/>
    </row>
    <row r="23" spans="2:11" s="62" customFormat="1" x14ac:dyDescent="0.25">
      <c r="B23" s="74" t="s">
        <v>28</v>
      </c>
      <c r="C23" s="75"/>
      <c r="D23" s="42">
        <v>2425.11</v>
      </c>
      <c r="E23" s="43">
        <v>7</v>
      </c>
      <c r="F23" s="21" t="s">
        <v>24</v>
      </c>
      <c r="G23" s="30">
        <f t="shared" ref="G23:G24" si="1">D23*E23</f>
        <v>16975.77</v>
      </c>
      <c r="H23" s="87"/>
    </row>
    <row r="24" spans="2:11" s="62" customFormat="1" x14ac:dyDescent="0.25">
      <c r="B24" s="74" t="s">
        <v>29</v>
      </c>
      <c r="C24" s="75"/>
      <c r="D24" s="42">
        <v>1718.79</v>
      </c>
      <c r="E24" s="43">
        <v>7</v>
      </c>
      <c r="F24" s="21" t="s">
        <v>24</v>
      </c>
      <c r="G24" s="30">
        <f t="shared" si="1"/>
        <v>12031.529999999999</v>
      </c>
      <c r="H24" s="87"/>
    </row>
    <row r="25" spans="2:11" s="62" customFormat="1" x14ac:dyDescent="0.25">
      <c r="B25" s="74" t="s">
        <v>31</v>
      </c>
      <c r="C25" s="75"/>
      <c r="D25" s="42">
        <v>473.91</v>
      </c>
      <c r="E25" s="43">
        <v>14</v>
      </c>
      <c r="F25" s="21" t="s">
        <v>24</v>
      </c>
      <c r="G25" s="30">
        <f>D25*E25</f>
        <v>6634.7400000000007</v>
      </c>
      <c r="H25" s="87"/>
    </row>
    <row r="26" spans="2:11" s="62" customFormat="1" ht="24" thickBot="1" x14ac:dyDescent="0.3">
      <c r="B26" s="76" t="s">
        <v>30</v>
      </c>
      <c r="C26" s="77"/>
      <c r="D26" s="36">
        <v>320.5</v>
      </c>
      <c r="E26" s="37">
        <v>28</v>
      </c>
      <c r="F26" s="20" t="s">
        <v>24</v>
      </c>
      <c r="G26" s="31">
        <f>D26*E26</f>
        <v>8974</v>
      </c>
      <c r="H26" s="87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88" t="s">
        <v>6</v>
      </c>
      <c r="D29" s="8" t="s">
        <v>0</v>
      </c>
      <c r="E29" s="9">
        <f>ROUND((G17+D10)/D10,2)</f>
        <v>1.01</v>
      </c>
      <c r="F29" s="9"/>
      <c r="G29" s="10"/>
      <c r="H29" s="7"/>
    </row>
    <row r="30" spans="2:11" x14ac:dyDescent="0.25">
      <c r="C30" s="88"/>
      <c r="D30" s="8" t="s">
        <v>1</v>
      </c>
      <c r="E30" s="9">
        <f>ROUND((G18+G19+D10)/D10,2)</f>
        <v>1.01</v>
      </c>
      <c r="F30" s="9"/>
      <c r="G30" s="11"/>
      <c r="H30" s="66"/>
    </row>
    <row r="31" spans="2:11" x14ac:dyDescent="0.25">
      <c r="C31" s="88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88"/>
      <c r="D32" s="13" t="s">
        <v>3</v>
      </c>
      <c r="E32" s="45">
        <f>ROUND((SUM(G21:G26)+D10)/D10,2)</f>
        <v>2.96</v>
      </c>
      <c r="F32" s="10"/>
      <c r="G32" s="11"/>
    </row>
    <row r="33" spans="3:8" ht="25.5" x14ac:dyDescent="0.25">
      <c r="D33" s="46" t="s">
        <v>4</v>
      </c>
      <c r="E33" s="47">
        <f>SUM(E29:E32)-IF(D14="сплошная",3,2)</f>
        <v>2.9800000000000004</v>
      </c>
      <c r="F33" s="25"/>
    </row>
    <row r="34" spans="3:8" ht="14.25" customHeight="1" x14ac:dyDescent="0.25">
      <c r="E34" s="15"/>
    </row>
    <row r="35" spans="3:8" s="22" customFormat="1" ht="26.25" customHeight="1" x14ac:dyDescent="0.35">
      <c r="C35" s="16" t="s">
        <v>23</v>
      </c>
      <c r="D35" s="97">
        <f>E33*D10</f>
        <v>81866.560000000012</v>
      </c>
      <c r="E35" s="97"/>
      <c r="F35" s="7"/>
      <c r="G35" s="5"/>
      <c r="H35" s="5"/>
    </row>
    <row r="36" spans="3:8" ht="18.75" x14ac:dyDescent="0.3">
      <c r="C36" s="17" t="s">
        <v>8</v>
      </c>
      <c r="D36" s="73">
        <f>D35/D9</f>
        <v>58.185188343994319</v>
      </c>
      <c r="E36" s="73"/>
      <c r="G36" s="7"/>
      <c r="H36" s="67"/>
    </row>
  </sheetData>
  <mergeCells count="24">
    <mergeCell ref="B22:C22"/>
    <mergeCell ref="B23:C23"/>
    <mergeCell ref="D35:E35"/>
    <mergeCell ref="B17:C17"/>
    <mergeCell ref="B18:C18"/>
    <mergeCell ref="B19:C19"/>
    <mergeCell ref="B20:C20"/>
    <mergeCell ref="B21:C21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</mergeCells>
  <dataValidations count="1">
    <dataValidation type="list" allowBlank="1" showInputMessage="1" showErrorMessage="1" sqref="K1:K2 D14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2017-01-22T16:05:24Z</cp:lastPrinted>
  <dcterms:created xsi:type="dcterms:W3CDTF">2016-01-18T14:22:10Z</dcterms:created>
  <dcterms:modified xsi:type="dcterms:W3CDTF">2017-02-20T11:53:19Z</dcterms:modified>
</cp:coreProperties>
</file>