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50" windowWidth="19320" windowHeight="11580"/>
  </bookViews>
  <sheets>
    <sheet name="Расчет стоимости по Методике" sheetId="4" r:id="rId1"/>
  </sheets>
  <definedNames>
    <definedName name="д1">'Расчет стоимости по Методике'!$K$1:$K$2</definedName>
    <definedName name="_xlnm.Print_Area" localSheetId="0">'Расчет стоимости по Методике'!$A$1:$H$988</definedName>
  </definedNames>
  <calcPr calcId="145621" iterate="1"/>
</workbook>
</file>

<file path=xl/calcChain.xml><?xml version="1.0" encoding="utf-8"?>
<calcChain xmlns="http://schemas.openxmlformats.org/spreadsheetml/2006/main">
  <c r="E837" i="4" l="1"/>
  <c r="G834" i="4"/>
  <c r="G833" i="4"/>
  <c r="G832" i="4"/>
  <c r="G831" i="4"/>
  <c r="G830" i="4"/>
  <c r="G829" i="4"/>
  <c r="E840" i="4" s="1"/>
  <c r="G828" i="4"/>
  <c r="E839" i="4" s="1"/>
  <c r="G827" i="4"/>
  <c r="G826" i="4"/>
  <c r="G825" i="4"/>
  <c r="G817" i="4"/>
  <c r="G786" i="4"/>
  <c r="G785" i="4"/>
  <c r="G784" i="4"/>
  <c r="G783" i="4"/>
  <c r="G782" i="4"/>
  <c r="G781" i="4"/>
  <c r="G780" i="4"/>
  <c r="E791" i="4" s="1"/>
  <c r="G779" i="4"/>
  <c r="G778" i="4"/>
  <c r="E790" i="4" s="1"/>
  <c r="G777" i="4"/>
  <c r="E789" i="4" s="1"/>
  <c r="G769" i="4"/>
  <c r="G738" i="4"/>
  <c r="G737" i="4"/>
  <c r="G736" i="4"/>
  <c r="G735" i="4"/>
  <c r="G734" i="4"/>
  <c r="G733" i="4"/>
  <c r="G732" i="4"/>
  <c r="E743" i="4" s="1"/>
  <c r="G731" i="4"/>
  <c r="G730" i="4"/>
  <c r="E742" i="4" s="1"/>
  <c r="G729" i="4"/>
  <c r="E741" i="4" s="1"/>
  <c r="G721" i="4"/>
  <c r="G691" i="4"/>
  <c r="G690" i="4"/>
  <c r="G689" i="4"/>
  <c r="G688" i="4"/>
  <c r="G687" i="4"/>
  <c r="G686" i="4"/>
  <c r="G685" i="4"/>
  <c r="E696" i="4" s="1"/>
  <c r="G684" i="4"/>
  <c r="G683" i="4"/>
  <c r="G682" i="4"/>
  <c r="E694" i="4" s="1"/>
  <c r="G674" i="4"/>
  <c r="G643" i="4"/>
  <c r="G642" i="4"/>
  <c r="G641" i="4"/>
  <c r="G640" i="4"/>
  <c r="G639" i="4"/>
  <c r="G638" i="4"/>
  <c r="G637" i="4"/>
  <c r="E648" i="4" s="1"/>
  <c r="G636" i="4"/>
  <c r="G635" i="4"/>
  <c r="G634" i="4"/>
  <c r="E646" i="4" s="1"/>
  <c r="G626" i="4"/>
  <c r="G595" i="4"/>
  <c r="G594" i="4"/>
  <c r="G593" i="4"/>
  <c r="G592" i="4"/>
  <c r="G591" i="4"/>
  <c r="G590" i="4"/>
  <c r="G589" i="4"/>
  <c r="E600" i="4" s="1"/>
  <c r="G588" i="4"/>
  <c r="G587" i="4"/>
  <c r="G586" i="4"/>
  <c r="E598" i="4" s="1"/>
  <c r="G578" i="4"/>
  <c r="G547" i="4"/>
  <c r="G546" i="4"/>
  <c r="G545" i="4"/>
  <c r="G544" i="4"/>
  <c r="G543" i="4"/>
  <c r="G542" i="4"/>
  <c r="G541" i="4"/>
  <c r="E552" i="4" s="1"/>
  <c r="G540" i="4"/>
  <c r="G539" i="4"/>
  <c r="G538" i="4"/>
  <c r="E550" i="4" s="1"/>
  <c r="G530" i="4"/>
  <c r="G499" i="4"/>
  <c r="G498" i="4"/>
  <c r="G497" i="4"/>
  <c r="G496" i="4"/>
  <c r="G495" i="4"/>
  <c r="G494" i="4"/>
  <c r="G493" i="4"/>
  <c r="E504" i="4" s="1"/>
  <c r="G492" i="4"/>
  <c r="G491" i="4"/>
  <c r="G490" i="4"/>
  <c r="E502" i="4" s="1"/>
  <c r="G482" i="4"/>
  <c r="G453" i="4"/>
  <c r="G452" i="4"/>
  <c r="G451" i="4"/>
  <c r="G450" i="4"/>
  <c r="G449" i="4"/>
  <c r="G448" i="4"/>
  <c r="G447" i="4"/>
  <c r="E458" i="4" s="1"/>
  <c r="G446" i="4"/>
  <c r="G445" i="4"/>
  <c r="E457" i="4" s="1"/>
  <c r="G444" i="4"/>
  <c r="E456" i="4" s="1"/>
  <c r="G436" i="4"/>
  <c r="E838" i="4" l="1"/>
  <c r="E792" i="4"/>
  <c r="E793" i="4"/>
  <c r="D795" i="4" s="1"/>
  <c r="D796" i="4" s="1"/>
  <c r="E599" i="4"/>
  <c r="E744" i="4"/>
  <c r="E745" i="4" s="1"/>
  <c r="D747" i="4" s="1"/>
  <c r="D748" i="4" s="1"/>
  <c r="E697" i="4"/>
  <c r="E695" i="4"/>
  <c r="E647" i="4"/>
  <c r="E649" i="4"/>
  <c r="E601" i="4"/>
  <c r="E602" i="4" s="1"/>
  <c r="D604" i="4" s="1"/>
  <c r="D605" i="4" s="1"/>
  <c r="E841" i="4"/>
  <c r="D843" i="4" s="1"/>
  <c r="D844" i="4" s="1"/>
  <c r="E553" i="4"/>
  <c r="E551" i="4"/>
  <c r="E505" i="4"/>
  <c r="E503" i="4"/>
  <c r="E459" i="4"/>
  <c r="E460" i="4" s="1"/>
  <c r="D462" i="4" s="1"/>
  <c r="D463" i="4" s="1"/>
  <c r="G406" i="4"/>
  <c r="G405" i="4"/>
  <c r="G404" i="4"/>
  <c r="G403" i="4"/>
  <c r="G402" i="4"/>
  <c r="G401" i="4"/>
  <c r="G400" i="4"/>
  <c r="E411" i="4" s="1"/>
  <c r="G399" i="4"/>
  <c r="G398" i="4"/>
  <c r="G397" i="4"/>
  <c r="E409" i="4" s="1"/>
  <c r="G389" i="4"/>
  <c r="G359" i="4"/>
  <c r="G358" i="4"/>
  <c r="G357" i="4"/>
  <c r="G356" i="4"/>
  <c r="G355" i="4"/>
  <c r="G354" i="4"/>
  <c r="G353" i="4"/>
  <c r="E364" i="4" s="1"/>
  <c r="G352" i="4"/>
  <c r="G351" i="4"/>
  <c r="G350" i="4"/>
  <c r="E362" i="4" s="1"/>
  <c r="G342" i="4"/>
  <c r="G310" i="4"/>
  <c r="G309" i="4"/>
  <c r="G308" i="4"/>
  <c r="G307" i="4"/>
  <c r="G306" i="4"/>
  <c r="G305" i="4"/>
  <c r="G304" i="4"/>
  <c r="E315" i="4" s="1"/>
  <c r="G303" i="4"/>
  <c r="G302" i="4"/>
  <c r="G301" i="4"/>
  <c r="E313" i="4" s="1"/>
  <c r="G293" i="4"/>
  <c r="G263" i="4"/>
  <c r="G262" i="4"/>
  <c r="G261" i="4"/>
  <c r="G260" i="4"/>
  <c r="G259" i="4"/>
  <c r="G258" i="4"/>
  <c r="G257" i="4"/>
  <c r="E268" i="4" s="1"/>
  <c r="G256" i="4"/>
  <c r="G255" i="4"/>
  <c r="G254" i="4"/>
  <c r="E266" i="4" s="1"/>
  <c r="G246" i="4"/>
  <c r="E698" i="4" l="1"/>
  <c r="D700" i="4" s="1"/>
  <c r="D701" i="4" s="1"/>
  <c r="E650" i="4"/>
  <c r="D652" i="4" s="1"/>
  <c r="D653" i="4" s="1"/>
  <c r="E554" i="4"/>
  <c r="D556" i="4" s="1"/>
  <c r="D557" i="4" s="1"/>
  <c r="E506" i="4"/>
  <c r="D508" i="4" s="1"/>
  <c r="D509" i="4" s="1"/>
  <c r="E412" i="4"/>
  <c r="E410" i="4"/>
  <c r="E365" i="4"/>
  <c r="E363" i="4"/>
  <c r="E316" i="4"/>
  <c r="E314" i="4"/>
  <c r="E269" i="4"/>
  <c r="E267" i="4"/>
  <c r="G216" i="4"/>
  <c r="G215" i="4"/>
  <c r="G214" i="4"/>
  <c r="G213" i="4"/>
  <c r="G212" i="4"/>
  <c r="G211" i="4"/>
  <c r="G210" i="4"/>
  <c r="E221" i="4" s="1"/>
  <c r="G209" i="4"/>
  <c r="G208" i="4"/>
  <c r="G207" i="4"/>
  <c r="E219" i="4" s="1"/>
  <c r="G199" i="4"/>
  <c r="G168" i="4"/>
  <c r="G167" i="4"/>
  <c r="G166" i="4"/>
  <c r="G165" i="4"/>
  <c r="G164" i="4"/>
  <c r="G163" i="4"/>
  <c r="G162" i="4"/>
  <c r="E173" i="4" s="1"/>
  <c r="G161" i="4"/>
  <c r="G160" i="4"/>
  <c r="G159" i="4"/>
  <c r="E171" i="4" s="1"/>
  <c r="G151" i="4"/>
  <c r="G120" i="4"/>
  <c r="G119" i="4"/>
  <c r="G118" i="4"/>
  <c r="G117" i="4"/>
  <c r="G116" i="4"/>
  <c r="G115" i="4"/>
  <c r="G114" i="4"/>
  <c r="E125" i="4" s="1"/>
  <c r="G113" i="4"/>
  <c r="G112" i="4"/>
  <c r="G111" i="4"/>
  <c r="E123" i="4" s="1"/>
  <c r="G103" i="4"/>
  <c r="G72" i="4"/>
  <c r="G71" i="4"/>
  <c r="G70" i="4"/>
  <c r="G69" i="4"/>
  <c r="G68" i="4"/>
  <c r="G67" i="4"/>
  <c r="G66" i="4"/>
  <c r="E77" i="4" s="1"/>
  <c r="G65" i="4"/>
  <c r="G64" i="4"/>
  <c r="G63" i="4"/>
  <c r="E75" i="4" s="1"/>
  <c r="G55" i="4"/>
  <c r="G9" i="4"/>
  <c r="G20" i="4"/>
  <c r="E31" i="4" s="1"/>
  <c r="E124" i="4" l="1"/>
  <c r="E76" i="4"/>
  <c r="E317" i="4"/>
  <c r="D319" i="4" s="1"/>
  <c r="D320" i="4" s="1"/>
  <c r="E413" i="4"/>
  <c r="D415" i="4" s="1"/>
  <c r="D416" i="4" s="1"/>
  <c r="E366" i="4"/>
  <c r="D368" i="4" s="1"/>
  <c r="D369" i="4" s="1"/>
  <c r="E270" i="4"/>
  <c r="D272" i="4" s="1"/>
  <c r="D273" i="4" s="1"/>
  <c r="E220" i="4"/>
  <c r="E172" i="4"/>
  <c r="E174" i="4"/>
  <c r="E222" i="4"/>
  <c r="E126" i="4"/>
  <c r="E78" i="4"/>
  <c r="G26" i="4"/>
  <c r="G25" i="4"/>
  <c r="G22" i="4"/>
  <c r="G23" i="4"/>
  <c r="G24" i="4"/>
  <c r="G21" i="4"/>
  <c r="G19" i="4"/>
  <c r="G18" i="4"/>
  <c r="G17" i="4"/>
  <c r="E29" i="4" s="1"/>
  <c r="E127" i="4" l="1"/>
  <c r="D129" i="4" s="1"/>
  <c r="D130" i="4" s="1"/>
  <c r="E79" i="4"/>
  <c r="D81" i="4" s="1"/>
  <c r="D82" i="4" s="1"/>
  <c r="E223" i="4"/>
  <c r="D225" i="4" s="1"/>
  <c r="D226" i="4" s="1"/>
  <c r="E175" i="4"/>
  <c r="D177" i="4" s="1"/>
  <c r="D178" i="4" s="1"/>
  <c r="E30" i="4"/>
  <c r="E32" i="4"/>
  <c r="E33" i="4" l="1"/>
  <c r="D35" i="4" s="1"/>
  <c r="D36" i="4" s="1"/>
</calcChain>
</file>

<file path=xl/sharedStrings.xml><?xml version="1.0" encoding="utf-8"?>
<sst xmlns="http://schemas.openxmlformats.org/spreadsheetml/2006/main" count="870" uniqueCount="92">
  <si>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</si>
  <si>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</si>
  <si>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</si>
  <si>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</si>
  <si>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</si>
  <si>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</si>
  <si>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</si>
  <si>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</si>
  <si>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</si>
  <si>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</si>
  <si>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</si>
  <si>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</si>
  <si>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</si>
  <si>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</si>
  <si>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</si>
  <si>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</si>
  <si>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</si>
  <si>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</si>
  <si>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</si>
  <si>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</si>
  <si>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</si>
  <si>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</si>
  <si>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</si>
  <si>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</si>
  <si>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ЛОТ №1</t>
  </si>
  <si>
    <t>га</t>
  </si>
  <si>
    <t>км</t>
  </si>
  <si>
    <t>Содействие естественному восстановлению</t>
  </si>
  <si>
    <t>Очистка от захламленности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</si>
  <si>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</si>
  <si>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</si>
  <si>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</si>
  <si>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</si>
  <si>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</si>
  <si>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Сплошная</t>
  </si>
  <si>
    <t>Выборочная</t>
  </si>
  <si>
    <t>Выполнение работ по отводу и таксации лесосеки</t>
  </si>
  <si>
    <t>ГКУ "Альметьевское лесничество"</t>
  </si>
  <si>
    <t>Расчет начальной цены Лота на право заключения договора купли-продажи лесных насаждений 
с представителями малого и среднего предпринимательства</t>
  </si>
  <si>
    <t>ЛОТ №2</t>
  </si>
  <si>
    <t>ЛОТ №3</t>
  </si>
  <si>
    <t>ЛОТ №4</t>
  </si>
  <si>
    <t>ЛОТ №5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</si>
  <si>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</si>
  <si>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Миннибаевское участковое лесничество</t>
  </si>
  <si>
    <t>Акташское участковое лесничество</t>
  </si>
  <si>
    <t>6ОС1Б2ЛПН1К</t>
  </si>
  <si>
    <t>Акташское</t>
  </si>
  <si>
    <t>ЛОТ №6</t>
  </si>
  <si>
    <t>ЛОТ №7</t>
  </si>
  <si>
    <t>ЛОТ №8</t>
  </si>
  <si>
    <t>Поташно-Полянское участковое лесничество</t>
  </si>
  <si>
    <t>ЛОТ №9</t>
  </si>
  <si>
    <t>кв. 1, выд. 8, делянка 1</t>
  </si>
  <si>
    <t>9ОС1ЛП+ДН</t>
  </si>
  <si>
    <t>кв. 3, выд.1, дел. 1</t>
  </si>
  <si>
    <t>9ОС1ЛП</t>
  </si>
  <si>
    <t>кв.30, выд. 2, дел. 1</t>
  </si>
  <si>
    <t>кв.30, выд. 3, дел. 2</t>
  </si>
  <si>
    <t>кв.30, выд. 3, дел. 4</t>
  </si>
  <si>
    <t>кв.27, выд. 32, дел. 2</t>
  </si>
  <si>
    <t>10Ос+ЛП+Б</t>
  </si>
  <si>
    <t>кв.27, выд. 32, дел. 3</t>
  </si>
  <si>
    <t>кв.43, выд. 9, дел. 3</t>
  </si>
  <si>
    <t>6ОС4ЛП+КЛ</t>
  </si>
  <si>
    <t>кв.43, выд. 9, дел. 4</t>
  </si>
  <si>
    <t>ЛОТ №10</t>
  </si>
  <si>
    <t>ЛОТ №11</t>
  </si>
  <si>
    <t>ЛОТ №12</t>
  </si>
  <si>
    <t>ЛОТ №13</t>
  </si>
  <si>
    <t>ЛОТ №14</t>
  </si>
  <si>
    <t>ЛОТ №15</t>
  </si>
  <si>
    <t>кв.43, выд. 7, дел. 1</t>
  </si>
  <si>
    <t>10б+дн+лп</t>
  </si>
  <si>
    <t>кв.43, выд. 20, дел. 3</t>
  </si>
  <si>
    <t>8Б1ДН1С+ЛП</t>
  </si>
  <si>
    <t>кв.43, выд. 26, дел. 3</t>
  </si>
  <si>
    <t>9Б1ДН+ЛП+С</t>
  </si>
  <si>
    <t>ЛОТ №16</t>
  </si>
  <si>
    <t>ЛОТ №17</t>
  </si>
  <si>
    <t>ЛОТ №18</t>
  </si>
  <si>
    <t>кв.19, выд. 13, дел. 1</t>
  </si>
  <si>
    <t>10Ос+ЛП</t>
  </si>
  <si>
    <t>кв.22, выд. 7, дел. 1</t>
  </si>
  <si>
    <t>5ОС3Б2ЛП+КЛ</t>
  </si>
  <si>
    <t>кв.23, выд. 11, дел. 1</t>
  </si>
  <si>
    <t>10Ос+ЛП+КЛ</t>
  </si>
  <si>
    <t>кв.23, выд. 11, дел. 2</t>
  </si>
  <si>
    <t>Кама-Исмагиловское участковое лесничество</t>
  </si>
  <si>
    <t>кв.109, выд. 11, дел. 1</t>
  </si>
  <si>
    <t>7Б3ДН</t>
  </si>
  <si>
    <t>кв.109, выд. 13, дел.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</si>
</sst>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4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164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5" fillId="3" borderId="0" xfId="0" applyNumberFormat="1" applyFont="1" applyFill="1" applyAlignment="1">
      <alignment vertical="center"/>
    </xf>
    <xf numFmtId="2" fontId="15" fillId="3" borderId="21" xfId="0" applyNumberFormat="1" applyFont="1" applyFill="1" applyBorder="1" applyAlignment="1">
      <alignment horizontal="center" vertical="top" wrapText="1"/>
    </xf>
    <xf numFmtId="2" fontId="15" fillId="3" borderId="14" xfId="0" applyNumberFormat="1" applyFont="1" applyFill="1" applyBorder="1" applyAlignment="1">
      <alignment horizontal="center" vertical="top" wrapText="1"/>
    </xf>
    <xf numFmtId="2" fontId="15" fillId="3" borderId="27" xfId="0" applyNumberFormat="1" applyFont="1" applyFill="1" applyBorder="1" applyAlignment="1">
      <alignment horizontal="center" vertical="top" wrapText="1"/>
    </xf>
    <xf numFmtId="2" fontId="15" fillId="3" borderId="25" xfId="0" applyNumberFormat="1" applyFont="1" applyFill="1" applyBorder="1" applyAlignment="1">
      <alignment horizontal="center" vertical="top" wrapText="1"/>
    </xf>
    <xf numFmtId="2" fontId="15" fillId="3" borderId="15" xfId="0" applyNumberFormat="1" applyFont="1" applyFill="1" applyBorder="1" applyAlignment="1">
      <alignment horizontal="center" vertical="top" wrapText="1"/>
    </xf>
    <xf numFmtId="2" fontId="15" fillId="3" borderId="16" xfId="0" applyNumberFormat="1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vertical="top" wrapText="1"/>
    </xf>
    <xf numFmtId="0" fontId="15" fillId="2" borderId="19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right" vertical="center"/>
    </xf>
    <xf numFmtId="4" fontId="16" fillId="2" borderId="19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vertical="center"/>
    </xf>
    <xf numFmtId="0" fontId="17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top" wrapText="1"/>
    </xf>
    <xf numFmtId="164" fontId="4" fillId="3" borderId="0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top"/>
    </xf>
    <xf numFmtId="0" fontId="2" fillId="3" borderId="0" xfId="0" applyFont="1" applyFill="1" applyAlignment="1">
      <alignment horizontal="left" vertical="top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0" fontId="6" fillId="3" borderId="0" xfId="0" applyFont="1" applyFill="1" applyBorder="1" applyAlignment="1">
      <alignment horizontal="right" vertical="center"/>
    </xf>
    <xf numFmtId="4" fontId="8" fillId="3" borderId="0" xfId="0" applyNumberFormat="1" applyFont="1" applyFill="1" applyAlignment="1">
      <alignment horizontal="center"/>
    </xf>
    <xf numFmtId="4" fontId="2" fillId="3" borderId="0" xfId="0" applyNumberFormat="1" applyFont="1" applyFill="1" applyBorder="1" applyAlignment="1">
      <alignment horizontal="center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7" fillId="3" borderId="0" xfId="0" applyFont="1" applyFill="1" applyBorder="1" applyAlignment="1">
      <alignment horizontal="center" vertical="center" textRotation="90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2" xfId="0" applyFont="1" applyFill="1" applyBorder="1" applyAlignment="1">
      <alignment horizontal="left" vertical="top" wrapText="1"/>
    </xf>
    <xf numFmtId="0" fontId="14" fillId="3" borderId="10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18" fillId="3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892"/>
  <sheetViews>
    <sheetView tabSelected="1" showWhiteSpace="0" view="pageBreakPreview" topLeftCell="A535" zoomScale="85" zoomScaleNormal="90" zoomScaleSheetLayoutView="85" workbookViewId="0">
      <selection activeCell="E830" sqref="E830"/>
    </sheetView>
  </sheetViews>
  <sheetFormatPr defaultRowHeight="23.25" x14ac:dyDescent="0.25"/>
  <cols>
    <col min="1" max="1" width="1.28515625" style="7" customWidth="1"/>
    <col min="2" max="2" width="37.28515625" style="7" customWidth="1"/>
    <col min="3" max="3" width="46.140625" style="7" customWidth="1"/>
    <col min="4" max="4" width="23.28515625" style="7" customWidth="1"/>
    <col min="5" max="5" width="14.5703125" style="7" customWidth="1"/>
    <col min="6" max="6" width="4.85546875" style="7" customWidth="1"/>
    <col min="7" max="7" width="23.28515625" style="5" customWidth="1"/>
    <col min="8" max="8" width="1" style="5" customWidth="1"/>
    <col min="9" max="10" width="23.5703125" style="7" customWidth="1"/>
    <col min="11" max="11" width="23.5703125" style="7" hidden="1" customWidth="1"/>
    <col min="12" max="12" width="23.5703125" style="7" customWidth="1"/>
    <col min="13" max="13" width="11.140625" style="7" bestFit="1" customWidth="1"/>
    <col min="14" max="16384" width="9.140625" style="7"/>
  </cols>
  <sheetData>
    <row r="1" spans="2:11" s="22" customFormat="1" ht="54.75" customHeight="1" x14ac:dyDescent="0.8">
      <c r="B1" s="96" t="s">
        <v>24</v>
      </c>
      <c r="C1" s="96"/>
      <c r="D1" s="96"/>
      <c r="E1" s="96"/>
      <c r="F1" s="96"/>
      <c r="G1" s="96"/>
      <c r="H1" s="96"/>
      <c r="K1" s="22" t="s">
        <v>34</v>
      </c>
    </row>
    <row r="2" spans="2:11" ht="46.5" customHeight="1" x14ac:dyDescent="0.25">
      <c r="B2" s="97" t="s">
        <v>43</v>
      </c>
      <c r="C2" s="97"/>
      <c r="D2" s="97"/>
      <c r="E2" s="97"/>
      <c r="F2" s="97"/>
      <c r="G2" s="97"/>
      <c r="K2" s="7" t="s">
        <v>35</v>
      </c>
    </row>
    <row r="3" spans="2:11" x14ac:dyDescent="0.25">
      <c r="C3" s="57"/>
      <c r="G3" s="7"/>
    </row>
    <row r="4" spans="2:11" ht="25.5" x14ac:dyDescent="0.25">
      <c r="C4" s="14" t="s">
        <v>5</v>
      </c>
      <c r="D4" s="6"/>
    </row>
    <row r="5" spans="2:11" s="10" customFormat="1" ht="20.25" x14ac:dyDescent="0.25">
      <c r="C5" s="98" t="s">
        <v>15</v>
      </c>
      <c r="D5" s="101" t="s">
        <v>37</v>
      </c>
      <c r="E5" s="101"/>
      <c r="F5" s="101"/>
      <c r="G5" s="101"/>
      <c r="H5" s="58"/>
    </row>
    <row r="6" spans="2:11" s="10" customFormat="1" ht="20.25" x14ac:dyDescent="0.25">
      <c r="C6" s="99"/>
      <c r="D6" s="101" t="s">
        <v>45</v>
      </c>
      <c r="E6" s="101"/>
      <c r="F6" s="101"/>
      <c r="G6" s="101"/>
      <c r="H6" s="58"/>
    </row>
    <row r="7" spans="2:11" s="10" customFormat="1" ht="20.25" x14ac:dyDescent="0.25">
      <c r="C7" s="100"/>
      <c r="D7" s="101" t="s">
        <v>53</v>
      </c>
      <c r="E7" s="101"/>
      <c r="F7" s="101"/>
      <c r="G7" s="101"/>
      <c r="H7" s="58"/>
    </row>
    <row r="8" spans="2:11" ht="28.5" customHeight="1" x14ac:dyDescent="0.25">
      <c r="C8" s="48" t="s">
        <v>12</v>
      </c>
      <c r="D8" s="49">
        <v>1.5</v>
      </c>
      <c r="E8" s="50"/>
      <c r="F8" s="10"/>
    </row>
    <row r="9" spans="2:11" ht="28.5" customHeight="1" x14ac:dyDescent="0.25">
      <c r="C9" s="1" t="s">
        <v>9</v>
      </c>
      <c r="D9" s="44">
        <v>260</v>
      </c>
      <c r="E9" s="75" t="s">
        <v>16</v>
      </c>
      <c r="F9" s="76"/>
      <c r="G9" s="79">
        <f>D10/D9</f>
        <v>8.793692307692309</v>
      </c>
    </row>
    <row r="10" spans="2:11" ht="28.5" customHeight="1" x14ac:dyDescent="0.25">
      <c r="C10" s="1" t="s">
        <v>10</v>
      </c>
      <c r="D10" s="44">
        <v>2286.36</v>
      </c>
      <c r="E10" s="77"/>
      <c r="F10" s="78"/>
      <c r="G10" s="80"/>
    </row>
    <row r="11" spans="2:11" x14ac:dyDescent="0.25">
      <c r="C11" s="54"/>
      <c r="D11" s="55"/>
      <c r="E11" s="56"/>
    </row>
    <row r="12" spans="2:11" x14ac:dyDescent="0.3">
      <c r="C12" s="53" t="s">
        <v>7</v>
      </c>
      <c r="D12" s="51" t="s">
        <v>54</v>
      </c>
      <c r="E12" s="59"/>
    </row>
    <row r="13" spans="2:11" x14ac:dyDescent="0.3">
      <c r="C13" s="53" t="s">
        <v>11</v>
      </c>
      <c r="D13" s="51">
        <v>65</v>
      </c>
      <c r="E13" s="59"/>
    </row>
    <row r="14" spans="2:11" x14ac:dyDescent="0.3">
      <c r="C14" s="53" t="s">
        <v>13</v>
      </c>
      <c r="D14" s="52" t="s">
        <v>34</v>
      </c>
      <c r="E14" s="59"/>
    </row>
    <row r="15" spans="2:11" ht="24" thickBot="1" x14ac:dyDescent="0.3">
      <c r="C15" s="60"/>
      <c r="D15" s="60"/>
    </row>
    <row r="16" spans="2:11" ht="48" thickBot="1" x14ac:dyDescent="0.3">
      <c r="B16" s="81" t="s">
        <v>17</v>
      </c>
      <c r="C16" s="82"/>
      <c r="D16" s="23" t="s">
        <v>20</v>
      </c>
      <c r="E16" s="83" t="s">
        <v>22</v>
      </c>
      <c r="F16" s="84"/>
      <c r="G16" s="2" t="s">
        <v>21</v>
      </c>
    </row>
    <row r="17" spans="2:11" s="61" customFormat="1" ht="24" thickBot="1" x14ac:dyDescent="0.3">
      <c r="B17" s="85" t="s">
        <v>36</v>
      </c>
      <c r="C17" s="86"/>
      <c r="D17" s="32">
        <v>50.01</v>
      </c>
      <c r="E17" s="33">
        <v>1.5</v>
      </c>
      <c r="F17" s="18" t="s">
        <v>25</v>
      </c>
      <c r="G17" s="26">
        <f t="shared" ref="G17:G22" si="0">D17*E17</f>
        <v>75.015000000000001</v>
      </c>
      <c r="H17" s="87"/>
    </row>
    <row r="18" spans="2:11" s="62" customFormat="1" ht="46.5" customHeight="1" x14ac:dyDescent="0.25">
      <c r="B18" s="88" t="s">
        <v>18</v>
      </c>
      <c r="C18" s="89"/>
      <c r="D18" s="34">
        <v>70.41</v>
      </c>
      <c r="E18" s="35">
        <v>0.53500000000000003</v>
      </c>
      <c r="F18" s="19" t="s">
        <v>26</v>
      </c>
      <c r="G18" s="27">
        <f t="shared" si="0"/>
        <v>37.669350000000001</v>
      </c>
      <c r="H18" s="87"/>
    </row>
    <row r="19" spans="2:11" s="62" customFormat="1" ht="24" thickBot="1" x14ac:dyDescent="0.3">
      <c r="B19" s="90" t="s">
        <v>19</v>
      </c>
      <c r="C19" s="91"/>
      <c r="D19" s="36">
        <v>222.31</v>
      </c>
      <c r="E19" s="37">
        <v>0.53500000000000003</v>
      </c>
      <c r="F19" s="20" t="s">
        <v>26</v>
      </c>
      <c r="G19" s="28">
        <f t="shared" si="0"/>
        <v>118.93585</v>
      </c>
      <c r="H19" s="87"/>
    </row>
    <row r="20" spans="2:11" s="62" customFormat="1" ht="24" thickBot="1" x14ac:dyDescent="0.3">
      <c r="B20" s="92" t="s">
        <v>28</v>
      </c>
      <c r="C20" s="93"/>
      <c r="D20" s="38">
        <v>696.9</v>
      </c>
      <c r="E20" s="39"/>
      <c r="F20" s="24" t="s">
        <v>25</v>
      </c>
      <c r="G20" s="29">
        <f t="shared" si="0"/>
        <v>0</v>
      </c>
      <c r="H20" s="87"/>
    </row>
    <row r="21" spans="2:11" s="62" customFormat="1" ht="48" customHeight="1" x14ac:dyDescent="0.25">
      <c r="B21" s="88" t="s">
        <v>33</v>
      </c>
      <c r="C21" s="89"/>
      <c r="D21" s="34">
        <v>665.33</v>
      </c>
      <c r="E21" s="35">
        <v>3</v>
      </c>
      <c r="F21" s="19" t="s">
        <v>25</v>
      </c>
      <c r="G21" s="27">
        <f t="shared" si="0"/>
        <v>1995.9900000000002</v>
      </c>
      <c r="H21" s="87"/>
    </row>
    <row r="22" spans="2:11" s="62" customFormat="1" x14ac:dyDescent="0.25">
      <c r="B22" s="94" t="s">
        <v>27</v>
      </c>
      <c r="C22" s="95"/>
      <c r="D22" s="40"/>
      <c r="E22" s="41"/>
      <c r="F22" s="21" t="s">
        <v>25</v>
      </c>
      <c r="G22" s="30">
        <f t="shared" si="0"/>
        <v>0</v>
      </c>
      <c r="H22" s="87"/>
    </row>
    <row r="23" spans="2:11" s="62" customFormat="1" x14ac:dyDescent="0.25">
      <c r="B23" s="94" t="s">
        <v>29</v>
      </c>
      <c r="C23" s="95"/>
      <c r="D23" s="42">
        <v>2425.11</v>
      </c>
      <c r="E23" s="43">
        <v>1.5</v>
      </c>
      <c r="F23" s="21" t="s">
        <v>25</v>
      </c>
      <c r="G23" s="30">
        <f t="shared" ref="G23:G24" si="1">D23*E23</f>
        <v>3637.665</v>
      </c>
      <c r="H23" s="87"/>
    </row>
    <row r="24" spans="2:11" s="62" customFormat="1" x14ac:dyDescent="0.25">
      <c r="B24" s="94" t="s">
        <v>30</v>
      </c>
      <c r="C24" s="95"/>
      <c r="D24" s="42">
        <v>1718.79</v>
      </c>
      <c r="E24" s="43">
        <v>1.5</v>
      </c>
      <c r="F24" s="21" t="s">
        <v>25</v>
      </c>
      <c r="G24" s="30">
        <f t="shared" si="1"/>
        <v>2578.1849999999999</v>
      </c>
      <c r="H24" s="87"/>
    </row>
    <row r="25" spans="2:11" s="62" customFormat="1" x14ac:dyDescent="0.25">
      <c r="B25" s="94" t="s">
        <v>32</v>
      </c>
      <c r="C25" s="95"/>
      <c r="D25" s="42">
        <v>473.91</v>
      </c>
      <c r="E25" s="43">
        <v>1.5</v>
      </c>
      <c r="F25" s="21" t="s">
        <v>25</v>
      </c>
      <c r="G25" s="30">
        <f>D25*E25</f>
        <v>710.86500000000001</v>
      </c>
      <c r="H25" s="87"/>
    </row>
    <row r="26" spans="2:11" s="62" customFormat="1" ht="24" thickBot="1" x14ac:dyDescent="0.3">
      <c r="B26" s="90" t="s">
        <v>31</v>
      </c>
      <c r="C26" s="91"/>
      <c r="D26" s="36">
        <v>320.5</v>
      </c>
      <c r="E26" s="37">
        <v>6</v>
      </c>
      <c r="F26" s="20" t="s">
        <v>25</v>
      </c>
      <c r="G26" s="31">
        <f>D26*E26</f>
        <v>1923</v>
      </c>
      <c r="H26" s="87"/>
    </row>
    <row r="27" spans="2:11" ht="11.25" customHeight="1" x14ac:dyDescent="0.25">
      <c r="C27" s="3"/>
      <c r="D27" s="3"/>
      <c r="E27" s="4"/>
      <c r="F27" s="4"/>
      <c r="H27" s="63"/>
      <c r="I27" s="64"/>
      <c r="J27" s="65"/>
      <c r="K27" s="65"/>
    </row>
    <row r="28" spans="2:11" ht="25.5" x14ac:dyDescent="0.25">
      <c r="C28" s="14" t="s">
        <v>14</v>
      </c>
      <c r="D28" s="6"/>
    </row>
    <row r="29" spans="2:11" ht="18.75" x14ac:dyDescent="0.25">
      <c r="C29" s="72" t="s">
        <v>6</v>
      </c>
      <c r="D29" s="8" t="s">
        <v>0</v>
      </c>
      <c r="E29" s="9">
        <f>ROUND((G17+D10)/D10,2)</f>
        <v>1.03</v>
      </c>
      <c r="F29" s="9"/>
      <c r="G29" s="10"/>
      <c r="H29" s="7"/>
    </row>
    <row r="30" spans="2:11" x14ac:dyDescent="0.25">
      <c r="C30" s="72"/>
      <c r="D30" s="8" t="s">
        <v>1</v>
      </c>
      <c r="E30" s="9">
        <f>ROUND(((G18+G19)+D10)/D10,2)</f>
        <v>1.07</v>
      </c>
      <c r="F30" s="9"/>
      <c r="G30" s="11"/>
      <c r="H30" s="66"/>
    </row>
    <row r="31" spans="2:11" x14ac:dyDescent="0.25">
      <c r="C31" s="72"/>
      <c r="D31" s="8" t="s">
        <v>2</v>
      </c>
      <c r="E31" s="9">
        <f>ROUND((G20+D10)/D10,2)</f>
        <v>1</v>
      </c>
      <c r="F31" s="12"/>
      <c r="G31" s="11"/>
    </row>
    <row r="32" spans="2:11" x14ac:dyDescent="0.25">
      <c r="C32" s="72"/>
      <c r="D32" s="13" t="s">
        <v>3</v>
      </c>
      <c r="E32" s="45">
        <f>ROUND((SUM(G21:G26)+D10)/D10,2)</f>
        <v>5.74</v>
      </c>
      <c r="F32" s="10"/>
      <c r="G32" s="11"/>
    </row>
    <row r="33" spans="2:8" ht="25.5" x14ac:dyDescent="0.25">
      <c r="D33" s="46" t="s">
        <v>4</v>
      </c>
      <c r="E33" s="47">
        <f>SUM(E29:E32)-IF(D14="сплошная",3,2)</f>
        <v>5.84</v>
      </c>
      <c r="F33" s="25"/>
    </row>
    <row r="34" spans="2:8" ht="14.25" customHeight="1" x14ac:dyDescent="0.25">
      <c r="E34" s="15"/>
    </row>
    <row r="35" spans="2:8" s="22" customFormat="1" ht="26.25" customHeight="1" x14ac:dyDescent="0.35">
      <c r="C35" s="16" t="s">
        <v>23</v>
      </c>
      <c r="D35" s="73">
        <f>E33*D10</f>
        <v>13352.3424</v>
      </c>
      <c r="E35" s="73"/>
      <c r="F35" s="7"/>
      <c r="G35" s="5"/>
      <c r="H35" s="5"/>
    </row>
    <row r="36" spans="2:8" ht="18.75" x14ac:dyDescent="0.3">
      <c r="C36" s="17" t="s">
        <v>8</v>
      </c>
      <c r="D36" s="74">
        <f>D35/D9</f>
        <v>51.355163076923077</v>
      </c>
      <c r="E36" s="74"/>
      <c r="G36" s="7"/>
      <c r="H36" s="67"/>
    </row>
    <row r="47" spans="2:8" ht="60.75" x14ac:dyDescent="0.8">
      <c r="B47" s="96" t="s">
        <v>39</v>
      </c>
      <c r="C47" s="96"/>
      <c r="D47" s="96"/>
      <c r="E47" s="96"/>
      <c r="F47" s="96"/>
      <c r="G47" s="96"/>
      <c r="H47" s="96"/>
    </row>
    <row r="48" spans="2:8" ht="46.5" customHeight="1" x14ac:dyDescent="0.25">
      <c r="B48" s="97" t="s">
        <v>38</v>
      </c>
      <c r="C48" s="97"/>
      <c r="D48" s="97"/>
      <c r="E48" s="97"/>
      <c r="F48" s="97"/>
      <c r="G48" s="97"/>
    </row>
    <row r="49" spans="2:8" x14ac:dyDescent="0.25">
      <c r="C49" s="57"/>
      <c r="G49" s="7"/>
    </row>
    <row r="50" spans="2:8" ht="25.5" x14ac:dyDescent="0.25">
      <c r="C50" s="14" t="s">
        <v>5</v>
      </c>
      <c r="D50" s="6"/>
    </row>
    <row r="51" spans="2:8" ht="20.25" x14ac:dyDescent="0.25">
      <c r="B51" s="10"/>
      <c r="C51" s="98" t="s">
        <v>15</v>
      </c>
      <c r="D51" s="101" t="s">
        <v>37</v>
      </c>
      <c r="E51" s="101"/>
      <c r="F51" s="101"/>
      <c r="G51" s="101"/>
      <c r="H51" s="58"/>
    </row>
    <row r="52" spans="2:8" ht="20.25" x14ac:dyDescent="0.25">
      <c r="B52" s="10"/>
      <c r="C52" s="99"/>
      <c r="D52" s="101" t="s">
        <v>45</v>
      </c>
      <c r="E52" s="101"/>
      <c r="F52" s="101"/>
      <c r="G52" s="101"/>
      <c r="H52" s="58"/>
    </row>
    <row r="53" spans="2:8" ht="20.25" x14ac:dyDescent="0.25">
      <c r="B53" s="10"/>
      <c r="C53" s="100"/>
      <c r="D53" s="101" t="s">
        <v>55</v>
      </c>
      <c r="E53" s="101"/>
      <c r="F53" s="101"/>
      <c r="G53" s="101"/>
      <c r="H53" s="58"/>
    </row>
    <row r="54" spans="2:8" x14ac:dyDescent="0.25">
      <c r="C54" s="48" t="s">
        <v>12</v>
      </c>
      <c r="D54" s="49">
        <v>3</v>
      </c>
      <c r="E54" s="50"/>
      <c r="F54" s="10"/>
    </row>
    <row r="55" spans="2:8" x14ac:dyDescent="0.25">
      <c r="C55" s="1" t="s">
        <v>9</v>
      </c>
      <c r="D55" s="44">
        <v>562</v>
      </c>
      <c r="E55" s="75" t="s">
        <v>16</v>
      </c>
      <c r="F55" s="76"/>
      <c r="G55" s="79">
        <f>D56/D55</f>
        <v>6.7710498220640565</v>
      </c>
    </row>
    <row r="56" spans="2:8" x14ac:dyDescent="0.25">
      <c r="C56" s="1" t="s">
        <v>10</v>
      </c>
      <c r="D56" s="44">
        <v>3805.33</v>
      </c>
      <c r="E56" s="77"/>
      <c r="F56" s="78"/>
      <c r="G56" s="80"/>
    </row>
    <row r="57" spans="2:8" x14ac:dyDescent="0.25">
      <c r="C57" s="54"/>
      <c r="D57" s="55"/>
      <c r="E57" s="56"/>
    </row>
    <row r="58" spans="2:8" x14ac:dyDescent="0.3">
      <c r="C58" s="53" t="s">
        <v>7</v>
      </c>
      <c r="D58" s="51" t="s">
        <v>56</v>
      </c>
      <c r="E58" s="59"/>
    </row>
    <row r="59" spans="2:8" x14ac:dyDescent="0.3">
      <c r="C59" s="53" t="s">
        <v>11</v>
      </c>
      <c r="D59" s="51">
        <v>55</v>
      </c>
      <c r="E59" s="59"/>
    </row>
    <row r="60" spans="2:8" x14ac:dyDescent="0.3">
      <c r="C60" s="53" t="s">
        <v>13</v>
      </c>
      <c r="D60" s="52" t="s">
        <v>34</v>
      </c>
      <c r="E60" s="59"/>
    </row>
    <row r="61" spans="2:8" ht="24" thickBot="1" x14ac:dyDescent="0.3">
      <c r="C61" s="60"/>
      <c r="D61" s="60"/>
    </row>
    <row r="62" spans="2:8" ht="48" thickBot="1" x14ac:dyDescent="0.3">
      <c r="B62" s="81" t="s">
        <v>17</v>
      </c>
      <c r="C62" s="82"/>
      <c r="D62" s="23" t="s">
        <v>20</v>
      </c>
      <c r="E62" s="83" t="s">
        <v>22</v>
      </c>
      <c r="F62" s="84"/>
      <c r="G62" s="2" t="s">
        <v>21</v>
      </c>
    </row>
    <row r="63" spans="2:8" ht="24" thickBot="1" x14ac:dyDescent="0.3">
      <c r="B63" s="85" t="s">
        <v>36</v>
      </c>
      <c r="C63" s="86"/>
      <c r="D63" s="32">
        <v>50.01</v>
      </c>
      <c r="E63" s="33">
        <v>3</v>
      </c>
      <c r="F63" s="18" t="s">
        <v>25</v>
      </c>
      <c r="G63" s="26">
        <f t="shared" ref="G63:G68" si="2">D63*E63</f>
        <v>150.03</v>
      </c>
      <c r="H63" s="87"/>
    </row>
    <row r="64" spans="2:8" x14ac:dyDescent="0.25">
      <c r="B64" s="88" t="s">
        <v>18</v>
      </c>
      <c r="C64" s="89"/>
      <c r="D64" s="34">
        <v>70.41</v>
      </c>
      <c r="E64" s="35">
        <v>0.71</v>
      </c>
      <c r="F64" s="19" t="s">
        <v>26</v>
      </c>
      <c r="G64" s="27">
        <f t="shared" si="2"/>
        <v>49.991099999999996</v>
      </c>
      <c r="H64" s="87"/>
    </row>
    <row r="65" spans="2:8" ht="24" thickBot="1" x14ac:dyDescent="0.3">
      <c r="B65" s="90" t="s">
        <v>19</v>
      </c>
      <c r="C65" s="91"/>
      <c r="D65" s="36">
        <v>222.31</v>
      </c>
      <c r="E65" s="37">
        <v>0.71</v>
      </c>
      <c r="F65" s="20" t="s">
        <v>26</v>
      </c>
      <c r="G65" s="28">
        <f t="shared" si="2"/>
        <v>157.84010000000001</v>
      </c>
      <c r="H65" s="87"/>
    </row>
    <row r="66" spans="2:8" ht="24" thickBot="1" x14ac:dyDescent="0.3">
      <c r="B66" s="92" t="s">
        <v>28</v>
      </c>
      <c r="C66" s="93"/>
      <c r="D66" s="38">
        <v>696.9</v>
      </c>
      <c r="E66" s="39">
        <v>0</v>
      </c>
      <c r="F66" s="24" t="s">
        <v>25</v>
      </c>
      <c r="G66" s="29">
        <f t="shared" si="2"/>
        <v>0</v>
      </c>
      <c r="H66" s="87"/>
    </row>
    <row r="67" spans="2:8" x14ac:dyDescent="0.25">
      <c r="B67" s="88" t="s">
        <v>33</v>
      </c>
      <c r="C67" s="89"/>
      <c r="D67" s="34">
        <v>665.33</v>
      </c>
      <c r="E67" s="35">
        <v>6</v>
      </c>
      <c r="F67" s="19" t="s">
        <v>25</v>
      </c>
      <c r="G67" s="27">
        <f t="shared" si="2"/>
        <v>3991.9800000000005</v>
      </c>
      <c r="H67" s="87"/>
    </row>
    <row r="68" spans="2:8" x14ac:dyDescent="0.25">
      <c r="B68" s="94" t="s">
        <v>27</v>
      </c>
      <c r="C68" s="95"/>
      <c r="D68" s="40"/>
      <c r="E68" s="41"/>
      <c r="F68" s="21" t="s">
        <v>25</v>
      </c>
      <c r="G68" s="30">
        <f t="shared" si="2"/>
        <v>0</v>
      </c>
      <c r="H68" s="87"/>
    </row>
    <row r="69" spans="2:8" x14ac:dyDescent="0.25">
      <c r="B69" s="94" t="s">
        <v>29</v>
      </c>
      <c r="C69" s="95"/>
      <c r="D69" s="42">
        <v>2425.11</v>
      </c>
      <c r="E69" s="43">
        <v>3</v>
      </c>
      <c r="F69" s="21" t="s">
        <v>25</v>
      </c>
      <c r="G69" s="30">
        <f t="shared" ref="G69:G70" si="3">D69*E69</f>
        <v>7275.33</v>
      </c>
      <c r="H69" s="87"/>
    </row>
    <row r="70" spans="2:8" x14ac:dyDescent="0.25">
      <c r="B70" s="94" t="s">
        <v>30</v>
      </c>
      <c r="C70" s="95"/>
      <c r="D70" s="42">
        <v>1718.79</v>
      </c>
      <c r="E70" s="43">
        <v>3</v>
      </c>
      <c r="F70" s="21" t="s">
        <v>25</v>
      </c>
      <c r="G70" s="30">
        <f t="shared" si="3"/>
        <v>5156.37</v>
      </c>
      <c r="H70" s="87"/>
    </row>
    <row r="71" spans="2:8" x14ac:dyDescent="0.25">
      <c r="B71" s="94" t="s">
        <v>32</v>
      </c>
      <c r="C71" s="95"/>
      <c r="D71" s="42">
        <v>473.91</v>
      </c>
      <c r="E71" s="43">
        <v>3</v>
      </c>
      <c r="F71" s="21" t="s">
        <v>25</v>
      </c>
      <c r="G71" s="30">
        <f>D71*E71</f>
        <v>1421.73</v>
      </c>
      <c r="H71" s="87"/>
    </row>
    <row r="72" spans="2:8" ht="24" thickBot="1" x14ac:dyDescent="0.3">
      <c r="B72" s="90" t="s">
        <v>31</v>
      </c>
      <c r="C72" s="91"/>
      <c r="D72" s="36">
        <v>320.5</v>
      </c>
      <c r="E72" s="37">
        <v>12</v>
      </c>
      <c r="F72" s="20" t="s">
        <v>25</v>
      </c>
      <c r="G72" s="31">
        <f>D72*E72</f>
        <v>3846</v>
      </c>
      <c r="H72" s="87"/>
    </row>
    <row r="73" spans="2:8" x14ac:dyDescent="0.25">
      <c r="C73" s="3"/>
      <c r="D73" s="3"/>
      <c r="E73" s="4"/>
      <c r="F73" s="4"/>
      <c r="H73" s="63"/>
    </row>
    <row r="74" spans="2:8" ht="25.5" x14ac:dyDescent="0.25">
      <c r="C74" s="14" t="s">
        <v>14</v>
      </c>
      <c r="D74" s="6"/>
    </row>
    <row r="75" spans="2:8" ht="18.75" x14ac:dyDescent="0.25">
      <c r="C75" s="72" t="s">
        <v>6</v>
      </c>
      <c r="D75" s="8" t="s">
        <v>0</v>
      </c>
      <c r="E75" s="9">
        <f>ROUND((G63+D56)/D56,2)</f>
        <v>1.04</v>
      </c>
      <c r="F75" s="9"/>
      <c r="G75" s="10"/>
      <c r="H75" s="7"/>
    </row>
    <row r="76" spans="2:8" x14ac:dyDescent="0.25">
      <c r="C76" s="72"/>
      <c r="D76" s="8" t="s">
        <v>1</v>
      </c>
      <c r="E76" s="9">
        <f>ROUND(((G64+G65)+D56)/D56,2)</f>
        <v>1.05</v>
      </c>
      <c r="F76" s="9"/>
      <c r="G76" s="11"/>
      <c r="H76" s="66"/>
    </row>
    <row r="77" spans="2:8" x14ac:dyDescent="0.25">
      <c r="C77" s="72"/>
      <c r="D77" s="8" t="s">
        <v>2</v>
      </c>
      <c r="E77" s="9">
        <f>ROUND((G66+D56)/D56,2)</f>
        <v>1</v>
      </c>
      <c r="F77" s="12"/>
      <c r="G77" s="11"/>
    </row>
    <row r="78" spans="2:8" x14ac:dyDescent="0.25">
      <c r="C78" s="72"/>
      <c r="D78" s="13" t="s">
        <v>3</v>
      </c>
      <c r="E78" s="45">
        <f>ROUND((SUM(G67:G72)+D56)/D56,2)</f>
        <v>6.7</v>
      </c>
      <c r="F78" s="10"/>
      <c r="G78" s="11"/>
    </row>
    <row r="79" spans="2:8" ht="25.5" x14ac:dyDescent="0.25">
      <c r="D79" s="46" t="s">
        <v>4</v>
      </c>
      <c r="E79" s="47">
        <f>SUM(E75:E78)-IF(D60="сплошная",3,2)</f>
        <v>6.7899999999999991</v>
      </c>
      <c r="F79" s="25"/>
    </row>
    <row r="80" spans="2:8" x14ac:dyDescent="0.25">
      <c r="E80" s="15"/>
    </row>
    <row r="81" spans="2:8" ht="25.5" x14ac:dyDescent="0.35">
      <c r="B81" s="22"/>
      <c r="C81" s="16" t="s">
        <v>23</v>
      </c>
      <c r="D81" s="73">
        <f>E79*D56</f>
        <v>25838.190699999996</v>
      </c>
      <c r="E81" s="73"/>
    </row>
    <row r="82" spans="2:8" ht="18.75" x14ac:dyDescent="0.3">
      <c r="C82" s="17" t="s">
        <v>8</v>
      </c>
      <c r="D82" s="74">
        <f>D81/D55</f>
        <v>45.975428291814936</v>
      </c>
      <c r="E82" s="74"/>
      <c r="G82" s="7"/>
      <c r="H82" s="67"/>
    </row>
    <row r="95" spans="2:8" ht="60.75" x14ac:dyDescent="0.8">
      <c r="B95" s="96" t="s">
        <v>40</v>
      </c>
      <c r="C95" s="96"/>
      <c r="D95" s="96"/>
      <c r="E95" s="96"/>
      <c r="F95" s="96"/>
      <c r="G95" s="96"/>
      <c r="H95" s="96"/>
    </row>
    <row r="96" spans="2:8" ht="46.5" customHeight="1" x14ac:dyDescent="0.25">
      <c r="B96" s="97" t="s">
        <v>38</v>
      </c>
      <c r="C96" s="97"/>
      <c r="D96" s="97"/>
      <c r="E96" s="97"/>
      <c r="F96" s="97"/>
      <c r="G96" s="97"/>
    </row>
    <row r="97" spans="2:8" x14ac:dyDescent="0.25">
      <c r="C97" s="57"/>
      <c r="G97" s="7"/>
    </row>
    <row r="98" spans="2:8" ht="25.5" x14ac:dyDescent="0.25">
      <c r="C98" s="14" t="s">
        <v>5</v>
      </c>
      <c r="D98" s="6"/>
    </row>
    <row r="99" spans="2:8" ht="20.25" x14ac:dyDescent="0.25">
      <c r="B99" s="10"/>
      <c r="C99" s="98" t="s">
        <v>15</v>
      </c>
      <c r="D99" s="101" t="s">
        <v>37</v>
      </c>
      <c r="E99" s="101"/>
      <c r="F99" s="101"/>
      <c r="G99" s="101"/>
      <c r="H99" s="58"/>
    </row>
    <row r="100" spans="2:8" ht="20.25" x14ac:dyDescent="0.25">
      <c r="B100" s="10"/>
      <c r="C100" s="99"/>
      <c r="D100" s="101" t="s">
        <v>47</v>
      </c>
      <c r="E100" s="101"/>
      <c r="F100" s="101"/>
      <c r="G100" s="101"/>
      <c r="H100" s="58"/>
    </row>
    <row r="101" spans="2:8" ht="20.25" x14ac:dyDescent="0.25">
      <c r="B101" s="10"/>
      <c r="C101" s="100"/>
      <c r="D101" s="101" t="s">
        <v>57</v>
      </c>
      <c r="E101" s="101"/>
      <c r="F101" s="101"/>
      <c r="G101" s="101"/>
      <c r="H101" s="58"/>
    </row>
    <row r="102" spans="2:8" x14ac:dyDescent="0.25">
      <c r="C102" s="48" t="s">
        <v>12</v>
      </c>
      <c r="D102" s="49">
        <v>3.9</v>
      </c>
      <c r="E102" s="50"/>
      <c r="F102" s="10"/>
    </row>
    <row r="103" spans="2:8" x14ac:dyDescent="0.25">
      <c r="C103" s="1" t="s">
        <v>9</v>
      </c>
      <c r="D103" s="44">
        <v>570</v>
      </c>
      <c r="E103" s="75" t="s">
        <v>16</v>
      </c>
      <c r="F103" s="76"/>
      <c r="G103" s="79">
        <f>D104/D103</f>
        <v>8.898210526315788</v>
      </c>
    </row>
    <row r="104" spans="2:8" x14ac:dyDescent="0.25">
      <c r="C104" s="1" t="s">
        <v>10</v>
      </c>
      <c r="D104" s="44">
        <v>5071.9799999999996</v>
      </c>
      <c r="E104" s="77"/>
      <c r="F104" s="78"/>
      <c r="G104" s="80"/>
    </row>
    <row r="105" spans="2:8" x14ac:dyDescent="0.25">
      <c r="C105" s="54"/>
      <c r="D105" s="55"/>
      <c r="E105" s="56"/>
    </row>
    <row r="106" spans="2:8" x14ac:dyDescent="0.3">
      <c r="C106" s="53" t="s">
        <v>7</v>
      </c>
      <c r="D106" s="51" t="s">
        <v>46</v>
      </c>
      <c r="E106" s="59"/>
    </row>
    <row r="107" spans="2:8" x14ac:dyDescent="0.3">
      <c r="C107" s="53" t="s">
        <v>11</v>
      </c>
      <c r="D107" s="51">
        <v>60</v>
      </c>
      <c r="E107" s="59"/>
    </row>
    <row r="108" spans="2:8" x14ac:dyDescent="0.3">
      <c r="C108" s="53" t="s">
        <v>13</v>
      </c>
      <c r="D108" s="52" t="s">
        <v>34</v>
      </c>
      <c r="E108" s="59"/>
    </row>
    <row r="109" spans="2:8" ht="24" thickBot="1" x14ac:dyDescent="0.3">
      <c r="C109" s="60"/>
      <c r="D109" s="60"/>
    </row>
    <row r="110" spans="2:8" ht="48" thickBot="1" x14ac:dyDescent="0.3">
      <c r="B110" s="81" t="s">
        <v>17</v>
      </c>
      <c r="C110" s="82"/>
      <c r="D110" s="23" t="s">
        <v>20</v>
      </c>
      <c r="E110" s="83" t="s">
        <v>22</v>
      </c>
      <c r="F110" s="84"/>
      <c r="G110" s="2" t="s">
        <v>21</v>
      </c>
    </row>
    <row r="111" spans="2:8" ht="24" thickBot="1" x14ac:dyDescent="0.3">
      <c r="B111" s="85" t="s">
        <v>36</v>
      </c>
      <c r="C111" s="86"/>
      <c r="D111" s="32">
        <v>50.01</v>
      </c>
      <c r="E111" s="33">
        <v>3.9</v>
      </c>
      <c r="F111" s="18" t="s">
        <v>25</v>
      </c>
      <c r="G111" s="26">
        <f t="shared" ref="G111:G116" si="4">D111*E111</f>
        <v>195.03899999999999</v>
      </c>
      <c r="H111" s="87"/>
    </row>
    <row r="112" spans="2:8" x14ac:dyDescent="0.25">
      <c r="B112" s="88" t="s">
        <v>18</v>
      </c>
      <c r="C112" s="89"/>
      <c r="D112" s="34">
        <v>70.41</v>
      </c>
      <c r="E112" s="35">
        <v>0.82</v>
      </c>
      <c r="F112" s="19" t="s">
        <v>26</v>
      </c>
      <c r="G112" s="27">
        <f t="shared" si="4"/>
        <v>57.736199999999997</v>
      </c>
      <c r="H112" s="87"/>
    </row>
    <row r="113" spans="2:8" ht="24" thickBot="1" x14ac:dyDescent="0.3">
      <c r="B113" s="90" t="s">
        <v>19</v>
      </c>
      <c r="C113" s="91"/>
      <c r="D113" s="36">
        <v>222.31</v>
      </c>
      <c r="E113" s="37">
        <v>0.82</v>
      </c>
      <c r="F113" s="20" t="s">
        <v>26</v>
      </c>
      <c r="G113" s="28">
        <f t="shared" si="4"/>
        <v>182.29419999999999</v>
      </c>
      <c r="H113" s="87"/>
    </row>
    <row r="114" spans="2:8" ht="24" thickBot="1" x14ac:dyDescent="0.3">
      <c r="B114" s="92" t="s">
        <v>28</v>
      </c>
      <c r="C114" s="93"/>
      <c r="D114" s="38">
        <v>696.9</v>
      </c>
      <c r="E114" s="39">
        <v>3.9</v>
      </c>
      <c r="F114" s="24" t="s">
        <v>25</v>
      </c>
      <c r="G114" s="29">
        <f t="shared" si="4"/>
        <v>2717.91</v>
      </c>
      <c r="H114" s="87"/>
    </row>
    <row r="115" spans="2:8" x14ac:dyDescent="0.25">
      <c r="B115" s="88" t="s">
        <v>33</v>
      </c>
      <c r="C115" s="89"/>
      <c r="D115" s="34">
        <v>665.33</v>
      </c>
      <c r="E115" s="35">
        <v>7.8</v>
      </c>
      <c r="F115" s="19" t="s">
        <v>25</v>
      </c>
      <c r="G115" s="27">
        <f t="shared" si="4"/>
        <v>5189.5740000000005</v>
      </c>
      <c r="H115" s="87"/>
    </row>
    <row r="116" spans="2:8" x14ac:dyDescent="0.25">
      <c r="B116" s="94" t="s">
        <v>27</v>
      </c>
      <c r="C116" s="95"/>
      <c r="D116" s="40"/>
      <c r="E116" s="41"/>
      <c r="F116" s="21" t="s">
        <v>25</v>
      </c>
      <c r="G116" s="30">
        <f t="shared" si="4"/>
        <v>0</v>
      </c>
      <c r="H116" s="87"/>
    </row>
    <row r="117" spans="2:8" x14ac:dyDescent="0.25">
      <c r="B117" s="94" t="s">
        <v>29</v>
      </c>
      <c r="C117" s="95"/>
      <c r="D117" s="42">
        <v>2425.11</v>
      </c>
      <c r="E117" s="43">
        <v>3.9</v>
      </c>
      <c r="F117" s="21" t="s">
        <v>25</v>
      </c>
      <c r="G117" s="30">
        <f t="shared" ref="G117:G118" si="5">D117*E117</f>
        <v>9457.9290000000001</v>
      </c>
      <c r="H117" s="87"/>
    </row>
    <row r="118" spans="2:8" x14ac:dyDescent="0.25">
      <c r="B118" s="94" t="s">
        <v>30</v>
      </c>
      <c r="C118" s="95"/>
      <c r="D118" s="42">
        <v>1718.79</v>
      </c>
      <c r="E118" s="43">
        <v>3.9</v>
      </c>
      <c r="F118" s="21" t="s">
        <v>25</v>
      </c>
      <c r="G118" s="30">
        <f t="shared" si="5"/>
        <v>6703.2809999999999</v>
      </c>
      <c r="H118" s="87"/>
    </row>
    <row r="119" spans="2:8" x14ac:dyDescent="0.25">
      <c r="B119" s="94" t="s">
        <v>32</v>
      </c>
      <c r="C119" s="95"/>
      <c r="D119" s="42">
        <v>473.91</v>
      </c>
      <c r="E119" s="43">
        <v>3.9</v>
      </c>
      <c r="F119" s="21" t="s">
        <v>25</v>
      </c>
      <c r="G119" s="30">
        <f>D119*E119</f>
        <v>1848.249</v>
      </c>
      <c r="H119" s="87"/>
    </row>
    <row r="120" spans="2:8" ht="24" thickBot="1" x14ac:dyDescent="0.3">
      <c r="B120" s="90" t="s">
        <v>31</v>
      </c>
      <c r="C120" s="91"/>
      <c r="D120" s="36">
        <v>320.5</v>
      </c>
      <c r="E120" s="37">
        <v>15.6</v>
      </c>
      <c r="F120" s="20" t="s">
        <v>25</v>
      </c>
      <c r="G120" s="31">
        <f>D120*E120</f>
        <v>4999.8</v>
      </c>
      <c r="H120" s="87"/>
    </row>
    <row r="121" spans="2:8" x14ac:dyDescent="0.25">
      <c r="C121" s="3"/>
      <c r="D121" s="3"/>
      <c r="E121" s="4"/>
      <c r="F121" s="4"/>
      <c r="H121" s="63"/>
    </row>
    <row r="122" spans="2:8" ht="25.5" x14ac:dyDescent="0.25">
      <c r="C122" s="14" t="s">
        <v>14</v>
      </c>
      <c r="D122" s="6"/>
    </row>
    <row r="123" spans="2:8" ht="18.75" x14ac:dyDescent="0.25">
      <c r="C123" s="72" t="s">
        <v>6</v>
      </c>
      <c r="D123" s="8" t="s">
        <v>0</v>
      </c>
      <c r="E123" s="9">
        <f>ROUND((G111+D104)/D104,2)</f>
        <v>1.04</v>
      </c>
      <c r="F123" s="9"/>
      <c r="G123" s="10"/>
      <c r="H123" s="7"/>
    </row>
    <row r="124" spans="2:8" x14ac:dyDescent="0.25">
      <c r="C124" s="72"/>
      <c r="D124" s="8" t="s">
        <v>1</v>
      </c>
      <c r="E124" s="9">
        <f>ROUND(((G112+G113)+D104)/D104,2)</f>
        <v>1.05</v>
      </c>
      <c r="F124" s="9"/>
      <c r="G124" s="11"/>
      <c r="H124" s="66"/>
    </row>
    <row r="125" spans="2:8" x14ac:dyDescent="0.25">
      <c r="C125" s="72"/>
      <c r="D125" s="8" t="s">
        <v>2</v>
      </c>
      <c r="E125" s="9">
        <f>ROUND((G114+D104)/D104,2)</f>
        <v>1.54</v>
      </c>
      <c r="F125" s="12"/>
      <c r="G125" s="11"/>
    </row>
    <row r="126" spans="2:8" x14ac:dyDescent="0.25">
      <c r="C126" s="72"/>
      <c r="D126" s="13" t="s">
        <v>3</v>
      </c>
      <c r="E126" s="45">
        <f>ROUND((SUM(G115:G120)+D104)/D104,2)</f>
        <v>6.56</v>
      </c>
      <c r="F126" s="10"/>
      <c r="G126" s="11"/>
    </row>
    <row r="127" spans="2:8" ht="25.5" x14ac:dyDescent="0.25">
      <c r="D127" s="46" t="s">
        <v>4</v>
      </c>
      <c r="E127" s="47">
        <f>SUM(E123:E126)-IF(D108="сплошная",3,2)</f>
        <v>7.1899999999999995</v>
      </c>
      <c r="F127" s="25"/>
    </row>
    <row r="128" spans="2:8" x14ac:dyDescent="0.25">
      <c r="E128" s="15"/>
    </row>
    <row r="129" spans="2:8" ht="25.5" x14ac:dyDescent="0.35">
      <c r="B129" s="22"/>
      <c r="C129" s="16" t="s">
        <v>23</v>
      </c>
      <c r="D129" s="73">
        <f>E127*D104</f>
        <v>36467.536199999995</v>
      </c>
      <c r="E129" s="73"/>
    </row>
    <row r="130" spans="2:8" ht="18.75" x14ac:dyDescent="0.3">
      <c r="C130" s="17" t="s">
        <v>8</v>
      </c>
      <c r="D130" s="74">
        <f>D129/D103</f>
        <v>63.978133684210519</v>
      </c>
      <c r="E130" s="74"/>
      <c r="G130" s="7"/>
      <c r="H130" s="67"/>
    </row>
    <row r="143" spans="2:8" ht="60.75" x14ac:dyDescent="0.8">
      <c r="B143" s="96" t="s">
        <v>41</v>
      </c>
      <c r="C143" s="96"/>
      <c r="D143" s="96"/>
      <c r="E143" s="96"/>
      <c r="F143" s="96"/>
      <c r="G143" s="96"/>
      <c r="H143" s="96"/>
    </row>
    <row r="144" spans="2:8" ht="46.5" customHeight="1" x14ac:dyDescent="0.25">
      <c r="B144" s="97" t="s">
        <v>38</v>
      </c>
      <c r="C144" s="97"/>
      <c r="D144" s="97"/>
      <c r="E144" s="97"/>
      <c r="F144" s="97"/>
      <c r="G144" s="97"/>
    </row>
    <row r="145" spans="2:8" x14ac:dyDescent="0.25">
      <c r="C145" s="57"/>
      <c r="G145" s="7"/>
    </row>
    <row r="146" spans="2:8" ht="25.5" x14ac:dyDescent="0.25">
      <c r="C146" s="14" t="s">
        <v>5</v>
      </c>
      <c r="D146" s="6"/>
    </row>
    <row r="147" spans="2:8" ht="20.25" customHeight="1" x14ac:dyDescent="0.25">
      <c r="B147" s="10"/>
      <c r="C147" s="98" t="s">
        <v>15</v>
      </c>
      <c r="D147" s="101" t="s">
        <v>37</v>
      </c>
      <c r="E147" s="101"/>
      <c r="F147" s="101"/>
      <c r="G147" s="101"/>
      <c r="H147" s="58"/>
    </row>
    <row r="148" spans="2:8" ht="20.25" customHeight="1" x14ac:dyDescent="0.25">
      <c r="B148" s="10"/>
      <c r="C148" s="99"/>
      <c r="D148" s="101" t="s">
        <v>47</v>
      </c>
      <c r="E148" s="101"/>
      <c r="F148" s="101"/>
      <c r="G148" s="101"/>
      <c r="H148" s="58"/>
    </row>
    <row r="149" spans="2:8" ht="20.25" customHeight="1" x14ac:dyDescent="0.25">
      <c r="B149" s="10"/>
      <c r="C149" s="100"/>
      <c r="D149" s="101" t="s">
        <v>58</v>
      </c>
      <c r="E149" s="101"/>
      <c r="F149" s="101"/>
      <c r="G149" s="101"/>
      <c r="H149" s="58"/>
    </row>
    <row r="150" spans="2:8" x14ac:dyDescent="0.25">
      <c r="C150" s="48" t="s">
        <v>12</v>
      </c>
      <c r="D150" s="49">
        <v>2</v>
      </c>
      <c r="E150" s="50"/>
      <c r="F150" s="10"/>
    </row>
    <row r="151" spans="2:8" x14ac:dyDescent="0.25">
      <c r="C151" s="1" t="s">
        <v>9</v>
      </c>
      <c r="D151" s="44">
        <v>461</v>
      </c>
      <c r="E151" s="75" t="s">
        <v>16</v>
      </c>
      <c r="F151" s="76"/>
      <c r="G151" s="79">
        <f>D152/D151</f>
        <v>13.675097613882864</v>
      </c>
    </row>
    <row r="152" spans="2:8" x14ac:dyDescent="0.25">
      <c r="C152" s="1" t="s">
        <v>10</v>
      </c>
      <c r="D152" s="44">
        <v>6304.22</v>
      </c>
      <c r="E152" s="77"/>
      <c r="F152" s="78"/>
      <c r="G152" s="80"/>
    </row>
    <row r="153" spans="2:8" x14ac:dyDescent="0.25">
      <c r="C153" s="54"/>
      <c r="D153" s="55"/>
      <c r="E153" s="56"/>
    </row>
    <row r="154" spans="2:8" x14ac:dyDescent="0.3">
      <c r="C154" s="53" t="s">
        <v>7</v>
      </c>
      <c r="D154" s="51" t="s">
        <v>46</v>
      </c>
      <c r="E154" s="59"/>
    </row>
    <row r="155" spans="2:8" x14ac:dyDescent="0.3">
      <c r="C155" s="53" t="s">
        <v>11</v>
      </c>
      <c r="D155" s="51">
        <v>55</v>
      </c>
      <c r="E155" s="59"/>
    </row>
    <row r="156" spans="2:8" x14ac:dyDescent="0.3">
      <c r="C156" s="53" t="s">
        <v>13</v>
      </c>
      <c r="D156" s="52" t="s">
        <v>34</v>
      </c>
      <c r="E156" s="59"/>
    </row>
    <row r="157" spans="2:8" ht="24" thickBot="1" x14ac:dyDescent="0.3">
      <c r="C157" s="60"/>
      <c r="D157" s="60"/>
    </row>
    <row r="158" spans="2:8" ht="48" thickBot="1" x14ac:dyDescent="0.3">
      <c r="B158" s="81" t="s">
        <v>17</v>
      </c>
      <c r="C158" s="82"/>
      <c r="D158" s="23" t="s">
        <v>20</v>
      </c>
      <c r="E158" s="83" t="s">
        <v>22</v>
      </c>
      <c r="F158" s="84"/>
      <c r="G158" s="2" t="s">
        <v>21</v>
      </c>
    </row>
    <row r="159" spans="2:8" ht="24" thickBot="1" x14ac:dyDescent="0.3">
      <c r="B159" s="85" t="s">
        <v>36</v>
      </c>
      <c r="C159" s="86"/>
      <c r="D159" s="32">
        <v>50.01</v>
      </c>
      <c r="E159" s="33">
        <v>2</v>
      </c>
      <c r="F159" s="18" t="s">
        <v>25</v>
      </c>
      <c r="G159" s="26">
        <f t="shared" ref="G159:G164" si="6">D159*E159</f>
        <v>100.02</v>
      </c>
      <c r="H159" s="87"/>
    </row>
    <row r="160" spans="2:8" x14ac:dyDescent="0.25">
      <c r="B160" s="88" t="s">
        <v>18</v>
      </c>
      <c r="C160" s="89"/>
      <c r="D160" s="34">
        <v>70.41</v>
      </c>
      <c r="E160" s="35">
        <v>0.6</v>
      </c>
      <c r="F160" s="19" t="s">
        <v>26</v>
      </c>
      <c r="G160" s="27">
        <f t="shared" si="6"/>
        <v>42.245999999999995</v>
      </c>
      <c r="H160" s="87"/>
    </row>
    <row r="161" spans="2:8" ht="24" thickBot="1" x14ac:dyDescent="0.3">
      <c r="B161" s="90" t="s">
        <v>19</v>
      </c>
      <c r="C161" s="91"/>
      <c r="D161" s="36">
        <v>222.31</v>
      </c>
      <c r="E161" s="37">
        <v>0.6</v>
      </c>
      <c r="F161" s="20" t="s">
        <v>26</v>
      </c>
      <c r="G161" s="28">
        <f t="shared" si="6"/>
        <v>133.386</v>
      </c>
      <c r="H161" s="87"/>
    </row>
    <row r="162" spans="2:8" ht="24" thickBot="1" x14ac:dyDescent="0.3">
      <c r="B162" s="92" t="s">
        <v>28</v>
      </c>
      <c r="C162" s="93"/>
      <c r="D162" s="38">
        <v>696.9</v>
      </c>
      <c r="E162" s="39">
        <v>2</v>
      </c>
      <c r="F162" s="24" t="s">
        <v>25</v>
      </c>
      <c r="G162" s="29">
        <f t="shared" si="6"/>
        <v>1393.8</v>
      </c>
      <c r="H162" s="87"/>
    </row>
    <row r="163" spans="2:8" x14ac:dyDescent="0.25">
      <c r="B163" s="88" t="s">
        <v>33</v>
      </c>
      <c r="C163" s="89"/>
      <c r="D163" s="34">
        <v>665.33</v>
      </c>
      <c r="E163" s="35">
        <v>4</v>
      </c>
      <c r="F163" s="19" t="s">
        <v>25</v>
      </c>
      <c r="G163" s="27">
        <f t="shared" si="6"/>
        <v>2661.32</v>
      </c>
      <c r="H163" s="87"/>
    </row>
    <row r="164" spans="2:8" x14ac:dyDescent="0.25">
      <c r="B164" s="94" t="s">
        <v>27</v>
      </c>
      <c r="C164" s="95"/>
      <c r="D164" s="40"/>
      <c r="E164" s="41"/>
      <c r="F164" s="21" t="s">
        <v>25</v>
      </c>
      <c r="G164" s="30">
        <f t="shared" si="6"/>
        <v>0</v>
      </c>
      <c r="H164" s="87"/>
    </row>
    <row r="165" spans="2:8" x14ac:dyDescent="0.25">
      <c r="B165" s="94" t="s">
        <v>29</v>
      </c>
      <c r="C165" s="95"/>
      <c r="D165" s="42">
        <v>2425.11</v>
      </c>
      <c r="E165" s="43">
        <v>2</v>
      </c>
      <c r="F165" s="21" t="s">
        <v>25</v>
      </c>
      <c r="G165" s="30">
        <f t="shared" ref="G165:G166" si="7">D165*E165</f>
        <v>4850.22</v>
      </c>
      <c r="H165" s="87"/>
    </row>
    <row r="166" spans="2:8" x14ac:dyDescent="0.25">
      <c r="B166" s="94" t="s">
        <v>30</v>
      </c>
      <c r="C166" s="95"/>
      <c r="D166" s="42">
        <v>1718.79</v>
      </c>
      <c r="E166" s="43">
        <v>2</v>
      </c>
      <c r="F166" s="21" t="s">
        <v>25</v>
      </c>
      <c r="G166" s="30">
        <f t="shared" si="7"/>
        <v>3437.58</v>
      </c>
      <c r="H166" s="87"/>
    </row>
    <row r="167" spans="2:8" x14ac:dyDescent="0.25">
      <c r="B167" s="94" t="s">
        <v>32</v>
      </c>
      <c r="C167" s="95"/>
      <c r="D167" s="42">
        <v>473.91</v>
      </c>
      <c r="E167" s="43">
        <v>2</v>
      </c>
      <c r="F167" s="21" t="s">
        <v>25</v>
      </c>
      <c r="G167" s="30">
        <f>D167*E167</f>
        <v>947.82</v>
      </c>
      <c r="H167" s="87"/>
    </row>
    <row r="168" spans="2:8" ht="24" thickBot="1" x14ac:dyDescent="0.3">
      <c r="B168" s="90" t="s">
        <v>31</v>
      </c>
      <c r="C168" s="91"/>
      <c r="D168" s="36">
        <v>320.5</v>
      </c>
      <c r="E168" s="37">
        <v>8</v>
      </c>
      <c r="F168" s="20" t="s">
        <v>25</v>
      </c>
      <c r="G168" s="31">
        <f>D168*E168</f>
        <v>2564</v>
      </c>
      <c r="H168" s="87"/>
    </row>
    <row r="169" spans="2:8" x14ac:dyDescent="0.25">
      <c r="C169" s="3"/>
      <c r="D169" s="3"/>
      <c r="E169" s="4"/>
      <c r="F169" s="4"/>
      <c r="H169" s="63"/>
    </row>
    <row r="170" spans="2:8" ht="25.5" x14ac:dyDescent="0.25">
      <c r="C170" s="14" t="s">
        <v>14</v>
      </c>
      <c r="D170" s="6"/>
    </row>
    <row r="171" spans="2:8" ht="18.75" x14ac:dyDescent="0.25">
      <c r="C171" s="72" t="s">
        <v>6</v>
      </c>
      <c r="D171" s="8" t="s">
        <v>0</v>
      </c>
      <c r="E171" s="9">
        <f>ROUND((G159+D152)/D152,2)</f>
        <v>1.02</v>
      </c>
      <c r="F171" s="9"/>
      <c r="G171" s="10"/>
      <c r="H171" s="7"/>
    </row>
    <row r="172" spans="2:8" x14ac:dyDescent="0.25">
      <c r="C172" s="72"/>
      <c r="D172" s="8" t="s">
        <v>1</v>
      </c>
      <c r="E172" s="9">
        <f>ROUND(((G160+G161)+D152)/D152,2)</f>
        <v>1.03</v>
      </c>
      <c r="F172" s="9"/>
      <c r="G172" s="11"/>
      <c r="H172" s="66"/>
    </row>
    <row r="173" spans="2:8" x14ac:dyDescent="0.25">
      <c r="C173" s="72"/>
      <c r="D173" s="8" t="s">
        <v>2</v>
      </c>
      <c r="E173" s="9">
        <f>ROUND((G162+D152)/D152,2)</f>
        <v>1.22</v>
      </c>
      <c r="F173" s="12"/>
      <c r="G173" s="11"/>
    </row>
    <row r="174" spans="2:8" x14ac:dyDescent="0.25">
      <c r="C174" s="72"/>
      <c r="D174" s="13" t="s">
        <v>3</v>
      </c>
      <c r="E174" s="45">
        <f>ROUND((SUM(G163:G168)+D152)/D152,2)</f>
        <v>3.29</v>
      </c>
      <c r="F174" s="10"/>
      <c r="G174" s="11"/>
    </row>
    <row r="175" spans="2:8" ht="25.5" x14ac:dyDescent="0.25">
      <c r="D175" s="46" t="s">
        <v>4</v>
      </c>
      <c r="E175" s="47">
        <f>SUM(E171:E174)-IF(D156="сплошная",3,2)</f>
        <v>3.5599999999999996</v>
      </c>
      <c r="F175" s="25"/>
    </row>
    <row r="176" spans="2:8" x14ac:dyDescent="0.25">
      <c r="E176" s="15"/>
    </row>
    <row r="177" spans="2:8" ht="25.5" x14ac:dyDescent="0.35">
      <c r="B177" s="22"/>
      <c r="C177" s="16" t="s">
        <v>23</v>
      </c>
      <c r="D177" s="73">
        <f>E175*D152</f>
        <v>22443.0232</v>
      </c>
      <c r="E177" s="73"/>
    </row>
    <row r="178" spans="2:8" ht="18.75" x14ac:dyDescent="0.3">
      <c r="C178" s="17" t="s">
        <v>8</v>
      </c>
      <c r="D178" s="74">
        <f>D177/D151</f>
        <v>48.683347505422994</v>
      </c>
      <c r="E178" s="74"/>
      <c r="G178" s="7"/>
      <c r="H178" s="67"/>
    </row>
    <row r="191" spans="2:8" ht="60.75" x14ac:dyDescent="0.8">
      <c r="B191" s="96" t="s">
        <v>42</v>
      </c>
      <c r="C191" s="96"/>
      <c r="D191" s="96"/>
      <c r="E191" s="96"/>
      <c r="F191" s="96"/>
      <c r="G191" s="96"/>
      <c r="H191" s="96"/>
    </row>
    <row r="192" spans="2:8" ht="46.5" customHeight="1" x14ac:dyDescent="0.25">
      <c r="B192" s="97" t="s">
        <v>38</v>
      </c>
      <c r="C192" s="97"/>
      <c r="D192" s="97"/>
      <c r="E192" s="97"/>
      <c r="F192" s="97"/>
      <c r="G192" s="97"/>
    </row>
    <row r="193" spans="2:8" x14ac:dyDescent="0.25">
      <c r="C193" s="57"/>
      <c r="G193" s="7"/>
    </row>
    <row r="194" spans="2:8" ht="25.5" x14ac:dyDescent="0.25">
      <c r="C194" s="14" t="s">
        <v>5</v>
      </c>
      <c r="D194" s="6"/>
    </row>
    <row r="195" spans="2:8" ht="20.25" customHeight="1" x14ac:dyDescent="0.25">
      <c r="B195" s="10"/>
      <c r="C195" s="98" t="s">
        <v>15</v>
      </c>
      <c r="D195" s="101" t="s">
        <v>37</v>
      </c>
      <c r="E195" s="101"/>
      <c r="F195" s="101"/>
      <c r="G195" s="101"/>
      <c r="H195" s="58"/>
    </row>
    <row r="196" spans="2:8" ht="20.25" customHeight="1" x14ac:dyDescent="0.25">
      <c r="B196" s="10"/>
      <c r="C196" s="99"/>
      <c r="D196" s="101" t="s">
        <v>47</v>
      </c>
      <c r="E196" s="101"/>
      <c r="F196" s="101"/>
      <c r="G196" s="101"/>
      <c r="H196" s="58"/>
    </row>
    <row r="197" spans="2:8" ht="20.25" customHeight="1" x14ac:dyDescent="0.25">
      <c r="B197" s="10"/>
      <c r="C197" s="100"/>
      <c r="D197" s="101" t="s">
        <v>59</v>
      </c>
      <c r="E197" s="101"/>
      <c r="F197" s="101"/>
      <c r="G197" s="101"/>
      <c r="H197" s="58"/>
    </row>
    <row r="198" spans="2:8" x14ac:dyDescent="0.25">
      <c r="C198" s="48" t="s">
        <v>12</v>
      </c>
      <c r="D198" s="49">
        <v>1.8</v>
      </c>
      <c r="E198" s="50"/>
      <c r="F198" s="10"/>
    </row>
    <row r="199" spans="2:8" x14ac:dyDescent="0.25">
      <c r="C199" s="1" t="s">
        <v>9</v>
      </c>
      <c r="D199" s="44">
        <v>354</v>
      </c>
      <c r="E199" s="75" t="s">
        <v>16</v>
      </c>
      <c r="F199" s="76"/>
      <c r="G199" s="79">
        <f>D200/D199</f>
        <v>14.077966101694916</v>
      </c>
    </row>
    <row r="200" spans="2:8" x14ac:dyDescent="0.25">
      <c r="C200" s="1" t="s">
        <v>10</v>
      </c>
      <c r="D200" s="44">
        <v>4983.6000000000004</v>
      </c>
      <c r="E200" s="77"/>
      <c r="F200" s="78"/>
      <c r="G200" s="80"/>
    </row>
    <row r="201" spans="2:8" x14ac:dyDescent="0.25">
      <c r="C201" s="54"/>
      <c r="D201" s="55"/>
      <c r="E201" s="56"/>
    </row>
    <row r="202" spans="2:8" x14ac:dyDescent="0.3">
      <c r="C202" s="53" t="s">
        <v>7</v>
      </c>
      <c r="D202" s="51" t="s">
        <v>46</v>
      </c>
      <c r="E202" s="59"/>
    </row>
    <row r="203" spans="2:8" x14ac:dyDescent="0.3">
      <c r="C203" s="53" t="s">
        <v>11</v>
      </c>
      <c r="D203" s="51">
        <v>55</v>
      </c>
      <c r="E203" s="59"/>
    </row>
    <row r="204" spans="2:8" x14ac:dyDescent="0.3">
      <c r="C204" s="53" t="s">
        <v>13</v>
      </c>
      <c r="D204" s="52" t="s">
        <v>34</v>
      </c>
      <c r="E204" s="59"/>
    </row>
    <row r="205" spans="2:8" ht="24" thickBot="1" x14ac:dyDescent="0.3">
      <c r="C205" s="60"/>
      <c r="D205" s="60"/>
    </row>
    <row r="206" spans="2:8" ht="48" thickBot="1" x14ac:dyDescent="0.3">
      <c r="B206" s="81" t="s">
        <v>17</v>
      </c>
      <c r="C206" s="82"/>
      <c r="D206" s="23" t="s">
        <v>20</v>
      </c>
      <c r="E206" s="83" t="s">
        <v>22</v>
      </c>
      <c r="F206" s="84"/>
      <c r="G206" s="2" t="s">
        <v>21</v>
      </c>
    </row>
    <row r="207" spans="2:8" ht="24" thickBot="1" x14ac:dyDescent="0.3">
      <c r="B207" s="85" t="s">
        <v>36</v>
      </c>
      <c r="C207" s="86"/>
      <c r="D207" s="32">
        <v>50.01</v>
      </c>
      <c r="E207" s="33">
        <v>1.8</v>
      </c>
      <c r="F207" s="18" t="s">
        <v>25</v>
      </c>
      <c r="G207" s="26">
        <f t="shared" ref="G207:G212" si="8">D207*E207</f>
        <v>90.018000000000001</v>
      </c>
      <c r="H207" s="87"/>
    </row>
    <row r="208" spans="2:8" x14ac:dyDescent="0.25">
      <c r="B208" s="88" t="s">
        <v>18</v>
      </c>
      <c r="C208" s="89"/>
      <c r="D208" s="34">
        <v>70.41</v>
      </c>
      <c r="E208" s="35">
        <v>0.55000000000000004</v>
      </c>
      <c r="F208" s="19" t="s">
        <v>26</v>
      </c>
      <c r="G208" s="27">
        <f t="shared" si="8"/>
        <v>38.725500000000004</v>
      </c>
      <c r="H208" s="87"/>
    </row>
    <row r="209" spans="2:8" ht="24" thickBot="1" x14ac:dyDescent="0.3">
      <c r="B209" s="90" t="s">
        <v>19</v>
      </c>
      <c r="C209" s="91"/>
      <c r="D209" s="36">
        <v>222.31</v>
      </c>
      <c r="E209" s="37">
        <v>0.55000000000000004</v>
      </c>
      <c r="F209" s="20" t="s">
        <v>26</v>
      </c>
      <c r="G209" s="28">
        <f t="shared" si="8"/>
        <v>122.27050000000001</v>
      </c>
      <c r="H209" s="87"/>
    </row>
    <row r="210" spans="2:8" ht="24" thickBot="1" x14ac:dyDescent="0.3">
      <c r="B210" s="92" t="s">
        <v>28</v>
      </c>
      <c r="C210" s="93"/>
      <c r="D210" s="38">
        <v>696.9</v>
      </c>
      <c r="E210" s="39">
        <v>1.8</v>
      </c>
      <c r="F210" s="24">
        <v>0.9</v>
      </c>
      <c r="G210" s="29">
        <f t="shared" si="8"/>
        <v>1254.42</v>
      </c>
      <c r="H210" s="87"/>
    </row>
    <row r="211" spans="2:8" x14ac:dyDescent="0.25">
      <c r="B211" s="88" t="s">
        <v>33</v>
      </c>
      <c r="C211" s="89"/>
      <c r="D211" s="34">
        <v>665.33</v>
      </c>
      <c r="E211" s="35">
        <v>3.6</v>
      </c>
      <c r="F211" s="19" t="s">
        <v>25</v>
      </c>
      <c r="G211" s="27">
        <f t="shared" si="8"/>
        <v>2395.1880000000001</v>
      </c>
      <c r="H211" s="87"/>
    </row>
    <row r="212" spans="2:8" x14ac:dyDescent="0.25">
      <c r="B212" s="94" t="s">
        <v>27</v>
      </c>
      <c r="C212" s="95"/>
      <c r="D212" s="40"/>
      <c r="E212" s="41"/>
      <c r="F212" s="21" t="s">
        <v>25</v>
      </c>
      <c r="G212" s="30">
        <f t="shared" si="8"/>
        <v>0</v>
      </c>
      <c r="H212" s="87"/>
    </row>
    <row r="213" spans="2:8" x14ac:dyDescent="0.25">
      <c r="B213" s="94" t="s">
        <v>29</v>
      </c>
      <c r="C213" s="95"/>
      <c r="D213" s="42">
        <v>2425.11</v>
      </c>
      <c r="E213" s="43">
        <v>1.8</v>
      </c>
      <c r="F213" s="21" t="s">
        <v>25</v>
      </c>
      <c r="G213" s="30">
        <f t="shared" ref="G213:G214" si="9">D213*E213</f>
        <v>4365.1980000000003</v>
      </c>
      <c r="H213" s="87"/>
    </row>
    <row r="214" spans="2:8" x14ac:dyDescent="0.25">
      <c r="B214" s="94" t="s">
        <v>30</v>
      </c>
      <c r="C214" s="95"/>
      <c r="D214" s="42">
        <v>1718.79</v>
      </c>
      <c r="E214" s="43">
        <v>1.8</v>
      </c>
      <c r="F214" s="21" t="s">
        <v>25</v>
      </c>
      <c r="G214" s="30">
        <f t="shared" si="9"/>
        <v>3093.8220000000001</v>
      </c>
      <c r="H214" s="87"/>
    </row>
    <row r="215" spans="2:8" x14ac:dyDescent="0.25">
      <c r="B215" s="94" t="s">
        <v>32</v>
      </c>
      <c r="C215" s="95"/>
      <c r="D215" s="42">
        <v>473.91</v>
      </c>
      <c r="E215" s="43">
        <v>1.8</v>
      </c>
      <c r="F215" s="21" t="s">
        <v>25</v>
      </c>
      <c r="G215" s="30">
        <f>D215*E215</f>
        <v>853.03800000000001</v>
      </c>
      <c r="H215" s="87"/>
    </row>
    <row r="216" spans="2:8" ht="24" thickBot="1" x14ac:dyDescent="0.3">
      <c r="B216" s="90" t="s">
        <v>31</v>
      </c>
      <c r="C216" s="91"/>
      <c r="D216" s="36">
        <v>320.5</v>
      </c>
      <c r="E216" s="37">
        <v>7.2</v>
      </c>
      <c r="F216" s="20" t="s">
        <v>25</v>
      </c>
      <c r="G216" s="31">
        <f>D216*E216</f>
        <v>2307.6</v>
      </c>
      <c r="H216" s="87"/>
    </row>
    <row r="217" spans="2:8" x14ac:dyDescent="0.25">
      <c r="C217" s="3"/>
      <c r="D217" s="3"/>
      <c r="E217" s="4"/>
      <c r="F217" s="4"/>
      <c r="H217" s="63"/>
    </row>
    <row r="218" spans="2:8" ht="25.5" x14ac:dyDescent="0.25">
      <c r="C218" s="14" t="s">
        <v>14</v>
      </c>
      <c r="D218" s="6"/>
    </row>
    <row r="219" spans="2:8" ht="18.75" x14ac:dyDescent="0.25">
      <c r="C219" s="72" t="s">
        <v>6</v>
      </c>
      <c r="D219" s="8" t="s">
        <v>0</v>
      </c>
      <c r="E219" s="9">
        <f>ROUND((G207+D200)/D200,2)</f>
        <v>1.02</v>
      </c>
      <c r="F219" s="9"/>
      <c r="G219" s="10"/>
      <c r="H219" s="7"/>
    </row>
    <row r="220" spans="2:8" x14ac:dyDescent="0.25">
      <c r="C220" s="72"/>
      <c r="D220" s="8" t="s">
        <v>1</v>
      </c>
      <c r="E220" s="9">
        <f>ROUND(((G208+G209)+D200)/D200,2)</f>
        <v>1.03</v>
      </c>
      <c r="F220" s="9"/>
      <c r="G220" s="11"/>
      <c r="H220" s="66"/>
    </row>
    <row r="221" spans="2:8" x14ac:dyDescent="0.25">
      <c r="C221" s="72"/>
      <c r="D221" s="8" t="s">
        <v>2</v>
      </c>
      <c r="E221" s="9">
        <f>ROUND((G210+D200)/D200,2)</f>
        <v>1.25</v>
      </c>
      <c r="F221" s="12"/>
      <c r="G221" s="11"/>
    </row>
    <row r="222" spans="2:8" x14ac:dyDescent="0.25">
      <c r="C222" s="72"/>
      <c r="D222" s="13" t="s">
        <v>3</v>
      </c>
      <c r="E222" s="45">
        <f>ROUND((SUM(G211:G216)+D200)/D200,2)</f>
        <v>3.61</v>
      </c>
      <c r="F222" s="10"/>
      <c r="G222" s="11"/>
    </row>
    <row r="223" spans="2:8" ht="25.5" x14ac:dyDescent="0.25">
      <c r="D223" s="46" t="s">
        <v>4</v>
      </c>
      <c r="E223" s="47">
        <f>SUM(E219:E222)-IF(D204="сплошная",3,2)</f>
        <v>3.91</v>
      </c>
      <c r="F223" s="25"/>
    </row>
    <row r="224" spans="2:8" x14ac:dyDescent="0.25">
      <c r="E224" s="15"/>
    </row>
    <row r="225" spans="2:8" ht="25.5" x14ac:dyDescent="0.35">
      <c r="B225" s="22"/>
      <c r="C225" s="16" t="s">
        <v>23</v>
      </c>
      <c r="D225" s="73">
        <f>E223*D200</f>
        <v>19485.876000000004</v>
      </c>
      <c r="E225" s="73"/>
    </row>
    <row r="226" spans="2:8" ht="18.75" x14ac:dyDescent="0.3">
      <c r="C226" s="17" t="s">
        <v>8</v>
      </c>
      <c r="D226" s="74">
        <f>D225/D199</f>
        <v>55.044847457627128</v>
      </c>
      <c r="E226" s="74"/>
      <c r="G226" s="7"/>
      <c r="H226" s="67"/>
    </row>
    <row r="238" spans="2:8" ht="60.75" x14ac:dyDescent="0.8">
      <c r="B238" s="96" t="s">
        <v>48</v>
      </c>
      <c r="C238" s="96"/>
      <c r="D238" s="96"/>
      <c r="E238" s="96"/>
      <c r="F238" s="96"/>
      <c r="G238" s="96"/>
      <c r="H238" s="96"/>
    </row>
    <row r="239" spans="2:8" ht="37.5" customHeight="1" x14ac:dyDescent="0.25">
      <c r="B239" s="97" t="s">
        <v>38</v>
      </c>
      <c r="C239" s="97"/>
      <c r="D239" s="97"/>
      <c r="E239" s="97"/>
      <c r="F239" s="97"/>
      <c r="G239" s="97"/>
    </row>
    <row r="240" spans="2:8" x14ac:dyDescent="0.25">
      <c r="C240" s="69"/>
      <c r="G240" s="7"/>
    </row>
    <row r="241" spans="2:8" ht="25.5" x14ac:dyDescent="0.25">
      <c r="C241" s="14" t="s">
        <v>5</v>
      </c>
      <c r="D241" s="6"/>
    </row>
    <row r="242" spans="2:8" ht="20.25" x14ac:dyDescent="0.25">
      <c r="B242" s="10"/>
      <c r="C242" s="98" t="s">
        <v>15</v>
      </c>
      <c r="D242" s="101" t="s">
        <v>37</v>
      </c>
      <c r="E242" s="101"/>
      <c r="F242" s="101"/>
      <c r="G242" s="101"/>
      <c r="H242" s="58"/>
    </row>
    <row r="243" spans="2:8" ht="20.25" x14ac:dyDescent="0.25">
      <c r="B243" s="10"/>
      <c r="C243" s="99"/>
      <c r="D243" s="101" t="s">
        <v>44</v>
      </c>
      <c r="E243" s="101"/>
      <c r="F243" s="101"/>
      <c r="G243" s="101"/>
      <c r="H243" s="58"/>
    </row>
    <row r="244" spans="2:8" ht="20.25" x14ac:dyDescent="0.25">
      <c r="B244" s="10"/>
      <c r="C244" s="100"/>
      <c r="D244" s="101" t="s">
        <v>60</v>
      </c>
      <c r="E244" s="101"/>
      <c r="F244" s="101"/>
      <c r="G244" s="101"/>
      <c r="H244" s="58"/>
    </row>
    <row r="245" spans="2:8" x14ac:dyDescent="0.25">
      <c r="C245" s="48" t="s">
        <v>12</v>
      </c>
      <c r="D245" s="49">
        <v>5</v>
      </c>
      <c r="E245" s="50"/>
      <c r="F245" s="10"/>
    </row>
    <row r="246" spans="2:8" x14ac:dyDescent="0.25">
      <c r="C246" s="1" t="s">
        <v>9</v>
      </c>
      <c r="D246" s="44">
        <v>1261</v>
      </c>
      <c r="E246" s="75" t="s">
        <v>16</v>
      </c>
      <c r="F246" s="76"/>
      <c r="G246" s="79">
        <f>D247/D246</f>
        <v>10.301252973830293</v>
      </c>
    </row>
    <row r="247" spans="2:8" x14ac:dyDescent="0.25">
      <c r="C247" s="1" t="s">
        <v>10</v>
      </c>
      <c r="D247" s="44">
        <v>12989.88</v>
      </c>
      <c r="E247" s="77"/>
      <c r="F247" s="78"/>
      <c r="G247" s="80"/>
    </row>
    <row r="248" spans="2:8" x14ac:dyDescent="0.25">
      <c r="C248" s="54"/>
      <c r="D248" s="55"/>
      <c r="E248" s="56"/>
    </row>
    <row r="249" spans="2:8" x14ac:dyDescent="0.3">
      <c r="C249" s="53" t="s">
        <v>7</v>
      </c>
      <c r="D249" s="51" t="s">
        <v>61</v>
      </c>
      <c r="E249" s="59"/>
    </row>
    <row r="250" spans="2:8" x14ac:dyDescent="0.3">
      <c r="C250" s="53" t="s">
        <v>11</v>
      </c>
      <c r="D250" s="51">
        <v>55</v>
      </c>
      <c r="E250" s="59"/>
    </row>
    <row r="251" spans="2:8" x14ac:dyDescent="0.3">
      <c r="C251" s="53" t="s">
        <v>13</v>
      </c>
      <c r="D251" s="52" t="s">
        <v>34</v>
      </c>
      <c r="E251" s="59"/>
    </row>
    <row r="252" spans="2:8" ht="24" thickBot="1" x14ac:dyDescent="0.3">
      <c r="C252" s="60"/>
      <c r="D252" s="60"/>
    </row>
    <row r="253" spans="2:8" ht="48" thickBot="1" x14ac:dyDescent="0.3">
      <c r="B253" s="81" t="s">
        <v>17</v>
      </c>
      <c r="C253" s="82"/>
      <c r="D253" s="23" t="s">
        <v>20</v>
      </c>
      <c r="E253" s="83" t="s">
        <v>22</v>
      </c>
      <c r="F253" s="84"/>
      <c r="G253" s="2" t="s">
        <v>21</v>
      </c>
    </row>
    <row r="254" spans="2:8" ht="24" thickBot="1" x14ac:dyDescent="0.3">
      <c r="B254" s="85" t="s">
        <v>36</v>
      </c>
      <c r="C254" s="86"/>
      <c r="D254" s="32">
        <v>50.01</v>
      </c>
      <c r="E254" s="33">
        <v>5</v>
      </c>
      <c r="F254" s="18" t="s">
        <v>25</v>
      </c>
      <c r="G254" s="26">
        <f t="shared" ref="G254:G261" si="10">D254*E254</f>
        <v>250.04999999999998</v>
      </c>
      <c r="H254" s="87"/>
    </row>
    <row r="255" spans="2:8" x14ac:dyDescent="0.25">
      <c r="B255" s="88" t="s">
        <v>18</v>
      </c>
      <c r="C255" s="89"/>
      <c r="D255" s="34">
        <v>70.41</v>
      </c>
      <c r="E255" s="35">
        <v>1.34</v>
      </c>
      <c r="F255" s="19" t="s">
        <v>26</v>
      </c>
      <c r="G255" s="27">
        <f t="shared" si="10"/>
        <v>94.349400000000003</v>
      </c>
      <c r="H255" s="87"/>
    </row>
    <row r="256" spans="2:8" ht="24" thickBot="1" x14ac:dyDescent="0.3">
      <c r="B256" s="90" t="s">
        <v>19</v>
      </c>
      <c r="C256" s="91"/>
      <c r="D256" s="36">
        <v>222.31</v>
      </c>
      <c r="E256" s="37">
        <v>1.34</v>
      </c>
      <c r="F256" s="20" t="s">
        <v>26</v>
      </c>
      <c r="G256" s="28">
        <f t="shared" si="10"/>
        <v>297.8954</v>
      </c>
      <c r="H256" s="87"/>
    </row>
    <row r="257" spans="2:8" ht="24" thickBot="1" x14ac:dyDescent="0.3">
      <c r="B257" s="92" t="s">
        <v>28</v>
      </c>
      <c r="C257" s="93"/>
      <c r="D257" s="38">
        <v>696.9</v>
      </c>
      <c r="E257" s="39">
        <v>5</v>
      </c>
      <c r="F257" s="24">
        <v>0.9</v>
      </c>
      <c r="G257" s="29">
        <f t="shared" si="10"/>
        <v>3484.5</v>
      </c>
      <c r="H257" s="87"/>
    </row>
    <row r="258" spans="2:8" x14ac:dyDescent="0.25">
      <c r="B258" s="88" t="s">
        <v>33</v>
      </c>
      <c r="C258" s="89"/>
      <c r="D258" s="34">
        <v>665.33</v>
      </c>
      <c r="E258" s="35">
        <v>10</v>
      </c>
      <c r="F258" s="19" t="s">
        <v>25</v>
      </c>
      <c r="G258" s="27">
        <f t="shared" si="10"/>
        <v>6653.3</v>
      </c>
      <c r="H258" s="87"/>
    </row>
    <row r="259" spans="2:8" x14ac:dyDescent="0.25">
      <c r="B259" s="94" t="s">
        <v>27</v>
      </c>
      <c r="C259" s="95"/>
      <c r="D259" s="40"/>
      <c r="E259" s="41"/>
      <c r="F259" s="21" t="s">
        <v>25</v>
      </c>
      <c r="G259" s="30">
        <f t="shared" si="10"/>
        <v>0</v>
      </c>
      <c r="H259" s="87"/>
    </row>
    <row r="260" spans="2:8" x14ac:dyDescent="0.25">
      <c r="B260" s="94" t="s">
        <v>29</v>
      </c>
      <c r="C260" s="95"/>
      <c r="D260" s="42">
        <v>2425.11</v>
      </c>
      <c r="E260" s="43">
        <v>5</v>
      </c>
      <c r="F260" s="21" t="s">
        <v>25</v>
      </c>
      <c r="G260" s="30">
        <f t="shared" si="10"/>
        <v>12125.550000000001</v>
      </c>
      <c r="H260" s="87"/>
    </row>
    <row r="261" spans="2:8" x14ac:dyDescent="0.25">
      <c r="B261" s="94" t="s">
        <v>30</v>
      </c>
      <c r="C261" s="95"/>
      <c r="D261" s="42">
        <v>1718.79</v>
      </c>
      <c r="E261" s="43">
        <v>5</v>
      </c>
      <c r="F261" s="21" t="s">
        <v>25</v>
      </c>
      <c r="G261" s="30">
        <f t="shared" si="10"/>
        <v>8593.9500000000007</v>
      </c>
      <c r="H261" s="87"/>
    </row>
    <row r="262" spans="2:8" x14ac:dyDescent="0.25">
      <c r="B262" s="94" t="s">
        <v>32</v>
      </c>
      <c r="C262" s="95"/>
      <c r="D262" s="42">
        <v>473.91</v>
      </c>
      <c r="E262" s="43">
        <v>5</v>
      </c>
      <c r="F262" s="21" t="s">
        <v>25</v>
      </c>
      <c r="G262" s="30">
        <f>D262*E262</f>
        <v>2369.5500000000002</v>
      </c>
      <c r="H262" s="87"/>
    </row>
    <row r="263" spans="2:8" ht="24" thickBot="1" x14ac:dyDescent="0.3">
      <c r="B263" s="90" t="s">
        <v>31</v>
      </c>
      <c r="C263" s="91"/>
      <c r="D263" s="36">
        <v>320.5</v>
      </c>
      <c r="E263" s="37">
        <v>20</v>
      </c>
      <c r="F263" s="20" t="s">
        <v>25</v>
      </c>
      <c r="G263" s="31">
        <f>D263*E263</f>
        <v>6410</v>
      </c>
      <c r="H263" s="87"/>
    </row>
    <row r="264" spans="2:8" x14ac:dyDescent="0.25">
      <c r="C264" s="3"/>
      <c r="D264" s="3"/>
      <c r="E264" s="4"/>
      <c r="F264" s="4"/>
      <c r="H264" s="63"/>
    </row>
    <row r="265" spans="2:8" ht="25.5" x14ac:dyDescent="0.25">
      <c r="C265" s="14" t="s">
        <v>14</v>
      </c>
      <c r="D265" s="6"/>
    </row>
    <row r="266" spans="2:8" ht="18.75" x14ac:dyDescent="0.25">
      <c r="C266" s="72" t="s">
        <v>6</v>
      </c>
      <c r="D266" s="68" t="s">
        <v>0</v>
      </c>
      <c r="E266" s="9">
        <f>ROUND((G254+D247)/D247,2)</f>
        <v>1.02</v>
      </c>
      <c r="F266" s="9"/>
      <c r="G266" s="10"/>
      <c r="H266" s="7"/>
    </row>
    <row r="267" spans="2:8" x14ac:dyDescent="0.25">
      <c r="C267" s="72"/>
      <c r="D267" s="68" t="s">
        <v>1</v>
      </c>
      <c r="E267" s="9">
        <f>ROUND(((G255+G256)+D247)/D247,2)</f>
        <v>1.03</v>
      </c>
      <c r="F267" s="9"/>
      <c r="G267" s="11"/>
      <c r="H267" s="66"/>
    </row>
    <row r="268" spans="2:8" x14ac:dyDescent="0.25">
      <c r="C268" s="72"/>
      <c r="D268" s="68" t="s">
        <v>2</v>
      </c>
      <c r="E268" s="9">
        <f>ROUND((G257+D247)/D247,2)</f>
        <v>1.27</v>
      </c>
      <c r="F268" s="12"/>
      <c r="G268" s="11"/>
    </row>
    <row r="269" spans="2:8" x14ac:dyDescent="0.25">
      <c r="C269" s="72"/>
      <c r="D269" s="13" t="s">
        <v>3</v>
      </c>
      <c r="E269" s="45">
        <f>ROUND((SUM(G258:G263)+D247)/D247,2)</f>
        <v>3.78</v>
      </c>
      <c r="F269" s="10"/>
      <c r="G269" s="11"/>
    </row>
    <row r="270" spans="2:8" ht="25.5" x14ac:dyDescent="0.25">
      <c r="D270" s="46" t="s">
        <v>4</v>
      </c>
      <c r="E270" s="47">
        <f>SUM(E266:E269)-IF(D251="сплошная",3,2)</f>
        <v>4.0999999999999996</v>
      </c>
      <c r="F270" s="25"/>
    </row>
    <row r="271" spans="2:8" x14ac:dyDescent="0.25">
      <c r="E271" s="15"/>
    </row>
    <row r="272" spans="2:8" ht="25.5" x14ac:dyDescent="0.35">
      <c r="B272" s="22"/>
      <c r="C272" s="16" t="s">
        <v>23</v>
      </c>
      <c r="D272" s="73">
        <f>E270*D247</f>
        <v>53258.507999999994</v>
      </c>
      <c r="E272" s="73"/>
    </row>
    <row r="273" spans="2:8" ht="18.75" x14ac:dyDescent="0.3">
      <c r="C273" s="17" t="s">
        <v>8</v>
      </c>
      <c r="D273" s="74">
        <f>D272/D246</f>
        <v>42.235137192704201</v>
      </c>
      <c r="E273" s="74"/>
      <c r="G273" s="7"/>
      <c r="H273" s="67"/>
    </row>
    <row r="285" spans="2:8" ht="60.75" x14ac:dyDescent="0.8">
      <c r="B285" s="96" t="s">
        <v>49</v>
      </c>
      <c r="C285" s="96"/>
      <c r="D285" s="96"/>
      <c r="E285" s="96"/>
      <c r="F285" s="96"/>
      <c r="G285" s="96"/>
      <c r="H285" s="96"/>
    </row>
    <row r="286" spans="2:8" ht="30" customHeight="1" x14ac:dyDescent="0.25">
      <c r="B286" s="97" t="s">
        <v>38</v>
      </c>
      <c r="C286" s="97"/>
      <c r="D286" s="97"/>
      <c r="E286" s="97"/>
      <c r="F286" s="97"/>
      <c r="G286" s="97"/>
    </row>
    <row r="287" spans="2:8" x14ac:dyDescent="0.25">
      <c r="C287" s="69"/>
      <c r="G287" s="7"/>
    </row>
    <row r="288" spans="2:8" ht="25.5" x14ac:dyDescent="0.25">
      <c r="C288" s="14" t="s">
        <v>5</v>
      </c>
      <c r="D288" s="6"/>
    </row>
    <row r="289" spans="2:8" ht="20.25" customHeight="1" x14ac:dyDescent="0.25">
      <c r="B289" s="10"/>
      <c r="C289" s="98" t="s">
        <v>15</v>
      </c>
      <c r="D289" s="101" t="s">
        <v>37</v>
      </c>
      <c r="E289" s="101"/>
      <c r="F289" s="101"/>
      <c r="G289" s="101"/>
      <c r="H289" s="58"/>
    </row>
    <row r="290" spans="2:8" ht="20.25" customHeight="1" x14ac:dyDescent="0.25">
      <c r="B290" s="10"/>
      <c r="C290" s="99"/>
      <c r="D290" s="101" t="s">
        <v>44</v>
      </c>
      <c r="E290" s="101"/>
      <c r="F290" s="101"/>
      <c r="G290" s="101"/>
      <c r="H290" s="58"/>
    </row>
    <row r="291" spans="2:8" ht="20.25" customHeight="1" x14ac:dyDescent="0.25">
      <c r="B291" s="10"/>
      <c r="C291" s="100"/>
      <c r="D291" s="101" t="s">
        <v>62</v>
      </c>
      <c r="E291" s="101"/>
      <c r="F291" s="101"/>
      <c r="G291" s="101"/>
      <c r="H291" s="58"/>
    </row>
    <row r="292" spans="2:8" x14ac:dyDescent="0.25">
      <c r="C292" s="48" t="s">
        <v>12</v>
      </c>
      <c r="D292" s="49">
        <v>4</v>
      </c>
      <c r="E292" s="50"/>
      <c r="F292" s="10"/>
    </row>
    <row r="293" spans="2:8" x14ac:dyDescent="0.25">
      <c r="C293" s="1" t="s">
        <v>9</v>
      </c>
      <c r="D293" s="44">
        <v>860</v>
      </c>
      <c r="E293" s="75" t="s">
        <v>16</v>
      </c>
      <c r="F293" s="76"/>
      <c r="G293" s="79">
        <f>D294/D293</f>
        <v>9.0338720930232554</v>
      </c>
    </row>
    <row r="294" spans="2:8" x14ac:dyDescent="0.25">
      <c r="C294" s="1" t="s">
        <v>10</v>
      </c>
      <c r="D294" s="44">
        <v>7769.13</v>
      </c>
      <c r="E294" s="77"/>
      <c r="F294" s="78"/>
      <c r="G294" s="80"/>
    </row>
    <row r="295" spans="2:8" x14ac:dyDescent="0.25">
      <c r="C295" s="54"/>
      <c r="D295" s="55"/>
      <c r="E295" s="56"/>
    </row>
    <row r="296" spans="2:8" x14ac:dyDescent="0.3">
      <c r="C296" s="53" t="s">
        <v>7</v>
      </c>
      <c r="D296" s="51" t="s">
        <v>61</v>
      </c>
      <c r="E296" s="59"/>
    </row>
    <row r="297" spans="2:8" x14ac:dyDescent="0.3">
      <c r="C297" s="53" t="s">
        <v>11</v>
      </c>
      <c r="D297" s="51">
        <v>55</v>
      </c>
      <c r="E297" s="59"/>
    </row>
    <row r="298" spans="2:8" x14ac:dyDescent="0.3">
      <c r="C298" s="53" t="s">
        <v>13</v>
      </c>
      <c r="D298" s="52" t="s">
        <v>34</v>
      </c>
      <c r="E298" s="59"/>
    </row>
    <row r="299" spans="2:8" ht="24" thickBot="1" x14ac:dyDescent="0.3">
      <c r="C299" s="60"/>
      <c r="D299" s="60"/>
    </row>
    <row r="300" spans="2:8" ht="48" thickBot="1" x14ac:dyDescent="0.3">
      <c r="B300" s="81" t="s">
        <v>17</v>
      </c>
      <c r="C300" s="82"/>
      <c r="D300" s="23" t="s">
        <v>20</v>
      </c>
      <c r="E300" s="83" t="s">
        <v>22</v>
      </c>
      <c r="F300" s="84"/>
      <c r="G300" s="2" t="s">
        <v>21</v>
      </c>
    </row>
    <row r="301" spans="2:8" ht="24" thickBot="1" x14ac:dyDescent="0.3">
      <c r="B301" s="85" t="s">
        <v>36</v>
      </c>
      <c r="C301" s="86"/>
      <c r="D301" s="32">
        <v>50.01</v>
      </c>
      <c r="E301" s="33">
        <v>4</v>
      </c>
      <c r="F301" s="18" t="s">
        <v>25</v>
      </c>
      <c r="G301" s="26">
        <f t="shared" ref="G301:G308" si="11">D301*E301</f>
        <v>200.04</v>
      </c>
      <c r="H301" s="87"/>
    </row>
    <row r="302" spans="2:8" x14ac:dyDescent="0.25">
      <c r="B302" s="88" t="s">
        <v>18</v>
      </c>
      <c r="C302" s="89"/>
      <c r="D302" s="34">
        <v>70.41</v>
      </c>
      <c r="E302" s="35">
        <v>1.44</v>
      </c>
      <c r="F302" s="19" t="s">
        <v>26</v>
      </c>
      <c r="G302" s="27">
        <f t="shared" si="11"/>
        <v>101.39039999999999</v>
      </c>
      <c r="H302" s="87"/>
    </row>
    <row r="303" spans="2:8" ht="24" thickBot="1" x14ac:dyDescent="0.3">
      <c r="B303" s="90" t="s">
        <v>19</v>
      </c>
      <c r="C303" s="91"/>
      <c r="D303" s="36">
        <v>222.31</v>
      </c>
      <c r="E303" s="37">
        <v>1.44</v>
      </c>
      <c r="F303" s="20" t="s">
        <v>26</v>
      </c>
      <c r="G303" s="28">
        <f t="shared" si="11"/>
        <v>320.12639999999999</v>
      </c>
      <c r="H303" s="87"/>
    </row>
    <row r="304" spans="2:8" ht="24" thickBot="1" x14ac:dyDescent="0.3">
      <c r="B304" s="92" t="s">
        <v>28</v>
      </c>
      <c r="C304" s="93"/>
      <c r="D304" s="38">
        <v>696.9</v>
      </c>
      <c r="E304" s="39">
        <v>4</v>
      </c>
      <c r="F304" s="24">
        <v>0.9</v>
      </c>
      <c r="G304" s="29">
        <f t="shared" si="11"/>
        <v>2787.6</v>
      </c>
      <c r="H304" s="87"/>
    </row>
    <row r="305" spans="2:8" x14ac:dyDescent="0.25">
      <c r="B305" s="88" t="s">
        <v>33</v>
      </c>
      <c r="C305" s="89"/>
      <c r="D305" s="34">
        <v>665.33</v>
      </c>
      <c r="E305" s="35">
        <v>8</v>
      </c>
      <c r="F305" s="19" t="s">
        <v>25</v>
      </c>
      <c r="G305" s="27">
        <f t="shared" si="11"/>
        <v>5322.64</v>
      </c>
      <c r="H305" s="87"/>
    </row>
    <row r="306" spans="2:8" x14ac:dyDescent="0.25">
      <c r="B306" s="94" t="s">
        <v>27</v>
      </c>
      <c r="C306" s="95"/>
      <c r="D306" s="40"/>
      <c r="E306" s="41"/>
      <c r="F306" s="21" t="s">
        <v>25</v>
      </c>
      <c r="G306" s="30">
        <f t="shared" si="11"/>
        <v>0</v>
      </c>
      <c r="H306" s="87"/>
    </row>
    <row r="307" spans="2:8" x14ac:dyDescent="0.25">
      <c r="B307" s="94" t="s">
        <v>29</v>
      </c>
      <c r="C307" s="95"/>
      <c r="D307" s="42">
        <v>2425.11</v>
      </c>
      <c r="E307" s="43">
        <v>4</v>
      </c>
      <c r="F307" s="21" t="s">
        <v>25</v>
      </c>
      <c r="G307" s="30">
        <f t="shared" si="11"/>
        <v>9700.44</v>
      </c>
      <c r="H307" s="87"/>
    </row>
    <row r="308" spans="2:8" x14ac:dyDescent="0.25">
      <c r="B308" s="94" t="s">
        <v>30</v>
      </c>
      <c r="C308" s="95"/>
      <c r="D308" s="42">
        <v>1718.79</v>
      </c>
      <c r="E308" s="43">
        <v>4</v>
      </c>
      <c r="F308" s="21" t="s">
        <v>25</v>
      </c>
      <c r="G308" s="30">
        <f t="shared" si="11"/>
        <v>6875.16</v>
      </c>
      <c r="H308" s="87"/>
    </row>
    <row r="309" spans="2:8" x14ac:dyDescent="0.25">
      <c r="B309" s="94" t="s">
        <v>32</v>
      </c>
      <c r="C309" s="95"/>
      <c r="D309" s="42">
        <v>473.91</v>
      </c>
      <c r="E309" s="43">
        <v>4</v>
      </c>
      <c r="F309" s="21" t="s">
        <v>25</v>
      </c>
      <c r="G309" s="30">
        <f>D309*E309</f>
        <v>1895.64</v>
      </c>
      <c r="H309" s="87"/>
    </row>
    <row r="310" spans="2:8" ht="24" thickBot="1" x14ac:dyDescent="0.3">
      <c r="B310" s="90" t="s">
        <v>31</v>
      </c>
      <c r="C310" s="91"/>
      <c r="D310" s="36">
        <v>320.5</v>
      </c>
      <c r="E310" s="37">
        <v>16</v>
      </c>
      <c r="F310" s="20" t="s">
        <v>25</v>
      </c>
      <c r="G310" s="31">
        <f>D310*E310</f>
        <v>5128</v>
      </c>
      <c r="H310" s="87"/>
    </row>
    <row r="311" spans="2:8" x14ac:dyDescent="0.25">
      <c r="C311" s="3"/>
      <c r="D311" s="3"/>
      <c r="E311" s="4"/>
      <c r="F311" s="4"/>
      <c r="H311" s="63"/>
    </row>
    <row r="312" spans="2:8" ht="25.5" x14ac:dyDescent="0.25">
      <c r="C312" s="14" t="s">
        <v>14</v>
      </c>
      <c r="D312" s="6"/>
    </row>
    <row r="313" spans="2:8" ht="18.75" x14ac:dyDescent="0.25">
      <c r="C313" s="72" t="s">
        <v>6</v>
      </c>
      <c r="D313" s="68" t="s">
        <v>0</v>
      </c>
      <c r="E313" s="9">
        <f>ROUND((G301+D294)/D294,2)</f>
        <v>1.03</v>
      </c>
      <c r="F313" s="9"/>
      <c r="G313" s="10"/>
      <c r="H313" s="7"/>
    </row>
    <row r="314" spans="2:8" x14ac:dyDescent="0.25">
      <c r="C314" s="72"/>
      <c r="D314" s="68" t="s">
        <v>1</v>
      </c>
      <c r="E314" s="9">
        <f>ROUND(((G302+G303)+D294)/D294,2)</f>
        <v>1.05</v>
      </c>
      <c r="F314" s="9"/>
      <c r="G314" s="11"/>
      <c r="H314" s="66"/>
    </row>
    <row r="315" spans="2:8" x14ac:dyDescent="0.25">
      <c r="C315" s="72"/>
      <c r="D315" s="68" t="s">
        <v>2</v>
      </c>
      <c r="E315" s="9">
        <f>ROUND((G304+D294)/D294,2)</f>
        <v>1.36</v>
      </c>
      <c r="F315" s="12"/>
      <c r="G315" s="11"/>
    </row>
    <row r="316" spans="2:8" x14ac:dyDescent="0.25">
      <c r="C316" s="72"/>
      <c r="D316" s="13" t="s">
        <v>3</v>
      </c>
      <c r="E316" s="45">
        <f>ROUND((SUM(G305:G310)+D294)/D294,2)</f>
        <v>4.72</v>
      </c>
      <c r="F316" s="10"/>
      <c r="G316" s="11"/>
    </row>
    <row r="317" spans="2:8" ht="25.5" x14ac:dyDescent="0.25">
      <c r="D317" s="46" t="s">
        <v>4</v>
      </c>
      <c r="E317" s="47">
        <f>SUM(E313:E316)-IF(D298="сплошная",3,2)</f>
        <v>5.16</v>
      </c>
      <c r="F317" s="25"/>
    </row>
    <row r="318" spans="2:8" x14ac:dyDescent="0.25">
      <c r="E318" s="15"/>
    </row>
    <row r="319" spans="2:8" ht="25.5" x14ac:dyDescent="0.35">
      <c r="B319" s="22"/>
      <c r="C319" s="16" t="s">
        <v>23</v>
      </c>
      <c r="D319" s="73">
        <f>E317*D294</f>
        <v>40088.710800000001</v>
      </c>
      <c r="E319" s="73"/>
    </row>
    <row r="320" spans="2:8" ht="18.75" x14ac:dyDescent="0.3">
      <c r="C320" s="17" t="s">
        <v>8</v>
      </c>
      <c r="D320" s="74">
        <f>D319/D293</f>
        <v>46.614780000000003</v>
      </c>
      <c r="E320" s="74"/>
      <c r="G320" s="7"/>
      <c r="H320" s="67"/>
    </row>
    <row r="334" spans="2:8" ht="60.75" x14ac:dyDescent="0.8">
      <c r="B334" s="96" t="s">
        <v>50</v>
      </c>
      <c r="C334" s="96"/>
      <c r="D334" s="96"/>
      <c r="E334" s="96"/>
      <c r="F334" s="96"/>
      <c r="G334" s="96"/>
      <c r="H334" s="96"/>
    </row>
    <row r="335" spans="2:8" ht="33" customHeight="1" x14ac:dyDescent="0.25">
      <c r="B335" s="97" t="s">
        <v>38</v>
      </c>
      <c r="C335" s="97"/>
      <c r="D335" s="97"/>
      <c r="E335" s="97"/>
      <c r="F335" s="97"/>
      <c r="G335" s="97"/>
    </row>
    <row r="336" spans="2:8" x14ac:dyDescent="0.25">
      <c r="C336" s="69"/>
      <c r="G336" s="7"/>
    </row>
    <row r="337" spans="2:8" ht="25.5" x14ac:dyDescent="0.25">
      <c r="C337" s="14" t="s">
        <v>5</v>
      </c>
      <c r="D337" s="6"/>
    </row>
    <row r="338" spans="2:8" ht="20.25" customHeight="1" x14ac:dyDescent="0.25">
      <c r="B338" s="10"/>
      <c r="C338" s="98" t="s">
        <v>15</v>
      </c>
      <c r="D338" s="101" t="s">
        <v>37</v>
      </c>
      <c r="E338" s="101"/>
      <c r="F338" s="101"/>
      <c r="G338" s="101"/>
      <c r="H338" s="58"/>
    </row>
    <row r="339" spans="2:8" ht="20.25" customHeight="1" x14ac:dyDescent="0.25">
      <c r="B339" s="10"/>
      <c r="C339" s="99"/>
      <c r="D339" s="101" t="s">
        <v>44</v>
      </c>
      <c r="E339" s="101"/>
      <c r="F339" s="101"/>
      <c r="G339" s="101"/>
      <c r="H339" s="58"/>
    </row>
    <row r="340" spans="2:8" ht="20.25" customHeight="1" x14ac:dyDescent="0.25">
      <c r="B340" s="10"/>
      <c r="C340" s="100"/>
      <c r="D340" s="101" t="s">
        <v>63</v>
      </c>
      <c r="E340" s="101"/>
      <c r="F340" s="101"/>
      <c r="G340" s="101"/>
      <c r="H340" s="58"/>
    </row>
    <row r="341" spans="2:8" x14ac:dyDescent="0.25">
      <c r="C341" s="48" t="s">
        <v>12</v>
      </c>
      <c r="D341" s="49">
        <v>1</v>
      </c>
      <c r="E341" s="50"/>
      <c r="F341" s="10"/>
    </row>
    <row r="342" spans="2:8" x14ac:dyDescent="0.25">
      <c r="C342" s="1" t="s">
        <v>9</v>
      </c>
      <c r="D342" s="44">
        <v>380</v>
      </c>
      <c r="E342" s="75" t="s">
        <v>16</v>
      </c>
      <c r="F342" s="76"/>
      <c r="G342" s="79">
        <f>D343/D342</f>
        <v>31.733078947368419</v>
      </c>
    </row>
    <row r="343" spans="2:8" x14ac:dyDescent="0.25">
      <c r="C343" s="1" t="s">
        <v>10</v>
      </c>
      <c r="D343" s="44">
        <v>12058.57</v>
      </c>
      <c r="E343" s="77"/>
      <c r="F343" s="78"/>
      <c r="G343" s="80"/>
    </row>
    <row r="344" spans="2:8" x14ac:dyDescent="0.25">
      <c r="C344" s="54"/>
      <c r="D344" s="55"/>
      <c r="E344" s="56"/>
    </row>
    <row r="345" spans="2:8" x14ac:dyDescent="0.3">
      <c r="C345" s="53" t="s">
        <v>7</v>
      </c>
      <c r="D345" s="51" t="s">
        <v>64</v>
      </c>
      <c r="E345" s="59"/>
    </row>
    <row r="346" spans="2:8" x14ac:dyDescent="0.3">
      <c r="C346" s="53" t="s">
        <v>11</v>
      </c>
      <c r="D346" s="51">
        <v>80</v>
      </c>
      <c r="E346" s="59"/>
    </row>
    <row r="347" spans="2:8" x14ac:dyDescent="0.3">
      <c r="C347" s="53" t="s">
        <v>13</v>
      </c>
      <c r="D347" s="52" t="s">
        <v>34</v>
      </c>
      <c r="E347" s="59"/>
    </row>
    <row r="348" spans="2:8" ht="24" thickBot="1" x14ac:dyDescent="0.3">
      <c r="C348" s="60"/>
      <c r="D348" s="60"/>
    </row>
    <row r="349" spans="2:8" ht="48" thickBot="1" x14ac:dyDescent="0.3">
      <c r="B349" s="81" t="s">
        <v>17</v>
      </c>
      <c r="C349" s="82"/>
      <c r="D349" s="23" t="s">
        <v>20</v>
      </c>
      <c r="E349" s="83" t="s">
        <v>22</v>
      </c>
      <c r="F349" s="84"/>
      <c r="G349" s="2" t="s">
        <v>21</v>
      </c>
    </row>
    <row r="350" spans="2:8" ht="24" thickBot="1" x14ac:dyDescent="0.3">
      <c r="B350" s="85" t="s">
        <v>36</v>
      </c>
      <c r="C350" s="86"/>
      <c r="D350" s="32">
        <v>50.01</v>
      </c>
      <c r="E350" s="33">
        <v>1</v>
      </c>
      <c r="F350" s="18" t="s">
        <v>25</v>
      </c>
      <c r="G350" s="26">
        <f t="shared" ref="G350:G357" si="12">D350*E350</f>
        <v>50.01</v>
      </c>
      <c r="H350" s="87"/>
    </row>
    <row r="351" spans="2:8" x14ac:dyDescent="0.25">
      <c r="B351" s="88" t="s">
        <v>18</v>
      </c>
      <c r="C351" s="89"/>
      <c r="D351" s="34">
        <v>70.41</v>
      </c>
      <c r="E351" s="35">
        <v>0.56000000000000005</v>
      </c>
      <c r="F351" s="19" t="s">
        <v>26</v>
      </c>
      <c r="G351" s="27">
        <f t="shared" si="12"/>
        <v>39.429600000000001</v>
      </c>
      <c r="H351" s="87"/>
    </row>
    <row r="352" spans="2:8" ht="24" thickBot="1" x14ac:dyDescent="0.3">
      <c r="B352" s="90" t="s">
        <v>19</v>
      </c>
      <c r="C352" s="91"/>
      <c r="D352" s="36">
        <v>222.31</v>
      </c>
      <c r="E352" s="37">
        <v>0.56000000000000005</v>
      </c>
      <c r="F352" s="20" t="s">
        <v>26</v>
      </c>
      <c r="G352" s="28">
        <f t="shared" si="12"/>
        <v>124.49360000000001</v>
      </c>
      <c r="H352" s="87"/>
    </row>
    <row r="353" spans="2:8" ht="24" thickBot="1" x14ac:dyDescent="0.3">
      <c r="B353" s="92" t="s">
        <v>28</v>
      </c>
      <c r="C353" s="93"/>
      <c r="D353" s="38">
        <v>696.9</v>
      </c>
      <c r="E353" s="39">
        <v>1</v>
      </c>
      <c r="F353" s="24">
        <v>0.9</v>
      </c>
      <c r="G353" s="29">
        <f t="shared" si="12"/>
        <v>696.9</v>
      </c>
      <c r="H353" s="87"/>
    </row>
    <row r="354" spans="2:8" x14ac:dyDescent="0.25">
      <c r="B354" s="88" t="s">
        <v>33</v>
      </c>
      <c r="C354" s="89"/>
      <c r="D354" s="34">
        <v>665.33</v>
      </c>
      <c r="E354" s="35">
        <v>2</v>
      </c>
      <c r="F354" s="19" t="s">
        <v>25</v>
      </c>
      <c r="G354" s="27">
        <f t="shared" si="12"/>
        <v>1330.66</v>
      </c>
      <c r="H354" s="87"/>
    </row>
    <row r="355" spans="2:8" x14ac:dyDescent="0.25">
      <c r="B355" s="94" t="s">
        <v>27</v>
      </c>
      <c r="C355" s="95"/>
      <c r="D355" s="40"/>
      <c r="E355" s="41"/>
      <c r="F355" s="21" t="s">
        <v>25</v>
      </c>
      <c r="G355" s="30">
        <f t="shared" si="12"/>
        <v>0</v>
      </c>
      <c r="H355" s="87"/>
    </row>
    <row r="356" spans="2:8" x14ac:dyDescent="0.25">
      <c r="B356" s="94" t="s">
        <v>29</v>
      </c>
      <c r="C356" s="95"/>
      <c r="D356" s="42">
        <v>2425.11</v>
      </c>
      <c r="E356" s="43">
        <v>1</v>
      </c>
      <c r="F356" s="21" t="s">
        <v>25</v>
      </c>
      <c r="G356" s="30">
        <f t="shared" si="12"/>
        <v>2425.11</v>
      </c>
      <c r="H356" s="87"/>
    </row>
    <row r="357" spans="2:8" x14ac:dyDescent="0.25">
      <c r="B357" s="94" t="s">
        <v>30</v>
      </c>
      <c r="C357" s="95"/>
      <c r="D357" s="42">
        <v>1718.79</v>
      </c>
      <c r="E357" s="43">
        <v>1</v>
      </c>
      <c r="F357" s="21" t="s">
        <v>25</v>
      </c>
      <c r="G357" s="30">
        <f t="shared" si="12"/>
        <v>1718.79</v>
      </c>
      <c r="H357" s="87"/>
    </row>
    <row r="358" spans="2:8" x14ac:dyDescent="0.25">
      <c r="B358" s="94" t="s">
        <v>32</v>
      </c>
      <c r="C358" s="95"/>
      <c r="D358" s="42">
        <v>473.91</v>
      </c>
      <c r="E358" s="43">
        <v>1</v>
      </c>
      <c r="F358" s="21" t="s">
        <v>25</v>
      </c>
      <c r="G358" s="30">
        <f>D358*E358</f>
        <v>473.91</v>
      </c>
      <c r="H358" s="87"/>
    </row>
    <row r="359" spans="2:8" ht="24" thickBot="1" x14ac:dyDescent="0.3">
      <c r="B359" s="90" t="s">
        <v>31</v>
      </c>
      <c r="C359" s="91"/>
      <c r="D359" s="36">
        <v>320.5</v>
      </c>
      <c r="E359" s="37">
        <v>4</v>
      </c>
      <c r="F359" s="20" t="s">
        <v>25</v>
      </c>
      <c r="G359" s="31">
        <f>D359*E359</f>
        <v>1282</v>
      </c>
      <c r="H359" s="87"/>
    </row>
    <row r="360" spans="2:8" x14ac:dyDescent="0.25">
      <c r="C360" s="3"/>
      <c r="D360" s="3"/>
      <c r="E360" s="4"/>
      <c r="F360" s="4"/>
      <c r="H360" s="63"/>
    </row>
    <row r="361" spans="2:8" ht="25.5" x14ac:dyDescent="0.25">
      <c r="C361" s="14" t="s">
        <v>14</v>
      </c>
      <c r="D361" s="6"/>
    </row>
    <row r="362" spans="2:8" ht="18.75" x14ac:dyDescent="0.25">
      <c r="C362" s="72" t="s">
        <v>6</v>
      </c>
      <c r="D362" s="68" t="s">
        <v>0</v>
      </c>
      <c r="E362" s="9">
        <f>ROUND((G350+D343)/D343,2)</f>
        <v>1</v>
      </c>
      <c r="F362" s="9"/>
      <c r="G362" s="10"/>
      <c r="H362" s="7"/>
    </row>
    <row r="363" spans="2:8" x14ac:dyDescent="0.25">
      <c r="C363" s="72"/>
      <c r="D363" s="68" t="s">
        <v>1</v>
      </c>
      <c r="E363" s="9">
        <f>ROUND(((G351+G352)+D343)/D343,2)</f>
        <v>1.01</v>
      </c>
      <c r="F363" s="9"/>
      <c r="G363" s="11"/>
      <c r="H363" s="66"/>
    </row>
    <row r="364" spans="2:8" x14ac:dyDescent="0.25">
      <c r="C364" s="72"/>
      <c r="D364" s="68" t="s">
        <v>2</v>
      </c>
      <c r="E364" s="9">
        <f>ROUND((G353+D343)/D343,2)</f>
        <v>1.06</v>
      </c>
      <c r="F364" s="12"/>
      <c r="G364" s="11"/>
    </row>
    <row r="365" spans="2:8" x14ac:dyDescent="0.25">
      <c r="C365" s="72"/>
      <c r="D365" s="13" t="s">
        <v>3</v>
      </c>
      <c r="E365" s="45">
        <f>ROUND((SUM(G354:G359)+D343)/D343,2)</f>
        <v>1.6</v>
      </c>
      <c r="F365" s="10"/>
      <c r="G365" s="11"/>
    </row>
    <row r="366" spans="2:8" ht="25.5" x14ac:dyDescent="0.25">
      <c r="D366" s="46" t="s">
        <v>4</v>
      </c>
      <c r="E366" s="47">
        <f>SUM(E362:E365)-IF(D347="сплошная",3,2)</f>
        <v>1.67</v>
      </c>
      <c r="F366" s="25"/>
    </row>
    <row r="367" spans="2:8" x14ac:dyDescent="0.25">
      <c r="E367" s="15"/>
    </row>
    <row r="368" spans="2:8" ht="25.5" x14ac:dyDescent="0.35">
      <c r="B368" s="22"/>
      <c r="C368" s="16" t="s">
        <v>23</v>
      </c>
      <c r="D368" s="73">
        <f>E366*D343</f>
        <v>20137.811899999997</v>
      </c>
      <c r="E368" s="73"/>
    </row>
    <row r="369" spans="2:8" ht="18.75" x14ac:dyDescent="0.3">
      <c r="C369" s="17" t="s">
        <v>8</v>
      </c>
      <c r="D369" s="74">
        <f>D368/D342</f>
        <v>52.994241842105254</v>
      </c>
      <c r="E369" s="74"/>
      <c r="G369" s="7"/>
      <c r="H369" s="67"/>
    </row>
    <row r="381" spans="2:8" ht="60.75" x14ac:dyDescent="0.8">
      <c r="B381" s="96" t="s">
        <v>52</v>
      </c>
      <c r="C381" s="96"/>
      <c r="D381" s="96"/>
      <c r="E381" s="96"/>
      <c r="F381" s="96"/>
      <c r="G381" s="96"/>
      <c r="H381" s="96"/>
    </row>
    <row r="382" spans="2:8" ht="39" customHeight="1" x14ac:dyDescent="0.25">
      <c r="B382" s="97" t="s">
        <v>38</v>
      </c>
      <c r="C382" s="97"/>
      <c r="D382" s="97"/>
      <c r="E382" s="97"/>
      <c r="F382" s="97"/>
      <c r="G382" s="97"/>
    </row>
    <row r="383" spans="2:8" ht="30" customHeight="1" x14ac:dyDescent="0.25">
      <c r="C383" s="69"/>
      <c r="G383" s="7"/>
    </row>
    <row r="384" spans="2:8" ht="25.5" x14ac:dyDescent="0.25">
      <c r="C384" s="14" t="s">
        <v>5</v>
      </c>
      <c r="D384" s="6"/>
    </row>
    <row r="385" spans="2:8" ht="20.25" customHeight="1" x14ac:dyDescent="0.25">
      <c r="B385" s="10"/>
      <c r="C385" s="98" t="s">
        <v>15</v>
      </c>
      <c r="D385" s="101" t="s">
        <v>37</v>
      </c>
      <c r="E385" s="101"/>
      <c r="F385" s="101"/>
      <c r="G385" s="101"/>
      <c r="H385" s="58"/>
    </row>
    <row r="386" spans="2:8" ht="20.25" customHeight="1" x14ac:dyDescent="0.25">
      <c r="B386" s="10"/>
      <c r="C386" s="99"/>
      <c r="D386" s="101" t="s">
        <v>44</v>
      </c>
      <c r="E386" s="101"/>
      <c r="F386" s="101"/>
      <c r="G386" s="101"/>
      <c r="H386" s="58"/>
    </row>
    <row r="387" spans="2:8" ht="20.25" customHeight="1" x14ac:dyDescent="0.25">
      <c r="B387" s="10"/>
      <c r="C387" s="100"/>
      <c r="D387" s="101" t="s">
        <v>65</v>
      </c>
      <c r="E387" s="101"/>
      <c r="F387" s="101"/>
      <c r="G387" s="101"/>
      <c r="H387" s="58"/>
    </row>
    <row r="388" spans="2:8" x14ac:dyDescent="0.25">
      <c r="C388" s="48" t="s">
        <v>12</v>
      </c>
      <c r="D388" s="49">
        <v>5</v>
      </c>
      <c r="E388" s="50"/>
      <c r="F388" s="10"/>
    </row>
    <row r="389" spans="2:8" x14ac:dyDescent="0.25">
      <c r="C389" s="1" t="s">
        <v>9</v>
      </c>
      <c r="D389" s="44">
        <v>1533</v>
      </c>
      <c r="E389" s="75" t="s">
        <v>16</v>
      </c>
      <c r="F389" s="76"/>
      <c r="G389" s="79">
        <f>D390/D389</f>
        <v>20.094266144814089</v>
      </c>
    </row>
    <row r="390" spans="2:8" x14ac:dyDescent="0.25">
      <c r="C390" s="1" t="s">
        <v>10</v>
      </c>
      <c r="D390" s="44">
        <v>30804.51</v>
      </c>
      <c r="E390" s="77"/>
      <c r="F390" s="78"/>
      <c r="G390" s="80"/>
    </row>
    <row r="391" spans="2:8" x14ac:dyDescent="0.25">
      <c r="C391" s="54"/>
      <c r="D391" s="55"/>
      <c r="E391" s="56"/>
    </row>
    <row r="392" spans="2:8" x14ac:dyDescent="0.3">
      <c r="C392" s="53" t="s">
        <v>7</v>
      </c>
      <c r="D392" s="51" t="s">
        <v>64</v>
      </c>
      <c r="E392" s="59"/>
    </row>
    <row r="393" spans="2:8" x14ac:dyDescent="0.3">
      <c r="C393" s="53" t="s">
        <v>11</v>
      </c>
      <c r="D393" s="51">
        <v>80</v>
      </c>
      <c r="E393" s="59"/>
    </row>
    <row r="394" spans="2:8" x14ac:dyDescent="0.3">
      <c r="C394" s="53" t="s">
        <v>13</v>
      </c>
      <c r="D394" s="52" t="s">
        <v>34</v>
      </c>
      <c r="E394" s="59"/>
    </row>
    <row r="395" spans="2:8" ht="24" thickBot="1" x14ac:dyDescent="0.3">
      <c r="C395" s="60"/>
      <c r="D395" s="60"/>
    </row>
    <row r="396" spans="2:8" ht="48" thickBot="1" x14ac:dyDescent="0.3">
      <c r="B396" s="81" t="s">
        <v>17</v>
      </c>
      <c r="C396" s="82"/>
      <c r="D396" s="23" t="s">
        <v>20</v>
      </c>
      <c r="E396" s="83" t="s">
        <v>22</v>
      </c>
      <c r="F396" s="84"/>
      <c r="G396" s="2" t="s">
        <v>21</v>
      </c>
    </row>
    <row r="397" spans="2:8" ht="24" thickBot="1" x14ac:dyDescent="0.3">
      <c r="B397" s="85" t="s">
        <v>36</v>
      </c>
      <c r="C397" s="86"/>
      <c r="D397" s="32">
        <v>50.01</v>
      </c>
      <c r="E397" s="33">
        <v>5</v>
      </c>
      <c r="F397" s="18" t="s">
        <v>25</v>
      </c>
      <c r="G397" s="26">
        <f t="shared" ref="G397:G404" si="13">D397*E397</f>
        <v>250.04999999999998</v>
      </c>
      <c r="H397" s="87"/>
    </row>
    <row r="398" spans="2:8" x14ac:dyDescent="0.25">
      <c r="B398" s="88" t="s">
        <v>18</v>
      </c>
      <c r="C398" s="89"/>
      <c r="D398" s="34">
        <v>70.41</v>
      </c>
      <c r="E398" s="35">
        <v>1.1499999999999999</v>
      </c>
      <c r="F398" s="19" t="s">
        <v>26</v>
      </c>
      <c r="G398" s="27">
        <f t="shared" si="13"/>
        <v>80.971499999999992</v>
      </c>
      <c r="H398" s="87"/>
    </row>
    <row r="399" spans="2:8" ht="24" thickBot="1" x14ac:dyDescent="0.3">
      <c r="B399" s="90" t="s">
        <v>19</v>
      </c>
      <c r="C399" s="91"/>
      <c r="D399" s="36">
        <v>222.31</v>
      </c>
      <c r="E399" s="37">
        <v>1.1499999999999999</v>
      </c>
      <c r="F399" s="20" t="s">
        <v>26</v>
      </c>
      <c r="G399" s="28">
        <f t="shared" si="13"/>
        <v>255.65649999999999</v>
      </c>
      <c r="H399" s="87"/>
    </row>
    <row r="400" spans="2:8" ht="24" thickBot="1" x14ac:dyDescent="0.3">
      <c r="B400" s="92" t="s">
        <v>28</v>
      </c>
      <c r="C400" s="93"/>
      <c r="D400" s="38">
        <v>696.9</v>
      </c>
      <c r="E400" s="39">
        <v>5</v>
      </c>
      <c r="F400" s="24">
        <v>0.9</v>
      </c>
      <c r="G400" s="29">
        <f t="shared" si="13"/>
        <v>3484.5</v>
      </c>
      <c r="H400" s="87"/>
    </row>
    <row r="401" spans="2:8" x14ac:dyDescent="0.25">
      <c r="B401" s="88" t="s">
        <v>33</v>
      </c>
      <c r="C401" s="89"/>
      <c r="D401" s="34">
        <v>665.33</v>
      </c>
      <c r="E401" s="35">
        <v>10</v>
      </c>
      <c r="F401" s="19" t="s">
        <v>25</v>
      </c>
      <c r="G401" s="27">
        <f t="shared" si="13"/>
        <v>6653.3</v>
      </c>
      <c r="H401" s="87"/>
    </row>
    <row r="402" spans="2:8" x14ac:dyDescent="0.25">
      <c r="B402" s="94" t="s">
        <v>27</v>
      </c>
      <c r="C402" s="95"/>
      <c r="D402" s="40"/>
      <c r="E402" s="41"/>
      <c r="F402" s="21" t="s">
        <v>25</v>
      </c>
      <c r="G402" s="30">
        <f t="shared" si="13"/>
        <v>0</v>
      </c>
      <c r="H402" s="87"/>
    </row>
    <row r="403" spans="2:8" x14ac:dyDescent="0.25">
      <c r="B403" s="94" t="s">
        <v>29</v>
      </c>
      <c r="C403" s="95"/>
      <c r="D403" s="42">
        <v>2425.11</v>
      </c>
      <c r="E403" s="43">
        <v>5</v>
      </c>
      <c r="F403" s="21" t="s">
        <v>25</v>
      </c>
      <c r="G403" s="30">
        <f t="shared" si="13"/>
        <v>12125.550000000001</v>
      </c>
      <c r="H403" s="87"/>
    </row>
    <row r="404" spans="2:8" x14ac:dyDescent="0.25">
      <c r="B404" s="94" t="s">
        <v>30</v>
      </c>
      <c r="C404" s="95"/>
      <c r="D404" s="42">
        <v>1718.79</v>
      </c>
      <c r="E404" s="43">
        <v>5</v>
      </c>
      <c r="F404" s="21" t="s">
        <v>25</v>
      </c>
      <c r="G404" s="30">
        <f t="shared" si="13"/>
        <v>8593.9500000000007</v>
      </c>
      <c r="H404" s="87"/>
    </row>
    <row r="405" spans="2:8" x14ac:dyDescent="0.25">
      <c r="B405" s="94" t="s">
        <v>32</v>
      </c>
      <c r="C405" s="95"/>
      <c r="D405" s="42">
        <v>473.91</v>
      </c>
      <c r="E405" s="43">
        <v>5</v>
      </c>
      <c r="F405" s="21" t="s">
        <v>25</v>
      </c>
      <c r="G405" s="30">
        <f>D405*E405</f>
        <v>2369.5500000000002</v>
      </c>
      <c r="H405" s="87"/>
    </row>
    <row r="406" spans="2:8" ht="24" thickBot="1" x14ac:dyDescent="0.3">
      <c r="B406" s="90" t="s">
        <v>31</v>
      </c>
      <c r="C406" s="91"/>
      <c r="D406" s="36">
        <v>320.5</v>
      </c>
      <c r="E406" s="37">
        <v>20</v>
      </c>
      <c r="F406" s="20" t="s">
        <v>25</v>
      </c>
      <c r="G406" s="31">
        <f>D406*E406</f>
        <v>6410</v>
      </c>
      <c r="H406" s="87"/>
    </row>
    <row r="407" spans="2:8" x14ac:dyDescent="0.25">
      <c r="C407" s="3"/>
      <c r="D407" s="3"/>
      <c r="E407" s="4"/>
      <c r="F407" s="4"/>
      <c r="H407" s="63"/>
    </row>
    <row r="408" spans="2:8" ht="25.5" x14ac:dyDescent="0.25">
      <c r="C408" s="14" t="s">
        <v>14</v>
      </c>
      <c r="D408" s="6"/>
    </row>
    <row r="409" spans="2:8" ht="18.75" x14ac:dyDescent="0.25">
      <c r="C409" s="72" t="s">
        <v>6</v>
      </c>
      <c r="D409" s="68" t="s">
        <v>0</v>
      </c>
      <c r="E409" s="9">
        <f>ROUND((G397+D390)/D390,2)</f>
        <v>1.01</v>
      </c>
      <c r="F409" s="9"/>
      <c r="G409" s="10"/>
      <c r="H409" s="7"/>
    </row>
    <row r="410" spans="2:8" x14ac:dyDescent="0.25">
      <c r="C410" s="72"/>
      <c r="D410" s="68" t="s">
        <v>1</v>
      </c>
      <c r="E410" s="9">
        <f>ROUND(((G398+G399)+D390)/D390,2)</f>
        <v>1.01</v>
      </c>
      <c r="F410" s="9"/>
      <c r="G410" s="11"/>
      <c r="H410" s="66"/>
    </row>
    <row r="411" spans="2:8" x14ac:dyDescent="0.25">
      <c r="C411" s="72"/>
      <c r="D411" s="68" t="s">
        <v>2</v>
      </c>
      <c r="E411" s="9">
        <f>ROUND((G400+D390)/D390,2)</f>
        <v>1.1100000000000001</v>
      </c>
      <c r="F411" s="12"/>
      <c r="G411" s="11"/>
    </row>
    <row r="412" spans="2:8" x14ac:dyDescent="0.25">
      <c r="C412" s="72"/>
      <c r="D412" s="13" t="s">
        <v>3</v>
      </c>
      <c r="E412" s="45">
        <f>ROUND((SUM(G401:G406)+D390)/D390,2)</f>
        <v>2.17</v>
      </c>
      <c r="F412" s="10"/>
      <c r="G412" s="11"/>
    </row>
    <row r="413" spans="2:8" ht="25.5" x14ac:dyDescent="0.25">
      <c r="D413" s="46" t="s">
        <v>4</v>
      </c>
      <c r="E413" s="47">
        <f>SUM(E409:E412)-IF(D394="сплошная",3,2)</f>
        <v>2.2999999999999998</v>
      </c>
      <c r="F413" s="25"/>
    </row>
    <row r="414" spans="2:8" x14ac:dyDescent="0.25">
      <c r="E414" s="15"/>
    </row>
    <row r="415" spans="2:8" ht="25.5" x14ac:dyDescent="0.35">
      <c r="B415" s="22"/>
      <c r="C415" s="16" t="s">
        <v>23</v>
      </c>
      <c r="D415" s="73">
        <f>E413*D390</f>
        <v>70850.372999999992</v>
      </c>
      <c r="E415" s="73"/>
    </row>
    <row r="416" spans="2:8" ht="18.75" x14ac:dyDescent="0.3">
      <c r="C416" s="17" t="s">
        <v>8</v>
      </c>
      <c r="D416" s="74">
        <f>D415/D389</f>
        <v>46.216812133072402</v>
      </c>
      <c r="E416" s="74"/>
      <c r="G416" s="7"/>
      <c r="H416" s="67"/>
    </row>
    <row r="428" spans="2:8" ht="60.75" x14ac:dyDescent="0.8">
      <c r="B428" s="96" t="s">
        <v>66</v>
      </c>
      <c r="C428" s="96"/>
      <c r="D428" s="96"/>
      <c r="E428" s="96"/>
      <c r="F428" s="96"/>
      <c r="G428" s="96"/>
      <c r="H428" s="96"/>
    </row>
    <row r="429" spans="2:8" ht="37.5" customHeight="1" x14ac:dyDescent="0.25">
      <c r="B429" s="97" t="s">
        <v>38</v>
      </c>
      <c r="C429" s="97"/>
      <c r="D429" s="97"/>
      <c r="E429" s="97"/>
      <c r="F429" s="97"/>
      <c r="G429" s="97"/>
    </row>
    <row r="430" spans="2:8" ht="37.5" customHeight="1" x14ac:dyDescent="0.25">
      <c r="C430" s="70"/>
      <c r="G430" s="7"/>
    </row>
    <row r="431" spans="2:8" ht="25.5" x14ac:dyDescent="0.25">
      <c r="C431" s="14" t="s">
        <v>5</v>
      </c>
      <c r="D431" s="6"/>
    </row>
    <row r="432" spans="2:8" ht="20.25" x14ac:dyDescent="0.25">
      <c r="B432" s="10"/>
      <c r="C432" s="98" t="s">
        <v>15</v>
      </c>
      <c r="D432" s="101" t="s">
        <v>37</v>
      </c>
      <c r="E432" s="101"/>
      <c r="F432" s="101"/>
      <c r="G432" s="101"/>
      <c r="H432" s="58"/>
    </row>
    <row r="433" spans="2:8" ht="20.25" customHeight="1" x14ac:dyDescent="0.25">
      <c r="B433" s="10"/>
      <c r="C433" s="99"/>
      <c r="D433" s="101" t="s">
        <v>44</v>
      </c>
      <c r="E433" s="101"/>
      <c r="F433" s="101"/>
      <c r="G433" s="101"/>
      <c r="H433" s="58"/>
    </row>
    <row r="434" spans="2:8" ht="20.25" x14ac:dyDescent="0.25">
      <c r="B434" s="10"/>
      <c r="C434" s="100"/>
      <c r="D434" s="101" t="s">
        <v>72</v>
      </c>
      <c r="E434" s="101"/>
      <c r="F434" s="101"/>
      <c r="G434" s="101"/>
      <c r="H434" s="58"/>
    </row>
    <row r="435" spans="2:8" x14ac:dyDescent="0.25">
      <c r="C435" s="48" t="s">
        <v>12</v>
      </c>
      <c r="D435" s="49">
        <v>1</v>
      </c>
      <c r="E435" s="50"/>
      <c r="F435" s="10"/>
    </row>
    <row r="436" spans="2:8" x14ac:dyDescent="0.25">
      <c r="C436" s="1" t="s">
        <v>9</v>
      </c>
      <c r="D436" s="44">
        <v>150</v>
      </c>
      <c r="E436" s="75" t="s">
        <v>16</v>
      </c>
      <c r="F436" s="76"/>
      <c r="G436" s="79">
        <f>D437/D436</f>
        <v>52.396599999999999</v>
      </c>
    </row>
    <row r="437" spans="2:8" x14ac:dyDescent="0.25">
      <c r="C437" s="1" t="s">
        <v>10</v>
      </c>
      <c r="D437" s="44">
        <v>7859.49</v>
      </c>
      <c r="E437" s="77"/>
      <c r="F437" s="78"/>
      <c r="G437" s="80"/>
    </row>
    <row r="438" spans="2:8" x14ac:dyDescent="0.25">
      <c r="C438" s="54"/>
      <c r="D438" s="55"/>
      <c r="E438" s="56"/>
    </row>
    <row r="439" spans="2:8" x14ac:dyDescent="0.3">
      <c r="C439" s="53" t="s">
        <v>7</v>
      </c>
      <c r="D439" s="51" t="s">
        <v>73</v>
      </c>
      <c r="E439" s="59"/>
    </row>
    <row r="440" spans="2:8" x14ac:dyDescent="0.3">
      <c r="C440" s="53" t="s">
        <v>11</v>
      </c>
      <c r="D440" s="51">
        <v>65</v>
      </c>
      <c r="E440" s="59"/>
    </row>
    <row r="441" spans="2:8" x14ac:dyDescent="0.3">
      <c r="C441" s="53" t="s">
        <v>13</v>
      </c>
      <c r="D441" s="52" t="s">
        <v>34</v>
      </c>
      <c r="E441" s="59"/>
    </row>
    <row r="442" spans="2:8" ht="24" thickBot="1" x14ac:dyDescent="0.3">
      <c r="C442" s="60"/>
      <c r="D442" s="60"/>
    </row>
    <row r="443" spans="2:8" ht="48" thickBot="1" x14ac:dyDescent="0.3">
      <c r="B443" s="81" t="s">
        <v>17</v>
      </c>
      <c r="C443" s="82"/>
      <c r="D443" s="23" t="s">
        <v>20</v>
      </c>
      <c r="E443" s="83" t="s">
        <v>22</v>
      </c>
      <c r="F443" s="84"/>
      <c r="G443" s="2" t="s">
        <v>21</v>
      </c>
    </row>
    <row r="444" spans="2:8" ht="24" thickBot="1" x14ac:dyDescent="0.3">
      <c r="B444" s="85" t="s">
        <v>36</v>
      </c>
      <c r="C444" s="86"/>
      <c r="D444" s="32">
        <v>50.01</v>
      </c>
      <c r="E444" s="33">
        <v>1</v>
      </c>
      <c r="F444" s="18" t="s">
        <v>25</v>
      </c>
      <c r="G444" s="26">
        <f t="shared" ref="G444:G451" si="14">D444*E444</f>
        <v>50.01</v>
      </c>
      <c r="H444" s="87"/>
    </row>
    <row r="445" spans="2:8" x14ac:dyDescent="0.25">
      <c r="B445" s="88" t="s">
        <v>18</v>
      </c>
      <c r="C445" s="89"/>
      <c r="D445" s="34">
        <v>70.41</v>
      </c>
      <c r="E445" s="35">
        <v>0.55000000000000004</v>
      </c>
      <c r="F445" s="19" t="s">
        <v>26</v>
      </c>
      <c r="G445" s="27">
        <f t="shared" si="14"/>
        <v>38.725500000000004</v>
      </c>
      <c r="H445" s="87"/>
    </row>
    <row r="446" spans="2:8" ht="24" thickBot="1" x14ac:dyDescent="0.3">
      <c r="B446" s="90" t="s">
        <v>19</v>
      </c>
      <c r="C446" s="91"/>
      <c r="D446" s="36">
        <v>222.31</v>
      </c>
      <c r="E446" s="37">
        <v>0.55000000000000004</v>
      </c>
      <c r="F446" s="20" t="s">
        <v>26</v>
      </c>
      <c r="G446" s="28">
        <f t="shared" si="14"/>
        <v>122.27050000000001</v>
      </c>
      <c r="H446" s="87"/>
    </row>
    <row r="447" spans="2:8" ht="24" thickBot="1" x14ac:dyDescent="0.3">
      <c r="B447" s="92" t="s">
        <v>28</v>
      </c>
      <c r="C447" s="93"/>
      <c r="D447" s="38">
        <v>696.9</v>
      </c>
      <c r="E447" s="39">
        <v>0</v>
      </c>
      <c r="F447" s="24">
        <v>0.9</v>
      </c>
      <c r="G447" s="29">
        <f t="shared" si="14"/>
        <v>0</v>
      </c>
      <c r="H447" s="87"/>
    </row>
    <row r="448" spans="2:8" x14ac:dyDescent="0.25">
      <c r="B448" s="88" t="s">
        <v>33</v>
      </c>
      <c r="C448" s="89"/>
      <c r="D448" s="34">
        <v>665.33</v>
      </c>
      <c r="E448" s="35">
        <v>2</v>
      </c>
      <c r="F448" s="19" t="s">
        <v>25</v>
      </c>
      <c r="G448" s="27">
        <f t="shared" si="14"/>
        <v>1330.66</v>
      </c>
      <c r="H448" s="87"/>
    </row>
    <row r="449" spans="2:8" x14ac:dyDescent="0.25">
      <c r="B449" s="94" t="s">
        <v>27</v>
      </c>
      <c r="C449" s="95"/>
      <c r="D449" s="40"/>
      <c r="E449" s="41"/>
      <c r="F449" s="21" t="s">
        <v>25</v>
      </c>
      <c r="G449" s="30">
        <f t="shared" si="14"/>
        <v>0</v>
      </c>
      <c r="H449" s="87"/>
    </row>
    <row r="450" spans="2:8" x14ac:dyDescent="0.25">
      <c r="B450" s="94" t="s">
        <v>29</v>
      </c>
      <c r="C450" s="95"/>
      <c r="D450" s="42">
        <v>2425.11</v>
      </c>
      <c r="E450" s="43">
        <v>1</v>
      </c>
      <c r="F450" s="21" t="s">
        <v>25</v>
      </c>
      <c r="G450" s="30">
        <f t="shared" si="14"/>
        <v>2425.11</v>
      </c>
      <c r="H450" s="87"/>
    </row>
    <row r="451" spans="2:8" x14ac:dyDescent="0.25">
      <c r="B451" s="94" t="s">
        <v>30</v>
      </c>
      <c r="C451" s="95"/>
      <c r="D451" s="42">
        <v>1718.79</v>
      </c>
      <c r="E451" s="43">
        <v>1</v>
      </c>
      <c r="F451" s="21" t="s">
        <v>25</v>
      </c>
      <c r="G451" s="30">
        <f t="shared" si="14"/>
        <v>1718.79</v>
      </c>
      <c r="H451" s="87"/>
    </row>
    <row r="452" spans="2:8" x14ac:dyDescent="0.25">
      <c r="B452" s="94" t="s">
        <v>32</v>
      </c>
      <c r="C452" s="95"/>
      <c r="D452" s="42">
        <v>473.91</v>
      </c>
      <c r="E452" s="43">
        <v>1</v>
      </c>
      <c r="F452" s="21" t="s">
        <v>25</v>
      </c>
      <c r="G452" s="30">
        <f>D452*E452</f>
        <v>473.91</v>
      </c>
      <c r="H452" s="87"/>
    </row>
    <row r="453" spans="2:8" ht="24" thickBot="1" x14ac:dyDescent="0.3">
      <c r="B453" s="90" t="s">
        <v>31</v>
      </c>
      <c r="C453" s="91"/>
      <c r="D453" s="36">
        <v>320.5</v>
      </c>
      <c r="E453" s="37">
        <v>2</v>
      </c>
      <c r="F453" s="20" t="s">
        <v>25</v>
      </c>
      <c r="G453" s="31">
        <f>D453*E453</f>
        <v>641</v>
      </c>
      <c r="H453" s="87"/>
    </row>
    <row r="454" spans="2:8" x14ac:dyDescent="0.25">
      <c r="C454" s="3"/>
      <c r="D454" s="3"/>
      <c r="E454" s="4"/>
      <c r="F454" s="4"/>
      <c r="H454" s="63"/>
    </row>
    <row r="455" spans="2:8" ht="25.5" x14ac:dyDescent="0.25">
      <c r="C455" s="14" t="s">
        <v>14</v>
      </c>
      <c r="D455" s="6"/>
    </row>
    <row r="456" spans="2:8" ht="18.75" x14ac:dyDescent="0.25">
      <c r="C456" s="72" t="s">
        <v>6</v>
      </c>
      <c r="D456" s="71" t="s">
        <v>0</v>
      </c>
      <c r="E456" s="9">
        <f>ROUND((G444+D437)/D437,2)</f>
        <v>1.01</v>
      </c>
      <c r="F456" s="9"/>
      <c r="G456" s="10"/>
      <c r="H456" s="7"/>
    </row>
    <row r="457" spans="2:8" x14ac:dyDescent="0.25">
      <c r="C457" s="72"/>
      <c r="D457" s="71" t="s">
        <v>1</v>
      </c>
      <c r="E457" s="9">
        <f>ROUND(((G445+G446)+D437)/D437,2)</f>
        <v>1.02</v>
      </c>
      <c r="F457" s="9"/>
      <c r="G457" s="11"/>
      <c r="H457" s="66"/>
    </row>
    <row r="458" spans="2:8" x14ac:dyDescent="0.25">
      <c r="C458" s="72"/>
      <c r="D458" s="71" t="s">
        <v>2</v>
      </c>
      <c r="E458" s="9">
        <f>ROUND((G447+D437)/D437,2)</f>
        <v>1</v>
      </c>
      <c r="F458" s="12"/>
      <c r="G458" s="11"/>
    </row>
    <row r="459" spans="2:8" x14ac:dyDescent="0.25">
      <c r="C459" s="72"/>
      <c r="D459" s="13" t="s">
        <v>3</v>
      </c>
      <c r="E459" s="45">
        <f>ROUND((SUM(G448:G453)+D437)/D437,2)</f>
        <v>1.84</v>
      </c>
      <c r="F459" s="10"/>
      <c r="G459" s="11"/>
    </row>
    <row r="460" spans="2:8" ht="25.5" x14ac:dyDescent="0.25">
      <c r="D460" s="46" t="s">
        <v>4</v>
      </c>
      <c r="E460" s="47">
        <f>SUM(E456:E459)-IF(D441="сплошная",3,2)</f>
        <v>1.87</v>
      </c>
      <c r="F460" s="25"/>
    </row>
    <row r="461" spans="2:8" x14ac:dyDescent="0.25">
      <c r="E461" s="15"/>
    </row>
    <row r="462" spans="2:8" ht="25.5" x14ac:dyDescent="0.35">
      <c r="B462" s="22"/>
      <c r="C462" s="16" t="s">
        <v>23</v>
      </c>
      <c r="D462" s="73">
        <f>E460*D437</f>
        <v>14697.246300000001</v>
      </c>
      <c r="E462" s="73"/>
    </row>
    <row r="463" spans="2:8" ht="18.75" x14ac:dyDescent="0.3">
      <c r="C463" s="17" t="s">
        <v>8</v>
      </c>
      <c r="D463" s="74">
        <f>D462/D436</f>
        <v>97.981642000000008</v>
      </c>
      <c r="E463" s="74"/>
      <c r="G463" s="7"/>
      <c r="H463" s="67"/>
    </row>
    <row r="474" spans="2:8" ht="60.75" x14ac:dyDescent="0.8">
      <c r="B474" s="96" t="s">
        <v>67</v>
      </c>
      <c r="C474" s="96"/>
      <c r="D474" s="96"/>
      <c r="E474" s="96"/>
      <c r="F474" s="96"/>
      <c r="G474" s="96"/>
      <c r="H474" s="96"/>
    </row>
    <row r="475" spans="2:8" ht="41.25" customHeight="1" x14ac:dyDescent="0.25">
      <c r="B475" s="97" t="s">
        <v>38</v>
      </c>
      <c r="C475" s="97"/>
      <c r="D475" s="97"/>
      <c r="E475" s="97"/>
      <c r="F475" s="97"/>
      <c r="G475" s="97"/>
    </row>
    <row r="476" spans="2:8" x14ac:dyDescent="0.25">
      <c r="C476" s="70"/>
      <c r="G476" s="7"/>
    </row>
    <row r="477" spans="2:8" ht="25.5" x14ac:dyDescent="0.25">
      <c r="C477" s="14" t="s">
        <v>5</v>
      </c>
      <c r="D477" s="6"/>
    </row>
    <row r="478" spans="2:8" ht="20.25" x14ac:dyDescent="0.25">
      <c r="B478" s="10"/>
      <c r="C478" s="98" t="s">
        <v>15</v>
      </c>
      <c r="D478" s="101" t="s">
        <v>37</v>
      </c>
      <c r="E478" s="101"/>
      <c r="F478" s="101"/>
      <c r="G478" s="101"/>
      <c r="H478" s="58"/>
    </row>
    <row r="479" spans="2:8" ht="20.25" x14ac:dyDescent="0.25">
      <c r="B479" s="10"/>
      <c r="C479" s="99"/>
      <c r="D479" s="101" t="s">
        <v>44</v>
      </c>
      <c r="E479" s="101"/>
      <c r="F479" s="101"/>
      <c r="G479" s="101"/>
      <c r="H479" s="58"/>
    </row>
    <row r="480" spans="2:8" ht="20.25" x14ac:dyDescent="0.25">
      <c r="B480" s="10"/>
      <c r="C480" s="100"/>
      <c r="D480" s="101" t="s">
        <v>74</v>
      </c>
      <c r="E480" s="101"/>
      <c r="F480" s="101"/>
      <c r="G480" s="101"/>
      <c r="H480" s="58"/>
    </row>
    <row r="481" spans="2:8" x14ac:dyDescent="0.25">
      <c r="C481" s="48" t="s">
        <v>12</v>
      </c>
      <c r="D481" s="49">
        <v>1.6</v>
      </c>
      <c r="E481" s="50"/>
      <c r="F481" s="10"/>
    </row>
    <row r="482" spans="2:8" x14ac:dyDescent="0.25">
      <c r="C482" s="1" t="s">
        <v>9</v>
      </c>
      <c r="D482" s="44">
        <v>272</v>
      </c>
      <c r="E482" s="75" t="s">
        <v>16</v>
      </c>
      <c r="F482" s="76"/>
      <c r="G482" s="79">
        <f>D483/D482</f>
        <v>58.527058823529416</v>
      </c>
    </row>
    <row r="483" spans="2:8" x14ac:dyDescent="0.25">
      <c r="C483" s="1" t="s">
        <v>10</v>
      </c>
      <c r="D483" s="44">
        <v>15919.36</v>
      </c>
      <c r="E483" s="77"/>
      <c r="F483" s="78"/>
      <c r="G483" s="80"/>
    </row>
    <row r="484" spans="2:8" x14ac:dyDescent="0.25">
      <c r="C484" s="54"/>
      <c r="D484" s="55"/>
      <c r="E484" s="56"/>
    </row>
    <row r="485" spans="2:8" x14ac:dyDescent="0.3">
      <c r="C485" s="53" t="s">
        <v>7</v>
      </c>
      <c r="D485" s="51" t="s">
        <v>75</v>
      </c>
      <c r="E485" s="59"/>
    </row>
    <row r="486" spans="2:8" x14ac:dyDescent="0.3">
      <c r="C486" s="53" t="s">
        <v>11</v>
      </c>
      <c r="D486" s="51">
        <v>65</v>
      </c>
      <c r="E486" s="59"/>
    </row>
    <row r="487" spans="2:8" x14ac:dyDescent="0.3">
      <c r="C487" s="53" t="s">
        <v>13</v>
      </c>
      <c r="D487" s="52" t="s">
        <v>34</v>
      </c>
      <c r="E487" s="59"/>
    </row>
    <row r="488" spans="2:8" ht="24" thickBot="1" x14ac:dyDescent="0.3">
      <c r="C488" s="60"/>
      <c r="D488" s="60"/>
    </row>
    <row r="489" spans="2:8" ht="48" thickBot="1" x14ac:dyDescent="0.3">
      <c r="B489" s="81" t="s">
        <v>17</v>
      </c>
      <c r="C489" s="82"/>
      <c r="D489" s="23" t="s">
        <v>20</v>
      </c>
      <c r="E489" s="83" t="s">
        <v>22</v>
      </c>
      <c r="F489" s="84"/>
      <c r="G489" s="2" t="s">
        <v>21</v>
      </c>
    </row>
    <row r="490" spans="2:8" ht="24" thickBot="1" x14ac:dyDescent="0.3">
      <c r="B490" s="85" t="s">
        <v>36</v>
      </c>
      <c r="C490" s="86"/>
      <c r="D490" s="32">
        <v>50.01</v>
      </c>
      <c r="E490" s="33">
        <v>1.6</v>
      </c>
      <c r="F490" s="18" t="s">
        <v>25</v>
      </c>
      <c r="G490" s="26">
        <f t="shared" ref="G490:G497" si="15">D490*E490</f>
        <v>80.016000000000005</v>
      </c>
      <c r="H490" s="87"/>
    </row>
    <row r="491" spans="2:8" x14ac:dyDescent="0.25">
      <c r="B491" s="88" t="s">
        <v>18</v>
      </c>
      <c r="C491" s="89"/>
      <c r="D491" s="34">
        <v>70.41</v>
      </c>
      <c r="E491" s="35">
        <v>0.73</v>
      </c>
      <c r="F491" s="19" t="s">
        <v>26</v>
      </c>
      <c r="G491" s="27">
        <f t="shared" si="15"/>
        <v>51.399299999999997</v>
      </c>
      <c r="H491" s="87"/>
    </row>
    <row r="492" spans="2:8" ht="24" thickBot="1" x14ac:dyDescent="0.3">
      <c r="B492" s="90" t="s">
        <v>19</v>
      </c>
      <c r="C492" s="91"/>
      <c r="D492" s="36">
        <v>222.31</v>
      </c>
      <c r="E492" s="37">
        <v>0.73</v>
      </c>
      <c r="F492" s="20" t="s">
        <v>26</v>
      </c>
      <c r="G492" s="28">
        <f t="shared" si="15"/>
        <v>162.28630000000001</v>
      </c>
      <c r="H492" s="87"/>
    </row>
    <row r="493" spans="2:8" ht="24" thickBot="1" x14ac:dyDescent="0.3">
      <c r="B493" s="92" t="s">
        <v>28</v>
      </c>
      <c r="C493" s="93"/>
      <c r="D493" s="38">
        <v>696.9</v>
      </c>
      <c r="E493" s="39">
        <v>0</v>
      </c>
      <c r="F493" s="24">
        <v>0.9</v>
      </c>
      <c r="G493" s="29">
        <f t="shared" si="15"/>
        <v>0</v>
      </c>
      <c r="H493" s="87"/>
    </row>
    <row r="494" spans="2:8" x14ac:dyDescent="0.25">
      <c r="B494" s="88" t="s">
        <v>33</v>
      </c>
      <c r="C494" s="89"/>
      <c r="D494" s="34">
        <v>665.33</v>
      </c>
      <c r="E494" s="35">
        <v>3.2</v>
      </c>
      <c r="F494" s="19" t="s">
        <v>25</v>
      </c>
      <c r="G494" s="27">
        <f t="shared" si="15"/>
        <v>2129.056</v>
      </c>
      <c r="H494" s="87"/>
    </row>
    <row r="495" spans="2:8" x14ac:dyDescent="0.25">
      <c r="B495" s="94" t="s">
        <v>27</v>
      </c>
      <c r="C495" s="95"/>
      <c r="D495" s="40"/>
      <c r="E495" s="41"/>
      <c r="F495" s="21" t="s">
        <v>25</v>
      </c>
      <c r="G495" s="30">
        <f t="shared" si="15"/>
        <v>0</v>
      </c>
      <c r="H495" s="87"/>
    </row>
    <row r="496" spans="2:8" x14ac:dyDescent="0.25">
      <c r="B496" s="94" t="s">
        <v>29</v>
      </c>
      <c r="C496" s="95"/>
      <c r="D496" s="42">
        <v>2425.11</v>
      </c>
      <c r="E496" s="43">
        <v>1.6</v>
      </c>
      <c r="F496" s="21" t="s">
        <v>25</v>
      </c>
      <c r="G496" s="30">
        <f t="shared" si="15"/>
        <v>3880.1760000000004</v>
      </c>
      <c r="H496" s="87"/>
    </row>
    <row r="497" spans="2:8" x14ac:dyDescent="0.25">
      <c r="B497" s="94" t="s">
        <v>30</v>
      </c>
      <c r="C497" s="95"/>
      <c r="D497" s="42">
        <v>1718.79</v>
      </c>
      <c r="E497" s="43">
        <v>1.6</v>
      </c>
      <c r="F497" s="21" t="s">
        <v>25</v>
      </c>
      <c r="G497" s="30">
        <f t="shared" si="15"/>
        <v>2750.0640000000003</v>
      </c>
      <c r="H497" s="87"/>
    </row>
    <row r="498" spans="2:8" x14ac:dyDescent="0.25">
      <c r="B498" s="94" t="s">
        <v>32</v>
      </c>
      <c r="C498" s="95"/>
      <c r="D498" s="42">
        <v>473.91</v>
      </c>
      <c r="E498" s="43">
        <v>1.6</v>
      </c>
      <c r="F498" s="21" t="s">
        <v>25</v>
      </c>
      <c r="G498" s="30">
        <f>D498*E498</f>
        <v>758.25600000000009</v>
      </c>
      <c r="H498" s="87"/>
    </row>
    <row r="499" spans="2:8" ht="24" thickBot="1" x14ac:dyDescent="0.3">
      <c r="B499" s="90" t="s">
        <v>31</v>
      </c>
      <c r="C499" s="91"/>
      <c r="D499" s="36">
        <v>320.5</v>
      </c>
      <c r="E499" s="37">
        <v>6.4</v>
      </c>
      <c r="F499" s="20" t="s">
        <v>25</v>
      </c>
      <c r="G499" s="31">
        <f>D499*E499</f>
        <v>2051.2000000000003</v>
      </c>
      <c r="H499" s="87"/>
    </row>
    <row r="500" spans="2:8" x14ac:dyDescent="0.25">
      <c r="C500" s="3"/>
      <c r="D500" s="3"/>
      <c r="E500" s="4"/>
      <c r="F500" s="4"/>
      <c r="H500" s="63"/>
    </row>
    <row r="501" spans="2:8" ht="25.5" x14ac:dyDescent="0.25">
      <c r="C501" s="14" t="s">
        <v>14</v>
      </c>
      <c r="D501" s="6"/>
    </row>
    <row r="502" spans="2:8" ht="18.75" x14ac:dyDescent="0.25">
      <c r="C502" s="72" t="s">
        <v>6</v>
      </c>
      <c r="D502" s="71" t="s">
        <v>0</v>
      </c>
      <c r="E502" s="9">
        <f>ROUND((G490+D483)/D483,2)</f>
        <v>1.01</v>
      </c>
      <c r="F502" s="9"/>
      <c r="G502" s="10"/>
      <c r="H502" s="7"/>
    </row>
    <row r="503" spans="2:8" x14ac:dyDescent="0.25">
      <c r="C503" s="72"/>
      <c r="D503" s="71" t="s">
        <v>1</v>
      </c>
      <c r="E503" s="9">
        <f>ROUND(((G491+G492)+D483)/D483,2)</f>
        <v>1.01</v>
      </c>
      <c r="F503" s="9"/>
      <c r="G503" s="11"/>
      <c r="H503" s="66"/>
    </row>
    <row r="504" spans="2:8" x14ac:dyDescent="0.25">
      <c r="C504" s="72"/>
      <c r="D504" s="71" t="s">
        <v>2</v>
      </c>
      <c r="E504" s="9">
        <f>ROUND((G493+D483)/D483,2)</f>
        <v>1</v>
      </c>
      <c r="F504" s="12"/>
      <c r="G504" s="11"/>
    </row>
    <row r="505" spans="2:8" x14ac:dyDescent="0.25">
      <c r="C505" s="72"/>
      <c r="D505" s="13" t="s">
        <v>3</v>
      </c>
      <c r="E505" s="45">
        <f>ROUND((SUM(G494:G499)+D483)/D483,2)</f>
        <v>1.73</v>
      </c>
      <c r="F505" s="10"/>
      <c r="G505" s="11"/>
    </row>
    <row r="506" spans="2:8" ht="25.5" x14ac:dyDescent="0.25">
      <c r="D506" s="46" t="s">
        <v>4</v>
      </c>
      <c r="E506" s="47">
        <f>SUM(E502:E505)-IF(D487="сплошная",3,2)</f>
        <v>1.75</v>
      </c>
      <c r="F506" s="25"/>
    </row>
    <row r="507" spans="2:8" x14ac:dyDescent="0.25">
      <c r="E507" s="15"/>
    </row>
    <row r="508" spans="2:8" ht="25.5" x14ac:dyDescent="0.35">
      <c r="B508" s="22"/>
      <c r="C508" s="16" t="s">
        <v>23</v>
      </c>
      <c r="D508" s="73">
        <f>E506*D483</f>
        <v>27858.880000000001</v>
      </c>
      <c r="E508" s="73"/>
    </row>
    <row r="509" spans="2:8" ht="18.75" x14ac:dyDescent="0.3">
      <c r="C509" s="17" t="s">
        <v>8</v>
      </c>
      <c r="D509" s="74">
        <f>D508/D482</f>
        <v>102.42235294117647</v>
      </c>
      <c r="E509" s="74"/>
      <c r="G509" s="7"/>
      <c r="H509" s="67"/>
    </row>
    <row r="522" spans="2:8" ht="60.75" x14ac:dyDescent="0.8">
      <c r="B522" s="96" t="s">
        <v>68</v>
      </c>
      <c r="C522" s="96"/>
      <c r="D522" s="96"/>
      <c r="E522" s="96"/>
      <c r="F522" s="96"/>
      <c r="G522" s="96"/>
      <c r="H522" s="96"/>
    </row>
    <row r="523" spans="2:8" ht="41.25" customHeight="1" x14ac:dyDescent="0.25">
      <c r="B523" s="97" t="s">
        <v>38</v>
      </c>
      <c r="C523" s="97"/>
      <c r="D523" s="97"/>
      <c r="E523" s="97"/>
      <c r="F523" s="97"/>
      <c r="G523" s="97"/>
    </row>
    <row r="524" spans="2:8" ht="34.5" customHeight="1" x14ac:dyDescent="0.25">
      <c r="C524" s="70"/>
      <c r="G524" s="7"/>
    </row>
    <row r="525" spans="2:8" ht="25.5" x14ac:dyDescent="0.25">
      <c r="C525" s="14" t="s">
        <v>5</v>
      </c>
      <c r="D525" s="6"/>
    </row>
    <row r="526" spans="2:8" ht="20.25" x14ac:dyDescent="0.25">
      <c r="B526" s="10"/>
      <c r="C526" s="98" t="s">
        <v>15</v>
      </c>
      <c r="D526" s="101" t="s">
        <v>37</v>
      </c>
      <c r="E526" s="101"/>
      <c r="F526" s="101"/>
      <c r="G526" s="101"/>
      <c r="H526" s="58"/>
    </row>
    <row r="527" spans="2:8" ht="20.25" x14ac:dyDescent="0.25">
      <c r="B527" s="10"/>
      <c r="C527" s="99"/>
      <c r="D527" s="101" t="s">
        <v>44</v>
      </c>
      <c r="E527" s="101"/>
      <c r="F527" s="101"/>
      <c r="G527" s="101"/>
      <c r="H527" s="58"/>
    </row>
    <row r="528" spans="2:8" ht="20.25" x14ac:dyDescent="0.25">
      <c r="B528" s="10"/>
      <c r="C528" s="100"/>
      <c r="D528" s="101" t="s">
        <v>76</v>
      </c>
      <c r="E528" s="101"/>
      <c r="F528" s="101"/>
      <c r="G528" s="101"/>
      <c r="H528" s="58"/>
    </row>
    <row r="529" spans="2:8" x14ac:dyDescent="0.25">
      <c r="C529" s="48" t="s">
        <v>12</v>
      </c>
      <c r="D529" s="49">
        <v>1.3</v>
      </c>
      <c r="E529" s="50"/>
      <c r="F529" s="10"/>
    </row>
    <row r="530" spans="2:8" x14ac:dyDescent="0.25">
      <c r="C530" s="1" t="s">
        <v>9</v>
      </c>
      <c r="D530" s="44">
        <v>250</v>
      </c>
      <c r="E530" s="75" t="s">
        <v>16</v>
      </c>
      <c r="F530" s="76"/>
      <c r="G530" s="79">
        <f>D531/D530</f>
        <v>58.569199999999995</v>
      </c>
    </row>
    <row r="531" spans="2:8" x14ac:dyDescent="0.25">
      <c r="C531" s="1" t="s">
        <v>10</v>
      </c>
      <c r="D531" s="44">
        <v>14642.3</v>
      </c>
      <c r="E531" s="77"/>
      <c r="F531" s="78"/>
      <c r="G531" s="80"/>
    </row>
    <row r="532" spans="2:8" x14ac:dyDescent="0.25">
      <c r="C532" s="54"/>
      <c r="D532" s="55"/>
      <c r="E532" s="56"/>
    </row>
    <row r="533" spans="2:8" x14ac:dyDescent="0.3">
      <c r="C533" s="53" t="s">
        <v>7</v>
      </c>
      <c r="D533" s="51" t="s">
        <v>77</v>
      </c>
      <c r="E533" s="59"/>
    </row>
    <row r="534" spans="2:8" x14ac:dyDescent="0.3">
      <c r="C534" s="53" t="s">
        <v>11</v>
      </c>
      <c r="D534" s="51">
        <v>65</v>
      </c>
      <c r="E534" s="59"/>
    </row>
    <row r="535" spans="2:8" x14ac:dyDescent="0.3">
      <c r="C535" s="53" t="s">
        <v>13</v>
      </c>
      <c r="D535" s="52" t="s">
        <v>34</v>
      </c>
      <c r="E535" s="59"/>
    </row>
    <row r="536" spans="2:8" ht="24" thickBot="1" x14ac:dyDescent="0.3">
      <c r="C536" s="60"/>
      <c r="D536" s="60"/>
    </row>
    <row r="537" spans="2:8" ht="48" thickBot="1" x14ac:dyDescent="0.3">
      <c r="B537" s="81" t="s">
        <v>17</v>
      </c>
      <c r="C537" s="82"/>
      <c r="D537" s="23" t="s">
        <v>20</v>
      </c>
      <c r="E537" s="83" t="s">
        <v>22</v>
      </c>
      <c r="F537" s="84"/>
      <c r="G537" s="2" t="s">
        <v>21</v>
      </c>
    </row>
    <row r="538" spans="2:8" ht="24" thickBot="1" x14ac:dyDescent="0.3">
      <c r="B538" s="85" t="s">
        <v>36</v>
      </c>
      <c r="C538" s="86"/>
      <c r="D538" s="32">
        <v>50.01</v>
      </c>
      <c r="E538" s="33">
        <v>1.3</v>
      </c>
      <c r="F538" s="18" t="s">
        <v>25</v>
      </c>
      <c r="G538" s="26">
        <f t="shared" ref="G538:G545" si="16">D538*E538</f>
        <v>65.013000000000005</v>
      </c>
      <c r="H538" s="87"/>
    </row>
    <row r="539" spans="2:8" x14ac:dyDescent="0.25">
      <c r="B539" s="88" t="s">
        <v>18</v>
      </c>
      <c r="C539" s="89"/>
      <c r="D539" s="34">
        <v>70.41</v>
      </c>
      <c r="E539" s="35">
        <v>0.51</v>
      </c>
      <c r="F539" s="19" t="s">
        <v>26</v>
      </c>
      <c r="G539" s="27">
        <f t="shared" si="16"/>
        <v>35.909100000000002</v>
      </c>
      <c r="H539" s="87"/>
    </row>
    <row r="540" spans="2:8" ht="24" thickBot="1" x14ac:dyDescent="0.3">
      <c r="B540" s="90" t="s">
        <v>19</v>
      </c>
      <c r="C540" s="91"/>
      <c r="D540" s="36">
        <v>222.31</v>
      </c>
      <c r="E540" s="37">
        <v>0.51</v>
      </c>
      <c r="F540" s="20" t="s">
        <v>26</v>
      </c>
      <c r="G540" s="28">
        <f t="shared" si="16"/>
        <v>113.3781</v>
      </c>
      <c r="H540" s="87"/>
    </row>
    <row r="541" spans="2:8" ht="24" thickBot="1" x14ac:dyDescent="0.3">
      <c r="B541" s="92" t="s">
        <v>28</v>
      </c>
      <c r="C541" s="93"/>
      <c r="D541" s="38">
        <v>696.9</v>
      </c>
      <c r="E541" s="39">
        <v>0</v>
      </c>
      <c r="F541" s="24">
        <v>0.9</v>
      </c>
      <c r="G541" s="29">
        <f t="shared" si="16"/>
        <v>0</v>
      </c>
      <c r="H541" s="87"/>
    </row>
    <row r="542" spans="2:8" x14ac:dyDescent="0.25">
      <c r="B542" s="88" t="s">
        <v>33</v>
      </c>
      <c r="C542" s="89"/>
      <c r="D542" s="34">
        <v>665.33</v>
      </c>
      <c r="E542" s="35">
        <v>2.6</v>
      </c>
      <c r="F542" s="19" t="s">
        <v>25</v>
      </c>
      <c r="G542" s="27">
        <f t="shared" si="16"/>
        <v>1729.8580000000002</v>
      </c>
      <c r="H542" s="87"/>
    </row>
    <row r="543" spans="2:8" x14ac:dyDescent="0.25">
      <c r="B543" s="94" t="s">
        <v>27</v>
      </c>
      <c r="C543" s="95"/>
      <c r="D543" s="40"/>
      <c r="E543" s="41"/>
      <c r="F543" s="21" t="s">
        <v>25</v>
      </c>
      <c r="G543" s="30">
        <f t="shared" si="16"/>
        <v>0</v>
      </c>
      <c r="H543" s="87"/>
    </row>
    <row r="544" spans="2:8" x14ac:dyDescent="0.25">
      <c r="B544" s="94" t="s">
        <v>29</v>
      </c>
      <c r="C544" s="95"/>
      <c r="D544" s="42">
        <v>2425.11</v>
      </c>
      <c r="E544" s="43">
        <v>1.3</v>
      </c>
      <c r="F544" s="21" t="s">
        <v>25</v>
      </c>
      <c r="G544" s="30">
        <f t="shared" si="16"/>
        <v>3152.6430000000005</v>
      </c>
      <c r="H544" s="87"/>
    </row>
    <row r="545" spans="2:8" x14ac:dyDescent="0.25">
      <c r="B545" s="94" t="s">
        <v>30</v>
      </c>
      <c r="C545" s="95"/>
      <c r="D545" s="42">
        <v>1718.79</v>
      </c>
      <c r="E545" s="43">
        <v>1.3</v>
      </c>
      <c r="F545" s="21" t="s">
        <v>25</v>
      </c>
      <c r="G545" s="30">
        <f t="shared" si="16"/>
        <v>2234.4270000000001</v>
      </c>
      <c r="H545" s="87"/>
    </row>
    <row r="546" spans="2:8" x14ac:dyDescent="0.25">
      <c r="B546" s="94" t="s">
        <v>32</v>
      </c>
      <c r="C546" s="95"/>
      <c r="D546" s="42">
        <v>473.91</v>
      </c>
      <c r="E546" s="43">
        <v>1.3</v>
      </c>
      <c r="F546" s="21" t="s">
        <v>25</v>
      </c>
      <c r="G546" s="30">
        <f>D546*E546</f>
        <v>616.08300000000008</v>
      </c>
      <c r="H546" s="87"/>
    </row>
    <row r="547" spans="2:8" ht="24" thickBot="1" x14ac:dyDescent="0.3">
      <c r="B547" s="90" t="s">
        <v>31</v>
      </c>
      <c r="C547" s="91"/>
      <c r="D547" s="36">
        <v>320.5</v>
      </c>
      <c r="E547" s="37">
        <v>5.2</v>
      </c>
      <c r="F547" s="20" t="s">
        <v>25</v>
      </c>
      <c r="G547" s="31">
        <f>D547*E547</f>
        <v>1666.6000000000001</v>
      </c>
      <c r="H547" s="87"/>
    </row>
    <row r="548" spans="2:8" x14ac:dyDescent="0.25">
      <c r="C548" s="3"/>
      <c r="D548" s="3"/>
      <c r="E548" s="4"/>
      <c r="F548" s="4"/>
      <c r="H548" s="63"/>
    </row>
    <row r="549" spans="2:8" ht="25.5" x14ac:dyDescent="0.25">
      <c r="C549" s="14" t="s">
        <v>14</v>
      </c>
      <c r="D549" s="6"/>
    </row>
    <row r="550" spans="2:8" ht="18.75" x14ac:dyDescent="0.25">
      <c r="C550" s="72" t="s">
        <v>6</v>
      </c>
      <c r="D550" s="71" t="s">
        <v>0</v>
      </c>
      <c r="E550" s="9">
        <f>ROUND((G538+D531)/D531,2)</f>
        <v>1</v>
      </c>
      <c r="F550" s="9"/>
      <c r="G550" s="10"/>
      <c r="H550" s="7"/>
    </row>
    <row r="551" spans="2:8" x14ac:dyDescent="0.25">
      <c r="C551" s="72"/>
      <c r="D551" s="71" t="s">
        <v>1</v>
      </c>
      <c r="E551" s="9">
        <f>ROUND(((G539+G540)+D531)/D531,2)</f>
        <v>1.01</v>
      </c>
      <c r="F551" s="9"/>
      <c r="G551" s="11"/>
      <c r="H551" s="66"/>
    </row>
    <row r="552" spans="2:8" x14ac:dyDescent="0.25">
      <c r="C552" s="72"/>
      <c r="D552" s="71" t="s">
        <v>2</v>
      </c>
      <c r="E552" s="9">
        <f>ROUND((G541+D531)/D531,2)</f>
        <v>1</v>
      </c>
      <c r="F552" s="12"/>
      <c r="G552" s="11"/>
    </row>
    <row r="553" spans="2:8" x14ac:dyDescent="0.25">
      <c r="C553" s="72"/>
      <c r="D553" s="13" t="s">
        <v>3</v>
      </c>
      <c r="E553" s="45">
        <f>ROUND((SUM(G542:G547)+D531)/D531,2)</f>
        <v>1.64</v>
      </c>
      <c r="F553" s="10"/>
      <c r="G553" s="11"/>
    </row>
    <row r="554" spans="2:8" ht="25.5" x14ac:dyDescent="0.25">
      <c r="D554" s="46" t="s">
        <v>4</v>
      </c>
      <c r="E554" s="47">
        <f>SUM(E550:E553)-IF(D535="сплошная",3,2)</f>
        <v>1.6499999999999995</v>
      </c>
      <c r="F554" s="25"/>
    </row>
    <row r="555" spans="2:8" x14ac:dyDescent="0.25">
      <c r="E555" s="15"/>
    </row>
    <row r="556" spans="2:8" ht="25.5" x14ac:dyDescent="0.35">
      <c r="B556" s="22"/>
      <c r="C556" s="16" t="s">
        <v>23</v>
      </c>
      <c r="D556" s="73">
        <f>E554*D531</f>
        <v>24159.794999999991</v>
      </c>
      <c r="E556" s="73"/>
    </row>
    <row r="557" spans="2:8" ht="18.75" x14ac:dyDescent="0.3">
      <c r="C557" s="17" t="s">
        <v>8</v>
      </c>
      <c r="D557" s="74">
        <f>D556/D530</f>
        <v>96.639179999999968</v>
      </c>
      <c r="E557" s="74"/>
      <c r="G557" s="7"/>
      <c r="H557" s="67"/>
    </row>
    <row r="570" spans="2:8" ht="60.75" x14ac:dyDescent="0.8">
      <c r="B570" s="96" t="s">
        <v>69</v>
      </c>
      <c r="C570" s="96"/>
      <c r="D570" s="96"/>
      <c r="E570" s="96"/>
      <c r="F570" s="96"/>
      <c r="G570" s="96"/>
      <c r="H570" s="96"/>
    </row>
    <row r="571" spans="2:8" ht="42" customHeight="1" x14ac:dyDescent="0.25">
      <c r="B571" s="97" t="s">
        <v>38</v>
      </c>
      <c r="C571" s="97"/>
      <c r="D571" s="97"/>
      <c r="E571" s="97"/>
      <c r="F571" s="97"/>
      <c r="G571" s="97"/>
    </row>
    <row r="572" spans="2:8" x14ac:dyDescent="0.25">
      <c r="C572" s="70"/>
      <c r="G572" s="7"/>
    </row>
    <row r="573" spans="2:8" ht="25.5" x14ac:dyDescent="0.25">
      <c r="C573" s="14" t="s">
        <v>5</v>
      </c>
      <c r="D573" s="6"/>
    </row>
    <row r="574" spans="2:8" ht="20.25" x14ac:dyDescent="0.25">
      <c r="B574" s="10"/>
      <c r="C574" s="98" t="s">
        <v>15</v>
      </c>
      <c r="D574" s="101" t="s">
        <v>37</v>
      </c>
      <c r="E574" s="101"/>
      <c r="F574" s="101"/>
      <c r="G574" s="101"/>
      <c r="H574" s="58"/>
    </row>
    <row r="575" spans="2:8" ht="20.25" customHeight="1" x14ac:dyDescent="0.25">
      <c r="B575" s="10"/>
      <c r="C575" s="99"/>
      <c r="D575" s="101" t="s">
        <v>51</v>
      </c>
      <c r="E575" s="101"/>
      <c r="F575" s="101"/>
      <c r="G575" s="101"/>
      <c r="H575" s="58"/>
    </row>
    <row r="576" spans="2:8" ht="20.25" x14ac:dyDescent="0.25">
      <c r="B576" s="10"/>
      <c r="C576" s="100"/>
      <c r="D576" s="101" t="s">
        <v>81</v>
      </c>
      <c r="E576" s="101"/>
      <c r="F576" s="101"/>
      <c r="G576" s="101"/>
      <c r="H576" s="58"/>
    </row>
    <row r="577" spans="2:8" x14ac:dyDescent="0.25">
      <c r="C577" s="48" t="s">
        <v>12</v>
      </c>
      <c r="D577" s="49">
        <v>1.5</v>
      </c>
      <c r="E577" s="50"/>
      <c r="F577" s="10"/>
    </row>
    <row r="578" spans="2:8" x14ac:dyDescent="0.25">
      <c r="C578" s="1" t="s">
        <v>9</v>
      </c>
      <c r="D578" s="44">
        <v>251</v>
      </c>
      <c r="E578" s="75" t="s">
        <v>16</v>
      </c>
      <c r="F578" s="76"/>
      <c r="G578" s="79">
        <f>D579/D578</f>
        <v>8.9033864541832664</v>
      </c>
    </row>
    <row r="579" spans="2:8" x14ac:dyDescent="0.25">
      <c r="C579" s="1" t="s">
        <v>10</v>
      </c>
      <c r="D579" s="44">
        <v>2234.75</v>
      </c>
      <c r="E579" s="77"/>
      <c r="F579" s="78"/>
      <c r="G579" s="80"/>
    </row>
    <row r="580" spans="2:8" x14ac:dyDescent="0.25">
      <c r="C580" s="54"/>
      <c r="D580" s="55"/>
      <c r="E580" s="56"/>
    </row>
    <row r="581" spans="2:8" x14ac:dyDescent="0.3">
      <c r="C581" s="53" t="s">
        <v>7</v>
      </c>
      <c r="D581" s="51" t="s">
        <v>82</v>
      </c>
      <c r="E581" s="59"/>
    </row>
    <row r="582" spans="2:8" x14ac:dyDescent="0.3">
      <c r="C582" s="53" t="s">
        <v>11</v>
      </c>
      <c r="D582" s="51">
        <v>50</v>
      </c>
      <c r="E582" s="59"/>
    </row>
    <row r="583" spans="2:8" x14ac:dyDescent="0.3">
      <c r="C583" s="53" t="s">
        <v>13</v>
      </c>
      <c r="D583" s="52" t="s">
        <v>34</v>
      </c>
      <c r="E583" s="59"/>
    </row>
    <row r="584" spans="2:8" ht="24" thickBot="1" x14ac:dyDescent="0.3">
      <c r="C584" s="60"/>
      <c r="D584" s="60"/>
    </row>
    <row r="585" spans="2:8" ht="48" thickBot="1" x14ac:dyDescent="0.3">
      <c r="B585" s="81" t="s">
        <v>17</v>
      </c>
      <c r="C585" s="82"/>
      <c r="D585" s="23" t="s">
        <v>20</v>
      </c>
      <c r="E585" s="83" t="s">
        <v>22</v>
      </c>
      <c r="F585" s="84"/>
      <c r="G585" s="2" t="s">
        <v>21</v>
      </c>
    </row>
    <row r="586" spans="2:8" ht="24" thickBot="1" x14ac:dyDescent="0.3">
      <c r="B586" s="85" t="s">
        <v>36</v>
      </c>
      <c r="C586" s="86"/>
      <c r="D586" s="32">
        <v>50.01</v>
      </c>
      <c r="E586" s="33">
        <v>1.5</v>
      </c>
      <c r="F586" s="18" t="s">
        <v>25</v>
      </c>
      <c r="G586" s="26">
        <f t="shared" ref="G586:G593" si="17">D586*E586</f>
        <v>75.015000000000001</v>
      </c>
      <c r="H586" s="87"/>
    </row>
    <row r="587" spans="2:8" x14ac:dyDescent="0.25">
      <c r="B587" s="88" t="s">
        <v>18</v>
      </c>
      <c r="C587" s="89"/>
      <c r="D587" s="34">
        <v>70.41</v>
      </c>
      <c r="E587" s="35">
        <v>0.49</v>
      </c>
      <c r="F587" s="19" t="s">
        <v>26</v>
      </c>
      <c r="G587" s="27">
        <f t="shared" si="17"/>
        <v>34.500899999999994</v>
      </c>
      <c r="H587" s="87"/>
    </row>
    <row r="588" spans="2:8" ht="24" thickBot="1" x14ac:dyDescent="0.3">
      <c r="B588" s="90" t="s">
        <v>19</v>
      </c>
      <c r="C588" s="91"/>
      <c r="D588" s="36">
        <v>222.31</v>
      </c>
      <c r="E588" s="37">
        <v>0.49</v>
      </c>
      <c r="F588" s="20" t="s">
        <v>26</v>
      </c>
      <c r="G588" s="28">
        <f t="shared" si="17"/>
        <v>108.9319</v>
      </c>
      <c r="H588" s="87"/>
    </row>
    <row r="589" spans="2:8" ht="24" thickBot="1" x14ac:dyDescent="0.3">
      <c r="B589" s="92" t="s">
        <v>28</v>
      </c>
      <c r="C589" s="93"/>
      <c r="D589" s="38">
        <v>696.9</v>
      </c>
      <c r="E589" s="39">
        <v>0</v>
      </c>
      <c r="F589" s="24">
        <v>0.9</v>
      </c>
      <c r="G589" s="29">
        <f t="shared" si="17"/>
        <v>0</v>
      </c>
      <c r="H589" s="87"/>
    </row>
    <row r="590" spans="2:8" x14ac:dyDescent="0.25">
      <c r="B590" s="88" t="s">
        <v>33</v>
      </c>
      <c r="C590" s="89"/>
      <c r="D590" s="34">
        <v>665.33</v>
      </c>
      <c r="E590" s="35">
        <v>3</v>
      </c>
      <c r="F590" s="19" t="s">
        <v>25</v>
      </c>
      <c r="G590" s="27">
        <f t="shared" si="17"/>
        <v>1995.9900000000002</v>
      </c>
      <c r="H590" s="87"/>
    </row>
    <row r="591" spans="2:8" x14ac:dyDescent="0.25">
      <c r="B591" s="94" t="s">
        <v>27</v>
      </c>
      <c r="C591" s="95"/>
      <c r="D591" s="40"/>
      <c r="E591" s="41"/>
      <c r="F591" s="21" t="s">
        <v>25</v>
      </c>
      <c r="G591" s="30">
        <f t="shared" si="17"/>
        <v>0</v>
      </c>
      <c r="H591" s="87"/>
    </row>
    <row r="592" spans="2:8" x14ac:dyDescent="0.25">
      <c r="B592" s="94" t="s">
        <v>29</v>
      </c>
      <c r="C592" s="95"/>
      <c r="D592" s="42">
        <v>2425.11</v>
      </c>
      <c r="E592" s="43">
        <v>1.5</v>
      </c>
      <c r="F592" s="21" t="s">
        <v>25</v>
      </c>
      <c r="G592" s="30">
        <f t="shared" si="17"/>
        <v>3637.665</v>
      </c>
      <c r="H592" s="87"/>
    </row>
    <row r="593" spans="2:8" x14ac:dyDescent="0.25">
      <c r="B593" s="94" t="s">
        <v>30</v>
      </c>
      <c r="C593" s="95"/>
      <c r="D593" s="42">
        <v>1718.79</v>
      </c>
      <c r="E593" s="43">
        <v>1.5</v>
      </c>
      <c r="F593" s="21" t="s">
        <v>25</v>
      </c>
      <c r="G593" s="30">
        <f t="shared" si="17"/>
        <v>2578.1849999999999</v>
      </c>
      <c r="H593" s="87"/>
    </row>
    <row r="594" spans="2:8" x14ac:dyDescent="0.25">
      <c r="B594" s="94" t="s">
        <v>32</v>
      </c>
      <c r="C594" s="95"/>
      <c r="D594" s="42">
        <v>473.91</v>
      </c>
      <c r="E594" s="43">
        <v>1.5</v>
      </c>
      <c r="F594" s="21" t="s">
        <v>25</v>
      </c>
      <c r="G594" s="30">
        <f>D594*E594</f>
        <v>710.86500000000001</v>
      </c>
      <c r="H594" s="87"/>
    </row>
    <row r="595" spans="2:8" ht="24" thickBot="1" x14ac:dyDescent="0.3">
      <c r="B595" s="90" t="s">
        <v>31</v>
      </c>
      <c r="C595" s="91"/>
      <c r="D595" s="36">
        <v>320.5</v>
      </c>
      <c r="E595" s="37">
        <v>6</v>
      </c>
      <c r="F595" s="20" t="s">
        <v>25</v>
      </c>
      <c r="G595" s="31">
        <f>D595*E595</f>
        <v>1923</v>
      </c>
      <c r="H595" s="87"/>
    </row>
    <row r="596" spans="2:8" x14ac:dyDescent="0.25">
      <c r="C596" s="3"/>
      <c r="D596" s="3"/>
      <c r="E596" s="4"/>
      <c r="F596" s="4"/>
      <c r="H596" s="63"/>
    </row>
    <row r="597" spans="2:8" ht="25.5" x14ac:dyDescent="0.25">
      <c r="C597" s="14" t="s">
        <v>14</v>
      </c>
      <c r="D597" s="6"/>
    </row>
    <row r="598" spans="2:8" ht="18.75" x14ac:dyDescent="0.25">
      <c r="C598" s="72" t="s">
        <v>6</v>
      </c>
      <c r="D598" s="71" t="s">
        <v>0</v>
      </c>
      <c r="E598" s="9">
        <f>ROUND((G586+D579)/D579,2)</f>
        <v>1.03</v>
      </c>
      <c r="F598" s="9"/>
      <c r="G598" s="10"/>
      <c r="H598" s="7"/>
    </row>
    <row r="599" spans="2:8" x14ac:dyDescent="0.25">
      <c r="C599" s="72"/>
      <c r="D599" s="71" t="s">
        <v>1</v>
      </c>
      <c r="E599" s="9">
        <f>ROUND(((G587+G588)+D579)/D579,2)</f>
        <v>1.06</v>
      </c>
      <c r="F599" s="9"/>
      <c r="G599" s="11"/>
      <c r="H599" s="66"/>
    </row>
    <row r="600" spans="2:8" x14ac:dyDescent="0.25">
      <c r="C600" s="72"/>
      <c r="D600" s="71" t="s">
        <v>2</v>
      </c>
      <c r="E600" s="9">
        <f>ROUND((G589+D579)/D579,2)</f>
        <v>1</v>
      </c>
      <c r="F600" s="12"/>
      <c r="G600" s="11"/>
    </row>
    <row r="601" spans="2:8" x14ac:dyDescent="0.25">
      <c r="C601" s="72"/>
      <c r="D601" s="13" t="s">
        <v>3</v>
      </c>
      <c r="E601" s="45">
        <f>ROUND((SUM(G590:G595)+D579)/D579,2)</f>
        <v>5.85</v>
      </c>
      <c r="F601" s="10"/>
      <c r="G601" s="11"/>
    </row>
    <row r="602" spans="2:8" ht="25.5" x14ac:dyDescent="0.25">
      <c r="D602" s="46" t="s">
        <v>4</v>
      </c>
      <c r="E602" s="47">
        <f>SUM(E598:E601)-IF(D583="сплошная",3,2)</f>
        <v>5.9399999999999995</v>
      </c>
      <c r="F602" s="25"/>
    </row>
    <row r="603" spans="2:8" x14ac:dyDescent="0.25">
      <c r="E603" s="15"/>
    </row>
    <row r="604" spans="2:8" ht="25.5" x14ac:dyDescent="0.35">
      <c r="B604" s="22"/>
      <c r="C604" s="16" t="s">
        <v>23</v>
      </c>
      <c r="D604" s="73">
        <f>E602*D579</f>
        <v>13274.414999999999</v>
      </c>
      <c r="E604" s="73"/>
    </row>
    <row r="605" spans="2:8" ht="18.75" x14ac:dyDescent="0.3">
      <c r="C605" s="17" t="s">
        <v>8</v>
      </c>
      <c r="D605" s="74">
        <f>D604/D578</f>
        <v>52.886115537848603</v>
      </c>
      <c r="E605" s="74"/>
      <c r="G605" s="7"/>
      <c r="H605" s="67"/>
    </row>
    <row r="618" spans="2:8" ht="60.75" x14ac:dyDescent="0.8">
      <c r="B618" s="96" t="s">
        <v>70</v>
      </c>
      <c r="C618" s="96"/>
      <c r="D618" s="96"/>
      <c r="E618" s="96"/>
      <c r="F618" s="96"/>
      <c r="G618" s="96"/>
      <c r="H618" s="96"/>
    </row>
    <row r="619" spans="2:8" ht="42" customHeight="1" x14ac:dyDescent="0.25">
      <c r="B619" s="97" t="s">
        <v>38</v>
      </c>
      <c r="C619" s="97"/>
      <c r="D619" s="97"/>
      <c r="E619" s="97"/>
      <c r="F619" s="97"/>
      <c r="G619" s="97"/>
    </row>
    <row r="620" spans="2:8" x14ac:dyDescent="0.25">
      <c r="C620" s="70"/>
      <c r="G620" s="7"/>
    </row>
    <row r="621" spans="2:8" ht="25.5" x14ac:dyDescent="0.25">
      <c r="C621" s="14" t="s">
        <v>5</v>
      </c>
      <c r="D621" s="6"/>
    </row>
    <row r="622" spans="2:8" ht="20.25" x14ac:dyDescent="0.25">
      <c r="B622" s="10"/>
      <c r="C622" s="98" t="s">
        <v>15</v>
      </c>
      <c r="D622" s="101" t="s">
        <v>37</v>
      </c>
      <c r="E622" s="101"/>
      <c r="F622" s="101"/>
      <c r="G622" s="101"/>
      <c r="H622" s="58"/>
    </row>
    <row r="623" spans="2:8" ht="20.25" customHeight="1" x14ac:dyDescent="0.25">
      <c r="B623" s="10"/>
      <c r="C623" s="99"/>
      <c r="D623" s="101" t="s">
        <v>51</v>
      </c>
      <c r="E623" s="101"/>
      <c r="F623" s="101"/>
      <c r="G623" s="101"/>
      <c r="H623" s="58"/>
    </row>
    <row r="624" spans="2:8" ht="20.25" x14ac:dyDescent="0.25">
      <c r="B624" s="10"/>
      <c r="C624" s="100"/>
      <c r="D624" s="101" t="s">
        <v>83</v>
      </c>
      <c r="E624" s="101"/>
      <c r="F624" s="101"/>
      <c r="G624" s="101"/>
      <c r="H624" s="58"/>
    </row>
    <row r="625" spans="2:8" x14ac:dyDescent="0.25">
      <c r="C625" s="48" t="s">
        <v>12</v>
      </c>
      <c r="D625" s="49">
        <v>3</v>
      </c>
      <c r="E625" s="50"/>
      <c r="F625" s="10"/>
    </row>
    <row r="626" spans="2:8" x14ac:dyDescent="0.25">
      <c r="C626" s="1" t="s">
        <v>9</v>
      </c>
      <c r="D626" s="44">
        <v>531</v>
      </c>
      <c r="E626" s="75" t="s">
        <v>16</v>
      </c>
      <c r="F626" s="76"/>
      <c r="G626" s="79">
        <f>D627/D626</f>
        <v>15.290696798493409</v>
      </c>
    </row>
    <row r="627" spans="2:8" x14ac:dyDescent="0.25">
      <c r="C627" s="1" t="s">
        <v>10</v>
      </c>
      <c r="D627" s="44">
        <v>8119.36</v>
      </c>
      <c r="E627" s="77"/>
      <c r="F627" s="78"/>
      <c r="G627" s="80"/>
    </row>
    <row r="628" spans="2:8" x14ac:dyDescent="0.25">
      <c r="C628" s="54"/>
      <c r="D628" s="55"/>
      <c r="E628" s="56"/>
    </row>
    <row r="629" spans="2:8" x14ac:dyDescent="0.3">
      <c r="C629" s="53" t="s">
        <v>7</v>
      </c>
      <c r="D629" s="51" t="s">
        <v>84</v>
      </c>
      <c r="E629" s="59"/>
    </row>
    <row r="630" spans="2:8" x14ac:dyDescent="0.3">
      <c r="C630" s="53" t="s">
        <v>11</v>
      </c>
      <c r="D630" s="51">
        <v>60</v>
      </c>
      <c r="E630" s="59"/>
    </row>
    <row r="631" spans="2:8" x14ac:dyDescent="0.3">
      <c r="C631" s="53" t="s">
        <v>13</v>
      </c>
      <c r="D631" s="52" t="s">
        <v>34</v>
      </c>
      <c r="E631" s="59"/>
    </row>
    <row r="632" spans="2:8" ht="24" thickBot="1" x14ac:dyDescent="0.3">
      <c r="C632" s="60"/>
      <c r="D632" s="60"/>
    </row>
    <row r="633" spans="2:8" ht="48" thickBot="1" x14ac:dyDescent="0.3">
      <c r="B633" s="81" t="s">
        <v>17</v>
      </c>
      <c r="C633" s="82"/>
      <c r="D633" s="23" t="s">
        <v>20</v>
      </c>
      <c r="E633" s="83" t="s">
        <v>22</v>
      </c>
      <c r="F633" s="84"/>
      <c r="G633" s="2" t="s">
        <v>21</v>
      </c>
    </row>
    <row r="634" spans="2:8" ht="24" thickBot="1" x14ac:dyDescent="0.3">
      <c r="B634" s="85" t="s">
        <v>36</v>
      </c>
      <c r="C634" s="86"/>
      <c r="D634" s="32">
        <v>50.01</v>
      </c>
      <c r="E634" s="33">
        <v>3</v>
      </c>
      <c r="F634" s="18" t="s">
        <v>25</v>
      </c>
      <c r="G634" s="26">
        <f t="shared" ref="G634:G641" si="18">D634*E634</f>
        <v>150.03</v>
      </c>
      <c r="H634" s="87"/>
    </row>
    <row r="635" spans="2:8" x14ac:dyDescent="0.25">
      <c r="B635" s="88" t="s">
        <v>18</v>
      </c>
      <c r="C635" s="89"/>
      <c r="D635" s="34">
        <v>70.41</v>
      </c>
      <c r="E635" s="35">
        <v>0.66</v>
      </c>
      <c r="F635" s="19" t="s">
        <v>26</v>
      </c>
      <c r="G635" s="27">
        <f t="shared" si="18"/>
        <v>46.470599999999997</v>
      </c>
      <c r="H635" s="87"/>
    </row>
    <row r="636" spans="2:8" ht="24" thickBot="1" x14ac:dyDescent="0.3">
      <c r="B636" s="90" t="s">
        <v>19</v>
      </c>
      <c r="C636" s="91"/>
      <c r="D636" s="36">
        <v>222.31</v>
      </c>
      <c r="E636" s="37">
        <v>0.66</v>
      </c>
      <c r="F636" s="20" t="s">
        <v>26</v>
      </c>
      <c r="G636" s="28">
        <f t="shared" si="18"/>
        <v>146.72460000000001</v>
      </c>
      <c r="H636" s="87"/>
    </row>
    <row r="637" spans="2:8" ht="24" thickBot="1" x14ac:dyDescent="0.3">
      <c r="B637" s="92" t="s">
        <v>28</v>
      </c>
      <c r="C637" s="93"/>
      <c r="D637" s="38">
        <v>696.9</v>
      </c>
      <c r="E637" s="39">
        <v>0</v>
      </c>
      <c r="F637" s="24">
        <v>0.9</v>
      </c>
      <c r="G637" s="29">
        <f t="shared" si="18"/>
        <v>0</v>
      </c>
      <c r="H637" s="87"/>
    </row>
    <row r="638" spans="2:8" x14ac:dyDescent="0.25">
      <c r="B638" s="88" t="s">
        <v>33</v>
      </c>
      <c r="C638" s="89"/>
      <c r="D638" s="34">
        <v>665.33</v>
      </c>
      <c r="E638" s="35">
        <v>6</v>
      </c>
      <c r="F638" s="19" t="s">
        <v>25</v>
      </c>
      <c r="G638" s="27">
        <f t="shared" si="18"/>
        <v>3991.9800000000005</v>
      </c>
      <c r="H638" s="87"/>
    </row>
    <row r="639" spans="2:8" x14ac:dyDescent="0.25">
      <c r="B639" s="94" t="s">
        <v>27</v>
      </c>
      <c r="C639" s="95"/>
      <c r="D639" s="40"/>
      <c r="E639" s="41"/>
      <c r="F639" s="21" t="s">
        <v>25</v>
      </c>
      <c r="G639" s="30">
        <f t="shared" si="18"/>
        <v>0</v>
      </c>
      <c r="H639" s="87"/>
    </row>
    <row r="640" spans="2:8" x14ac:dyDescent="0.25">
      <c r="B640" s="94" t="s">
        <v>29</v>
      </c>
      <c r="C640" s="95"/>
      <c r="D640" s="42">
        <v>2425.11</v>
      </c>
      <c r="E640" s="43">
        <v>3</v>
      </c>
      <c r="F640" s="21" t="s">
        <v>25</v>
      </c>
      <c r="G640" s="30">
        <f t="shared" si="18"/>
        <v>7275.33</v>
      </c>
      <c r="H640" s="87"/>
    </row>
    <row r="641" spans="2:8" x14ac:dyDescent="0.25">
      <c r="B641" s="94" t="s">
        <v>30</v>
      </c>
      <c r="C641" s="95"/>
      <c r="D641" s="42">
        <v>1718.79</v>
      </c>
      <c r="E641" s="43">
        <v>3</v>
      </c>
      <c r="F641" s="21" t="s">
        <v>25</v>
      </c>
      <c r="G641" s="30">
        <f t="shared" si="18"/>
        <v>5156.37</v>
      </c>
      <c r="H641" s="87"/>
    </row>
    <row r="642" spans="2:8" x14ac:dyDescent="0.25">
      <c r="B642" s="94" t="s">
        <v>32</v>
      </c>
      <c r="C642" s="95"/>
      <c r="D642" s="42">
        <v>473.91</v>
      </c>
      <c r="E642" s="43">
        <v>3</v>
      </c>
      <c r="F642" s="21" t="s">
        <v>25</v>
      </c>
      <c r="G642" s="30">
        <f>D642*E642</f>
        <v>1421.73</v>
      </c>
      <c r="H642" s="87"/>
    </row>
    <row r="643" spans="2:8" ht="24" thickBot="1" x14ac:dyDescent="0.3">
      <c r="B643" s="90" t="s">
        <v>31</v>
      </c>
      <c r="C643" s="91"/>
      <c r="D643" s="36">
        <v>320.5</v>
      </c>
      <c r="E643" s="37">
        <v>12</v>
      </c>
      <c r="F643" s="20" t="s">
        <v>25</v>
      </c>
      <c r="G643" s="31">
        <f>D643*E643</f>
        <v>3846</v>
      </c>
      <c r="H643" s="87"/>
    </row>
    <row r="644" spans="2:8" x14ac:dyDescent="0.25">
      <c r="C644" s="3"/>
      <c r="D644" s="3"/>
      <c r="E644" s="4"/>
      <c r="F644" s="4"/>
      <c r="H644" s="63"/>
    </row>
    <row r="645" spans="2:8" ht="25.5" x14ac:dyDescent="0.25">
      <c r="C645" s="14" t="s">
        <v>14</v>
      </c>
      <c r="D645" s="6"/>
    </row>
    <row r="646" spans="2:8" ht="18.75" x14ac:dyDescent="0.25">
      <c r="C646" s="72" t="s">
        <v>6</v>
      </c>
      <c r="D646" s="71" t="s">
        <v>0</v>
      </c>
      <c r="E646" s="9">
        <f>ROUND((G634+D627)/D627,2)</f>
        <v>1.02</v>
      </c>
      <c r="F646" s="9"/>
      <c r="G646" s="10"/>
      <c r="H646" s="7"/>
    </row>
    <row r="647" spans="2:8" x14ac:dyDescent="0.25">
      <c r="C647" s="72"/>
      <c r="D647" s="71" t="s">
        <v>1</v>
      </c>
      <c r="E647" s="9">
        <f>ROUND(((G635+G636)+D627)/D627,2)</f>
        <v>1.02</v>
      </c>
      <c r="F647" s="9"/>
      <c r="G647" s="11"/>
      <c r="H647" s="66"/>
    </row>
    <row r="648" spans="2:8" x14ac:dyDescent="0.25">
      <c r="C648" s="72"/>
      <c r="D648" s="71" t="s">
        <v>2</v>
      </c>
      <c r="E648" s="9">
        <f>ROUND((G637+D627)/D627,2)</f>
        <v>1</v>
      </c>
      <c r="F648" s="12"/>
      <c r="G648" s="11"/>
    </row>
    <row r="649" spans="2:8" x14ac:dyDescent="0.25">
      <c r="C649" s="72"/>
      <c r="D649" s="13" t="s">
        <v>3</v>
      </c>
      <c r="E649" s="45">
        <f>ROUND((SUM(G638:G643)+D627)/D627,2)</f>
        <v>3.67</v>
      </c>
      <c r="F649" s="10"/>
      <c r="G649" s="11"/>
    </row>
    <row r="650" spans="2:8" ht="25.5" x14ac:dyDescent="0.25">
      <c r="D650" s="46" t="s">
        <v>4</v>
      </c>
      <c r="E650" s="47">
        <f>SUM(E646:E649)-IF(D631="сплошная",3,2)</f>
        <v>3.71</v>
      </c>
      <c r="F650" s="25"/>
    </row>
    <row r="651" spans="2:8" x14ac:dyDescent="0.25">
      <c r="E651" s="15"/>
    </row>
    <row r="652" spans="2:8" ht="25.5" x14ac:dyDescent="0.35">
      <c r="B652" s="22"/>
      <c r="C652" s="16" t="s">
        <v>23</v>
      </c>
      <c r="D652" s="73">
        <f>E650*D627</f>
        <v>30122.8256</v>
      </c>
      <c r="E652" s="73"/>
    </row>
    <row r="653" spans="2:8" ht="18.75" x14ac:dyDescent="0.3">
      <c r="C653" s="17" t="s">
        <v>8</v>
      </c>
      <c r="D653" s="74">
        <f>D652/D626</f>
        <v>56.728485122410547</v>
      </c>
      <c r="E653" s="74"/>
      <c r="G653" s="7"/>
      <c r="H653" s="67"/>
    </row>
    <row r="666" spans="2:8" ht="60.75" x14ac:dyDescent="0.8">
      <c r="B666" s="96" t="s">
        <v>71</v>
      </c>
      <c r="C666" s="96"/>
      <c r="D666" s="96"/>
      <c r="E666" s="96"/>
      <c r="F666" s="96"/>
      <c r="G666" s="96"/>
      <c r="H666" s="96"/>
    </row>
    <row r="667" spans="2:8" ht="44.25" customHeight="1" x14ac:dyDescent="0.25">
      <c r="B667" s="97" t="s">
        <v>38</v>
      </c>
      <c r="C667" s="97"/>
      <c r="D667" s="97"/>
      <c r="E667" s="97"/>
      <c r="F667" s="97"/>
      <c r="G667" s="97"/>
    </row>
    <row r="668" spans="2:8" x14ac:dyDescent="0.25">
      <c r="C668" s="70"/>
      <c r="G668" s="7"/>
    </row>
    <row r="669" spans="2:8" ht="25.5" x14ac:dyDescent="0.25">
      <c r="C669" s="14" t="s">
        <v>5</v>
      </c>
      <c r="D669" s="6"/>
    </row>
    <row r="670" spans="2:8" ht="20.25" x14ac:dyDescent="0.25">
      <c r="B670" s="10"/>
      <c r="C670" s="98" t="s">
        <v>15</v>
      </c>
      <c r="D670" s="101" t="s">
        <v>37</v>
      </c>
      <c r="E670" s="101"/>
      <c r="F670" s="101"/>
      <c r="G670" s="101"/>
      <c r="H670" s="58"/>
    </row>
    <row r="671" spans="2:8" ht="20.25" customHeight="1" x14ac:dyDescent="0.25">
      <c r="B671" s="10"/>
      <c r="C671" s="99"/>
      <c r="D671" s="101" t="s">
        <v>51</v>
      </c>
      <c r="E671" s="101"/>
      <c r="F671" s="101"/>
      <c r="G671" s="101"/>
      <c r="H671" s="58"/>
    </row>
    <row r="672" spans="2:8" ht="20.25" x14ac:dyDescent="0.25">
      <c r="B672" s="10"/>
      <c r="C672" s="100"/>
      <c r="D672" s="101" t="s">
        <v>85</v>
      </c>
      <c r="E672" s="101"/>
      <c r="F672" s="101"/>
      <c r="G672" s="101"/>
      <c r="H672" s="58"/>
    </row>
    <row r="673" spans="2:8" x14ac:dyDescent="0.25">
      <c r="C673" s="48" t="s">
        <v>12</v>
      </c>
      <c r="D673" s="49">
        <v>1.4</v>
      </c>
      <c r="E673" s="50"/>
      <c r="F673" s="10"/>
    </row>
    <row r="674" spans="2:8" x14ac:dyDescent="0.25">
      <c r="C674" s="1" t="s">
        <v>9</v>
      </c>
      <c r="D674" s="44">
        <v>257</v>
      </c>
      <c r="E674" s="75" t="s">
        <v>16</v>
      </c>
      <c r="F674" s="76"/>
      <c r="G674" s="79">
        <f>D675/D674</f>
        <v>10.993501945525292</v>
      </c>
    </row>
    <row r="675" spans="2:8" x14ac:dyDescent="0.25">
      <c r="C675" s="1" t="s">
        <v>10</v>
      </c>
      <c r="D675" s="44">
        <v>2825.33</v>
      </c>
      <c r="E675" s="77"/>
      <c r="F675" s="78"/>
      <c r="G675" s="80"/>
    </row>
    <row r="676" spans="2:8" x14ac:dyDescent="0.25">
      <c r="C676" s="54"/>
      <c r="D676" s="55"/>
      <c r="E676" s="56"/>
    </row>
    <row r="677" spans="2:8" x14ac:dyDescent="0.3">
      <c r="C677" s="53" t="s">
        <v>7</v>
      </c>
      <c r="D677" s="51" t="s">
        <v>86</v>
      </c>
      <c r="E677" s="59"/>
    </row>
    <row r="678" spans="2:8" x14ac:dyDescent="0.3">
      <c r="C678" s="53" t="s">
        <v>11</v>
      </c>
      <c r="D678" s="51">
        <v>60</v>
      </c>
      <c r="E678" s="59"/>
    </row>
    <row r="679" spans="2:8" x14ac:dyDescent="0.3">
      <c r="C679" s="53" t="s">
        <v>13</v>
      </c>
      <c r="D679" s="52" t="s">
        <v>34</v>
      </c>
      <c r="E679" s="59"/>
    </row>
    <row r="680" spans="2:8" ht="24" thickBot="1" x14ac:dyDescent="0.3">
      <c r="C680" s="60"/>
      <c r="D680" s="60"/>
    </row>
    <row r="681" spans="2:8" ht="48" thickBot="1" x14ac:dyDescent="0.3">
      <c r="B681" s="81" t="s">
        <v>17</v>
      </c>
      <c r="C681" s="82"/>
      <c r="D681" s="23" t="s">
        <v>20</v>
      </c>
      <c r="E681" s="83" t="s">
        <v>22</v>
      </c>
      <c r="F681" s="84"/>
      <c r="G681" s="2" t="s">
        <v>21</v>
      </c>
    </row>
    <row r="682" spans="2:8" ht="24" thickBot="1" x14ac:dyDescent="0.3">
      <c r="B682" s="85" t="s">
        <v>36</v>
      </c>
      <c r="C682" s="86"/>
      <c r="D682" s="32">
        <v>50.01</v>
      </c>
      <c r="E682" s="33">
        <v>1.4</v>
      </c>
      <c r="F682" s="18" t="s">
        <v>25</v>
      </c>
      <c r="G682" s="26">
        <f t="shared" ref="G682:G689" si="19">D682*E682</f>
        <v>70.013999999999996</v>
      </c>
      <c r="H682" s="87"/>
    </row>
    <row r="683" spans="2:8" x14ac:dyDescent="0.25">
      <c r="B683" s="88" t="s">
        <v>18</v>
      </c>
      <c r="C683" s="89"/>
      <c r="D683" s="34">
        <v>70.41</v>
      </c>
      <c r="E683" s="35">
        <v>0.5</v>
      </c>
      <c r="F683" s="19" t="s">
        <v>26</v>
      </c>
      <c r="G683" s="27">
        <f t="shared" si="19"/>
        <v>35.204999999999998</v>
      </c>
      <c r="H683" s="87"/>
    </row>
    <row r="684" spans="2:8" ht="24" thickBot="1" x14ac:dyDescent="0.3">
      <c r="B684" s="90" t="s">
        <v>19</v>
      </c>
      <c r="C684" s="91"/>
      <c r="D684" s="36">
        <v>222.31</v>
      </c>
      <c r="E684" s="37">
        <v>0.5</v>
      </c>
      <c r="F684" s="20" t="s">
        <v>26</v>
      </c>
      <c r="G684" s="28">
        <f t="shared" si="19"/>
        <v>111.155</v>
      </c>
      <c r="H684" s="87"/>
    </row>
    <row r="685" spans="2:8" ht="24" thickBot="1" x14ac:dyDescent="0.3">
      <c r="B685" s="92" t="s">
        <v>28</v>
      </c>
      <c r="C685" s="93"/>
      <c r="D685" s="38">
        <v>696.9</v>
      </c>
      <c r="E685" s="39">
        <v>0</v>
      </c>
      <c r="F685" s="24">
        <v>0.9</v>
      </c>
      <c r="G685" s="29">
        <f t="shared" si="19"/>
        <v>0</v>
      </c>
      <c r="H685" s="87"/>
    </row>
    <row r="686" spans="2:8" x14ac:dyDescent="0.25">
      <c r="B686" s="88" t="s">
        <v>33</v>
      </c>
      <c r="C686" s="89"/>
      <c r="D686" s="34">
        <v>665.33</v>
      </c>
      <c r="E686" s="35">
        <v>2.8</v>
      </c>
      <c r="F686" s="19" t="s">
        <v>25</v>
      </c>
      <c r="G686" s="27">
        <f t="shared" si="19"/>
        <v>1862.924</v>
      </c>
      <c r="H686" s="87"/>
    </row>
    <row r="687" spans="2:8" x14ac:dyDescent="0.25">
      <c r="B687" s="94" t="s">
        <v>27</v>
      </c>
      <c r="C687" s="95"/>
      <c r="D687" s="40"/>
      <c r="E687" s="41"/>
      <c r="F687" s="21" t="s">
        <v>25</v>
      </c>
      <c r="G687" s="30">
        <f t="shared" si="19"/>
        <v>0</v>
      </c>
      <c r="H687" s="87"/>
    </row>
    <row r="688" spans="2:8" x14ac:dyDescent="0.25">
      <c r="B688" s="94" t="s">
        <v>29</v>
      </c>
      <c r="C688" s="95"/>
      <c r="D688" s="42">
        <v>2425.11</v>
      </c>
      <c r="E688" s="43">
        <v>1.4</v>
      </c>
      <c r="F688" s="21" t="s">
        <v>25</v>
      </c>
      <c r="G688" s="30">
        <f t="shared" si="19"/>
        <v>3395.154</v>
      </c>
      <c r="H688" s="87"/>
    </row>
    <row r="689" spans="2:8" x14ac:dyDescent="0.25">
      <c r="B689" s="94" t="s">
        <v>30</v>
      </c>
      <c r="C689" s="95"/>
      <c r="D689" s="42">
        <v>1718.79</v>
      </c>
      <c r="E689" s="43">
        <v>1.4</v>
      </c>
      <c r="F689" s="21" t="s">
        <v>25</v>
      </c>
      <c r="G689" s="30">
        <f t="shared" si="19"/>
        <v>2406.3059999999996</v>
      </c>
      <c r="H689" s="87"/>
    </row>
    <row r="690" spans="2:8" x14ac:dyDescent="0.25">
      <c r="B690" s="94" t="s">
        <v>32</v>
      </c>
      <c r="C690" s="95"/>
      <c r="D690" s="42">
        <v>473.91</v>
      </c>
      <c r="E690" s="43">
        <v>1.4</v>
      </c>
      <c r="F690" s="21" t="s">
        <v>25</v>
      </c>
      <c r="G690" s="30">
        <f>D690*E690</f>
        <v>663.47400000000005</v>
      </c>
      <c r="H690" s="87"/>
    </row>
    <row r="691" spans="2:8" ht="24" thickBot="1" x14ac:dyDescent="0.3">
      <c r="B691" s="90" t="s">
        <v>31</v>
      </c>
      <c r="C691" s="91"/>
      <c r="D691" s="36">
        <v>320.5</v>
      </c>
      <c r="E691" s="37">
        <v>5.6</v>
      </c>
      <c r="F691" s="20" t="s">
        <v>25</v>
      </c>
      <c r="G691" s="31">
        <f>D691*E691</f>
        <v>1794.8</v>
      </c>
      <c r="H691" s="87"/>
    </row>
    <row r="692" spans="2:8" x14ac:dyDescent="0.25">
      <c r="C692" s="3"/>
      <c r="D692" s="3"/>
      <c r="E692" s="4"/>
      <c r="F692" s="4"/>
      <c r="H692" s="63"/>
    </row>
    <row r="693" spans="2:8" ht="25.5" x14ac:dyDescent="0.25">
      <c r="C693" s="14" t="s">
        <v>14</v>
      </c>
      <c r="D693" s="6"/>
    </row>
    <row r="694" spans="2:8" ht="18.75" x14ac:dyDescent="0.25">
      <c r="C694" s="72" t="s">
        <v>6</v>
      </c>
      <c r="D694" s="71" t="s">
        <v>0</v>
      </c>
      <c r="E694" s="9">
        <f>ROUND((G682+D675)/D675,2)</f>
        <v>1.02</v>
      </c>
      <c r="F694" s="9"/>
      <c r="G694" s="10"/>
      <c r="H694" s="7"/>
    </row>
    <row r="695" spans="2:8" x14ac:dyDescent="0.25">
      <c r="C695" s="72"/>
      <c r="D695" s="71" t="s">
        <v>1</v>
      </c>
      <c r="E695" s="9">
        <f>ROUND(((G683+G684)+D675)/D675,2)</f>
        <v>1.05</v>
      </c>
      <c r="F695" s="9"/>
      <c r="G695" s="11"/>
      <c r="H695" s="66"/>
    </row>
    <row r="696" spans="2:8" x14ac:dyDescent="0.25">
      <c r="C696" s="72"/>
      <c r="D696" s="71" t="s">
        <v>2</v>
      </c>
      <c r="E696" s="9">
        <f>ROUND((G685+D675)/D675,2)</f>
        <v>1</v>
      </c>
      <c r="F696" s="12"/>
      <c r="G696" s="11"/>
    </row>
    <row r="697" spans="2:8" x14ac:dyDescent="0.25">
      <c r="C697" s="72"/>
      <c r="D697" s="13" t="s">
        <v>3</v>
      </c>
      <c r="E697" s="45">
        <f>ROUND((SUM(G686:G691)+D675)/D675,2)</f>
        <v>4.58</v>
      </c>
      <c r="F697" s="10"/>
      <c r="G697" s="11"/>
    </row>
    <row r="698" spans="2:8" ht="25.5" x14ac:dyDescent="0.25">
      <c r="D698" s="46" t="s">
        <v>4</v>
      </c>
      <c r="E698" s="47">
        <f>SUM(E694:E697)-IF(D679="сплошная",3,2)</f>
        <v>4.6500000000000004</v>
      </c>
      <c r="F698" s="25"/>
    </row>
    <row r="699" spans="2:8" x14ac:dyDescent="0.25">
      <c r="E699" s="15"/>
    </row>
    <row r="700" spans="2:8" ht="25.5" x14ac:dyDescent="0.35">
      <c r="B700" s="22"/>
      <c r="C700" s="16" t="s">
        <v>23</v>
      </c>
      <c r="D700" s="73">
        <f>E698*D675</f>
        <v>13137.784500000002</v>
      </c>
      <c r="E700" s="73"/>
    </row>
    <row r="701" spans="2:8" ht="18.75" x14ac:dyDescent="0.3">
      <c r="C701" s="17" t="s">
        <v>8</v>
      </c>
      <c r="D701" s="74">
        <f>D700/D674</f>
        <v>51.119784046692615</v>
      </c>
      <c r="E701" s="74"/>
      <c r="G701" s="7"/>
      <c r="H701" s="67"/>
    </row>
    <row r="713" spans="2:8" ht="60.75" x14ac:dyDescent="0.8">
      <c r="B713" s="96" t="s">
        <v>78</v>
      </c>
      <c r="C713" s="96"/>
      <c r="D713" s="96"/>
      <c r="E713" s="96"/>
      <c r="F713" s="96"/>
      <c r="G713" s="96"/>
      <c r="H713" s="96"/>
    </row>
    <row r="714" spans="2:8" ht="37.5" customHeight="1" x14ac:dyDescent="0.25">
      <c r="B714" s="97" t="s">
        <v>38</v>
      </c>
      <c r="C714" s="97"/>
      <c r="D714" s="97"/>
      <c r="E714" s="97"/>
      <c r="F714" s="97"/>
      <c r="G714" s="97"/>
    </row>
    <row r="715" spans="2:8" x14ac:dyDescent="0.25">
      <c r="C715" s="70"/>
      <c r="G715" s="7"/>
    </row>
    <row r="716" spans="2:8" ht="25.5" x14ac:dyDescent="0.25">
      <c r="C716" s="14" t="s">
        <v>5</v>
      </c>
      <c r="D716" s="6"/>
    </row>
    <row r="717" spans="2:8" ht="20.25" x14ac:dyDescent="0.25">
      <c r="B717" s="10"/>
      <c r="C717" s="98" t="s">
        <v>15</v>
      </c>
      <c r="D717" s="101" t="s">
        <v>37</v>
      </c>
      <c r="E717" s="101"/>
      <c r="F717" s="101"/>
      <c r="G717" s="101"/>
      <c r="H717" s="58"/>
    </row>
    <row r="718" spans="2:8" ht="20.25" x14ac:dyDescent="0.25">
      <c r="B718" s="10"/>
      <c r="C718" s="99"/>
      <c r="D718" s="101" t="s">
        <v>51</v>
      </c>
      <c r="E718" s="101"/>
      <c r="F718" s="101"/>
      <c r="G718" s="101"/>
      <c r="H718" s="58"/>
    </row>
    <row r="719" spans="2:8" ht="20.25" x14ac:dyDescent="0.25">
      <c r="B719" s="10"/>
      <c r="C719" s="100"/>
      <c r="D719" s="101" t="s">
        <v>87</v>
      </c>
      <c r="E719" s="101"/>
      <c r="F719" s="101"/>
      <c r="G719" s="101"/>
      <c r="H719" s="58"/>
    </row>
    <row r="720" spans="2:8" x14ac:dyDescent="0.25">
      <c r="C720" s="48" t="s">
        <v>12</v>
      </c>
      <c r="D720" s="49">
        <v>10</v>
      </c>
      <c r="E720" s="50"/>
      <c r="F720" s="10"/>
    </row>
    <row r="721" spans="2:8" x14ac:dyDescent="0.25">
      <c r="C721" s="1" t="s">
        <v>9</v>
      </c>
      <c r="D721" s="44">
        <v>1551</v>
      </c>
      <c r="E721" s="75" t="s">
        <v>16</v>
      </c>
      <c r="F721" s="76"/>
      <c r="G721" s="79">
        <f>D722/D721</f>
        <v>11.109348807221147</v>
      </c>
    </row>
    <row r="722" spans="2:8" x14ac:dyDescent="0.25">
      <c r="C722" s="1" t="s">
        <v>10</v>
      </c>
      <c r="D722" s="44">
        <v>17230.599999999999</v>
      </c>
      <c r="E722" s="77"/>
      <c r="F722" s="78"/>
      <c r="G722" s="80"/>
    </row>
    <row r="723" spans="2:8" x14ac:dyDescent="0.25">
      <c r="C723" s="54"/>
      <c r="D723" s="55"/>
      <c r="E723" s="56"/>
    </row>
    <row r="724" spans="2:8" x14ac:dyDescent="0.3">
      <c r="C724" s="53" t="s">
        <v>7</v>
      </c>
      <c r="D724" s="51" t="s">
        <v>86</v>
      </c>
      <c r="E724" s="59"/>
    </row>
    <row r="725" spans="2:8" x14ac:dyDescent="0.3">
      <c r="C725" s="53" t="s">
        <v>11</v>
      </c>
      <c r="D725" s="51">
        <v>60</v>
      </c>
      <c r="E725" s="59"/>
    </row>
    <row r="726" spans="2:8" x14ac:dyDescent="0.3">
      <c r="C726" s="53" t="s">
        <v>13</v>
      </c>
      <c r="D726" s="52" t="s">
        <v>34</v>
      </c>
      <c r="E726" s="59"/>
    </row>
    <row r="727" spans="2:8" ht="24" thickBot="1" x14ac:dyDescent="0.3">
      <c r="C727" s="60"/>
      <c r="D727" s="60"/>
    </row>
    <row r="728" spans="2:8" ht="48" thickBot="1" x14ac:dyDescent="0.3">
      <c r="B728" s="81" t="s">
        <v>17</v>
      </c>
      <c r="C728" s="82"/>
      <c r="D728" s="23" t="s">
        <v>20</v>
      </c>
      <c r="E728" s="83" t="s">
        <v>22</v>
      </c>
      <c r="F728" s="84"/>
      <c r="G728" s="2" t="s">
        <v>21</v>
      </c>
    </row>
    <row r="729" spans="2:8" ht="24" thickBot="1" x14ac:dyDescent="0.3">
      <c r="B729" s="85" t="s">
        <v>36</v>
      </c>
      <c r="C729" s="86"/>
      <c r="D729" s="32">
        <v>50.01</v>
      </c>
      <c r="E729" s="33">
        <v>10</v>
      </c>
      <c r="F729" s="18" t="s">
        <v>25</v>
      </c>
      <c r="G729" s="26">
        <f t="shared" ref="G729:G736" si="20">D729*E729</f>
        <v>500.09999999999997</v>
      </c>
      <c r="H729" s="87"/>
    </row>
    <row r="730" spans="2:8" x14ac:dyDescent="0.25">
      <c r="B730" s="88" t="s">
        <v>18</v>
      </c>
      <c r="C730" s="89"/>
      <c r="D730" s="34">
        <v>70.41</v>
      </c>
      <c r="E730" s="35">
        <v>1.73</v>
      </c>
      <c r="F730" s="19" t="s">
        <v>26</v>
      </c>
      <c r="G730" s="27">
        <f t="shared" si="20"/>
        <v>121.80929999999999</v>
      </c>
      <c r="H730" s="87"/>
    </row>
    <row r="731" spans="2:8" ht="24" thickBot="1" x14ac:dyDescent="0.3">
      <c r="B731" s="90" t="s">
        <v>19</v>
      </c>
      <c r="C731" s="91"/>
      <c r="D731" s="36">
        <v>222.31</v>
      </c>
      <c r="E731" s="37">
        <v>1.73</v>
      </c>
      <c r="F731" s="20" t="s">
        <v>26</v>
      </c>
      <c r="G731" s="28">
        <f t="shared" si="20"/>
        <v>384.59629999999999</v>
      </c>
      <c r="H731" s="87"/>
    </row>
    <row r="732" spans="2:8" ht="24" thickBot="1" x14ac:dyDescent="0.3">
      <c r="B732" s="92" t="s">
        <v>28</v>
      </c>
      <c r="C732" s="93"/>
      <c r="D732" s="38">
        <v>696.9</v>
      </c>
      <c r="E732" s="39">
        <v>10</v>
      </c>
      <c r="F732" s="24">
        <v>0.9</v>
      </c>
      <c r="G732" s="29">
        <f t="shared" si="20"/>
        <v>6969</v>
      </c>
      <c r="H732" s="87"/>
    </row>
    <row r="733" spans="2:8" x14ac:dyDescent="0.25">
      <c r="B733" s="88" t="s">
        <v>33</v>
      </c>
      <c r="C733" s="89"/>
      <c r="D733" s="34">
        <v>665.33</v>
      </c>
      <c r="E733" s="35">
        <v>20</v>
      </c>
      <c r="F733" s="19" t="s">
        <v>25</v>
      </c>
      <c r="G733" s="27">
        <f t="shared" si="20"/>
        <v>13306.6</v>
      </c>
      <c r="H733" s="87"/>
    </row>
    <row r="734" spans="2:8" x14ac:dyDescent="0.25">
      <c r="B734" s="94" t="s">
        <v>27</v>
      </c>
      <c r="C734" s="95"/>
      <c r="D734" s="40"/>
      <c r="E734" s="41"/>
      <c r="F734" s="21" t="s">
        <v>25</v>
      </c>
      <c r="G734" s="30">
        <f t="shared" si="20"/>
        <v>0</v>
      </c>
      <c r="H734" s="87"/>
    </row>
    <row r="735" spans="2:8" x14ac:dyDescent="0.25">
      <c r="B735" s="94" t="s">
        <v>29</v>
      </c>
      <c r="C735" s="95"/>
      <c r="D735" s="42">
        <v>2425.11</v>
      </c>
      <c r="E735" s="43">
        <v>10</v>
      </c>
      <c r="F735" s="21" t="s">
        <v>25</v>
      </c>
      <c r="G735" s="30">
        <f t="shared" si="20"/>
        <v>24251.100000000002</v>
      </c>
      <c r="H735" s="87"/>
    </row>
    <row r="736" spans="2:8" x14ac:dyDescent="0.25">
      <c r="B736" s="94" t="s">
        <v>30</v>
      </c>
      <c r="C736" s="95"/>
      <c r="D736" s="42">
        <v>1718.79</v>
      </c>
      <c r="E736" s="43">
        <v>10</v>
      </c>
      <c r="F736" s="21" t="s">
        <v>25</v>
      </c>
      <c r="G736" s="30">
        <f t="shared" si="20"/>
        <v>17187.900000000001</v>
      </c>
      <c r="H736" s="87"/>
    </row>
    <row r="737" spans="2:8" x14ac:dyDescent="0.25">
      <c r="B737" s="94" t="s">
        <v>32</v>
      </c>
      <c r="C737" s="95"/>
      <c r="D737" s="42">
        <v>473.91</v>
      </c>
      <c r="E737" s="43">
        <v>10</v>
      </c>
      <c r="F737" s="21" t="s">
        <v>25</v>
      </c>
      <c r="G737" s="30">
        <f>D737*E737</f>
        <v>4739.1000000000004</v>
      </c>
      <c r="H737" s="87"/>
    </row>
    <row r="738" spans="2:8" ht="24" thickBot="1" x14ac:dyDescent="0.3">
      <c r="B738" s="90" t="s">
        <v>31</v>
      </c>
      <c r="C738" s="91"/>
      <c r="D738" s="36">
        <v>320.5</v>
      </c>
      <c r="E738" s="37">
        <v>40</v>
      </c>
      <c r="F738" s="20" t="s">
        <v>25</v>
      </c>
      <c r="G738" s="31">
        <f>D738*E738</f>
        <v>12820</v>
      </c>
      <c r="H738" s="87"/>
    </row>
    <row r="739" spans="2:8" x14ac:dyDescent="0.25">
      <c r="C739" s="3"/>
      <c r="D739" s="3"/>
      <c r="E739" s="4"/>
      <c r="F739" s="4"/>
      <c r="H739" s="63"/>
    </row>
    <row r="740" spans="2:8" ht="25.5" x14ac:dyDescent="0.25">
      <c r="C740" s="14" t="s">
        <v>14</v>
      </c>
      <c r="D740" s="6"/>
    </row>
    <row r="741" spans="2:8" ht="18.75" x14ac:dyDescent="0.25">
      <c r="C741" s="72" t="s">
        <v>6</v>
      </c>
      <c r="D741" s="71" t="s">
        <v>0</v>
      </c>
      <c r="E741" s="9">
        <f>ROUND((G729+D722)/D722,2)</f>
        <v>1.03</v>
      </c>
      <c r="F741" s="9"/>
      <c r="G741" s="10"/>
      <c r="H741" s="7"/>
    </row>
    <row r="742" spans="2:8" x14ac:dyDescent="0.25">
      <c r="C742" s="72"/>
      <c r="D742" s="71" t="s">
        <v>1</v>
      </c>
      <c r="E742" s="9">
        <f>ROUND(((G730+G731)+D722)/D722,2)</f>
        <v>1.03</v>
      </c>
      <c r="F742" s="9"/>
      <c r="G742" s="11"/>
      <c r="H742" s="66"/>
    </row>
    <row r="743" spans="2:8" x14ac:dyDescent="0.25">
      <c r="C743" s="72"/>
      <c r="D743" s="71" t="s">
        <v>2</v>
      </c>
      <c r="E743" s="9">
        <f>ROUND((G732+D722)/D722,2)</f>
        <v>1.4</v>
      </c>
      <c r="F743" s="12"/>
      <c r="G743" s="11"/>
    </row>
    <row r="744" spans="2:8" x14ac:dyDescent="0.25">
      <c r="C744" s="72"/>
      <c r="D744" s="13" t="s">
        <v>3</v>
      </c>
      <c r="E744" s="45">
        <f>ROUND((SUM(G733:G738)+D722)/D722,2)</f>
        <v>5.2</v>
      </c>
      <c r="F744" s="10"/>
      <c r="G744" s="11"/>
    </row>
    <row r="745" spans="2:8" ht="25.5" x14ac:dyDescent="0.25">
      <c r="D745" s="46" t="s">
        <v>4</v>
      </c>
      <c r="E745" s="47">
        <f>SUM(E741:E744)-IF(D726="сплошная",3,2)</f>
        <v>5.66</v>
      </c>
      <c r="F745" s="25"/>
    </row>
    <row r="746" spans="2:8" x14ac:dyDescent="0.25">
      <c r="E746" s="15"/>
    </row>
    <row r="747" spans="2:8" ht="25.5" x14ac:dyDescent="0.35">
      <c r="B747" s="22"/>
      <c r="C747" s="16" t="s">
        <v>23</v>
      </c>
      <c r="D747" s="73">
        <f>E745*D722</f>
        <v>97525.195999999996</v>
      </c>
      <c r="E747" s="73"/>
    </row>
    <row r="748" spans="2:8" ht="18.75" x14ac:dyDescent="0.3">
      <c r="C748" s="17" t="s">
        <v>8</v>
      </c>
      <c r="D748" s="74">
        <f>D747/D721</f>
        <v>62.878914248871695</v>
      </c>
      <c r="E748" s="74"/>
      <c r="G748" s="7"/>
      <c r="H748" s="67"/>
    </row>
    <row r="761" spans="2:8" ht="60.75" x14ac:dyDescent="0.8">
      <c r="B761" s="96" t="s">
        <v>79</v>
      </c>
      <c r="C761" s="96"/>
      <c r="D761" s="96"/>
      <c r="E761" s="96"/>
      <c r="F761" s="96"/>
      <c r="G761" s="96"/>
      <c r="H761" s="96"/>
    </row>
    <row r="762" spans="2:8" ht="38.25" customHeight="1" x14ac:dyDescent="0.25">
      <c r="B762" s="97" t="s">
        <v>38</v>
      </c>
      <c r="C762" s="97"/>
      <c r="D762" s="97"/>
      <c r="E762" s="97"/>
      <c r="F762" s="97"/>
      <c r="G762" s="97"/>
    </row>
    <row r="763" spans="2:8" x14ac:dyDescent="0.25">
      <c r="C763" s="70"/>
      <c r="G763" s="7"/>
    </row>
    <row r="764" spans="2:8" ht="25.5" x14ac:dyDescent="0.25">
      <c r="C764" s="14" t="s">
        <v>5</v>
      </c>
      <c r="D764" s="6"/>
    </row>
    <row r="765" spans="2:8" ht="20.25" x14ac:dyDescent="0.25">
      <c r="B765" s="10"/>
      <c r="C765" s="98" t="s">
        <v>15</v>
      </c>
      <c r="D765" s="101" t="s">
        <v>37</v>
      </c>
      <c r="E765" s="101"/>
      <c r="F765" s="101"/>
      <c r="G765" s="101"/>
      <c r="H765" s="58"/>
    </row>
    <row r="766" spans="2:8" ht="20.25" x14ac:dyDescent="0.25">
      <c r="B766" s="10"/>
      <c r="C766" s="99"/>
      <c r="D766" s="101" t="s">
        <v>88</v>
      </c>
      <c r="E766" s="101"/>
      <c r="F766" s="101"/>
      <c r="G766" s="101"/>
      <c r="H766" s="58"/>
    </row>
    <row r="767" spans="2:8" ht="20.25" x14ac:dyDescent="0.25">
      <c r="B767" s="10"/>
      <c r="C767" s="100"/>
      <c r="D767" s="101" t="s">
        <v>89</v>
      </c>
      <c r="E767" s="101"/>
      <c r="F767" s="101"/>
      <c r="G767" s="101"/>
      <c r="H767" s="58"/>
    </row>
    <row r="768" spans="2:8" x14ac:dyDescent="0.25">
      <c r="C768" s="48" t="s">
        <v>12</v>
      </c>
      <c r="D768" s="49">
        <v>2</v>
      </c>
      <c r="E768" s="50"/>
      <c r="F768" s="10"/>
    </row>
    <row r="769" spans="2:8" x14ac:dyDescent="0.25">
      <c r="C769" s="1" t="s">
        <v>9</v>
      </c>
      <c r="D769" s="44">
        <v>281</v>
      </c>
      <c r="E769" s="75" t="s">
        <v>16</v>
      </c>
      <c r="F769" s="76"/>
      <c r="G769" s="79">
        <f>D770/D769</f>
        <v>56.791743772241993</v>
      </c>
    </row>
    <row r="770" spans="2:8" x14ac:dyDescent="0.25">
      <c r="C770" s="1" t="s">
        <v>10</v>
      </c>
      <c r="D770" s="44">
        <v>15958.48</v>
      </c>
      <c r="E770" s="77"/>
      <c r="F770" s="78"/>
      <c r="G770" s="80"/>
    </row>
    <row r="771" spans="2:8" x14ac:dyDescent="0.25">
      <c r="C771" s="54"/>
      <c r="D771" s="55"/>
      <c r="E771" s="56"/>
    </row>
    <row r="772" spans="2:8" x14ac:dyDescent="0.3">
      <c r="C772" s="53" t="s">
        <v>7</v>
      </c>
      <c r="D772" s="51" t="s">
        <v>90</v>
      </c>
      <c r="E772" s="59"/>
    </row>
    <row r="773" spans="2:8" x14ac:dyDescent="0.3">
      <c r="C773" s="53" t="s">
        <v>11</v>
      </c>
      <c r="D773" s="51">
        <v>75</v>
      </c>
      <c r="E773" s="59"/>
    </row>
    <row r="774" spans="2:8" x14ac:dyDescent="0.3">
      <c r="C774" s="53" t="s">
        <v>13</v>
      </c>
      <c r="D774" s="52" t="s">
        <v>34</v>
      </c>
      <c r="E774" s="59"/>
    </row>
    <row r="775" spans="2:8" ht="24" thickBot="1" x14ac:dyDescent="0.3">
      <c r="C775" s="60"/>
      <c r="D775" s="60"/>
    </row>
    <row r="776" spans="2:8" ht="48" thickBot="1" x14ac:dyDescent="0.3">
      <c r="B776" s="81" t="s">
        <v>17</v>
      </c>
      <c r="C776" s="82"/>
      <c r="D776" s="23" t="s">
        <v>20</v>
      </c>
      <c r="E776" s="83" t="s">
        <v>22</v>
      </c>
      <c r="F776" s="84"/>
      <c r="G776" s="2" t="s">
        <v>21</v>
      </c>
    </row>
    <row r="777" spans="2:8" ht="24" thickBot="1" x14ac:dyDescent="0.3">
      <c r="B777" s="85" t="s">
        <v>36</v>
      </c>
      <c r="C777" s="86"/>
      <c r="D777" s="32">
        <v>50.01</v>
      </c>
      <c r="E777" s="33">
        <v>2</v>
      </c>
      <c r="F777" s="18" t="s">
        <v>25</v>
      </c>
      <c r="G777" s="26">
        <f t="shared" ref="G777:G784" si="21">D777*E777</f>
        <v>100.02</v>
      </c>
      <c r="H777" s="87"/>
    </row>
    <row r="778" spans="2:8" x14ac:dyDescent="0.25">
      <c r="B778" s="88" t="s">
        <v>18</v>
      </c>
      <c r="C778" s="89"/>
      <c r="D778" s="34">
        <v>70.41</v>
      </c>
      <c r="E778" s="35">
        <v>0.62</v>
      </c>
      <c r="F778" s="19" t="s">
        <v>26</v>
      </c>
      <c r="G778" s="27">
        <f t="shared" si="21"/>
        <v>43.654199999999996</v>
      </c>
      <c r="H778" s="87"/>
    </row>
    <row r="779" spans="2:8" ht="24" thickBot="1" x14ac:dyDescent="0.3">
      <c r="B779" s="90" t="s">
        <v>19</v>
      </c>
      <c r="C779" s="91"/>
      <c r="D779" s="36">
        <v>222.31</v>
      </c>
      <c r="E779" s="37">
        <v>0.62</v>
      </c>
      <c r="F779" s="20" t="s">
        <v>26</v>
      </c>
      <c r="G779" s="28">
        <f t="shared" si="21"/>
        <v>137.8322</v>
      </c>
      <c r="H779" s="87"/>
    </row>
    <row r="780" spans="2:8" ht="24" thickBot="1" x14ac:dyDescent="0.3">
      <c r="B780" s="92" t="s">
        <v>28</v>
      </c>
      <c r="C780" s="93"/>
      <c r="D780" s="38">
        <v>696.9</v>
      </c>
      <c r="E780" s="39">
        <v>0</v>
      </c>
      <c r="F780" s="24">
        <v>0.9</v>
      </c>
      <c r="G780" s="29">
        <f t="shared" si="21"/>
        <v>0</v>
      </c>
      <c r="H780" s="87"/>
    </row>
    <row r="781" spans="2:8" x14ac:dyDescent="0.25">
      <c r="B781" s="88" t="s">
        <v>33</v>
      </c>
      <c r="C781" s="89"/>
      <c r="D781" s="34">
        <v>665.33</v>
      </c>
      <c r="E781" s="35">
        <v>4</v>
      </c>
      <c r="F781" s="19" t="s">
        <v>25</v>
      </c>
      <c r="G781" s="27">
        <f t="shared" si="21"/>
        <v>2661.32</v>
      </c>
      <c r="H781" s="87"/>
    </row>
    <row r="782" spans="2:8" x14ac:dyDescent="0.25">
      <c r="B782" s="94" t="s">
        <v>27</v>
      </c>
      <c r="C782" s="95"/>
      <c r="D782" s="40"/>
      <c r="E782" s="41"/>
      <c r="F782" s="21" t="s">
        <v>25</v>
      </c>
      <c r="G782" s="30">
        <f t="shared" si="21"/>
        <v>0</v>
      </c>
      <c r="H782" s="87"/>
    </row>
    <row r="783" spans="2:8" x14ac:dyDescent="0.25">
      <c r="B783" s="94" t="s">
        <v>29</v>
      </c>
      <c r="C783" s="95"/>
      <c r="D783" s="42">
        <v>2425.11</v>
      </c>
      <c r="E783" s="43">
        <v>2</v>
      </c>
      <c r="F783" s="21" t="s">
        <v>25</v>
      </c>
      <c r="G783" s="30">
        <f t="shared" si="21"/>
        <v>4850.22</v>
      </c>
      <c r="H783" s="87"/>
    </row>
    <row r="784" spans="2:8" x14ac:dyDescent="0.25">
      <c r="B784" s="94" t="s">
        <v>30</v>
      </c>
      <c r="C784" s="95"/>
      <c r="D784" s="42">
        <v>1718.79</v>
      </c>
      <c r="E784" s="43">
        <v>2</v>
      </c>
      <c r="F784" s="21" t="s">
        <v>25</v>
      </c>
      <c r="G784" s="30">
        <f t="shared" si="21"/>
        <v>3437.58</v>
      </c>
      <c r="H784" s="87"/>
    </row>
    <row r="785" spans="2:8" x14ac:dyDescent="0.25">
      <c r="B785" s="94" t="s">
        <v>32</v>
      </c>
      <c r="C785" s="95"/>
      <c r="D785" s="42">
        <v>473.91</v>
      </c>
      <c r="E785" s="43">
        <v>2</v>
      </c>
      <c r="F785" s="21" t="s">
        <v>25</v>
      </c>
      <c r="G785" s="30">
        <f>D785*E785</f>
        <v>947.82</v>
      </c>
      <c r="H785" s="87"/>
    </row>
    <row r="786" spans="2:8" ht="24" thickBot="1" x14ac:dyDescent="0.3">
      <c r="B786" s="90" t="s">
        <v>31</v>
      </c>
      <c r="C786" s="91"/>
      <c r="D786" s="36">
        <v>320.5</v>
      </c>
      <c r="E786" s="37">
        <v>8</v>
      </c>
      <c r="F786" s="20" t="s">
        <v>25</v>
      </c>
      <c r="G786" s="31">
        <f>D786*E786</f>
        <v>2564</v>
      </c>
      <c r="H786" s="87"/>
    </row>
    <row r="787" spans="2:8" x14ac:dyDescent="0.25">
      <c r="C787" s="3"/>
      <c r="D787" s="3"/>
      <c r="E787" s="4"/>
      <c r="F787" s="4"/>
      <c r="H787" s="63"/>
    </row>
    <row r="788" spans="2:8" ht="25.5" x14ac:dyDescent="0.25">
      <c r="C788" s="14" t="s">
        <v>14</v>
      </c>
      <c r="D788" s="6"/>
    </row>
    <row r="789" spans="2:8" ht="18.75" x14ac:dyDescent="0.25">
      <c r="C789" s="72" t="s">
        <v>6</v>
      </c>
      <c r="D789" s="71" t="s">
        <v>0</v>
      </c>
      <c r="E789" s="9">
        <f>ROUND((G777+D770)/D770,2)</f>
        <v>1.01</v>
      </c>
      <c r="F789" s="9"/>
      <c r="G789" s="10"/>
      <c r="H789" s="7"/>
    </row>
    <row r="790" spans="2:8" x14ac:dyDescent="0.25">
      <c r="C790" s="72"/>
      <c r="D790" s="71" t="s">
        <v>1</v>
      </c>
      <c r="E790" s="9">
        <f>ROUND(((G778+G779)+D770)/D770,2)</f>
        <v>1.01</v>
      </c>
      <c r="F790" s="9"/>
      <c r="G790" s="11"/>
      <c r="H790" s="66"/>
    </row>
    <row r="791" spans="2:8" x14ac:dyDescent="0.25">
      <c r="C791" s="72"/>
      <c r="D791" s="71" t="s">
        <v>2</v>
      </c>
      <c r="E791" s="9">
        <f>ROUND((G780+D770)/D770,2)</f>
        <v>1</v>
      </c>
      <c r="F791" s="12"/>
      <c r="G791" s="11"/>
    </row>
    <row r="792" spans="2:8" x14ac:dyDescent="0.25">
      <c r="C792" s="72"/>
      <c r="D792" s="13" t="s">
        <v>3</v>
      </c>
      <c r="E792" s="45">
        <f>ROUND((SUM(G781:G786)+D770)/D770,2)</f>
        <v>1.91</v>
      </c>
      <c r="F792" s="10"/>
      <c r="G792" s="11"/>
    </row>
    <row r="793" spans="2:8" ht="25.5" x14ac:dyDescent="0.25">
      <c r="D793" s="46" t="s">
        <v>4</v>
      </c>
      <c r="E793" s="47">
        <f>SUM(E789:E792)-IF(D774="сплошная",3,2)</f>
        <v>1.9299999999999997</v>
      </c>
      <c r="F793" s="25"/>
    </row>
    <row r="794" spans="2:8" x14ac:dyDescent="0.25">
      <c r="E794" s="15"/>
    </row>
    <row r="795" spans="2:8" ht="25.5" x14ac:dyDescent="0.35">
      <c r="B795" s="22"/>
      <c r="C795" s="16" t="s">
        <v>23</v>
      </c>
      <c r="D795" s="73">
        <f>E793*D770</f>
        <v>30799.866399999995</v>
      </c>
      <c r="E795" s="73"/>
    </row>
    <row r="796" spans="2:8" ht="18.75" x14ac:dyDescent="0.3">
      <c r="C796" s="17" t="s">
        <v>8</v>
      </c>
      <c r="D796" s="74">
        <f>D795/D769</f>
        <v>109.60806548042703</v>
      </c>
      <c r="E796" s="74"/>
      <c r="G796" s="7"/>
      <c r="H796" s="67"/>
    </row>
    <row r="809" spans="2:8" ht="60.75" x14ac:dyDescent="0.8">
      <c r="B809" s="96" t="s">
        <v>80</v>
      </c>
      <c r="C809" s="96"/>
      <c r="D809" s="96"/>
      <c r="E809" s="96"/>
      <c r="F809" s="96"/>
      <c r="G809" s="96"/>
      <c r="H809" s="96"/>
    </row>
    <row r="810" spans="2:8" ht="39" customHeight="1" x14ac:dyDescent="0.25">
      <c r="B810" s="97" t="s">
        <v>38</v>
      </c>
      <c r="C810" s="97"/>
      <c r="D810" s="97"/>
      <c r="E810" s="97"/>
      <c r="F810" s="97"/>
      <c r="G810" s="97"/>
    </row>
    <row r="811" spans="2:8" x14ac:dyDescent="0.25">
      <c r="C811" s="70"/>
      <c r="G811" s="7"/>
    </row>
    <row r="812" spans="2:8" ht="25.5" x14ac:dyDescent="0.25">
      <c r="C812" s="14" t="s">
        <v>5</v>
      </c>
      <c r="D812" s="6"/>
    </row>
    <row r="813" spans="2:8" ht="20.25" customHeight="1" x14ac:dyDescent="0.25">
      <c r="B813" s="10"/>
      <c r="C813" s="98" t="s">
        <v>15</v>
      </c>
      <c r="D813" s="101" t="s">
        <v>37</v>
      </c>
      <c r="E813" s="101"/>
      <c r="F813" s="101"/>
      <c r="G813" s="101"/>
      <c r="H813" s="58"/>
    </row>
    <row r="814" spans="2:8" ht="20.25" customHeight="1" x14ac:dyDescent="0.25">
      <c r="B814" s="10"/>
      <c r="C814" s="99"/>
      <c r="D814" s="101" t="s">
        <v>88</v>
      </c>
      <c r="E814" s="101"/>
      <c r="F814" s="101"/>
      <c r="G814" s="101"/>
      <c r="H814" s="58"/>
    </row>
    <row r="815" spans="2:8" ht="20.25" customHeight="1" x14ac:dyDescent="0.25">
      <c r="B815" s="10"/>
      <c r="C815" s="100"/>
      <c r="D815" s="101" t="s">
        <v>91</v>
      </c>
      <c r="E815" s="101"/>
      <c r="F815" s="101"/>
      <c r="G815" s="101"/>
      <c r="H815" s="58"/>
    </row>
    <row r="816" spans="2:8" x14ac:dyDescent="0.25">
      <c r="C816" s="48" t="s">
        <v>12</v>
      </c>
      <c r="D816" s="49">
        <v>4</v>
      </c>
      <c r="E816" s="50"/>
      <c r="F816" s="10"/>
    </row>
    <row r="817" spans="2:8" x14ac:dyDescent="0.25">
      <c r="C817" s="1" t="s">
        <v>9</v>
      </c>
      <c r="D817" s="44">
        <v>584</v>
      </c>
      <c r="E817" s="75" t="s">
        <v>16</v>
      </c>
      <c r="F817" s="76"/>
      <c r="G817" s="79">
        <f>D818/D817</f>
        <v>46.649400684931507</v>
      </c>
    </row>
    <row r="818" spans="2:8" x14ac:dyDescent="0.25">
      <c r="C818" s="1" t="s">
        <v>10</v>
      </c>
      <c r="D818" s="44">
        <v>27243.25</v>
      </c>
      <c r="E818" s="77"/>
      <c r="F818" s="78"/>
      <c r="G818" s="80"/>
    </row>
    <row r="819" spans="2:8" x14ac:dyDescent="0.25">
      <c r="C819" s="54"/>
      <c r="D819" s="55"/>
      <c r="E819" s="56"/>
    </row>
    <row r="820" spans="2:8" x14ac:dyDescent="0.3">
      <c r="C820" s="53" t="s">
        <v>7</v>
      </c>
      <c r="D820" s="51" t="s">
        <v>61</v>
      </c>
      <c r="E820" s="59"/>
    </row>
    <row r="821" spans="2:8" x14ac:dyDescent="0.3">
      <c r="C821" s="53" t="s">
        <v>11</v>
      </c>
      <c r="D821" s="51">
        <v>55</v>
      </c>
      <c r="E821" s="59"/>
    </row>
    <row r="822" spans="2:8" x14ac:dyDescent="0.3">
      <c r="C822" s="53" t="s">
        <v>13</v>
      </c>
      <c r="D822" s="52" t="s">
        <v>34</v>
      </c>
      <c r="E822" s="59"/>
    </row>
    <row r="823" spans="2:8" ht="24" thickBot="1" x14ac:dyDescent="0.3">
      <c r="C823" s="60"/>
      <c r="D823" s="60"/>
    </row>
    <row r="824" spans="2:8" ht="48" thickBot="1" x14ac:dyDescent="0.3">
      <c r="B824" s="81" t="s">
        <v>17</v>
      </c>
      <c r="C824" s="82"/>
      <c r="D824" s="23" t="s">
        <v>20</v>
      </c>
      <c r="E824" s="83" t="s">
        <v>22</v>
      </c>
      <c r="F824" s="84"/>
      <c r="G824" s="2" t="s">
        <v>21</v>
      </c>
    </row>
    <row r="825" spans="2:8" ht="24" thickBot="1" x14ac:dyDescent="0.3">
      <c r="B825" s="85" t="s">
        <v>36</v>
      </c>
      <c r="C825" s="86"/>
      <c r="D825" s="32">
        <v>50.01</v>
      </c>
      <c r="E825" s="33">
        <v>4</v>
      </c>
      <c r="F825" s="18" t="s">
        <v>25</v>
      </c>
      <c r="G825" s="26">
        <f t="shared" ref="G825:G832" si="22">D825*E825</f>
        <v>200.04</v>
      </c>
      <c r="H825" s="87"/>
    </row>
    <row r="826" spans="2:8" x14ac:dyDescent="0.25">
      <c r="B826" s="88" t="s">
        <v>18</v>
      </c>
      <c r="C826" s="89"/>
      <c r="D826" s="34">
        <v>70.41</v>
      </c>
      <c r="E826" s="35">
        <v>1.087</v>
      </c>
      <c r="F826" s="19" t="s">
        <v>26</v>
      </c>
      <c r="G826" s="27">
        <f t="shared" si="22"/>
        <v>76.535669999999996</v>
      </c>
      <c r="H826" s="87"/>
    </row>
    <row r="827" spans="2:8" ht="24" thickBot="1" x14ac:dyDescent="0.3">
      <c r="B827" s="90" t="s">
        <v>19</v>
      </c>
      <c r="C827" s="91"/>
      <c r="D827" s="36">
        <v>222.31</v>
      </c>
      <c r="E827" s="37">
        <v>1.087</v>
      </c>
      <c r="F827" s="20" t="s">
        <v>26</v>
      </c>
      <c r="G827" s="28">
        <f t="shared" si="22"/>
        <v>241.65097</v>
      </c>
      <c r="H827" s="87"/>
    </row>
    <row r="828" spans="2:8" ht="24" thickBot="1" x14ac:dyDescent="0.3">
      <c r="B828" s="92" t="s">
        <v>28</v>
      </c>
      <c r="C828" s="93"/>
      <c r="D828" s="38">
        <v>696.9</v>
      </c>
      <c r="E828" s="39">
        <v>4</v>
      </c>
      <c r="F828" s="24">
        <v>0.9</v>
      </c>
      <c r="G828" s="29">
        <f t="shared" si="22"/>
        <v>2787.6</v>
      </c>
      <c r="H828" s="87"/>
    </row>
    <row r="829" spans="2:8" x14ac:dyDescent="0.25">
      <c r="B829" s="88" t="s">
        <v>33</v>
      </c>
      <c r="C829" s="89"/>
      <c r="D829" s="34">
        <v>665.33</v>
      </c>
      <c r="E829" s="35">
        <v>8</v>
      </c>
      <c r="F829" s="19" t="s">
        <v>25</v>
      </c>
      <c r="G829" s="27">
        <f t="shared" si="22"/>
        <v>5322.64</v>
      </c>
      <c r="H829" s="87"/>
    </row>
    <row r="830" spans="2:8" x14ac:dyDescent="0.25">
      <c r="B830" s="94" t="s">
        <v>27</v>
      </c>
      <c r="C830" s="95"/>
      <c r="D830" s="40"/>
      <c r="E830" s="41"/>
      <c r="F830" s="21" t="s">
        <v>25</v>
      </c>
      <c r="G830" s="30">
        <f t="shared" si="22"/>
        <v>0</v>
      </c>
      <c r="H830" s="87"/>
    </row>
    <row r="831" spans="2:8" x14ac:dyDescent="0.25">
      <c r="B831" s="94" t="s">
        <v>29</v>
      </c>
      <c r="C831" s="95"/>
      <c r="D831" s="42">
        <v>2425.11</v>
      </c>
      <c r="E831" s="43">
        <v>4</v>
      </c>
      <c r="F831" s="21" t="s">
        <v>25</v>
      </c>
      <c r="G831" s="30">
        <f t="shared" si="22"/>
        <v>9700.44</v>
      </c>
      <c r="H831" s="87"/>
    </row>
    <row r="832" spans="2:8" x14ac:dyDescent="0.25">
      <c r="B832" s="94" t="s">
        <v>30</v>
      </c>
      <c r="C832" s="95"/>
      <c r="D832" s="42">
        <v>1718.79</v>
      </c>
      <c r="E832" s="43">
        <v>4</v>
      </c>
      <c r="F832" s="21" t="s">
        <v>25</v>
      </c>
      <c r="G832" s="30">
        <f t="shared" si="22"/>
        <v>6875.16</v>
      </c>
      <c r="H832" s="87"/>
    </row>
    <row r="833" spans="2:8" x14ac:dyDescent="0.25">
      <c r="B833" s="94" t="s">
        <v>32</v>
      </c>
      <c r="C833" s="95"/>
      <c r="D833" s="42">
        <v>473.91</v>
      </c>
      <c r="E833" s="43">
        <v>4</v>
      </c>
      <c r="F833" s="21" t="s">
        <v>25</v>
      </c>
      <c r="G833" s="30">
        <f>D833*E833</f>
        <v>1895.64</v>
      </c>
      <c r="H833" s="87"/>
    </row>
    <row r="834" spans="2:8" ht="24" thickBot="1" x14ac:dyDescent="0.3">
      <c r="B834" s="90" t="s">
        <v>31</v>
      </c>
      <c r="C834" s="91"/>
      <c r="D834" s="36">
        <v>320.5</v>
      </c>
      <c r="E834" s="37">
        <v>16</v>
      </c>
      <c r="F834" s="20" t="s">
        <v>25</v>
      </c>
      <c r="G834" s="31">
        <f>D834*E834</f>
        <v>5128</v>
      </c>
      <c r="H834" s="87"/>
    </row>
    <row r="835" spans="2:8" x14ac:dyDescent="0.25">
      <c r="C835" s="3"/>
      <c r="D835" s="3"/>
      <c r="E835" s="4"/>
      <c r="F835" s="4"/>
      <c r="H835" s="63"/>
    </row>
    <row r="836" spans="2:8" ht="25.5" x14ac:dyDescent="0.25">
      <c r="C836" s="14" t="s">
        <v>14</v>
      </c>
      <c r="D836" s="6"/>
    </row>
    <row r="837" spans="2:8" ht="18.75" x14ac:dyDescent="0.25">
      <c r="C837" s="72" t="s">
        <v>6</v>
      </c>
      <c r="D837" s="71" t="s">
        <v>0</v>
      </c>
      <c r="E837" s="9">
        <f>ROUND((G825+D818)/D818,2)</f>
        <v>1.01</v>
      </c>
      <c r="F837" s="9"/>
      <c r="G837" s="10"/>
      <c r="H837" s="7"/>
    </row>
    <row r="838" spans="2:8" x14ac:dyDescent="0.25">
      <c r="C838" s="72"/>
      <c r="D838" s="71" t="s">
        <v>1</v>
      </c>
      <c r="E838" s="9">
        <f>ROUND(((G826+G827)+D818)/D818,2)</f>
        <v>1.01</v>
      </c>
      <c r="F838" s="9"/>
      <c r="G838" s="11"/>
      <c r="H838" s="66"/>
    </row>
    <row r="839" spans="2:8" x14ac:dyDescent="0.25">
      <c r="C839" s="72"/>
      <c r="D839" s="71" t="s">
        <v>2</v>
      </c>
      <c r="E839" s="9">
        <f>ROUND((G828+D818)/D818,2)</f>
        <v>1.1000000000000001</v>
      </c>
      <c r="F839" s="12"/>
      <c r="G839" s="11"/>
    </row>
    <row r="840" spans="2:8" x14ac:dyDescent="0.25">
      <c r="C840" s="72"/>
      <c r="D840" s="13" t="s">
        <v>3</v>
      </c>
      <c r="E840" s="45">
        <f>ROUND((SUM(G829:G834)+D818)/D818,2)</f>
        <v>2.06</v>
      </c>
      <c r="F840" s="10"/>
      <c r="G840" s="11"/>
    </row>
    <row r="841" spans="2:8" ht="25.5" x14ac:dyDescent="0.25">
      <c r="D841" s="46" t="s">
        <v>4</v>
      </c>
      <c r="E841" s="47">
        <f>SUM(E837:E840)-IF(D822="сплошная",3,2)</f>
        <v>2.1799999999999997</v>
      </c>
      <c r="F841" s="25"/>
    </row>
    <row r="842" spans="2:8" x14ac:dyDescent="0.25">
      <c r="E842" s="15"/>
    </row>
    <row r="843" spans="2:8" ht="25.5" x14ac:dyDescent="0.35">
      <c r="B843" s="22"/>
      <c r="C843" s="16" t="s">
        <v>23</v>
      </c>
      <c r="D843" s="73">
        <f>E841*D818</f>
        <v>59390.284999999989</v>
      </c>
      <c r="E843" s="73"/>
    </row>
    <row r="844" spans="2:8" ht="18.75" x14ac:dyDescent="0.3">
      <c r="C844" s="17" t="s">
        <v>8</v>
      </c>
      <c r="D844" s="74">
        <f>D843/D817</f>
        <v>101.69569349315067</v>
      </c>
      <c r="E844" s="74"/>
      <c r="G844" s="7"/>
      <c r="H844" s="67"/>
    </row>
    <row r="857" spans="2:8" ht="60.75" x14ac:dyDescent="0.8">
      <c r="B857" s="96"/>
      <c r="C857" s="96"/>
      <c r="D857" s="96"/>
      <c r="E857" s="96"/>
      <c r="F857" s="96"/>
      <c r="G857" s="96"/>
      <c r="H857" s="96"/>
    </row>
    <row r="858" spans="2:8" ht="38.25" customHeight="1" x14ac:dyDescent="0.25">
      <c r="B858" s="97"/>
      <c r="C858" s="97"/>
      <c r="D858" s="97"/>
      <c r="E858" s="97"/>
      <c r="F858" s="97"/>
      <c r="G858" s="97"/>
    </row>
    <row r="859" spans="2:8" x14ac:dyDescent="0.25">
      <c r="C859" s="70"/>
      <c r="G859" s="7"/>
    </row>
    <row r="860" spans="2:8" ht="25.5" x14ac:dyDescent="0.25">
      <c r="C860" s="14"/>
      <c r="D860" s="6"/>
    </row>
    <row r="861" spans="2:8" ht="20.25" x14ac:dyDescent="0.25">
      <c r="B861" s="10"/>
      <c r="C861" s="98"/>
      <c r="D861" s="101"/>
      <c r="E861" s="101"/>
      <c r="F861" s="101"/>
      <c r="G861" s="101"/>
      <c r="H861" s="58"/>
    </row>
    <row r="862" spans="2:8" ht="20.25" x14ac:dyDescent="0.25">
      <c r="B862" s="10"/>
      <c r="C862" s="99"/>
      <c r="D862" s="101"/>
      <c r="E862" s="101"/>
      <c r="F862" s="101"/>
      <c r="G862" s="101"/>
      <c r="H862" s="58"/>
    </row>
    <row r="863" spans="2:8" ht="20.25" x14ac:dyDescent="0.25">
      <c r="B863" s="10"/>
      <c r="C863" s="100"/>
      <c r="D863" s="101"/>
      <c r="E863" s="101"/>
      <c r="F863" s="101"/>
      <c r="G863" s="101"/>
      <c r="H863" s="58"/>
    </row>
    <row r="864" spans="2:8" x14ac:dyDescent="0.25">
      <c r="C864" s="48"/>
      <c r="D864" s="49"/>
      <c r="E864" s="50"/>
      <c r="F864" s="10"/>
    </row>
    <row r="865" spans="2:8" x14ac:dyDescent="0.25">
      <c r="C865" s="1"/>
      <c r="D865" s="44"/>
      <c r="E865" s="75"/>
      <c r="F865" s="76"/>
      <c r="G865" s="79"/>
    </row>
    <row r="866" spans="2:8" x14ac:dyDescent="0.25">
      <c r="C866" s="1"/>
      <c r="D866" s="44"/>
      <c r="E866" s="77"/>
      <c r="F866" s="78"/>
      <c r="G866" s="80"/>
    </row>
    <row r="867" spans="2:8" x14ac:dyDescent="0.25">
      <c r="C867" s="54"/>
      <c r="D867" s="55"/>
      <c r="E867" s="56"/>
    </row>
    <row r="868" spans="2:8" x14ac:dyDescent="0.3">
      <c r="C868" s="53"/>
      <c r="D868" s="51"/>
      <c r="E868" s="59"/>
    </row>
    <row r="869" spans="2:8" x14ac:dyDescent="0.3">
      <c r="C869" s="53"/>
      <c r="D869" s="51"/>
      <c r="E869" s="59"/>
    </row>
    <row r="870" spans="2:8" x14ac:dyDescent="0.3">
      <c r="C870" s="53"/>
      <c r="D870" s="52"/>
      <c r="E870" s="59"/>
    </row>
    <row r="871" spans="2:8" ht="24" thickBot="1" x14ac:dyDescent="0.3">
      <c r="C871" s="60"/>
      <c r="D871" s="60"/>
    </row>
    <row r="872" spans="2:8" ht="24" thickBot="1" x14ac:dyDescent="0.3">
      <c r="B872" s="81"/>
      <c r="C872" s="82"/>
      <c r="D872" s="23"/>
      <c r="E872" s="83"/>
      <c r="F872" s="84"/>
      <c r="G872" s="2"/>
    </row>
    <row r="873" spans="2:8" ht="24" thickBot="1" x14ac:dyDescent="0.3">
      <c r="B873" s="85"/>
      <c r="C873" s="86"/>
      <c r="D873" s="32"/>
      <c r="E873" s="33"/>
      <c r="F873" s="18"/>
      <c r="G873" s="26"/>
      <c r="H873" s="87"/>
    </row>
    <row r="874" spans="2:8" x14ac:dyDescent="0.25">
      <c r="B874" s="88"/>
      <c r="C874" s="89"/>
      <c r="D874" s="34"/>
      <c r="E874" s="35"/>
      <c r="F874" s="19"/>
      <c r="G874" s="27"/>
      <c r="H874" s="87"/>
    </row>
    <row r="875" spans="2:8" ht="24" thickBot="1" x14ac:dyDescent="0.3">
      <c r="B875" s="90"/>
      <c r="C875" s="91"/>
      <c r="D875" s="36"/>
      <c r="E875" s="37"/>
      <c r="F875" s="20"/>
      <c r="G875" s="28"/>
      <c r="H875" s="87"/>
    </row>
    <row r="876" spans="2:8" ht="24" thickBot="1" x14ac:dyDescent="0.3">
      <c r="B876" s="92"/>
      <c r="C876" s="93"/>
      <c r="D876" s="38"/>
      <c r="E876" s="39"/>
      <c r="F876" s="24"/>
      <c r="G876" s="29"/>
      <c r="H876" s="87"/>
    </row>
    <row r="877" spans="2:8" x14ac:dyDescent="0.25">
      <c r="B877" s="88"/>
      <c r="C877" s="89"/>
      <c r="D877" s="34"/>
      <c r="E877" s="35"/>
      <c r="F877" s="19"/>
      <c r="G877" s="27"/>
      <c r="H877" s="87"/>
    </row>
    <row r="878" spans="2:8" x14ac:dyDescent="0.25">
      <c r="B878" s="94"/>
      <c r="C878" s="95"/>
      <c r="D878" s="40"/>
      <c r="E878" s="41"/>
      <c r="F878" s="21"/>
      <c r="G878" s="30"/>
      <c r="H878" s="87"/>
    </row>
    <row r="879" spans="2:8" x14ac:dyDescent="0.25">
      <c r="B879" s="94"/>
      <c r="C879" s="95"/>
      <c r="D879" s="42"/>
      <c r="E879" s="43"/>
      <c r="F879" s="21"/>
      <c r="G879" s="30"/>
      <c r="H879" s="87"/>
    </row>
    <row r="880" spans="2:8" x14ac:dyDescent="0.25">
      <c r="B880" s="94"/>
      <c r="C880" s="95"/>
      <c r="D880" s="42"/>
      <c r="E880" s="43"/>
      <c r="F880" s="21"/>
      <c r="G880" s="30"/>
      <c r="H880" s="87"/>
    </row>
    <row r="881" spans="2:8" x14ac:dyDescent="0.25">
      <c r="B881" s="94"/>
      <c r="C881" s="95"/>
      <c r="D881" s="42"/>
      <c r="E881" s="43"/>
      <c r="F881" s="21"/>
      <c r="G881" s="30"/>
      <c r="H881" s="87"/>
    </row>
    <row r="882" spans="2:8" ht="24" thickBot="1" x14ac:dyDescent="0.3">
      <c r="B882" s="90"/>
      <c r="C882" s="91"/>
      <c r="D882" s="36"/>
      <c r="E882" s="37"/>
      <c r="F882" s="20"/>
      <c r="G882" s="31"/>
      <c r="H882" s="87"/>
    </row>
    <row r="883" spans="2:8" x14ac:dyDescent="0.25">
      <c r="C883" s="3"/>
      <c r="D883" s="3"/>
      <c r="E883" s="4"/>
      <c r="F883" s="4"/>
      <c r="H883" s="63"/>
    </row>
    <row r="884" spans="2:8" ht="25.5" x14ac:dyDescent="0.25">
      <c r="C884" s="14"/>
      <c r="D884" s="6"/>
    </row>
    <row r="885" spans="2:8" ht="18.75" x14ac:dyDescent="0.25">
      <c r="C885" s="72"/>
      <c r="D885" s="71"/>
      <c r="E885" s="9"/>
      <c r="F885" s="9"/>
      <c r="G885" s="10"/>
      <c r="H885" s="7"/>
    </row>
    <row r="886" spans="2:8" x14ac:dyDescent="0.25">
      <c r="C886" s="72"/>
      <c r="D886" s="71"/>
      <c r="E886" s="9"/>
      <c r="F886" s="9"/>
      <c r="G886" s="11"/>
      <c r="H886" s="66"/>
    </row>
    <row r="887" spans="2:8" x14ac:dyDescent="0.25">
      <c r="C887" s="72"/>
      <c r="D887" s="71"/>
      <c r="E887" s="9"/>
      <c r="F887" s="12"/>
      <c r="G887" s="11"/>
    </row>
    <row r="888" spans="2:8" x14ac:dyDescent="0.25">
      <c r="C888" s="72"/>
      <c r="D888" s="13"/>
      <c r="E888" s="45"/>
      <c r="F888" s="10"/>
      <c r="G888" s="11"/>
    </row>
    <row r="889" spans="2:8" ht="25.5" x14ac:dyDescent="0.25">
      <c r="D889" s="46"/>
      <c r="E889" s="47"/>
      <c r="F889" s="25"/>
    </row>
    <row r="890" spans="2:8" x14ac:dyDescent="0.25">
      <c r="E890" s="15"/>
    </row>
    <row r="891" spans="2:8" ht="25.5" x14ac:dyDescent="0.35">
      <c r="B891" s="22"/>
      <c r="C891" s="16"/>
      <c r="D891" s="73"/>
      <c r="E891" s="73"/>
    </row>
    <row r="892" spans="2:8" ht="18.75" x14ac:dyDescent="0.3">
      <c r="C892" s="17"/>
      <c r="D892" s="74"/>
      <c r="E892" s="74"/>
      <c r="G892" s="7"/>
      <c r="H892" s="67"/>
    </row>
  </sheetData>
  <mergeCells count="456">
    <mergeCell ref="C409:C412"/>
    <mergeCell ref="D415:E415"/>
    <mergeCell ref="D416:E416"/>
    <mergeCell ref="E389:F390"/>
    <mergeCell ref="G389:G390"/>
    <mergeCell ref="B396:C396"/>
    <mergeCell ref="E396:F396"/>
    <mergeCell ref="B397:C397"/>
    <mergeCell ref="H397:H406"/>
    <mergeCell ref="B398:C398"/>
    <mergeCell ref="B399:C399"/>
    <mergeCell ref="B400:C400"/>
    <mergeCell ref="B401:C401"/>
    <mergeCell ref="B402:C402"/>
    <mergeCell ref="B403:C403"/>
    <mergeCell ref="B404:C404"/>
    <mergeCell ref="B405:C405"/>
    <mergeCell ref="B406:C406"/>
    <mergeCell ref="C362:C365"/>
    <mergeCell ref="D368:E368"/>
    <mergeCell ref="D369:E369"/>
    <mergeCell ref="B381:H381"/>
    <mergeCell ref="B382:G382"/>
    <mergeCell ref="C385:C387"/>
    <mergeCell ref="D385:G385"/>
    <mergeCell ref="D386:G386"/>
    <mergeCell ref="D387:G387"/>
    <mergeCell ref="E342:F343"/>
    <mergeCell ref="G342:G343"/>
    <mergeCell ref="B349:C349"/>
    <mergeCell ref="E349:F349"/>
    <mergeCell ref="B350:C350"/>
    <mergeCell ref="H350:H359"/>
    <mergeCell ref="B351:C351"/>
    <mergeCell ref="B352:C352"/>
    <mergeCell ref="B353:C353"/>
    <mergeCell ref="B354:C354"/>
    <mergeCell ref="B355:C355"/>
    <mergeCell ref="B356:C356"/>
    <mergeCell ref="B357:C357"/>
    <mergeCell ref="B358:C358"/>
    <mergeCell ref="B359:C359"/>
    <mergeCell ref="C313:C316"/>
    <mergeCell ref="D319:E319"/>
    <mergeCell ref="D320:E320"/>
    <mergeCell ref="B334:H334"/>
    <mergeCell ref="B335:G335"/>
    <mergeCell ref="C338:C340"/>
    <mergeCell ref="D338:G338"/>
    <mergeCell ref="D339:G339"/>
    <mergeCell ref="D340:G340"/>
    <mergeCell ref="E293:F294"/>
    <mergeCell ref="G293:G294"/>
    <mergeCell ref="B300:C300"/>
    <mergeCell ref="E300:F300"/>
    <mergeCell ref="B301:C301"/>
    <mergeCell ref="H301:H310"/>
    <mergeCell ref="B302:C302"/>
    <mergeCell ref="B303:C303"/>
    <mergeCell ref="B304:C304"/>
    <mergeCell ref="B305:C305"/>
    <mergeCell ref="B306:C306"/>
    <mergeCell ref="B307:C307"/>
    <mergeCell ref="B308:C308"/>
    <mergeCell ref="B309:C309"/>
    <mergeCell ref="B310:C310"/>
    <mergeCell ref="C266:C269"/>
    <mergeCell ref="D272:E272"/>
    <mergeCell ref="D273:E273"/>
    <mergeCell ref="B285:H285"/>
    <mergeCell ref="B286:G286"/>
    <mergeCell ref="C289:C291"/>
    <mergeCell ref="D289:G289"/>
    <mergeCell ref="D290:G290"/>
    <mergeCell ref="D291:G291"/>
    <mergeCell ref="B254:C254"/>
    <mergeCell ref="H254:H263"/>
    <mergeCell ref="B255:C255"/>
    <mergeCell ref="B256:C256"/>
    <mergeCell ref="B257:C257"/>
    <mergeCell ref="B258:C258"/>
    <mergeCell ref="B259:C259"/>
    <mergeCell ref="B260:C260"/>
    <mergeCell ref="B261:C261"/>
    <mergeCell ref="B262:C262"/>
    <mergeCell ref="B263:C263"/>
    <mergeCell ref="B238:H238"/>
    <mergeCell ref="B239:G239"/>
    <mergeCell ref="C242:C244"/>
    <mergeCell ref="D242:G242"/>
    <mergeCell ref="D243:G243"/>
    <mergeCell ref="D244:G244"/>
    <mergeCell ref="E246:F247"/>
    <mergeCell ref="G246:G247"/>
    <mergeCell ref="B253:C253"/>
    <mergeCell ref="E253:F253"/>
    <mergeCell ref="C219:C222"/>
    <mergeCell ref="D225:E225"/>
    <mergeCell ref="D226:E226"/>
    <mergeCell ref="B206:C206"/>
    <mergeCell ref="E206:F206"/>
    <mergeCell ref="B207:C207"/>
    <mergeCell ref="H207:H216"/>
    <mergeCell ref="B208:C208"/>
    <mergeCell ref="B209:C209"/>
    <mergeCell ref="B210:C210"/>
    <mergeCell ref="B211:C211"/>
    <mergeCell ref="B212:C212"/>
    <mergeCell ref="B213:C213"/>
    <mergeCell ref="B214:C214"/>
    <mergeCell ref="B215:C215"/>
    <mergeCell ref="B216:C216"/>
    <mergeCell ref="C195:C197"/>
    <mergeCell ref="D195:G195"/>
    <mergeCell ref="D196:G196"/>
    <mergeCell ref="D197:G197"/>
    <mergeCell ref="E199:F200"/>
    <mergeCell ref="G199:G200"/>
    <mergeCell ref="C171:C174"/>
    <mergeCell ref="D177:E177"/>
    <mergeCell ref="D178:E178"/>
    <mergeCell ref="B191:H191"/>
    <mergeCell ref="B192:G192"/>
    <mergeCell ref="B158:C158"/>
    <mergeCell ref="E158:F158"/>
    <mergeCell ref="B159:C159"/>
    <mergeCell ref="H159:H168"/>
    <mergeCell ref="B160:C160"/>
    <mergeCell ref="B161:C161"/>
    <mergeCell ref="B162:C162"/>
    <mergeCell ref="B163:C163"/>
    <mergeCell ref="B164:C164"/>
    <mergeCell ref="B165:C165"/>
    <mergeCell ref="B166:C166"/>
    <mergeCell ref="B167:C167"/>
    <mergeCell ref="B168:C168"/>
    <mergeCell ref="C147:C149"/>
    <mergeCell ref="D147:G147"/>
    <mergeCell ref="D148:G148"/>
    <mergeCell ref="D149:G149"/>
    <mergeCell ref="E151:F152"/>
    <mergeCell ref="G151:G152"/>
    <mergeCell ref="C123:C126"/>
    <mergeCell ref="D129:E129"/>
    <mergeCell ref="D130:E130"/>
    <mergeCell ref="B143:H143"/>
    <mergeCell ref="B144:G144"/>
    <mergeCell ref="B110:C110"/>
    <mergeCell ref="E110:F110"/>
    <mergeCell ref="B111:C111"/>
    <mergeCell ref="H111:H120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C99:C101"/>
    <mergeCell ref="D99:G99"/>
    <mergeCell ref="D100:G100"/>
    <mergeCell ref="D101:G101"/>
    <mergeCell ref="E103:F104"/>
    <mergeCell ref="G103:G104"/>
    <mergeCell ref="C75:C78"/>
    <mergeCell ref="D81:E81"/>
    <mergeCell ref="D82:E82"/>
    <mergeCell ref="B95:H95"/>
    <mergeCell ref="B96:G96"/>
    <mergeCell ref="E55:F56"/>
    <mergeCell ref="G55:G56"/>
    <mergeCell ref="B62:C62"/>
    <mergeCell ref="E62:F62"/>
    <mergeCell ref="B63:C63"/>
    <mergeCell ref="B47:H47"/>
    <mergeCell ref="B48:G48"/>
    <mergeCell ref="C51:C53"/>
    <mergeCell ref="D51:G51"/>
    <mergeCell ref="D52:G52"/>
    <mergeCell ref="D53:G53"/>
    <mergeCell ref="H63:H72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1:H1"/>
    <mergeCell ref="C5:C7"/>
    <mergeCell ref="D6:G6"/>
    <mergeCell ref="D7:G7"/>
    <mergeCell ref="D36:E36"/>
    <mergeCell ref="B25:C25"/>
    <mergeCell ref="B26:C26"/>
    <mergeCell ref="B2:G2"/>
    <mergeCell ref="B24:C24"/>
    <mergeCell ref="G9:G10"/>
    <mergeCell ref="E16:F16"/>
    <mergeCell ref="D5:G5"/>
    <mergeCell ref="E9:F10"/>
    <mergeCell ref="H17:H26"/>
    <mergeCell ref="C29:C32"/>
    <mergeCell ref="B16:C16"/>
    <mergeCell ref="B17:C17"/>
    <mergeCell ref="B18:C18"/>
    <mergeCell ref="B19:C19"/>
    <mergeCell ref="B20:C20"/>
    <mergeCell ref="B21:C21"/>
    <mergeCell ref="B22:C22"/>
    <mergeCell ref="B23:C23"/>
    <mergeCell ref="D35:E35"/>
    <mergeCell ref="B428:H428"/>
    <mergeCell ref="B429:G429"/>
    <mergeCell ref="C432:C434"/>
    <mergeCell ref="D432:G432"/>
    <mergeCell ref="D433:G433"/>
    <mergeCell ref="D434:G434"/>
    <mergeCell ref="E436:F437"/>
    <mergeCell ref="G436:G437"/>
    <mergeCell ref="B443:C443"/>
    <mergeCell ref="E443:F443"/>
    <mergeCell ref="B444:C444"/>
    <mergeCell ref="H444:H453"/>
    <mergeCell ref="B445:C445"/>
    <mergeCell ref="B446:C446"/>
    <mergeCell ref="B447:C447"/>
    <mergeCell ref="B448:C448"/>
    <mergeCell ref="B449:C449"/>
    <mergeCell ref="B450:C450"/>
    <mergeCell ref="B451:C451"/>
    <mergeCell ref="B452:C452"/>
    <mergeCell ref="B453:C453"/>
    <mergeCell ref="C456:C459"/>
    <mergeCell ref="D462:E462"/>
    <mergeCell ref="D463:E463"/>
    <mergeCell ref="B474:H474"/>
    <mergeCell ref="B475:G475"/>
    <mergeCell ref="C478:C480"/>
    <mergeCell ref="D478:G478"/>
    <mergeCell ref="D479:G479"/>
    <mergeCell ref="D480:G480"/>
    <mergeCell ref="E482:F483"/>
    <mergeCell ref="G482:G483"/>
    <mergeCell ref="B489:C489"/>
    <mergeCell ref="E489:F489"/>
    <mergeCell ref="B490:C490"/>
    <mergeCell ref="H490:H499"/>
    <mergeCell ref="B491:C491"/>
    <mergeCell ref="B492:C492"/>
    <mergeCell ref="B493:C493"/>
    <mergeCell ref="B494:C494"/>
    <mergeCell ref="B495:C495"/>
    <mergeCell ref="B496:C496"/>
    <mergeCell ref="B497:C497"/>
    <mergeCell ref="B498:C498"/>
    <mergeCell ref="B499:C499"/>
    <mergeCell ref="C502:C505"/>
    <mergeCell ref="D508:E508"/>
    <mergeCell ref="D509:E509"/>
    <mergeCell ref="B522:H522"/>
    <mergeCell ref="B523:G523"/>
    <mergeCell ref="C526:C528"/>
    <mergeCell ref="D526:G526"/>
    <mergeCell ref="D527:G527"/>
    <mergeCell ref="D528:G528"/>
    <mergeCell ref="E530:F531"/>
    <mergeCell ref="G530:G531"/>
    <mergeCell ref="B537:C537"/>
    <mergeCell ref="E537:F537"/>
    <mergeCell ref="B538:C538"/>
    <mergeCell ref="H538:H547"/>
    <mergeCell ref="B539:C539"/>
    <mergeCell ref="B540:C540"/>
    <mergeCell ref="B541:C541"/>
    <mergeCell ref="B542:C542"/>
    <mergeCell ref="B543:C543"/>
    <mergeCell ref="B544:C544"/>
    <mergeCell ref="B545:C545"/>
    <mergeCell ref="B546:C546"/>
    <mergeCell ref="B547:C547"/>
    <mergeCell ref="C550:C553"/>
    <mergeCell ref="D556:E556"/>
    <mergeCell ref="D557:E557"/>
    <mergeCell ref="B570:H570"/>
    <mergeCell ref="B571:G571"/>
    <mergeCell ref="C574:C576"/>
    <mergeCell ref="D574:G574"/>
    <mergeCell ref="D575:G575"/>
    <mergeCell ref="D576:G576"/>
    <mergeCell ref="E578:F579"/>
    <mergeCell ref="G578:G579"/>
    <mergeCell ref="B585:C585"/>
    <mergeCell ref="E585:F585"/>
    <mergeCell ref="B586:C586"/>
    <mergeCell ref="H586:H595"/>
    <mergeCell ref="B587:C587"/>
    <mergeCell ref="B588:C588"/>
    <mergeCell ref="B589:C589"/>
    <mergeCell ref="B590:C590"/>
    <mergeCell ref="B591:C591"/>
    <mergeCell ref="B592:C592"/>
    <mergeCell ref="B593:C593"/>
    <mergeCell ref="B594:C594"/>
    <mergeCell ref="B595:C595"/>
    <mergeCell ref="C598:C601"/>
    <mergeCell ref="D604:E604"/>
    <mergeCell ref="D605:E605"/>
    <mergeCell ref="B618:H618"/>
    <mergeCell ref="B619:G619"/>
    <mergeCell ref="C622:C624"/>
    <mergeCell ref="D622:G622"/>
    <mergeCell ref="D623:G623"/>
    <mergeCell ref="D624:G624"/>
    <mergeCell ref="E626:F627"/>
    <mergeCell ref="G626:G627"/>
    <mergeCell ref="B633:C633"/>
    <mergeCell ref="E633:F633"/>
    <mergeCell ref="B634:C634"/>
    <mergeCell ref="H634:H643"/>
    <mergeCell ref="B635:C635"/>
    <mergeCell ref="B636:C636"/>
    <mergeCell ref="B637:C637"/>
    <mergeCell ref="B638:C638"/>
    <mergeCell ref="B639:C639"/>
    <mergeCell ref="B640:C640"/>
    <mergeCell ref="B641:C641"/>
    <mergeCell ref="B642:C642"/>
    <mergeCell ref="B643:C643"/>
    <mergeCell ref="C646:C649"/>
    <mergeCell ref="D652:E652"/>
    <mergeCell ref="D653:E653"/>
    <mergeCell ref="B666:H666"/>
    <mergeCell ref="B667:G667"/>
    <mergeCell ref="C670:C672"/>
    <mergeCell ref="D670:G670"/>
    <mergeCell ref="D671:G671"/>
    <mergeCell ref="D672:G672"/>
    <mergeCell ref="E674:F675"/>
    <mergeCell ref="G674:G675"/>
    <mergeCell ref="B681:C681"/>
    <mergeCell ref="E681:F681"/>
    <mergeCell ref="B682:C682"/>
    <mergeCell ref="H682:H691"/>
    <mergeCell ref="B683:C683"/>
    <mergeCell ref="B684:C684"/>
    <mergeCell ref="B685:C685"/>
    <mergeCell ref="B686:C686"/>
    <mergeCell ref="B687:C687"/>
    <mergeCell ref="B688:C688"/>
    <mergeCell ref="B689:C689"/>
    <mergeCell ref="B690:C690"/>
    <mergeCell ref="B691:C691"/>
    <mergeCell ref="C694:C697"/>
    <mergeCell ref="D700:E700"/>
    <mergeCell ref="D701:E701"/>
    <mergeCell ref="B713:H713"/>
    <mergeCell ref="B714:G714"/>
    <mergeCell ref="C717:C719"/>
    <mergeCell ref="D717:G717"/>
    <mergeCell ref="D718:G718"/>
    <mergeCell ref="D719:G719"/>
    <mergeCell ref="C741:C744"/>
    <mergeCell ref="D747:E747"/>
    <mergeCell ref="D748:E748"/>
    <mergeCell ref="E721:F722"/>
    <mergeCell ref="G721:G722"/>
    <mergeCell ref="B728:C728"/>
    <mergeCell ref="E728:F728"/>
    <mergeCell ref="B729:C729"/>
    <mergeCell ref="H729:H738"/>
    <mergeCell ref="B730:C730"/>
    <mergeCell ref="B731:C731"/>
    <mergeCell ref="B732:C732"/>
    <mergeCell ref="B733:C733"/>
    <mergeCell ref="B734:C734"/>
    <mergeCell ref="B735:C735"/>
    <mergeCell ref="B736:C736"/>
    <mergeCell ref="B737:C737"/>
    <mergeCell ref="B738:C738"/>
    <mergeCell ref="B777:C777"/>
    <mergeCell ref="H777:H786"/>
    <mergeCell ref="B778:C778"/>
    <mergeCell ref="B779:C779"/>
    <mergeCell ref="B780:C780"/>
    <mergeCell ref="B781:C781"/>
    <mergeCell ref="B782:C782"/>
    <mergeCell ref="B783:C783"/>
    <mergeCell ref="B784:C784"/>
    <mergeCell ref="B785:C785"/>
    <mergeCell ref="B786:C786"/>
    <mergeCell ref="B761:H761"/>
    <mergeCell ref="B762:G762"/>
    <mergeCell ref="C765:C767"/>
    <mergeCell ref="D765:G765"/>
    <mergeCell ref="D766:G766"/>
    <mergeCell ref="D767:G767"/>
    <mergeCell ref="E769:F770"/>
    <mergeCell ref="G769:G770"/>
    <mergeCell ref="B776:C776"/>
    <mergeCell ref="E776:F776"/>
    <mergeCell ref="C789:C792"/>
    <mergeCell ref="D795:E795"/>
    <mergeCell ref="D796:E796"/>
    <mergeCell ref="B809:H809"/>
    <mergeCell ref="B810:G810"/>
    <mergeCell ref="C813:C815"/>
    <mergeCell ref="D813:G813"/>
    <mergeCell ref="D814:G814"/>
    <mergeCell ref="D815:G815"/>
    <mergeCell ref="E817:F818"/>
    <mergeCell ref="G817:G818"/>
    <mergeCell ref="B824:C824"/>
    <mergeCell ref="E824:F824"/>
    <mergeCell ref="B825:C825"/>
    <mergeCell ref="H825:H834"/>
    <mergeCell ref="B826:C826"/>
    <mergeCell ref="B827:C827"/>
    <mergeCell ref="B828:C828"/>
    <mergeCell ref="B829:C829"/>
    <mergeCell ref="B830:C830"/>
    <mergeCell ref="B831:C831"/>
    <mergeCell ref="B832:C832"/>
    <mergeCell ref="B833:C833"/>
    <mergeCell ref="B834:C834"/>
    <mergeCell ref="C837:C840"/>
    <mergeCell ref="D843:E843"/>
    <mergeCell ref="D844:E844"/>
    <mergeCell ref="B857:H857"/>
    <mergeCell ref="B858:G858"/>
    <mergeCell ref="C861:C863"/>
    <mergeCell ref="D861:G861"/>
    <mergeCell ref="D862:G862"/>
    <mergeCell ref="D863:G863"/>
    <mergeCell ref="C885:C888"/>
    <mergeCell ref="D891:E891"/>
    <mergeCell ref="D892:E892"/>
    <mergeCell ref="E865:F866"/>
    <mergeCell ref="G865:G866"/>
    <mergeCell ref="B872:C872"/>
    <mergeCell ref="E872:F872"/>
    <mergeCell ref="B873:C873"/>
    <mergeCell ref="H873:H882"/>
    <mergeCell ref="B874:C874"/>
    <mergeCell ref="B875:C875"/>
    <mergeCell ref="B876:C876"/>
    <mergeCell ref="B877:C877"/>
    <mergeCell ref="B878:C878"/>
    <mergeCell ref="B879:C879"/>
    <mergeCell ref="B880:C880"/>
    <mergeCell ref="B881:C881"/>
    <mergeCell ref="B882:C882"/>
  </mergeCells>
  <dataValidations count="1">
    <dataValidation type="list" allowBlank="1" showInputMessage="1" showErrorMessage="1" sqref="K1:K2 D14 D60 D108 D156 D204 D251 D298 D347 D394 D441 D487 D535 D583 D631 D679 D726 D774 D822 D870">
      <formula1>д1</formula1>
    </dataValidation>
  </dataValidations>
  <pageMargins left="0.25" right="0.25" top="0.54166666666666663" bottom="0.75" header="0.3" footer="0.3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Расчет стоимости по Методике</vt:lpstr>
      <vt:lpstr>д1</vt:lpstr>
      <vt:lpstr>'Расчет стоимости по Методике'!Область_печати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Администратор</cp:lastModifiedBy>
  <cp:lastPrinted>2016-08-04T05:52:02Z</cp:lastPrinted>
  <dcterms:created xsi:type="dcterms:W3CDTF">2016-01-18T14:22:10Z</dcterms:created>
  <dcterms:modified xsi:type="dcterms:W3CDTF">2017-01-16T07:41:48Z</dcterms:modified>
</cp:coreProperties>
</file>