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Методике'!$A$1:$H$1526</definedName>
  </definedNames>
  <calcPr calcId="144525"/>
</workbook>
</file>

<file path=xl/calcChain.xml><?xml version="1.0" encoding="utf-8"?>
<calcChain xmlns="http://schemas.openxmlformats.org/spreadsheetml/2006/main">
  <c r="G430" i="4" l="1"/>
  <c r="G429" i="4"/>
  <c r="G428" i="4"/>
  <c r="G427" i="4"/>
  <c r="G426" i="4"/>
  <c r="G425" i="4"/>
  <c r="G424" i="4"/>
  <c r="E435" i="4" s="1"/>
  <c r="G423" i="4"/>
  <c r="G422" i="4"/>
  <c r="E434" i="4" s="1"/>
  <c r="G421" i="4"/>
  <c r="E433" i="4" s="1"/>
  <c r="G413" i="4"/>
  <c r="E436" i="4" l="1"/>
  <c r="E437" i="4"/>
  <c r="D439" i="4" s="1"/>
  <c r="D440" i="4" s="1"/>
  <c r="G392" i="4" l="1"/>
  <c r="G391" i="4"/>
  <c r="G390" i="4"/>
  <c r="G389" i="4"/>
  <c r="G388" i="4"/>
  <c r="G387" i="4"/>
  <c r="G386" i="4"/>
  <c r="E397" i="4" s="1"/>
  <c r="G385" i="4"/>
  <c r="G384" i="4"/>
  <c r="G383" i="4"/>
  <c r="E395" i="4" s="1"/>
  <c r="G375" i="4"/>
  <c r="E355" i="4"/>
  <c r="G352" i="4"/>
  <c r="G351" i="4"/>
  <c r="G350" i="4"/>
  <c r="G349" i="4"/>
  <c r="G348" i="4"/>
  <c r="G347" i="4"/>
  <c r="G346" i="4"/>
  <c r="E357" i="4" s="1"/>
  <c r="G345" i="4"/>
  <c r="G344" i="4"/>
  <c r="G343" i="4"/>
  <c r="G335" i="4"/>
  <c r="E315" i="4"/>
  <c r="G312" i="4"/>
  <c r="G311" i="4"/>
  <c r="G310" i="4"/>
  <c r="G309" i="4"/>
  <c r="G308" i="4"/>
  <c r="G307" i="4"/>
  <c r="G306" i="4"/>
  <c r="E317" i="4" s="1"/>
  <c r="G305" i="4"/>
  <c r="G304" i="4"/>
  <c r="G303" i="4"/>
  <c r="G295" i="4"/>
  <c r="E275" i="4"/>
  <c r="G272" i="4"/>
  <c r="G271" i="4"/>
  <c r="G270" i="4"/>
  <c r="G269" i="4"/>
  <c r="G268" i="4"/>
  <c r="G267" i="4"/>
  <c r="G266" i="4"/>
  <c r="E277" i="4" s="1"/>
  <c r="G265" i="4"/>
  <c r="G264" i="4"/>
  <c r="G263" i="4"/>
  <c r="G255" i="4"/>
  <c r="E235" i="4"/>
  <c r="G232" i="4"/>
  <c r="G231" i="4"/>
  <c r="G230" i="4"/>
  <c r="G229" i="4"/>
  <c r="G228" i="4"/>
  <c r="G227" i="4"/>
  <c r="G226" i="4"/>
  <c r="E237" i="4" s="1"/>
  <c r="G225" i="4"/>
  <c r="G224" i="4"/>
  <c r="G223" i="4"/>
  <c r="G215" i="4"/>
  <c r="G192" i="4"/>
  <c r="G191" i="4"/>
  <c r="G190" i="4"/>
  <c r="G189" i="4"/>
  <c r="G188" i="4"/>
  <c r="G187" i="4"/>
  <c r="G186" i="4"/>
  <c r="E197" i="4" s="1"/>
  <c r="G185" i="4"/>
  <c r="G184" i="4"/>
  <c r="G183" i="4"/>
  <c r="E195" i="4" s="1"/>
  <c r="G175" i="4"/>
  <c r="E156" i="4"/>
  <c r="G151" i="4"/>
  <c r="G150" i="4"/>
  <c r="G149" i="4"/>
  <c r="G148" i="4"/>
  <c r="G147" i="4"/>
  <c r="G146" i="4"/>
  <c r="G145" i="4"/>
  <c r="G144" i="4"/>
  <c r="G143" i="4"/>
  <c r="E155" i="4" s="1"/>
  <c r="G142" i="4"/>
  <c r="E154" i="4" s="1"/>
  <c r="G134" i="4"/>
  <c r="G111" i="4"/>
  <c r="G110" i="4"/>
  <c r="G109" i="4"/>
  <c r="G108" i="4"/>
  <c r="G107" i="4"/>
  <c r="G106" i="4"/>
  <c r="G105" i="4"/>
  <c r="E116" i="4" s="1"/>
  <c r="G104" i="4"/>
  <c r="G103" i="4"/>
  <c r="E115" i="4" s="1"/>
  <c r="G102" i="4"/>
  <c r="E114" i="4" s="1"/>
  <c r="G94" i="4"/>
  <c r="E157" i="4" l="1"/>
  <c r="E236" i="4"/>
  <c r="E239" i="4" s="1"/>
  <c r="D241" i="4" s="1"/>
  <c r="D242" i="4" s="1"/>
  <c r="E238" i="4"/>
  <c r="E276" i="4"/>
  <c r="E279" i="4" s="1"/>
  <c r="D281" i="4" s="1"/>
  <c r="D282" i="4" s="1"/>
  <c r="E278" i="4"/>
  <c r="E316" i="4"/>
  <c r="E356" i="4"/>
  <c r="E396" i="4"/>
  <c r="E399" i="4" s="1"/>
  <c r="D401" i="4" s="1"/>
  <c r="D402" i="4" s="1"/>
  <c r="E398" i="4"/>
  <c r="E358" i="4"/>
  <c r="E359" i="4" s="1"/>
  <c r="D361" i="4" s="1"/>
  <c r="D362" i="4" s="1"/>
  <c r="E318" i="4"/>
  <c r="E319" i="4" s="1"/>
  <c r="D321" i="4" s="1"/>
  <c r="D322" i="4" s="1"/>
  <c r="E196" i="4"/>
  <c r="E198" i="4"/>
  <c r="E117" i="4"/>
  <c r="E118" i="4" s="1"/>
  <c r="D120" i="4" s="1"/>
  <c r="D121" i="4" s="1"/>
  <c r="E158" i="4"/>
  <c r="D160" i="4" s="1"/>
  <c r="D161" i="4" s="1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G27" i="4"/>
  <c r="G26" i="4"/>
  <c r="G25" i="4"/>
  <c r="G24" i="4"/>
  <c r="G23" i="4"/>
  <c r="G22" i="4"/>
  <c r="G21" i="4"/>
  <c r="E32" i="4" s="1"/>
  <c r="G20" i="4"/>
  <c r="G19" i="4"/>
  <c r="G18" i="4"/>
  <c r="E30" i="4" s="1"/>
  <c r="G10" i="4"/>
  <c r="E199" i="4" l="1"/>
  <c r="D201" i="4" s="1"/>
  <c r="D202" i="4" s="1"/>
  <c r="E31" i="4"/>
  <c r="E75" i="4"/>
  <c r="E77" i="4"/>
  <c r="E33" i="4"/>
  <c r="E34" i="4" l="1"/>
  <c r="D36" i="4" s="1"/>
  <c r="D37" i="4" s="1"/>
  <c r="E78" i="4"/>
  <c r="D80" i="4" s="1"/>
  <c r="D81" i="4" s="1"/>
</calcChain>
</file>

<file path=xl/sharedStrings.xml><?xml version="1.0" encoding="utf-8"?>
<sst xmlns="http://schemas.openxmlformats.org/spreadsheetml/2006/main" count="539" uniqueCount="68">
  <si>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</si>
  <si>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</si>
  <si>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</si>
  <si>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</si>
  <si>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</si>
  <si>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</si>
  <si>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</si>
  <si>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</si>
  <si>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</si>
  <si>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</si>
  <si>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</si>
  <si>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</si>
  <si>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</si>
  <si>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</si>
  <si>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</si>
  <si>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</si>
  <si>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</si>
  <si>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</si>
  <si>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</si>
  <si>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</si>
  <si>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</si>
  <si>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</si>
  <si>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</si>
  <si>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</si>
  <si>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</si>
  <si>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</si>
  <si>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</si>
  <si>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</si>
  <si>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</si>
  <si>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</si>
  <si>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</si>
  <si>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</si>
  <si>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</si>
  <si>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</si>
  <si>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</si>
  <si>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</si>
  <si>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ГКУ "Лаишевское лесничество"</t>
  </si>
  <si>
    <t>Янтыковское участковое лесничество</t>
  </si>
  <si>
    <t>Лаишевское участковое лесничество</t>
  </si>
  <si>
    <t>кв. 30, выд. 7, делянка 1</t>
  </si>
  <si>
    <t>10Б+ЛП</t>
  </si>
  <si>
    <t>8Б1Д1ЛП</t>
  </si>
  <si>
    <t>кв. 16, выд. 20, делянка 2</t>
  </si>
  <si>
    <t>кв. 14, выд. 5, делянка 1</t>
  </si>
  <si>
    <t>3ДН2КЛ3ЛП1В1ЛП</t>
  </si>
  <si>
    <t>кв. 14, выд. 5, делянка 2</t>
  </si>
  <si>
    <t>кв. 14, выд. 5, делянка 3</t>
  </si>
  <si>
    <t>кв. 14, выд. 5, делянка 4</t>
  </si>
  <si>
    <t>кв. 15, выд. 21, делянка 1</t>
  </si>
  <si>
    <t>3ДН2КЛ1В3ЛП1Б</t>
  </si>
  <si>
    <t>Пестречинское участковое лесничество</t>
  </si>
  <si>
    <t>кв. 26, выд. 9, делянка 1</t>
  </si>
  <si>
    <t>8ОС2ЛП</t>
  </si>
  <si>
    <t>кв. 26, выд. 9, делянка 2</t>
  </si>
  <si>
    <t>кв. 29, выд. 15, делянка 1</t>
  </si>
  <si>
    <t>10ОС+ЛП</t>
  </si>
  <si>
    <t>кв. 29, выд. 15, делянка 2</t>
  </si>
  <si>
    <t>ЛОТ № 39</t>
  </si>
  <si>
    <t>ЛОТ № 40</t>
  </si>
  <si>
    <t>ЛОТ № 41</t>
  </si>
  <si>
    <t>ЛОТ № 42</t>
  </si>
  <si>
    <t>ЛОТ № 43</t>
  </si>
  <si>
    <t>ЛОТ № 44</t>
  </si>
  <si>
    <t>ЛОТ № 45</t>
  </si>
  <si>
    <t>ЛОТ № 46</t>
  </si>
  <si>
    <t>ЛОТ № 47</t>
  </si>
  <si>
    <t>ЛОТ № 48</t>
  </si>
  <si>
    <t>ЛОТ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</si>
</sst>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164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40"/>
  <sheetViews>
    <sheetView tabSelected="1" view="pageBreakPreview" topLeftCell="A340" zoomScale="85" zoomScaleNormal="90" zoomScaleSheetLayoutView="85" workbookViewId="0">
      <selection activeCell="C413" sqref="C413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2" spans="2:8" ht="60.75" x14ac:dyDescent="0.8">
      <c r="B2" s="90" t="s">
        <v>57</v>
      </c>
      <c r="C2" s="90"/>
      <c r="D2" s="90"/>
      <c r="E2" s="90"/>
      <c r="F2" s="90"/>
      <c r="G2" s="90"/>
      <c r="H2" s="90"/>
    </row>
    <row r="3" spans="2:8" ht="46.5" customHeight="1" x14ac:dyDescent="0.25">
      <c r="B3" s="91" t="s">
        <v>35</v>
      </c>
      <c r="C3" s="91"/>
      <c r="D3" s="91"/>
      <c r="E3" s="91"/>
      <c r="F3" s="91"/>
      <c r="G3" s="91"/>
    </row>
    <row r="4" spans="2:8" x14ac:dyDescent="0.25">
      <c r="C4" s="57"/>
      <c r="G4" s="7"/>
    </row>
    <row r="5" spans="2:8" ht="25.5" x14ac:dyDescent="0.25">
      <c r="C5" s="14" t="s">
        <v>5</v>
      </c>
      <c r="D5" s="6"/>
    </row>
    <row r="6" spans="2:8" ht="20.25" customHeight="1" x14ac:dyDescent="0.25">
      <c r="B6" s="10"/>
      <c r="C6" s="92" t="s">
        <v>15</v>
      </c>
      <c r="D6" s="95" t="s">
        <v>36</v>
      </c>
      <c r="E6" s="95"/>
      <c r="F6" s="95"/>
      <c r="G6" s="95"/>
      <c r="H6" s="58"/>
    </row>
    <row r="7" spans="2:8" ht="20.25" x14ac:dyDescent="0.25">
      <c r="B7" s="10"/>
      <c r="C7" s="93"/>
      <c r="D7" s="95" t="s">
        <v>38</v>
      </c>
      <c r="E7" s="95"/>
      <c r="F7" s="95"/>
      <c r="G7" s="95"/>
      <c r="H7" s="58"/>
    </row>
    <row r="8" spans="2:8" ht="20.25" x14ac:dyDescent="0.25">
      <c r="B8" s="10"/>
      <c r="C8" s="94"/>
      <c r="D8" s="95" t="s">
        <v>39</v>
      </c>
      <c r="E8" s="95"/>
      <c r="F8" s="95"/>
      <c r="G8" s="95"/>
      <c r="H8" s="58"/>
    </row>
    <row r="9" spans="2:8" x14ac:dyDescent="0.25">
      <c r="C9" s="48" t="s">
        <v>12</v>
      </c>
      <c r="D9" s="49">
        <v>0.2</v>
      </c>
      <c r="E9" s="50"/>
      <c r="F9" s="10"/>
    </row>
    <row r="10" spans="2:8" x14ac:dyDescent="0.25">
      <c r="C10" s="1" t="s">
        <v>9</v>
      </c>
      <c r="D10" s="44">
        <v>49</v>
      </c>
      <c r="E10" s="75" t="s">
        <v>16</v>
      </c>
      <c r="F10" s="76"/>
      <c r="G10" s="79">
        <f>D11/D10</f>
        <v>53.57224489795918</v>
      </c>
    </row>
    <row r="11" spans="2:8" x14ac:dyDescent="0.25">
      <c r="C11" s="1" t="s">
        <v>10</v>
      </c>
      <c r="D11" s="44">
        <v>2625.04</v>
      </c>
      <c r="E11" s="77"/>
      <c r="F11" s="78"/>
      <c r="G11" s="80"/>
    </row>
    <row r="12" spans="2:8" x14ac:dyDescent="0.25">
      <c r="C12" s="54"/>
      <c r="D12" s="55"/>
      <c r="E12" s="56"/>
    </row>
    <row r="13" spans="2:8" x14ac:dyDescent="0.3">
      <c r="C13" s="53" t="s">
        <v>7</v>
      </c>
      <c r="D13" s="51" t="s">
        <v>40</v>
      </c>
      <c r="E13" s="59"/>
    </row>
    <row r="14" spans="2:8" x14ac:dyDescent="0.3">
      <c r="C14" s="53" t="s">
        <v>11</v>
      </c>
      <c r="D14" s="51">
        <v>75</v>
      </c>
      <c r="E14" s="59"/>
    </row>
    <row r="15" spans="2:8" x14ac:dyDescent="0.3">
      <c r="C15" s="53" t="s">
        <v>13</v>
      </c>
      <c r="D15" s="52" t="s">
        <v>33</v>
      </c>
      <c r="E15" s="59"/>
    </row>
    <row r="16" spans="2:8" ht="24" thickBot="1" x14ac:dyDescent="0.3">
      <c r="C16" s="60"/>
      <c r="D16" s="60"/>
    </row>
    <row r="17" spans="2:8" ht="48" thickBot="1" x14ac:dyDescent="0.3">
      <c r="B17" s="69" t="s">
        <v>17</v>
      </c>
      <c r="C17" s="70"/>
      <c r="D17" s="23" t="s">
        <v>20</v>
      </c>
      <c r="E17" s="71" t="s">
        <v>22</v>
      </c>
      <c r="F17" s="72"/>
      <c r="G17" s="2" t="s">
        <v>21</v>
      </c>
    </row>
    <row r="18" spans="2:8" ht="24" thickBot="1" x14ac:dyDescent="0.3">
      <c r="B18" s="73" t="s">
        <v>34</v>
      </c>
      <c r="C18" s="74"/>
      <c r="D18" s="32">
        <v>197.93</v>
      </c>
      <c r="E18" s="33">
        <v>0.2</v>
      </c>
      <c r="F18" s="18" t="s">
        <v>24</v>
      </c>
      <c r="G18" s="26">
        <f t="shared" ref="G18:G23" si="0">D18*E18</f>
        <v>39.586000000000006</v>
      </c>
      <c r="H18" s="81"/>
    </row>
    <row r="19" spans="2:8" ht="50.25" customHeight="1" x14ac:dyDescent="0.25">
      <c r="B19" s="82" t="s">
        <v>18</v>
      </c>
      <c r="C19" s="83"/>
      <c r="D19" s="34"/>
      <c r="E19" s="35"/>
      <c r="F19" s="19" t="s">
        <v>25</v>
      </c>
      <c r="G19" s="27">
        <f t="shared" si="0"/>
        <v>0</v>
      </c>
      <c r="H19" s="81"/>
    </row>
    <row r="20" spans="2:8" ht="48.75" customHeight="1" thickBot="1" x14ac:dyDescent="0.3">
      <c r="B20" s="84" t="s">
        <v>19</v>
      </c>
      <c r="C20" s="85"/>
      <c r="D20" s="36"/>
      <c r="E20" s="37"/>
      <c r="F20" s="20" t="s">
        <v>25</v>
      </c>
      <c r="G20" s="28">
        <f t="shared" si="0"/>
        <v>0</v>
      </c>
      <c r="H20" s="81"/>
    </row>
    <row r="21" spans="2:8" ht="24" thickBot="1" x14ac:dyDescent="0.3">
      <c r="B21" s="86" t="s">
        <v>27</v>
      </c>
      <c r="C21" s="87"/>
      <c r="D21" s="38"/>
      <c r="E21" s="39"/>
      <c r="F21" s="24" t="s">
        <v>24</v>
      </c>
      <c r="G21" s="29">
        <f t="shared" si="0"/>
        <v>0</v>
      </c>
      <c r="H21" s="81"/>
    </row>
    <row r="22" spans="2:8" x14ac:dyDescent="0.25">
      <c r="B22" s="82" t="s">
        <v>32</v>
      </c>
      <c r="C22" s="83"/>
      <c r="D22" s="34"/>
      <c r="E22" s="35"/>
      <c r="F22" s="19" t="s">
        <v>24</v>
      </c>
      <c r="G22" s="27">
        <f t="shared" si="0"/>
        <v>0</v>
      </c>
      <c r="H22" s="81"/>
    </row>
    <row r="23" spans="2:8" x14ac:dyDescent="0.25">
      <c r="B23" s="88" t="s">
        <v>26</v>
      </c>
      <c r="C23" s="89"/>
      <c r="D23" s="40"/>
      <c r="E23" s="41"/>
      <c r="F23" s="21" t="s">
        <v>24</v>
      </c>
      <c r="G23" s="30">
        <f t="shared" si="0"/>
        <v>0</v>
      </c>
      <c r="H23" s="81"/>
    </row>
    <row r="24" spans="2:8" x14ac:dyDescent="0.25">
      <c r="B24" s="88" t="s">
        <v>28</v>
      </c>
      <c r="C24" s="89"/>
      <c r="D24" s="42"/>
      <c r="E24" s="43"/>
      <c r="F24" s="21" t="s">
        <v>24</v>
      </c>
      <c r="G24" s="30">
        <f t="shared" ref="G24:G25" si="1">D24*E24</f>
        <v>0</v>
      </c>
      <c r="H24" s="81"/>
    </row>
    <row r="25" spans="2:8" x14ac:dyDescent="0.25">
      <c r="B25" s="88" t="s">
        <v>29</v>
      </c>
      <c r="C25" s="89"/>
      <c r="D25" s="42"/>
      <c r="E25" s="43"/>
      <c r="F25" s="21" t="s">
        <v>24</v>
      </c>
      <c r="G25" s="30">
        <f t="shared" si="1"/>
        <v>0</v>
      </c>
      <c r="H25" s="81"/>
    </row>
    <row r="26" spans="2:8" x14ac:dyDescent="0.25">
      <c r="B26" s="88" t="s">
        <v>31</v>
      </c>
      <c r="C26" s="89"/>
      <c r="D26" s="42"/>
      <c r="E26" s="43"/>
      <c r="F26" s="21" t="s">
        <v>24</v>
      </c>
      <c r="G26" s="30">
        <f>D26*E26</f>
        <v>0</v>
      </c>
      <c r="H26" s="81"/>
    </row>
    <row r="27" spans="2:8" ht="24" thickBot="1" x14ac:dyDescent="0.3">
      <c r="B27" s="84" t="s">
        <v>30</v>
      </c>
      <c r="C27" s="85"/>
      <c r="D27" s="36"/>
      <c r="E27" s="37"/>
      <c r="F27" s="20" t="s">
        <v>24</v>
      </c>
      <c r="G27" s="31">
        <f>D27*E27</f>
        <v>0</v>
      </c>
      <c r="H27" s="81"/>
    </row>
    <row r="28" spans="2:8" x14ac:dyDescent="0.25">
      <c r="C28" s="3"/>
      <c r="D28" s="3"/>
      <c r="E28" s="4"/>
      <c r="F28" s="4"/>
      <c r="H28" s="61"/>
    </row>
    <row r="29" spans="2:8" ht="25.5" x14ac:dyDescent="0.25">
      <c r="C29" s="14" t="s">
        <v>14</v>
      </c>
      <c r="D29" s="6"/>
    </row>
    <row r="30" spans="2:8" ht="18.75" x14ac:dyDescent="0.25">
      <c r="C30" s="66" t="s">
        <v>6</v>
      </c>
      <c r="D30" s="8" t="s">
        <v>0</v>
      </c>
      <c r="E30" s="9">
        <f>ROUND((G18+D11)/D11,2)</f>
        <v>1.02</v>
      </c>
      <c r="F30" s="9"/>
      <c r="G30" s="10"/>
      <c r="H30" s="7"/>
    </row>
    <row r="31" spans="2:8" x14ac:dyDescent="0.25">
      <c r="C31" s="66"/>
      <c r="D31" s="8" t="s">
        <v>1</v>
      </c>
      <c r="E31" s="9">
        <f>ROUND((((G19+G20)^2)*0.01+D11)/D11,2)</f>
        <v>1</v>
      </c>
      <c r="F31" s="9"/>
      <c r="G31" s="11"/>
      <c r="H31" s="62"/>
    </row>
    <row r="32" spans="2:8" x14ac:dyDescent="0.25">
      <c r="C32" s="66"/>
      <c r="D32" s="8" t="s">
        <v>2</v>
      </c>
      <c r="E32" s="9">
        <f>ROUND((G21+D11)/D11,2)</f>
        <v>1</v>
      </c>
      <c r="F32" s="12"/>
      <c r="G32" s="11"/>
    </row>
    <row r="33" spans="2:8" x14ac:dyDescent="0.25">
      <c r="C33" s="66"/>
      <c r="D33" s="13" t="s">
        <v>3</v>
      </c>
      <c r="E33" s="45">
        <f>ROUND((SUM(G22:G27)+D11)/D11,2)</f>
        <v>1</v>
      </c>
      <c r="F33" s="10"/>
      <c r="G33" s="11"/>
    </row>
    <row r="34" spans="2:8" ht="25.5" x14ac:dyDescent="0.25">
      <c r="D34" s="46" t="s">
        <v>4</v>
      </c>
      <c r="E34" s="47">
        <f>SUM(E30:E33)-IF(D15="сплошная",3,2)</f>
        <v>1.0199999999999996</v>
      </c>
      <c r="F34" s="25"/>
    </row>
    <row r="35" spans="2:8" x14ac:dyDescent="0.25">
      <c r="E35" s="15"/>
    </row>
    <row r="36" spans="2:8" ht="25.5" x14ac:dyDescent="0.35">
      <c r="B36" s="22"/>
      <c r="C36" s="16" t="s">
        <v>23</v>
      </c>
      <c r="D36" s="67">
        <f>E34*D11</f>
        <v>2677.5407999999989</v>
      </c>
      <c r="E36" s="67"/>
    </row>
    <row r="37" spans="2:8" ht="18.75" x14ac:dyDescent="0.3">
      <c r="C37" s="17" t="s">
        <v>8</v>
      </c>
      <c r="D37" s="68">
        <f>D36/D10</f>
        <v>54.643689795918341</v>
      </c>
      <c r="E37" s="68"/>
      <c r="G37" s="7"/>
      <c r="H37" s="63"/>
    </row>
    <row r="46" spans="2:8" ht="60.75" x14ac:dyDescent="0.8">
      <c r="B46" s="90" t="s">
        <v>58</v>
      </c>
      <c r="C46" s="90"/>
      <c r="D46" s="90"/>
      <c r="E46" s="90"/>
      <c r="F46" s="90"/>
      <c r="G46" s="90"/>
      <c r="H46" s="90"/>
    </row>
    <row r="47" spans="2:8" ht="46.5" customHeight="1" x14ac:dyDescent="0.25">
      <c r="B47" s="91" t="s">
        <v>35</v>
      </c>
      <c r="C47" s="91"/>
      <c r="D47" s="91"/>
      <c r="E47" s="91"/>
      <c r="F47" s="91"/>
      <c r="G47" s="91"/>
    </row>
    <row r="48" spans="2:8" x14ac:dyDescent="0.25">
      <c r="C48" s="57"/>
      <c r="G48" s="7"/>
    </row>
    <row r="49" spans="2:8" ht="25.5" x14ac:dyDescent="0.25">
      <c r="C49" s="14" t="s">
        <v>5</v>
      </c>
      <c r="D49" s="6"/>
    </row>
    <row r="50" spans="2:8" ht="20.25" customHeight="1" x14ac:dyDescent="0.25">
      <c r="B50" s="10"/>
      <c r="C50" s="92" t="s">
        <v>15</v>
      </c>
      <c r="D50" s="95" t="s">
        <v>36</v>
      </c>
      <c r="E50" s="95"/>
      <c r="F50" s="95"/>
      <c r="G50" s="95"/>
      <c r="H50" s="58"/>
    </row>
    <row r="51" spans="2:8" ht="20.25" x14ac:dyDescent="0.25">
      <c r="B51" s="10"/>
      <c r="C51" s="93"/>
      <c r="D51" s="95" t="s">
        <v>37</v>
      </c>
      <c r="E51" s="95"/>
      <c r="F51" s="95"/>
      <c r="G51" s="95"/>
      <c r="H51" s="58"/>
    </row>
    <row r="52" spans="2:8" ht="20.25" x14ac:dyDescent="0.25">
      <c r="B52" s="10"/>
      <c r="C52" s="94"/>
      <c r="D52" s="95" t="s">
        <v>42</v>
      </c>
      <c r="E52" s="95"/>
      <c r="F52" s="95"/>
      <c r="G52" s="95"/>
      <c r="H52" s="58"/>
    </row>
    <row r="53" spans="2:8" x14ac:dyDescent="0.25">
      <c r="C53" s="48" t="s">
        <v>12</v>
      </c>
      <c r="D53" s="49">
        <v>1.8</v>
      </c>
      <c r="E53" s="50"/>
      <c r="F53" s="10"/>
    </row>
    <row r="54" spans="2:8" x14ac:dyDescent="0.25">
      <c r="C54" s="1" t="s">
        <v>9</v>
      </c>
      <c r="D54" s="44">
        <v>165</v>
      </c>
      <c r="E54" s="75" t="s">
        <v>16</v>
      </c>
      <c r="F54" s="76"/>
      <c r="G54" s="79">
        <f>D55/D54</f>
        <v>117.91751515151515</v>
      </c>
    </row>
    <row r="55" spans="2:8" x14ac:dyDescent="0.25">
      <c r="C55" s="1" t="s">
        <v>10</v>
      </c>
      <c r="D55" s="44">
        <v>19456.39</v>
      </c>
      <c r="E55" s="77"/>
      <c r="F55" s="78"/>
      <c r="G55" s="80"/>
    </row>
    <row r="56" spans="2:8" x14ac:dyDescent="0.25">
      <c r="C56" s="54"/>
      <c r="D56" s="55"/>
      <c r="E56" s="56"/>
    </row>
    <row r="57" spans="2:8" x14ac:dyDescent="0.3">
      <c r="C57" s="53" t="s">
        <v>7</v>
      </c>
      <c r="D57" s="51" t="s">
        <v>41</v>
      </c>
      <c r="E57" s="59"/>
    </row>
    <row r="58" spans="2:8" x14ac:dyDescent="0.3">
      <c r="C58" s="53" t="s">
        <v>11</v>
      </c>
      <c r="D58" s="51">
        <v>65</v>
      </c>
      <c r="E58" s="59"/>
    </row>
    <row r="59" spans="2:8" x14ac:dyDescent="0.3">
      <c r="C59" s="53" t="s">
        <v>13</v>
      </c>
      <c r="D59" s="52" t="s">
        <v>33</v>
      </c>
      <c r="E59" s="59"/>
    </row>
    <row r="60" spans="2:8" ht="24" thickBot="1" x14ac:dyDescent="0.3">
      <c r="C60" s="60"/>
      <c r="D60" s="60"/>
    </row>
    <row r="61" spans="2:8" ht="48" thickBot="1" x14ac:dyDescent="0.3">
      <c r="B61" s="69" t="s">
        <v>17</v>
      </c>
      <c r="C61" s="70"/>
      <c r="D61" s="23" t="s">
        <v>20</v>
      </c>
      <c r="E61" s="71" t="s">
        <v>22</v>
      </c>
      <c r="F61" s="72"/>
      <c r="G61" s="2" t="s">
        <v>21</v>
      </c>
    </row>
    <row r="62" spans="2:8" ht="24" thickBot="1" x14ac:dyDescent="0.3">
      <c r="B62" s="73" t="s">
        <v>34</v>
      </c>
      <c r="C62" s="74"/>
      <c r="D62" s="32">
        <v>197.93</v>
      </c>
      <c r="E62" s="33">
        <v>1.8</v>
      </c>
      <c r="F62" s="18" t="s">
        <v>24</v>
      </c>
      <c r="G62" s="26">
        <f t="shared" ref="G62:G67" si="2">D62*E62</f>
        <v>356.274</v>
      </c>
      <c r="H62" s="81"/>
    </row>
    <row r="63" spans="2:8" ht="51" customHeight="1" x14ac:dyDescent="0.25">
      <c r="B63" s="82" t="s">
        <v>18</v>
      </c>
      <c r="C63" s="83"/>
      <c r="D63" s="34"/>
      <c r="E63" s="35"/>
      <c r="F63" s="19" t="s">
        <v>25</v>
      </c>
      <c r="G63" s="27">
        <f t="shared" si="2"/>
        <v>0</v>
      </c>
      <c r="H63" s="81"/>
    </row>
    <row r="64" spans="2:8" ht="51.75" customHeight="1" thickBot="1" x14ac:dyDescent="0.3">
      <c r="B64" s="84" t="s">
        <v>19</v>
      </c>
      <c r="C64" s="85"/>
      <c r="D64" s="36"/>
      <c r="E64" s="37"/>
      <c r="F64" s="20" t="s">
        <v>25</v>
      </c>
      <c r="G64" s="28">
        <f t="shared" si="2"/>
        <v>0</v>
      </c>
      <c r="H64" s="81"/>
    </row>
    <row r="65" spans="2:8" ht="24" thickBot="1" x14ac:dyDescent="0.3">
      <c r="B65" s="86" t="s">
        <v>27</v>
      </c>
      <c r="C65" s="87"/>
      <c r="D65" s="38"/>
      <c r="E65" s="39"/>
      <c r="F65" s="24" t="s">
        <v>24</v>
      </c>
      <c r="G65" s="29">
        <f t="shared" si="2"/>
        <v>0</v>
      </c>
      <c r="H65" s="81"/>
    </row>
    <row r="66" spans="2:8" x14ac:dyDescent="0.25">
      <c r="B66" s="82" t="s">
        <v>32</v>
      </c>
      <c r="C66" s="83"/>
      <c r="D66" s="34">
        <v>665.33</v>
      </c>
      <c r="E66" s="35">
        <v>1.8</v>
      </c>
      <c r="F66" s="19" t="s">
        <v>24</v>
      </c>
      <c r="G66" s="27">
        <f t="shared" si="2"/>
        <v>1197.5940000000001</v>
      </c>
      <c r="H66" s="81"/>
    </row>
    <row r="67" spans="2:8" x14ac:dyDescent="0.25">
      <c r="B67" s="88" t="s">
        <v>26</v>
      </c>
      <c r="C67" s="89"/>
      <c r="D67" s="40"/>
      <c r="E67" s="41"/>
      <c r="F67" s="21" t="s">
        <v>24</v>
      </c>
      <c r="G67" s="30">
        <f t="shared" si="2"/>
        <v>0</v>
      </c>
      <c r="H67" s="81"/>
    </row>
    <row r="68" spans="2:8" x14ac:dyDescent="0.25">
      <c r="B68" s="88" t="s">
        <v>28</v>
      </c>
      <c r="C68" s="89"/>
      <c r="D68" s="42">
        <v>2425.1</v>
      </c>
      <c r="E68" s="43">
        <v>1.8</v>
      </c>
      <c r="F68" s="21" t="s">
        <v>24</v>
      </c>
      <c r="G68" s="30">
        <f t="shared" ref="G68:G69" si="3">D68*E68</f>
        <v>4365.18</v>
      </c>
      <c r="H68" s="81"/>
    </row>
    <row r="69" spans="2:8" x14ac:dyDescent="0.25">
      <c r="B69" s="88" t="s">
        <v>29</v>
      </c>
      <c r="C69" s="89"/>
      <c r="D69" s="42">
        <v>1718.79</v>
      </c>
      <c r="E69" s="43">
        <v>1.8</v>
      </c>
      <c r="F69" s="21" t="s">
        <v>24</v>
      </c>
      <c r="G69" s="30">
        <f t="shared" si="3"/>
        <v>3093.8220000000001</v>
      </c>
      <c r="H69" s="81"/>
    </row>
    <row r="70" spans="2:8" x14ac:dyDescent="0.25">
      <c r="B70" s="88" t="s">
        <v>31</v>
      </c>
      <c r="C70" s="89"/>
      <c r="D70" s="42">
        <v>473.91</v>
      </c>
      <c r="E70" s="43">
        <v>3.6</v>
      </c>
      <c r="F70" s="21" t="s">
        <v>24</v>
      </c>
      <c r="G70" s="30">
        <f>D70*E70</f>
        <v>1706.076</v>
      </c>
      <c r="H70" s="81"/>
    </row>
    <row r="71" spans="2:8" ht="24" thickBot="1" x14ac:dyDescent="0.3">
      <c r="B71" s="84" t="s">
        <v>30</v>
      </c>
      <c r="C71" s="85"/>
      <c r="D71" s="36">
        <v>320.5</v>
      </c>
      <c r="E71" s="37">
        <v>7.2</v>
      </c>
      <c r="F71" s="20" t="s">
        <v>24</v>
      </c>
      <c r="G71" s="31">
        <f>D71*E71</f>
        <v>2307.6</v>
      </c>
      <c r="H71" s="81"/>
    </row>
    <row r="72" spans="2:8" x14ac:dyDescent="0.25">
      <c r="C72" s="3"/>
      <c r="D72" s="3"/>
      <c r="E72" s="4"/>
      <c r="F72" s="4"/>
      <c r="H72" s="61"/>
    </row>
    <row r="73" spans="2:8" ht="25.5" x14ac:dyDescent="0.25">
      <c r="C73" s="14" t="s">
        <v>14</v>
      </c>
      <c r="D73" s="6"/>
    </row>
    <row r="74" spans="2:8" ht="18.75" x14ac:dyDescent="0.25">
      <c r="C74" s="66" t="s">
        <v>6</v>
      </c>
      <c r="D74" s="8" t="s">
        <v>0</v>
      </c>
      <c r="E74" s="9">
        <f>ROUND((G62+D55)/D55,2)</f>
        <v>1.02</v>
      </c>
      <c r="F74" s="9"/>
      <c r="G74" s="10"/>
      <c r="H74" s="7"/>
    </row>
    <row r="75" spans="2:8" x14ac:dyDescent="0.25">
      <c r="C75" s="66"/>
      <c r="D75" s="8" t="s">
        <v>1</v>
      </c>
      <c r="E75" s="9">
        <f>ROUND((((G63+G64)^2)*0.01+D55)/D55,2)</f>
        <v>1</v>
      </c>
      <c r="F75" s="9"/>
      <c r="G75" s="11"/>
      <c r="H75" s="62"/>
    </row>
    <row r="76" spans="2:8" x14ac:dyDescent="0.25">
      <c r="C76" s="66"/>
      <c r="D76" s="8" t="s">
        <v>2</v>
      </c>
      <c r="E76" s="9">
        <f>ROUND((G65+D55)/D55,2)</f>
        <v>1</v>
      </c>
      <c r="F76" s="12"/>
      <c r="G76" s="11"/>
    </row>
    <row r="77" spans="2:8" x14ac:dyDescent="0.25">
      <c r="C77" s="66"/>
      <c r="D77" s="13" t="s">
        <v>3</v>
      </c>
      <c r="E77" s="45">
        <f>ROUND((SUM(G66:G71)+D55)/D55,2)</f>
        <v>1.65</v>
      </c>
      <c r="F77" s="10"/>
      <c r="G77" s="11"/>
    </row>
    <row r="78" spans="2:8" ht="25.5" x14ac:dyDescent="0.25">
      <c r="D78" s="46" t="s">
        <v>4</v>
      </c>
      <c r="E78" s="47">
        <f>SUM(E74:E77)-IF(D59="сплошная",3,2)</f>
        <v>1.67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67">
        <f>E78*D55</f>
        <v>32492.171299999998</v>
      </c>
      <c r="E80" s="67"/>
    </row>
    <row r="81" spans="2:8" ht="18.75" x14ac:dyDescent="0.3">
      <c r="C81" s="17" t="s">
        <v>8</v>
      </c>
      <c r="D81" s="68">
        <f>D80/D54</f>
        <v>196.9222503030303</v>
      </c>
      <c r="E81" s="68"/>
      <c r="G81" s="7"/>
      <c r="H81" s="63"/>
    </row>
    <row r="86" spans="2:8" ht="60.75" customHeight="1" x14ac:dyDescent="0.8">
      <c r="B86" s="90" t="s">
        <v>59</v>
      </c>
      <c r="C86" s="90"/>
      <c r="D86" s="90"/>
      <c r="E86" s="90"/>
      <c r="F86" s="90"/>
      <c r="G86" s="90"/>
      <c r="H86" s="90"/>
    </row>
    <row r="87" spans="2:8" ht="39" customHeight="1" x14ac:dyDescent="0.25">
      <c r="B87" s="91" t="s">
        <v>35</v>
      </c>
      <c r="C87" s="91"/>
      <c r="D87" s="91"/>
      <c r="E87" s="91"/>
      <c r="F87" s="91"/>
      <c r="G87" s="91"/>
    </row>
    <row r="88" spans="2:8" x14ac:dyDescent="0.25">
      <c r="C88" s="64"/>
      <c r="G88" s="7"/>
    </row>
    <row r="89" spans="2:8" ht="25.5" x14ac:dyDescent="0.25">
      <c r="C89" s="14" t="s">
        <v>5</v>
      </c>
      <c r="D89" s="6"/>
    </row>
    <row r="90" spans="2:8" ht="20.25" customHeight="1" x14ac:dyDescent="0.25">
      <c r="B90" s="10"/>
      <c r="C90" s="92" t="s">
        <v>15</v>
      </c>
      <c r="D90" s="95" t="s">
        <v>36</v>
      </c>
      <c r="E90" s="95"/>
      <c r="F90" s="95"/>
      <c r="G90" s="95"/>
      <c r="H90" s="58"/>
    </row>
    <row r="91" spans="2:8" ht="20.25" customHeight="1" x14ac:dyDescent="0.25">
      <c r="B91" s="10"/>
      <c r="C91" s="93"/>
      <c r="D91" s="95" t="s">
        <v>37</v>
      </c>
      <c r="E91" s="95"/>
      <c r="F91" s="95"/>
      <c r="G91" s="95"/>
      <c r="H91" s="58"/>
    </row>
    <row r="92" spans="2:8" ht="20.25" customHeight="1" x14ac:dyDescent="0.25">
      <c r="B92" s="10"/>
      <c r="C92" s="94"/>
      <c r="D92" s="95" t="s">
        <v>43</v>
      </c>
      <c r="E92" s="95"/>
      <c r="F92" s="95"/>
      <c r="G92" s="95"/>
      <c r="H92" s="58"/>
    </row>
    <row r="93" spans="2:8" x14ac:dyDescent="0.25">
      <c r="C93" s="48" t="s">
        <v>12</v>
      </c>
      <c r="D93" s="49">
        <v>2.85</v>
      </c>
      <c r="E93" s="50"/>
      <c r="F93" s="10"/>
    </row>
    <row r="94" spans="2:8" ht="23.25" customHeight="1" x14ac:dyDescent="0.25">
      <c r="C94" s="1" t="s">
        <v>9</v>
      </c>
      <c r="D94" s="44">
        <v>152</v>
      </c>
      <c r="E94" s="75" t="s">
        <v>16</v>
      </c>
      <c r="F94" s="76"/>
      <c r="G94" s="79">
        <f>D95/D94</f>
        <v>75.457960526315787</v>
      </c>
    </row>
    <row r="95" spans="2:8" x14ac:dyDescent="0.25">
      <c r="C95" s="1" t="s">
        <v>10</v>
      </c>
      <c r="D95" s="44">
        <v>11469.61</v>
      </c>
      <c r="E95" s="77"/>
      <c r="F95" s="78"/>
      <c r="G95" s="80"/>
    </row>
    <row r="96" spans="2:8" x14ac:dyDescent="0.25">
      <c r="C96" s="54"/>
      <c r="D96" s="55"/>
      <c r="E96" s="56"/>
    </row>
    <row r="97" spans="2:8" x14ac:dyDescent="0.3">
      <c r="C97" s="53" t="s">
        <v>7</v>
      </c>
      <c r="D97" s="51" t="s">
        <v>44</v>
      </c>
      <c r="E97" s="59"/>
    </row>
    <row r="98" spans="2:8" x14ac:dyDescent="0.3">
      <c r="C98" s="53" t="s">
        <v>11</v>
      </c>
      <c r="D98" s="51">
        <v>70</v>
      </c>
      <c r="E98" s="59"/>
    </row>
    <row r="99" spans="2:8" x14ac:dyDescent="0.3">
      <c r="C99" s="53" t="s">
        <v>13</v>
      </c>
      <c r="D99" s="52" t="s">
        <v>33</v>
      </c>
      <c r="E99" s="59"/>
    </row>
    <row r="100" spans="2:8" ht="24" thickBot="1" x14ac:dyDescent="0.3">
      <c r="C100" s="60"/>
      <c r="D100" s="60"/>
    </row>
    <row r="101" spans="2:8" ht="48" customHeight="1" thickBot="1" x14ac:dyDescent="0.3">
      <c r="B101" s="69" t="s">
        <v>17</v>
      </c>
      <c r="C101" s="70"/>
      <c r="D101" s="23" t="s">
        <v>20</v>
      </c>
      <c r="E101" s="71" t="s">
        <v>22</v>
      </c>
      <c r="F101" s="72"/>
      <c r="G101" s="2" t="s">
        <v>21</v>
      </c>
    </row>
    <row r="102" spans="2:8" ht="24" customHeight="1" thickBot="1" x14ac:dyDescent="0.3">
      <c r="B102" s="73" t="s">
        <v>34</v>
      </c>
      <c r="C102" s="74"/>
      <c r="D102" s="32">
        <v>197.93</v>
      </c>
      <c r="E102" s="33">
        <v>2.85</v>
      </c>
      <c r="F102" s="18" t="s">
        <v>24</v>
      </c>
      <c r="G102" s="26">
        <f t="shared" ref="G102:G109" si="4">D102*E102</f>
        <v>564.10050000000001</v>
      </c>
      <c r="H102" s="81"/>
    </row>
    <row r="103" spans="2:8" ht="23.25" customHeight="1" x14ac:dyDescent="0.25">
      <c r="B103" s="82" t="s">
        <v>18</v>
      </c>
      <c r="C103" s="83"/>
      <c r="D103" s="34"/>
      <c r="E103" s="35"/>
      <c r="F103" s="19" t="s">
        <v>25</v>
      </c>
      <c r="G103" s="27">
        <f t="shared" si="4"/>
        <v>0</v>
      </c>
      <c r="H103" s="81"/>
    </row>
    <row r="104" spans="2:8" ht="24" customHeight="1" thickBot="1" x14ac:dyDescent="0.3">
      <c r="B104" s="84" t="s">
        <v>19</v>
      </c>
      <c r="C104" s="85"/>
      <c r="D104" s="36"/>
      <c r="E104" s="37"/>
      <c r="F104" s="20" t="s">
        <v>25</v>
      </c>
      <c r="G104" s="28">
        <f t="shared" si="4"/>
        <v>0</v>
      </c>
      <c r="H104" s="81"/>
    </row>
    <row r="105" spans="2:8" ht="24" customHeight="1" thickBot="1" x14ac:dyDescent="0.3">
      <c r="B105" s="86" t="s">
        <v>27</v>
      </c>
      <c r="C105" s="87"/>
      <c r="D105" s="38"/>
      <c r="E105" s="39"/>
      <c r="F105" s="24" t="s">
        <v>24</v>
      </c>
      <c r="G105" s="29">
        <f t="shared" si="4"/>
        <v>0</v>
      </c>
      <c r="H105" s="81"/>
    </row>
    <row r="106" spans="2:8" ht="23.25" customHeight="1" x14ac:dyDescent="0.25">
      <c r="B106" s="82" t="s">
        <v>32</v>
      </c>
      <c r="C106" s="83"/>
      <c r="D106" s="34">
        <v>665.33</v>
      </c>
      <c r="E106" s="35">
        <v>2.85</v>
      </c>
      <c r="F106" s="19" t="s">
        <v>24</v>
      </c>
      <c r="G106" s="27">
        <f t="shared" si="4"/>
        <v>1896.1905000000002</v>
      </c>
      <c r="H106" s="81"/>
    </row>
    <row r="107" spans="2:8" ht="23.25" customHeight="1" x14ac:dyDescent="0.25">
      <c r="B107" s="88" t="s">
        <v>26</v>
      </c>
      <c r="C107" s="89"/>
      <c r="D107" s="40"/>
      <c r="E107" s="41"/>
      <c r="F107" s="21" t="s">
        <v>24</v>
      </c>
      <c r="G107" s="30">
        <f t="shared" si="4"/>
        <v>0</v>
      </c>
      <c r="H107" s="81"/>
    </row>
    <row r="108" spans="2:8" ht="23.25" customHeight="1" x14ac:dyDescent="0.25">
      <c r="B108" s="88" t="s">
        <v>28</v>
      </c>
      <c r="C108" s="89"/>
      <c r="D108" s="42">
        <v>2425.1</v>
      </c>
      <c r="E108" s="43">
        <v>2.85</v>
      </c>
      <c r="F108" s="21" t="s">
        <v>24</v>
      </c>
      <c r="G108" s="30">
        <f t="shared" si="4"/>
        <v>6911.5349999999999</v>
      </c>
      <c r="H108" s="81"/>
    </row>
    <row r="109" spans="2:8" ht="23.25" customHeight="1" x14ac:dyDescent="0.25">
      <c r="B109" s="88" t="s">
        <v>29</v>
      </c>
      <c r="C109" s="89"/>
      <c r="D109" s="42">
        <v>1718.79</v>
      </c>
      <c r="E109" s="43">
        <v>2.85</v>
      </c>
      <c r="F109" s="21" t="s">
        <v>24</v>
      </c>
      <c r="G109" s="30">
        <f t="shared" si="4"/>
        <v>4898.5515000000005</v>
      </c>
      <c r="H109" s="81"/>
    </row>
    <row r="110" spans="2:8" ht="23.25" customHeight="1" x14ac:dyDescent="0.25">
      <c r="B110" s="88" t="s">
        <v>31</v>
      </c>
      <c r="C110" s="89"/>
      <c r="D110" s="42">
        <v>473.91</v>
      </c>
      <c r="E110" s="43">
        <v>5.7</v>
      </c>
      <c r="F110" s="21" t="s">
        <v>24</v>
      </c>
      <c r="G110" s="30">
        <f>D110*E110</f>
        <v>2701.2870000000003</v>
      </c>
      <c r="H110" s="81"/>
    </row>
    <row r="111" spans="2:8" ht="24" thickBot="1" x14ac:dyDescent="0.3">
      <c r="B111" s="84" t="s">
        <v>30</v>
      </c>
      <c r="C111" s="85"/>
      <c r="D111" s="36">
        <v>320.5</v>
      </c>
      <c r="E111" s="37">
        <v>11.4</v>
      </c>
      <c r="F111" s="20" t="s">
        <v>24</v>
      </c>
      <c r="G111" s="31">
        <f>D111*E111</f>
        <v>3653.7000000000003</v>
      </c>
      <c r="H111" s="81"/>
    </row>
    <row r="112" spans="2:8" x14ac:dyDescent="0.25">
      <c r="C112" s="3"/>
      <c r="D112" s="3"/>
      <c r="E112" s="4"/>
      <c r="F112" s="4"/>
      <c r="H112" s="61"/>
    </row>
    <row r="113" spans="2:8" ht="25.5" x14ac:dyDescent="0.25">
      <c r="C113" s="14" t="s">
        <v>14</v>
      </c>
      <c r="D113" s="6"/>
    </row>
    <row r="114" spans="2:8" ht="18.75" x14ac:dyDescent="0.25">
      <c r="C114" s="66" t="s">
        <v>6</v>
      </c>
      <c r="D114" s="65" t="s">
        <v>0</v>
      </c>
      <c r="E114" s="9">
        <f>ROUND((G102+D95)/D95,2)</f>
        <v>1.05</v>
      </c>
      <c r="F114" s="9"/>
      <c r="G114" s="10"/>
      <c r="H114" s="7"/>
    </row>
    <row r="115" spans="2:8" x14ac:dyDescent="0.25">
      <c r="C115" s="66"/>
      <c r="D115" s="65" t="s">
        <v>1</v>
      </c>
      <c r="E115" s="9">
        <f>ROUND((((G103+G104)^2)*0.01+D95)/D95,2)</f>
        <v>1</v>
      </c>
      <c r="F115" s="9"/>
      <c r="G115" s="11"/>
      <c r="H115" s="62"/>
    </row>
    <row r="116" spans="2:8" x14ac:dyDescent="0.25">
      <c r="C116" s="66"/>
      <c r="D116" s="65" t="s">
        <v>2</v>
      </c>
      <c r="E116" s="9">
        <f>ROUND((G105+D95)/D95,2)</f>
        <v>1</v>
      </c>
      <c r="F116" s="12"/>
      <c r="G116" s="11"/>
    </row>
    <row r="117" spans="2:8" x14ac:dyDescent="0.25">
      <c r="C117" s="66"/>
      <c r="D117" s="13" t="s">
        <v>3</v>
      </c>
      <c r="E117" s="45">
        <f>ROUND((SUM(G106:G111)+D95)/D95,2)</f>
        <v>2.75</v>
      </c>
      <c r="F117" s="10"/>
      <c r="G117" s="11"/>
    </row>
    <row r="118" spans="2:8" ht="25.5" x14ac:dyDescent="0.25">
      <c r="D118" s="46" t="s">
        <v>4</v>
      </c>
      <c r="E118" s="47">
        <f>SUM(E114:E117)-IF(D99="сплошная",3,2)</f>
        <v>2.8</v>
      </c>
      <c r="F118" s="25"/>
    </row>
    <row r="119" spans="2:8" x14ac:dyDescent="0.25">
      <c r="E119" s="15"/>
    </row>
    <row r="120" spans="2:8" ht="25.5" x14ac:dyDescent="0.35">
      <c r="B120" s="22"/>
      <c r="C120" s="16" t="s">
        <v>23</v>
      </c>
      <c r="D120" s="67">
        <f>E118*D95</f>
        <v>32114.907999999999</v>
      </c>
      <c r="E120" s="67"/>
    </row>
    <row r="121" spans="2:8" ht="18.75" x14ac:dyDescent="0.3">
      <c r="C121" s="17" t="s">
        <v>8</v>
      </c>
      <c r="D121" s="68">
        <f>D120/D94</f>
        <v>211.28228947368422</v>
      </c>
      <c r="E121" s="68"/>
      <c r="G121" s="7"/>
      <c r="H121" s="63"/>
    </row>
    <row r="126" spans="2:8" ht="60.75" x14ac:dyDescent="0.8">
      <c r="B126" s="90" t="s">
        <v>60</v>
      </c>
      <c r="C126" s="90"/>
      <c r="D126" s="90"/>
      <c r="E126" s="90"/>
      <c r="F126" s="90"/>
      <c r="G126" s="90"/>
      <c r="H126" s="90"/>
    </row>
    <row r="127" spans="2:8" ht="35.25" customHeight="1" x14ac:dyDescent="0.25">
      <c r="B127" s="91" t="s">
        <v>35</v>
      </c>
      <c r="C127" s="91"/>
      <c r="D127" s="91"/>
      <c r="E127" s="91"/>
      <c r="F127" s="91"/>
      <c r="G127" s="91"/>
    </row>
    <row r="128" spans="2:8" x14ac:dyDescent="0.25">
      <c r="C128" s="64"/>
      <c r="G128" s="7"/>
    </row>
    <row r="129" spans="2:8" ht="25.5" x14ac:dyDescent="0.25">
      <c r="C129" s="14" t="s">
        <v>5</v>
      </c>
      <c r="D129" s="6"/>
    </row>
    <row r="130" spans="2:8" ht="20.25" customHeight="1" x14ac:dyDescent="0.25">
      <c r="B130" s="10"/>
      <c r="C130" s="92" t="s">
        <v>15</v>
      </c>
      <c r="D130" s="95" t="s">
        <v>36</v>
      </c>
      <c r="E130" s="95"/>
      <c r="F130" s="95"/>
      <c r="G130" s="95"/>
      <c r="H130" s="58"/>
    </row>
    <row r="131" spans="2:8" ht="20.25" customHeight="1" x14ac:dyDescent="0.25">
      <c r="B131" s="10"/>
      <c r="C131" s="93"/>
      <c r="D131" s="95" t="s">
        <v>37</v>
      </c>
      <c r="E131" s="95"/>
      <c r="F131" s="95"/>
      <c r="G131" s="95"/>
      <c r="H131" s="58"/>
    </row>
    <row r="132" spans="2:8" ht="20.25" customHeight="1" x14ac:dyDescent="0.25">
      <c r="B132" s="10"/>
      <c r="C132" s="94"/>
      <c r="D132" s="95" t="s">
        <v>45</v>
      </c>
      <c r="E132" s="95"/>
      <c r="F132" s="95"/>
      <c r="G132" s="95"/>
      <c r="H132" s="58"/>
    </row>
    <row r="133" spans="2:8" x14ac:dyDescent="0.25">
      <c r="C133" s="48" t="s">
        <v>12</v>
      </c>
      <c r="D133" s="49">
        <v>3.79</v>
      </c>
      <c r="E133" s="50"/>
      <c r="F133" s="10"/>
    </row>
    <row r="134" spans="2:8" x14ac:dyDescent="0.25">
      <c r="C134" s="1" t="s">
        <v>9</v>
      </c>
      <c r="D134" s="44">
        <v>167</v>
      </c>
      <c r="E134" s="75" t="s">
        <v>16</v>
      </c>
      <c r="F134" s="76"/>
      <c r="G134" s="79">
        <f>D135/D134</f>
        <v>173.24191616766467</v>
      </c>
    </row>
    <row r="135" spans="2:8" x14ac:dyDescent="0.25">
      <c r="C135" s="1" t="s">
        <v>10</v>
      </c>
      <c r="D135" s="44">
        <v>28931.4</v>
      </c>
      <c r="E135" s="77"/>
      <c r="F135" s="78"/>
      <c r="G135" s="80"/>
    </row>
    <row r="136" spans="2:8" x14ac:dyDescent="0.25">
      <c r="C136" s="54"/>
      <c r="D136" s="55"/>
      <c r="E136" s="56"/>
    </row>
    <row r="137" spans="2:8" x14ac:dyDescent="0.3">
      <c r="C137" s="53" t="s">
        <v>7</v>
      </c>
      <c r="D137" s="51" t="s">
        <v>44</v>
      </c>
      <c r="E137" s="59"/>
    </row>
    <row r="138" spans="2:8" x14ac:dyDescent="0.3">
      <c r="C138" s="53" t="s">
        <v>11</v>
      </c>
      <c r="D138" s="51">
        <v>70</v>
      </c>
      <c r="E138" s="59"/>
    </row>
    <row r="139" spans="2:8" x14ac:dyDescent="0.3">
      <c r="C139" s="53" t="s">
        <v>13</v>
      </c>
      <c r="D139" s="52" t="s">
        <v>33</v>
      </c>
      <c r="E139" s="59"/>
    </row>
    <row r="140" spans="2:8" ht="24" thickBot="1" x14ac:dyDescent="0.3">
      <c r="C140" s="60"/>
      <c r="D140" s="60"/>
    </row>
    <row r="141" spans="2:8" ht="48" thickBot="1" x14ac:dyDescent="0.3">
      <c r="B141" s="69" t="s">
        <v>17</v>
      </c>
      <c r="C141" s="70"/>
      <c r="D141" s="23" t="s">
        <v>20</v>
      </c>
      <c r="E141" s="71" t="s">
        <v>22</v>
      </c>
      <c r="F141" s="72"/>
      <c r="G141" s="2" t="s">
        <v>21</v>
      </c>
    </row>
    <row r="142" spans="2:8" ht="24" thickBot="1" x14ac:dyDescent="0.3">
      <c r="B142" s="73" t="s">
        <v>34</v>
      </c>
      <c r="C142" s="74"/>
      <c r="D142" s="32">
        <v>197.93</v>
      </c>
      <c r="E142" s="33">
        <v>3.79</v>
      </c>
      <c r="F142" s="18" t="s">
        <v>24</v>
      </c>
      <c r="G142" s="26">
        <f t="shared" ref="G142:G149" si="5">D142*E142</f>
        <v>750.15470000000005</v>
      </c>
      <c r="H142" s="81"/>
    </row>
    <row r="143" spans="2:8" x14ac:dyDescent="0.25">
      <c r="B143" s="82" t="s">
        <v>18</v>
      </c>
      <c r="C143" s="83"/>
      <c r="D143" s="34"/>
      <c r="E143" s="35"/>
      <c r="F143" s="19" t="s">
        <v>25</v>
      </c>
      <c r="G143" s="27">
        <f t="shared" si="5"/>
        <v>0</v>
      </c>
      <c r="H143" s="81"/>
    </row>
    <row r="144" spans="2:8" ht="24" thickBot="1" x14ac:dyDescent="0.3">
      <c r="B144" s="84" t="s">
        <v>19</v>
      </c>
      <c r="C144" s="85"/>
      <c r="D144" s="36"/>
      <c r="E144" s="37"/>
      <c r="F144" s="20" t="s">
        <v>25</v>
      </c>
      <c r="G144" s="28">
        <f t="shared" si="5"/>
        <v>0</v>
      </c>
      <c r="H144" s="81"/>
    </row>
    <row r="145" spans="2:8" ht="24" thickBot="1" x14ac:dyDescent="0.3">
      <c r="B145" s="86" t="s">
        <v>27</v>
      </c>
      <c r="C145" s="87"/>
      <c r="D145" s="38"/>
      <c r="E145" s="39"/>
      <c r="F145" s="24" t="s">
        <v>24</v>
      </c>
      <c r="G145" s="29">
        <f t="shared" si="5"/>
        <v>0</v>
      </c>
      <c r="H145" s="81"/>
    </row>
    <row r="146" spans="2:8" x14ac:dyDescent="0.25">
      <c r="B146" s="82" t="s">
        <v>32</v>
      </c>
      <c r="C146" s="83"/>
      <c r="D146" s="34">
        <v>665.33</v>
      </c>
      <c r="E146" s="35">
        <v>3.79</v>
      </c>
      <c r="F146" s="19" t="s">
        <v>24</v>
      </c>
      <c r="G146" s="27">
        <f t="shared" si="5"/>
        <v>2521.6007</v>
      </c>
      <c r="H146" s="81"/>
    </row>
    <row r="147" spans="2:8" x14ac:dyDescent="0.25">
      <c r="B147" s="88" t="s">
        <v>26</v>
      </c>
      <c r="C147" s="89"/>
      <c r="D147" s="40"/>
      <c r="E147" s="41"/>
      <c r="F147" s="21" t="s">
        <v>24</v>
      </c>
      <c r="G147" s="30">
        <f t="shared" si="5"/>
        <v>0</v>
      </c>
      <c r="H147" s="81"/>
    </row>
    <row r="148" spans="2:8" x14ac:dyDescent="0.25">
      <c r="B148" s="88" t="s">
        <v>28</v>
      </c>
      <c r="C148" s="89"/>
      <c r="D148" s="42">
        <v>2425.1</v>
      </c>
      <c r="E148" s="43">
        <v>3.79</v>
      </c>
      <c r="F148" s="21" t="s">
        <v>24</v>
      </c>
      <c r="G148" s="30">
        <f t="shared" si="5"/>
        <v>9191.128999999999</v>
      </c>
      <c r="H148" s="81"/>
    </row>
    <row r="149" spans="2:8" x14ac:dyDescent="0.25">
      <c r="B149" s="88" t="s">
        <v>29</v>
      </c>
      <c r="C149" s="89"/>
      <c r="D149" s="42">
        <v>1718.79</v>
      </c>
      <c r="E149" s="43">
        <v>3.79</v>
      </c>
      <c r="F149" s="21" t="s">
        <v>24</v>
      </c>
      <c r="G149" s="30">
        <f t="shared" si="5"/>
        <v>6514.2141000000001</v>
      </c>
      <c r="H149" s="81"/>
    </row>
    <row r="150" spans="2:8" x14ac:dyDescent="0.25">
      <c r="B150" s="88" t="s">
        <v>31</v>
      </c>
      <c r="C150" s="89"/>
      <c r="D150" s="42">
        <v>473.91</v>
      </c>
      <c r="E150" s="43">
        <v>7.58</v>
      </c>
      <c r="F150" s="21" t="s">
        <v>24</v>
      </c>
      <c r="G150" s="30">
        <f>D150*E150</f>
        <v>3592.2378000000003</v>
      </c>
      <c r="H150" s="81"/>
    </row>
    <row r="151" spans="2:8" ht="24" thickBot="1" x14ac:dyDescent="0.3">
      <c r="B151" s="84" t="s">
        <v>30</v>
      </c>
      <c r="C151" s="85"/>
      <c r="D151" s="36">
        <v>320.5</v>
      </c>
      <c r="E151" s="37">
        <v>15.16</v>
      </c>
      <c r="F151" s="20" t="s">
        <v>24</v>
      </c>
      <c r="G151" s="31">
        <f>D151*E151</f>
        <v>4858.78</v>
      </c>
      <c r="H151" s="81"/>
    </row>
    <row r="152" spans="2:8" x14ac:dyDescent="0.25">
      <c r="C152" s="3"/>
      <c r="D152" s="3"/>
      <c r="E152" s="4"/>
      <c r="F152" s="4"/>
      <c r="H152" s="61"/>
    </row>
    <row r="153" spans="2:8" ht="25.5" x14ac:dyDescent="0.25">
      <c r="C153" s="14" t="s">
        <v>14</v>
      </c>
      <c r="D153" s="6"/>
    </row>
    <row r="154" spans="2:8" ht="18.75" x14ac:dyDescent="0.25">
      <c r="C154" s="66" t="s">
        <v>6</v>
      </c>
      <c r="D154" s="65" t="s">
        <v>0</v>
      </c>
      <c r="E154" s="9">
        <f>ROUND((G142+D135)/D135,2)</f>
        <v>1.03</v>
      </c>
      <c r="F154" s="9"/>
      <c r="G154" s="10"/>
      <c r="H154" s="7"/>
    </row>
    <row r="155" spans="2:8" x14ac:dyDescent="0.25">
      <c r="C155" s="66"/>
      <c r="D155" s="65" t="s">
        <v>1</v>
      </c>
      <c r="E155" s="9">
        <f>ROUND((((G143+G144)^2)*0.01+D135)/D135,2)</f>
        <v>1</v>
      </c>
      <c r="F155" s="9"/>
      <c r="G155" s="11"/>
      <c r="H155" s="62"/>
    </row>
    <row r="156" spans="2:8" x14ac:dyDescent="0.25">
      <c r="C156" s="66"/>
      <c r="D156" s="65" t="s">
        <v>2</v>
      </c>
      <c r="E156" s="9">
        <f>ROUND((G145+D135)/D135,2)</f>
        <v>1</v>
      </c>
      <c r="F156" s="12"/>
      <c r="G156" s="11"/>
    </row>
    <row r="157" spans="2:8" x14ac:dyDescent="0.25">
      <c r="C157" s="66"/>
      <c r="D157" s="13" t="s">
        <v>3</v>
      </c>
      <c r="E157" s="45">
        <f>ROUND((SUM(G146:G151)+D135)/D135,2)</f>
        <v>1.92</v>
      </c>
      <c r="F157" s="10"/>
      <c r="G157" s="11"/>
    </row>
    <row r="158" spans="2:8" ht="25.5" x14ac:dyDescent="0.25">
      <c r="D158" s="46" t="s">
        <v>4</v>
      </c>
      <c r="E158" s="47">
        <f>SUM(E154:E157)-IF(D139="сплошная",3,2)</f>
        <v>1.9500000000000002</v>
      </c>
      <c r="F158" s="25"/>
    </row>
    <row r="159" spans="2:8" x14ac:dyDescent="0.25">
      <c r="E159" s="15"/>
    </row>
    <row r="160" spans="2:8" ht="25.5" x14ac:dyDescent="0.35">
      <c r="B160" s="22"/>
      <c r="C160" s="16" t="s">
        <v>23</v>
      </c>
      <c r="D160" s="67">
        <f>E158*D135</f>
        <v>56416.23000000001</v>
      </c>
      <c r="E160" s="67"/>
    </row>
    <row r="161" spans="2:8" ht="18.75" x14ac:dyDescent="0.3">
      <c r="C161" s="17" t="s">
        <v>8</v>
      </c>
      <c r="D161" s="68">
        <f>D160/D134</f>
        <v>337.82173652694615</v>
      </c>
      <c r="E161" s="68"/>
      <c r="G161" s="7"/>
      <c r="H161" s="63"/>
    </row>
    <row r="167" spans="2:8" ht="60.75" x14ac:dyDescent="0.8">
      <c r="B167" s="90" t="s">
        <v>61</v>
      </c>
      <c r="C167" s="90"/>
      <c r="D167" s="90"/>
      <c r="E167" s="90"/>
      <c r="F167" s="90"/>
      <c r="G167" s="90"/>
      <c r="H167" s="90"/>
    </row>
    <row r="168" spans="2:8" ht="35.25" customHeight="1" x14ac:dyDescent="0.25">
      <c r="B168" s="91" t="s">
        <v>35</v>
      </c>
      <c r="C168" s="91"/>
      <c r="D168" s="91"/>
      <c r="E168" s="91"/>
      <c r="F168" s="91"/>
      <c r="G168" s="91"/>
    </row>
    <row r="169" spans="2:8" x14ac:dyDescent="0.25">
      <c r="C169" s="64"/>
      <c r="G169" s="7"/>
    </row>
    <row r="170" spans="2:8" ht="25.5" x14ac:dyDescent="0.25">
      <c r="C170" s="14" t="s">
        <v>5</v>
      </c>
      <c r="D170" s="6"/>
    </row>
    <row r="171" spans="2:8" ht="20.25" customHeight="1" x14ac:dyDescent="0.25">
      <c r="B171" s="10"/>
      <c r="C171" s="92" t="s">
        <v>15</v>
      </c>
      <c r="D171" s="95" t="s">
        <v>36</v>
      </c>
      <c r="E171" s="95"/>
      <c r="F171" s="95"/>
      <c r="G171" s="95"/>
      <c r="H171" s="58"/>
    </row>
    <row r="172" spans="2:8" ht="20.25" customHeight="1" x14ac:dyDescent="0.25">
      <c r="B172" s="10"/>
      <c r="C172" s="93"/>
      <c r="D172" s="95" t="s">
        <v>37</v>
      </c>
      <c r="E172" s="95"/>
      <c r="F172" s="95"/>
      <c r="G172" s="95"/>
      <c r="H172" s="58"/>
    </row>
    <row r="173" spans="2:8" ht="20.25" customHeight="1" x14ac:dyDescent="0.25">
      <c r="B173" s="10"/>
      <c r="C173" s="94"/>
      <c r="D173" s="95" t="s">
        <v>46</v>
      </c>
      <c r="E173" s="95"/>
      <c r="F173" s="95"/>
      <c r="G173" s="95"/>
      <c r="H173" s="58"/>
    </row>
    <row r="174" spans="2:8" x14ac:dyDescent="0.25">
      <c r="C174" s="48" t="s">
        <v>12</v>
      </c>
      <c r="D174" s="49">
        <v>2.76</v>
      </c>
      <c r="E174" s="50"/>
      <c r="F174" s="10"/>
    </row>
    <row r="175" spans="2:8" x14ac:dyDescent="0.25">
      <c r="C175" s="1" t="s">
        <v>9</v>
      </c>
      <c r="D175" s="44">
        <v>119</v>
      </c>
      <c r="E175" s="75" t="s">
        <v>16</v>
      </c>
      <c r="F175" s="76"/>
      <c r="G175" s="79">
        <f>D176/D175</f>
        <v>174.6394117647059</v>
      </c>
    </row>
    <row r="176" spans="2:8" x14ac:dyDescent="0.25">
      <c r="C176" s="1" t="s">
        <v>10</v>
      </c>
      <c r="D176" s="44">
        <v>20782.09</v>
      </c>
      <c r="E176" s="77"/>
      <c r="F176" s="78"/>
      <c r="G176" s="80"/>
    </row>
    <row r="177" spans="2:8" x14ac:dyDescent="0.25">
      <c r="C177" s="54"/>
      <c r="D177" s="55"/>
      <c r="E177" s="56"/>
    </row>
    <row r="178" spans="2:8" x14ac:dyDescent="0.3">
      <c r="C178" s="53" t="s">
        <v>7</v>
      </c>
      <c r="D178" s="51" t="s">
        <v>44</v>
      </c>
      <c r="E178" s="59"/>
    </row>
    <row r="179" spans="2:8" x14ac:dyDescent="0.3">
      <c r="C179" s="53" t="s">
        <v>11</v>
      </c>
      <c r="D179" s="51">
        <v>70</v>
      </c>
      <c r="E179" s="59"/>
    </row>
    <row r="180" spans="2:8" x14ac:dyDescent="0.3">
      <c r="C180" s="53" t="s">
        <v>13</v>
      </c>
      <c r="D180" s="52" t="s">
        <v>33</v>
      </c>
      <c r="E180" s="59"/>
    </row>
    <row r="181" spans="2:8" ht="24" thickBot="1" x14ac:dyDescent="0.3">
      <c r="C181" s="60"/>
      <c r="D181" s="60"/>
    </row>
    <row r="182" spans="2:8" ht="48" thickBot="1" x14ac:dyDescent="0.3">
      <c r="B182" s="69" t="s">
        <v>17</v>
      </c>
      <c r="C182" s="70"/>
      <c r="D182" s="23" t="s">
        <v>20</v>
      </c>
      <c r="E182" s="71" t="s">
        <v>22</v>
      </c>
      <c r="F182" s="72"/>
      <c r="G182" s="2" t="s">
        <v>21</v>
      </c>
    </row>
    <row r="183" spans="2:8" ht="24" thickBot="1" x14ac:dyDescent="0.3">
      <c r="B183" s="73" t="s">
        <v>34</v>
      </c>
      <c r="C183" s="74"/>
      <c r="D183" s="32">
        <v>197.93</v>
      </c>
      <c r="E183" s="33">
        <v>2.76</v>
      </c>
      <c r="F183" s="18" t="s">
        <v>24</v>
      </c>
      <c r="G183" s="26">
        <f t="shared" ref="G183:G190" si="6">D183*E183</f>
        <v>546.28679999999997</v>
      </c>
      <c r="H183" s="81"/>
    </row>
    <row r="184" spans="2:8" x14ac:dyDescent="0.25">
      <c r="B184" s="82" t="s">
        <v>18</v>
      </c>
      <c r="C184" s="83"/>
      <c r="D184" s="34"/>
      <c r="E184" s="35"/>
      <c r="F184" s="19" t="s">
        <v>25</v>
      </c>
      <c r="G184" s="27">
        <f t="shared" si="6"/>
        <v>0</v>
      </c>
      <c r="H184" s="81"/>
    </row>
    <row r="185" spans="2:8" ht="24" thickBot="1" x14ac:dyDescent="0.3">
      <c r="B185" s="84" t="s">
        <v>19</v>
      </c>
      <c r="C185" s="85"/>
      <c r="D185" s="36"/>
      <c r="E185" s="37"/>
      <c r="F185" s="20" t="s">
        <v>25</v>
      </c>
      <c r="G185" s="28">
        <f t="shared" si="6"/>
        <v>0</v>
      </c>
      <c r="H185" s="81"/>
    </row>
    <row r="186" spans="2:8" ht="24" thickBot="1" x14ac:dyDescent="0.3">
      <c r="B186" s="86" t="s">
        <v>27</v>
      </c>
      <c r="C186" s="87"/>
      <c r="D186" s="38"/>
      <c r="E186" s="39"/>
      <c r="F186" s="24" t="s">
        <v>24</v>
      </c>
      <c r="G186" s="29">
        <f t="shared" si="6"/>
        <v>0</v>
      </c>
      <c r="H186" s="81"/>
    </row>
    <row r="187" spans="2:8" x14ac:dyDescent="0.25">
      <c r="B187" s="82" t="s">
        <v>32</v>
      </c>
      <c r="C187" s="83"/>
      <c r="D187" s="34">
        <v>665.33</v>
      </c>
      <c r="E187" s="35">
        <v>2.76</v>
      </c>
      <c r="F187" s="19" t="s">
        <v>24</v>
      </c>
      <c r="G187" s="27">
        <f t="shared" si="6"/>
        <v>1836.3108</v>
      </c>
      <c r="H187" s="81"/>
    </row>
    <row r="188" spans="2:8" x14ac:dyDescent="0.25">
      <c r="B188" s="88" t="s">
        <v>26</v>
      </c>
      <c r="C188" s="89"/>
      <c r="D188" s="40"/>
      <c r="E188" s="41"/>
      <c r="F188" s="21" t="s">
        <v>24</v>
      </c>
      <c r="G188" s="30">
        <f t="shared" si="6"/>
        <v>0</v>
      </c>
      <c r="H188" s="81"/>
    </row>
    <row r="189" spans="2:8" x14ac:dyDescent="0.25">
      <c r="B189" s="88" t="s">
        <v>28</v>
      </c>
      <c r="C189" s="89"/>
      <c r="D189" s="42">
        <v>2425.1</v>
      </c>
      <c r="E189" s="43">
        <v>2.76</v>
      </c>
      <c r="F189" s="21" t="s">
        <v>24</v>
      </c>
      <c r="G189" s="30">
        <f t="shared" si="6"/>
        <v>6693.2759999999989</v>
      </c>
      <c r="H189" s="81"/>
    </row>
    <row r="190" spans="2:8" x14ac:dyDescent="0.25">
      <c r="B190" s="88" t="s">
        <v>29</v>
      </c>
      <c r="C190" s="89"/>
      <c r="D190" s="42">
        <v>1718.79</v>
      </c>
      <c r="E190" s="43">
        <v>2.76</v>
      </c>
      <c r="F190" s="21" t="s">
        <v>24</v>
      </c>
      <c r="G190" s="30">
        <f t="shared" si="6"/>
        <v>4743.8603999999996</v>
      </c>
      <c r="H190" s="81"/>
    </row>
    <row r="191" spans="2:8" x14ac:dyDescent="0.25">
      <c r="B191" s="88" t="s">
        <v>31</v>
      </c>
      <c r="C191" s="89"/>
      <c r="D191" s="42">
        <v>473.91</v>
      </c>
      <c r="E191" s="43">
        <v>5.52</v>
      </c>
      <c r="F191" s="21" t="s">
        <v>24</v>
      </c>
      <c r="G191" s="30">
        <f>D191*E191</f>
        <v>2615.9832000000001</v>
      </c>
      <c r="H191" s="81"/>
    </row>
    <row r="192" spans="2:8" ht="24" thickBot="1" x14ac:dyDescent="0.3">
      <c r="B192" s="84" t="s">
        <v>30</v>
      </c>
      <c r="C192" s="85"/>
      <c r="D192" s="36">
        <v>320.5</v>
      </c>
      <c r="E192" s="37">
        <v>11.04</v>
      </c>
      <c r="F192" s="20" t="s">
        <v>24</v>
      </c>
      <c r="G192" s="31">
        <f>D192*E192</f>
        <v>3538.3199999999997</v>
      </c>
      <c r="H192" s="81"/>
    </row>
    <row r="193" spans="2:8" x14ac:dyDescent="0.25">
      <c r="C193" s="3"/>
      <c r="D193" s="3"/>
      <c r="E193" s="4"/>
      <c r="F193" s="4"/>
      <c r="H193" s="61"/>
    </row>
    <row r="194" spans="2:8" ht="25.5" x14ac:dyDescent="0.25">
      <c r="C194" s="14" t="s">
        <v>14</v>
      </c>
      <c r="D194" s="6"/>
    </row>
    <row r="195" spans="2:8" ht="18.75" x14ac:dyDescent="0.25">
      <c r="C195" s="66" t="s">
        <v>6</v>
      </c>
      <c r="D195" s="65" t="s">
        <v>0</v>
      </c>
      <c r="E195" s="9">
        <f>ROUND((G183+D176)/D176,2)</f>
        <v>1.03</v>
      </c>
      <c r="F195" s="9"/>
      <c r="G195" s="10"/>
      <c r="H195" s="7"/>
    </row>
    <row r="196" spans="2:8" x14ac:dyDescent="0.25">
      <c r="C196" s="66"/>
      <c r="D196" s="65" t="s">
        <v>1</v>
      </c>
      <c r="E196" s="9">
        <f>ROUND((((G184+G185)^2)*0.01+D176)/D176,2)</f>
        <v>1</v>
      </c>
      <c r="F196" s="9"/>
      <c r="G196" s="11"/>
      <c r="H196" s="62"/>
    </row>
    <row r="197" spans="2:8" x14ac:dyDescent="0.25">
      <c r="C197" s="66"/>
      <c r="D197" s="65" t="s">
        <v>2</v>
      </c>
      <c r="E197" s="9">
        <f>ROUND((G186+D176)/D176,2)</f>
        <v>1</v>
      </c>
      <c r="F197" s="12"/>
      <c r="G197" s="11"/>
    </row>
    <row r="198" spans="2:8" x14ac:dyDescent="0.25">
      <c r="C198" s="66"/>
      <c r="D198" s="13" t="s">
        <v>3</v>
      </c>
      <c r="E198" s="45">
        <f>ROUND((SUM(G187:G192)+D176)/D176,2)</f>
        <v>1.93</v>
      </c>
      <c r="F198" s="10"/>
      <c r="G198" s="11"/>
    </row>
    <row r="199" spans="2:8" ht="25.5" x14ac:dyDescent="0.25">
      <c r="D199" s="46" t="s">
        <v>4</v>
      </c>
      <c r="E199" s="47">
        <f>SUM(E195:E198)-IF(D180="сплошная",3,2)</f>
        <v>1.96</v>
      </c>
      <c r="F199" s="25"/>
    </row>
    <row r="200" spans="2:8" x14ac:dyDescent="0.25">
      <c r="E200" s="15"/>
    </row>
    <row r="201" spans="2:8" ht="25.5" x14ac:dyDescent="0.35">
      <c r="B201" s="22"/>
      <c r="C201" s="16" t="s">
        <v>23</v>
      </c>
      <c r="D201" s="67">
        <f>E199*D176</f>
        <v>40732.896399999998</v>
      </c>
      <c r="E201" s="67"/>
    </row>
    <row r="202" spans="2:8" ht="18.75" x14ac:dyDescent="0.3">
      <c r="C202" s="17" t="s">
        <v>8</v>
      </c>
      <c r="D202" s="68">
        <f>D201/D175</f>
        <v>342.29324705882351</v>
      </c>
      <c r="E202" s="68"/>
      <c r="G202" s="7"/>
      <c r="H202" s="63"/>
    </row>
    <row r="207" spans="2:8" ht="60.75" x14ac:dyDescent="0.8">
      <c r="B207" s="90" t="s">
        <v>62</v>
      </c>
      <c r="C207" s="90"/>
      <c r="D207" s="90"/>
      <c r="E207" s="90"/>
      <c r="F207" s="90"/>
      <c r="G207" s="90"/>
      <c r="H207" s="90"/>
    </row>
    <row r="208" spans="2:8" ht="36.75" customHeight="1" x14ac:dyDescent="0.25">
      <c r="B208" s="91" t="s">
        <v>35</v>
      </c>
      <c r="C208" s="91"/>
      <c r="D208" s="91"/>
      <c r="E208" s="91"/>
      <c r="F208" s="91"/>
      <c r="G208" s="91"/>
    </row>
    <row r="209" spans="2:8" x14ac:dyDescent="0.25">
      <c r="C209" s="64"/>
      <c r="G209" s="7"/>
    </row>
    <row r="210" spans="2:8" ht="25.5" x14ac:dyDescent="0.25">
      <c r="C210" s="14" t="s">
        <v>5</v>
      </c>
      <c r="D210" s="6"/>
    </row>
    <row r="211" spans="2:8" ht="20.25" customHeight="1" x14ac:dyDescent="0.25">
      <c r="B211" s="10"/>
      <c r="C211" s="92" t="s">
        <v>15</v>
      </c>
      <c r="D211" s="95" t="s">
        <v>36</v>
      </c>
      <c r="E211" s="95"/>
      <c r="F211" s="95"/>
      <c r="G211" s="95"/>
      <c r="H211" s="58"/>
    </row>
    <row r="212" spans="2:8" ht="20.25" customHeight="1" x14ac:dyDescent="0.25">
      <c r="B212" s="10"/>
      <c r="C212" s="93"/>
      <c r="D212" s="95" t="s">
        <v>37</v>
      </c>
      <c r="E212" s="95"/>
      <c r="F212" s="95"/>
      <c r="G212" s="95"/>
      <c r="H212" s="58"/>
    </row>
    <row r="213" spans="2:8" ht="20.25" customHeight="1" x14ac:dyDescent="0.25">
      <c r="B213" s="10"/>
      <c r="C213" s="94"/>
      <c r="D213" s="95" t="s">
        <v>47</v>
      </c>
      <c r="E213" s="95"/>
      <c r="F213" s="95"/>
      <c r="G213" s="95"/>
      <c r="H213" s="58"/>
    </row>
    <row r="214" spans="2:8" x14ac:dyDescent="0.25">
      <c r="C214" s="48" t="s">
        <v>12</v>
      </c>
      <c r="D214" s="49">
        <v>2.8</v>
      </c>
      <c r="E214" s="50"/>
      <c r="F214" s="10"/>
    </row>
    <row r="215" spans="2:8" x14ac:dyDescent="0.25">
      <c r="C215" s="1" t="s">
        <v>9</v>
      </c>
      <c r="D215" s="44">
        <v>131</v>
      </c>
      <c r="E215" s="75" t="s">
        <v>16</v>
      </c>
      <c r="F215" s="76"/>
      <c r="G215" s="79">
        <f>D216/D215</f>
        <v>96.584274809160306</v>
      </c>
    </row>
    <row r="216" spans="2:8" x14ac:dyDescent="0.25">
      <c r="C216" s="1" t="s">
        <v>10</v>
      </c>
      <c r="D216" s="44">
        <v>12652.54</v>
      </c>
      <c r="E216" s="77"/>
      <c r="F216" s="78"/>
      <c r="G216" s="80"/>
    </row>
    <row r="217" spans="2:8" x14ac:dyDescent="0.25">
      <c r="C217" s="54"/>
      <c r="D217" s="55"/>
      <c r="E217" s="56"/>
    </row>
    <row r="218" spans="2:8" x14ac:dyDescent="0.3">
      <c r="C218" s="53" t="s">
        <v>7</v>
      </c>
      <c r="D218" s="51" t="s">
        <v>44</v>
      </c>
      <c r="E218" s="59"/>
    </row>
    <row r="219" spans="2:8" x14ac:dyDescent="0.3">
      <c r="C219" s="53" t="s">
        <v>11</v>
      </c>
      <c r="D219" s="51">
        <v>70</v>
      </c>
      <c r="E219" s="59"/>
    </row>
    <row r="220" spans="2:8" x14ac:dyDescent="0.3">
      <c r="C220" s="53" t="s">
        <v>13</v>
      </c>
      <c r="D220" s="52" t="s">
        <v>33</v>
      </c>
      <c r="E220" s="59"/>
    </row>
    <row r="221" spans="2:8" ht="24" thickBot="1" x14ac:dyDescent="0.3">
      <c r="C221" s="60"/>
      <c r="D221" s="60"/>
    </row>
    <row r="222" spans="2:8" ht="48" thickBot="1" x14ac:dyDescent="0.3">
      <c r="B222" s="69" t="s">
        <v>17</v>
      </c>
      <c r="C222" s="70"/>
      <c r="D222" s="23" t="s">
        <v>20</v>
      </c>
      <c r="E222" s="71" t="s">
        <v>22</v>
      </c>
      <c r="F222" s="72"/>
      <c r="G222" s="2" t="s">
        <v>21</v>
      </c>
    </row>
    <row r="223" spans="2:8" ht="24" thickBot="1" x14ac:dyDescent="0.3">
      <c r="B223" s="73" t="s">
        <v>34</v>
      </c>
      <c r="C223" s="74"/>
      <c r="D223" s="32">
        <v>197.93</v>
      </c>
      <c r="E223" s="33">
        <v>2.8</v>
      </c>
      <c r="F223" s="18" t="s">
        <v>24</v>
      </c>
      <c r="G223" s="26">
        <f t="shared" ref="G223:G230" si="7">D223*E223</f>
        <v>554.20399999999995</v>
      </c>
      <c r="H223" s="81"/>
    </row>
    <row r="224" spans="2:8" x14ac:dyDescent="0.25">
      <c r="B224" s="82" t="s">
        <v>18</v>
      </c>
      <c r="C224" s="83"/>
      <c r="D224" s="34"/>
      <c r="E224" s="35"/>
      <c r="F224" s="19" t="s">
        <v>25</v>
      </c>
      <c r="G224" s="27">
        <f t="shared" si="7"/>
        <v>0</v>
      </c>
      <c r="H224" s="81"/>
    </row>
    <row r="225" spans="2:8" ht="24" thickBot="1" x14ac:dyDescent="0.3">
      <c r="B225" s="84" t="s">
        <v>19</v>
      </c>
      <c r="C225" s="85"/>
      <c r="D225" s="36"/>
      <c r="E225" s="37"/>
      <c r="F225" s="20" t="s">
        <v>25</v>
      </c>
      <c r="G225" s="28">
        <f t="shared" si="7"/>
        <v>0</v>
      </c>
      <c r="H225" s="81"/>
    </row>
    <row r="226" spans="2:8" ht="24" thickBot="1" x14ac:dyDescent="0.3">
      <c r="B226" s="86" t="s">
        <v>27</v>
      </c>
      <c r="C226" s="87"/>
      <c r="D226" s="38"/>
      <c r="E226" s="39"/>
      <c r="F226" s="24" t="s">
        <v>24</v>
      </c>
      <c r="G226" s="29">
        <f t="shared" si="7"/>
        <v>0</v>
      </c>
      <c r="H226" s="81"/>
    </row>
    <row r="227" spans="2:8" x14ac:dyDescent="0.25">
      <c r="B227" s="82" t="s">
        <v>32</v>
      </c>
      <c r="C227" s="83"/>
      <c r="D227" s="34">
        <v>665.33</v>
      </c>
      <c r="E227" s="35">
        <v>2.8</v>
      </c>
      <c r="F227" s="19" t="s">
        <v>24</v>
      </c>
      <c r="G227" s="27">
        <f t="shared" si="7"/>
        <v>1862.924</v>
      </c>
      <c r="H227" s="81"/>
    </row>
    <row r="228" spans="2:8" x14ac:dyDescent="0.25">
      <c r="B228" s="88" t="s">
        <v>26</v>
      </c>
      <c r="C228" s="89"/>
      <c r="D228" s="40"/>
      <c r="E228" s="41"/>
      <c r="F228" s="21" t="s">
        <v>24</v>
      </c>
      <c r="G228" s="30">
        <f t="shared" si="7"/>
        <v>0</v>
      </c>
      <c r="H228" s="81"/>
    </row>
    <row r="229" spans="2:8" x14ac:dyDescent="0.25">
      <c r="B229" s="88" t="s">
        <v>28</v>
      </c>
      <c r="C229" s="89"/>
      <c r="D229" s="42">
        <v>2425.1</v>
      </c>
      <c r="E229" s="43">
        <v>2.8</v>
      </c>
      <c r="F229" s="21" t="s">
        <v>24</v>
      </c>
      <c r="G229" s="30">
        <f t="shared" si="7"/>
        <v>6790.28</v>
      </c>
      <c r="H229" s="81"/>
    </row>
    <row r="230" spans="2:8" x14ac:dyDescent="0.25">
      <c r="B230" s="88" t="s">
        <v>29</v>
      </c>
      <c r="C230" s="89"/>
      <c r="D230" s="42">
        <v>1718.79</v>
      </c>
      <c r="E230" s="43">
        <v>2.8</v>
      </c>
      <c r="F230" s="21" t="s">
        <v>24</v>
      </c>
      <c r="G230" s="30">
        <f t="shared" si="7"/>
        <v>4812.6119999999992</v>
      </c>
      <c r="H230" s="81"/>
    </row>
    <row r="231" spans="2:8" x14ac:dyDescent="0.25">
      <c r="B231" s="88" t="s">
        <v>31</v>
      </c>
      <c r="C231" s="89"/>
      <c r="D231" s="42">
        <v>473.91</v>
      </c>
      <c r="E231" s="43">
        <v>5.6</v>
      </c>
      <c r="F231" s="21" t="s">
        <v>24</v>
      </c>
      <c r="G231" s="30">
        <f>D231*E231</f>
        <v>2653.8960000000002</v>
      </c>
      <c r="H231" s="81"/>
    </row>
    <row r="232" spans="2:8" ht="24" thickBot="1" x14ac:dyDescent="0.3">
      <c r="B232" s="84" t="s">
        <v>30</v>
      </c>
      <c r="C232" s="85"/>
      <c r="D232" s="36">
        <v>320.5</v>
      </c>
      <c r="E232" s="37">
        <v>11.2</v>
      </c>
      <c r="F232" s="20" t="s">
        <v>24</v>
      </c>
      <c r="G232" s="31">
        <f>D232*E232</f>
        <v>3589.6</v>
      </c>
      <c r="H232" s="81"/>
    </row>
    <row r="233" spans="2:8" x14ac:dyDescent="0.25">
      <c r="C233" s="3"/>
      <c r="D233" s="3"/>
      <c r="E233" s="4"/>
      <c r="F233" s="4"/>
      <c r="H233" s="61"/>
    </row>
    <row r="234" spans="2:8" ht="25.5" x14ac:dyDescent="0.25">
      <c r="C234" s="14" t="s">
        <v>14</v>
      </c>
      <c r="D234" s="6"/>
    </row>
    <row r="235" spans="2:8" ht="18.75" x14ac:dyDescent="0.25">
      <c r="C235" s="66" t="s">
        <v>6</v>
      </c>
      <c r="D235" s="65" t="s">
        <v>0</v>
      </c>
      <c r="E235" s="9">
        <f>ROUND((G223+D216)/D216,2)</f>
        <v>1.04</v>
      </c>
      <c r="F235" s="9"/>
      <c r="G235" s="10"/>
      <c r="H235" s="7"/>
    </row>
    <row r="236" spans="2:8" x14ac:dyDescent="0.25">
      <c r="C236" s="66"/>
      <c r="D236" s="65" t="s">
        <v>1</v>
      </c>
      <c r="E236" s="9">
        <f>ROUND((((G224+G225)^2)*0.01+D216)/D216,2)</f>
        <v>1</v>
      </c>
      <c r="F236" s="9"/>
      <c r="G236" s="11"/>
      <c r="H236" s="62"/>
    </row>
    <row r="237" spans="2:8" x14ac:dyDescent="0.25">
      <c r="C237" s="66"/>
      <c r="D237" s="65" t="s">
        <v>2</v>
      </c>
      <c r="E237" s="9">
        <f>ROUND((G226+D216)/D216,2)</f>
        <v>1</v>
      </c>
      <c r="F237" s="12"/>
      <c r="G237" s="11"/>
    </row>
    <row r="238" spans="2:8" x14ac:dyDescent="0.25">
      <c r="C238" s="66"/>
      <c r="D238" s="13" t="s">
        <v>3</v>
      </c>
      <c r="E238" s="45">
        <f>ROUND((SUM(G227:G232)+D216)/D216,2)</f>
        <v>2.56</v>
      </c>
      <c r="F238" s="10"/>
      <c r="G238" s="11"/>
    </row>
    <row r="239" spans="2:8" ht="25.5" x14ac:dyDescent="0.25">
      <c r="D239" s="46" t="s">
        <v>4</v>
      </c>
      <c r="E239" s="47">
        <f>SUM(E235:E238)-IF(D220="сплошная",3,2)</f>
        <v>2.5999999999999996</v>
      </c>
      <c r="F239" s="25"/>
    </row>
    <row r="240" spans="2:8" x14ac:dyDescent="0.25">
      <c r="E240" s="15"/>
    </row>
    <row r="241" spans="2:8" ht="25.5" x14ac:dyDescent="0.35">
      <c r="B241" s="22"/>
      <c r="C241" s="16" t="s">
        <v>23</v>
      </c>
      <c r="D241" s="67">
        <f>E239*D216</f>
        <v>32896.603999999999</v>
      </c>
      <c r="E241" s="67"/>
    </row>
    <row r="242" spans="2:8" ht="18.75" x14ac:dyDescent="0.3">
      <c r="C242" s="17" t="s">
        <v>8</v>
      </c>
      <c r="D242" s="68">
        <f>D241/D215</f>
        <v>251.1191145038168</v>
      </c>
      <c r="E242" s="68"/>
      <c r="G242" s="7"/>
      <c r="H242" s="63"/>
    </row>
    <row r="247" spans="2:8" ht="60.75" x14ac:dyDescent="0.8">
      <c r="B247" s="90" t="s">
        <v>63</v>
      </c>
      <c r="C247" s="90"/>
      <c r="D247" s="90"/>
      <c r="E247" s="90"/>
      <c r="F247" s="90"/>
      <c r="G247" s="90"/>
      <c r="H247" s="90"/>
    </row>
    <row r="248" spans="2:8" ht="50.25" customHeight="1" x14ac:dyDescent="0.25">
      <c r="B248" s="91" t="s">
        <v>35</v>
      </c>
      <c r="C248" s="91"/>
      <c r="D248" s="91"/>
      <c r="E248" s="91"/>
      <c r="F248" s="91"/>
      <c r="G248" s="91"/>
    </row>
    <row r="249" spans="2:8" x14ac:dyDescent="0.25">
      <c r="C249" s="64"/>
      <c r="G249" s="7"/>
    </row>
    <row r="250" spans="2:8" ht="25.5" x14ac:dyDescent="0.25">
      <c r="C250" s="14" t="s">
        <v>5</v>
      </c>
      <c r="D250" s="6"/>
    </row>
    <row r="251" spans="2:8" ht="20.25" customHeight="1" x14ac:dyDescent="0.25">
      <c r="B251" s="10"/>
      <c r="C251" s="92" t="s">
        <v>15</v>
      </c>
      <c r="D251" s="95" t="s">
        <v>36</v>
      </c>
      <c r="E251" s="95"/>
      <c r="F251" s="95"/>
      <c r="G251" s="95"/>
      <c r="H251" s="58"/>
    </row>
    <row r="252" spans="2:8" ht="20.25" customHeight="1" x14ac:dyDescent="0.25">
      <c r="B252" s="10"/>
      <c r="C252" s="93"/>
      <c r="D252" s="95" t="s">
        <v>37</v>
      </c>
      <c r="E252" s="95"/>
      <c r="F252" s="95"/>
      <c r="G252" s="95"/>
      <c r="H252" s="58"/>
    </row>
    <row r="253" spans="2:8" ht="20.25" customHeight="1" x14ac:dyDescent="0.25">
      <c r="B253" s="10"/>
      <c r="C253" s="94"/>
      <c r="D253" s="95" t="s">
        <v>48</v>
      </c>
      <c r="E253" s="95"/>
      <c r="F253" s="95"/>
      <c r="G253" s="95"/>
      <c r="H253" s="58"/>
    </row>
    <row r="254" spans="2:8" x14ac:dyDescent="0.25">
      <c r="C254" s="48" t="s">
        <v>12</v>
      </c>
      <c r="D254" s="49">
        <v>3.5</v>
      </c>
      <c r="E254" s="50"/>
      <c r="F254" s="10"/>
    </row>
    <row r="255" spans="2:8" x14ac:dyDescent="0.25">
      <c r="C255" s="1" t="s">
        <v>9</v>
      </c>
      <c r="D255" s="44">
        <v>379</v>
      </c>
      <c r="E255" s="75" t="s">
        <v>16</v>
      </c>
      <c r="F255" s="76"/>
      <c r="G255" s="79">
        <f>D256/D255</f>
        <v>88.737572559366754</v>
      </c>
    </row>
    <row r="256" spans="2:8" x14ac:dyDescent="0.25">
      <c r="C256" s="1" t="s">
        <v>10</v>
      </c>
      <c r="D256" s="44">
        <v>33631.54</v>
      </c>
      <c r="E256" s="77"/>
      <c r="F256" s="78"/>
      <c r="G256" s="80"/>
    </row>
    <row r="257" spans="2:8" x14ac:dyDescent="0.25">
      <c r="C257" s="54"/>
      <c r="D257" s="55"/>
      <c r="E257" s="56"/>
    </row>
    <row r="258" spans="2:8" x14ac:dyDescent="0.3">
      <c r="C258" s="53" t="s">
        <v>7</v>
      </c>
      <c r="D258" s="51" t="s">
        <v>49</v>
      </c>
      <c r="E258" s="59"/>
    </row>
    <row r="259" spans="2:8" x14ac:dyDescent="0.3">
      <c r="C259" s="53" t="s">
        <v>11</v>
      </c>
      <c r="D259" s="51">
        <v>80</v>
      </c>
      <c r="E259" s="59"/>
    </row>
    <row r="260" spans="2:8" x14ac:dyDescent="0.3">
      <c r="C260" s="53" t="s">
        <v>13</v>
      </c>
      <c r="D260" s="52" t="s">
        <v>33</v>
      </c>
      <c r="E260" s="59"/>
    </row>
    <row r="261" spans="2:8" ht="24" thickBot="1" x14ac:dyDescent="0.3">
      <c r="C261" s="60"/>
      <c r="D261" s="60"/>
    </row>
    <row r="262" spans="2:8" ht="48" thickBot="1" x14ac:dyDescent="0.3">
      <c r="B262" s="69" t="s">
        <v>17</v>
      </c>
      <c r="C262" s="70"/>
      <c r="D262" s="23" t="s">
        <v>20</v>
      </c>
      <c r="E262" s="71" t="s">
        <v>22</v>
      </c>
      <c r="F262" s="72"/>
      <c r="G262" s="2" t="s">
        <v>21</v>
      </c>
    </row>
    <row r="263" spans="2:8" ht="24" thickBot="1" x14ac:dyDescent="0.3">
      <c r="B263" s="73" t="s">
        <v>34</v>
      </c>
      <c r="C263" s="74"/>
      <c r="D263" s="32">
        <v>197.93</v>
      </c>
      <c r="E263" s="33">
        <v>3.5</v>
      </c>
      <c r="F263" s="18" t="s">
        <v>24</v>
      </c>
      <c r="G263" s="26">
        <f t="shared" ref="G263:G270" si="8">D263*E263</f>
        <v>692.755</v>
      </c>
      <c r="H263" s="81"/>
    </row>
    <row r="264" spans="2:8" x14ac:dyDescent="0.25">
      <c r="B264" s="82" t="s">
        <v>18</v>
      </c>
      <c r="C264" s="83"/>
      <c r="D264" s="34"/>
      <c r="E264" s="35"/>
      <c r="F264" s="19" t="s">
        <v>25</v>
      </c>
      <c r="G264" s="27">
        <f t="shared" si="8"/>
        <v>0</v>
      </c>
      <c r="H264" s="81"/>
    </row>
    <row r="265" spans="2:8" ht="24" thickBot="1" x14ac:dyDescent="0.3">
      <c r="B265" s="84" t="s">
        <v>19</v>
      </c>
      <c r="C265" s="85"/>
      <c r="D265" s="36"/>
      <c r="E265" s="37"/>
      <c r="F265" s="20" t="s">
        <v>25</v>
      </c>
      <c r="G265" s="28">
        <f t="shared" si="8"/>
        <v>0</v>
      </c>
      <c r="H265" s="81"/>
    </row>
    <row r="266" spans="2:8" ht="24" thickBot="1" x14ac:dyDescent="0.3">
      <c r="B266" s="86" t="s">
        <v>27</v>
      </c>
      <c r="C266" s="87"/>
      <c r="D266" s="38"/>
      <c r="E266" s="39"/>
      <c r="F266" s="24" t="s">
        <v>24</v>
      </c>
      <c r="G266" s="29">
        <f t="shared" si="8"/>
        <v>0</v>
      </c>
      <c r="H266" s="81"/>
    </row>
    <row r="267" spans="2:8" x14ac:dyDescent="0.25">
      <c r="B267" s="82" t="s">
        <v>32</v>
      </c>
      <c r="C267" s="83"/>
      <c r="D267" s="34">
        <v>665.33</v>
      </c>
      <c r="E267" s="35">
        <v>3.5</v>
      </c>
      <c r="F267" s="19" t="s">
        <v>24</v>
      </c>
      <c r="G267" s="27">
        <f t="shared" si="8"/>
        <v>2328.6550000000002</v>
      </c>
      <c r="H267" s="81"/>
    </row>
    <row r="268" spans="2:8" x14ac:dyDescent="0.25">
      <c r="B268" s="88" t="s">
        <v>26</v>
      </c>
      <c r="C268" s="89"/>
      <c r="D268" s="40"/>
      <c r="E268" s="41"/>
      <c r="F268" s="21" t="s">
        <v>24</v>
      </c>
      <c r="G268" s="30">
        <f t="shared" si="8"/>
        <v>0</v>
      </c>
      <c r="H268" s="81"/>
    </row>
    <row r="269" spans="2:8" x14ac:dyDescent="0.25">
      <c r="B269" s="88" t="s">
        <v>28</v>
      </c>
      <c r="C269" s="89"/>
      <c r="D269" s="42">
        <v>2425.1</v>
      </c>
      <c r="E269" s="43">
        <v>3.5</v>
      </c>
      <c r="F269" s="21" t="s">
        <v>24</v>
      </c>
      <c r="G269" s="30">
        <f t="shared" si="8"/>
        <v>8487.85</v>
      </c>
      <c r="H269" s="81"/>
    </row>
    <row r="270" spans="2:8" x14ac:dyDescent="0.25">
      <c r="B270" s="88" t="s">
        <v>29</v>
      </c>
      <c r="C270" s="89"/>
      <c r="D270" s="42">
        <v>1718.79</v>
      </c>
      <c r="E270" s="43">
        <v>3.5</v>
      </c>
      <c r="F270" s="21" t="s">
        <v>24</v>
      </c>
      <c r="G270" s="30">
        <f t="shared" si="8"/>
        <v>6015.7649999999994</v>
      </c>
      <c r="H270" s="81"/>
    </row>
    <row r="271" spans="2:8" x14ac:dyDescent="0.25">
      <c r="B271" s="88" t="s">
        <v>31</v>
      </c>
      <c r="C271" s="89"/>
      <c r="D271" s="42">
        <v>473.91</v>
      </c>
      <c r="E271" s="43">
        <v>7</v>
      </c>
      <c r="F271" s="21" t="s">
        <v>24</v>
      </c>
      <c r="G271" s="30">
        <f>D271*E271</f>
        <v>3317.3700000000003</v>
      </c>
      <c r="H271" s="81"/>
    </row>
    <row r="272" spans="2:8" ht="24" thickBot="1" x14ac:dyDescent="0.3">
      <c r="B272" s="84" t="s">
        <v>30</v>
      </c>
      <c r="C272" s="85"/>
      <c r="D272" s="36">
        <v>320.5</v>
      </c>
      <c r="E272" s="37">
        <v>14</v>
      </c>
      <c r="F272" s="20" t="s">
        <v>24</v>
      </c>
      <c r="G272" s="31">
        <f>D272*E272</f>
        <v>4487</v>
      </c>
      <c r="H272" s="81"/>
    </row>
    <row r="273" spans="2:8" x14ac:dyDescent="0.25">
      <c r="C273" s="3"/>
      <c r="D273" s="3"/>
      <c r="E273" s="4"/>
      <c r="F273" s="4"/>
      <c r="H273" s="61"/>
    </row>
    <row r="274" spans="2:8" ht="25.5" x14ac:dyDescent="0.25">
      <c r="C274" s="14" t="s">
        <v>14</v>
      </c>
      <c r="D274" s="6"/>
    </row>
    <row r="275" spans="2:8" ht="18.75" x14ac:dyDescent="0.25">
      <c r="C275" s="66" t="s">
        <v>6</v>
      </c>
      <c r="D275" s="65" t="s">
        <v>0</v>
      </c>
      <c r="E275" s="9">
        <f>ROUND((G263+D256)/D256,2)</f>
        <v>1.02</v>
      </c>
      <c r="F275" s="9"/>
      <c r="G275" s="10"/>
      <c r="H275" s="7"/>
    </row>
    <row r="276" spans="2:8" x14ac:dyDescent="0.25">
      <c r="C276" s="66"/>
      <c r="D276" s="65" t="s">
        <v>1</v>
      </c>
      <c r="E276" s="9">
        <f>ROUND((((G264+G265)^2)*0.01+D256)/D256,2)</f>
        <v>1</v>
      </c>
      <c r="F276" s="9"/>
      <c r="G276" s="11"/>
      <c r="H276" s="62"/>
    </row>
    <row r="277" spans="2:8" x14ac:dyDescent="0.25">
      <c r="C277" s="66"/>
      <c r="D277" s="65" t="s">
        <v>2</v>
      </c>
      <c r="E277" s="9">
        <f>ROUND((G266+D256)/D256,2)</f>
        <v>1</v>
      </c>
      <c r="F277" s="12"/>
      <c r="G277" s="11"/>
    </row>
    <row r="278" spans="2:8" x14ac:dyDescent="0.25">
      <c r="C278" s="66"/>
      <c r="D278" s="13" t="s">
        <v>3</v>
      </c>
      <c r="E278" s="45">
        <f>ROUND((SUM(G267:G272)+D256)/D256,2)</f>
        <v>1.73</v>
      </c>
      <c r="F278" s="10"/>
      <c r="G278" s="11"/>
    </row>
    <row r="279" spans="2:8" ht="25.5" x14ac:dyDescent="0.25">
      <c r="D279" s="46" t="s">
        <v>4</v>
      </c>
      <c r="E279" s="47">
        <f>SUM(E275:E278)-IF(D260="сплошная",3,2)</f>
        <v>1.75</v>
      </c>
      <c r="F279" s="25"/>
    </row>
    <row r="280" spans="2:8" x14ac:dyDescent="0.25">
      <c r="E280" s="15"/>
    </row>
    <row r="281" spans="2:8" ht="25.5" x14ac:dyDescent="0.35">
      <c r="B281" s="22"/>
      <c r="C281" s="16" t="s">
        <v>23</v>
      </c>
      <c r="D281" s="67">
        <f>E279*D256</f>
        <v>58855.195</v>
      </c>
      <c r="E281" s="67"/>
    </row>
    <row r="282" spans="2:8" ht="18.75" x14ac:dyDescent="0.3">
      <c r="C282" s="17" t="s">
        <v>8</v>
      </c>
      <c r="D282" s="68">
        <f>D281/D255</f>
        <v>155.29075197889182</v>
      </c>
      <c r="E282" s="68"/>
      <c r="G282" s="7"/>
      <c r="H282" s="63"/>
    </row>
    <row r="287" spans="2:8" ht="60.75" x14ac:dyDescent="0.8">
      <c r="B287" s="90" t="s">
        <v>64</v>
      </c>
      <c r="C287" s="90"/>
      <c r="D287" s="90"/>
      <c r="E287" s="90"/>
      <c r="F287" s="90"/>
      <c r="G287" s="90"/>
      <c r="H287" s="90"/>
    </row>
    <row r="288" spans="2:8" ht="33" customHeight="1" x14ac:dyDescent="0.25">
      <c r="B288" s="91" t="s">
        <v>35</v>
      </c>
      <c r="C288" s="91"/>
      <c r="D288" s="91"/>
      <c r="E288" s="91"/>
      <c r="F288" s="91"/>
      <c r="G288" s="91"/>
    </row>
    <row r="289" spans="2:8" x14ac:dyDescent="0.25">
      <c r="C289" s="64"/>
      <c r="G289" s="7"/>
    </row>
    <row r="290" spans="2:8" ht="25.5" x14ac:dyDescent="0.25">
      <c r="C290" s="14" t="s">
        <v>5</v>
      </c>
      <c r="D290" s="6"/>
    </row>
    <row r="291" spans="2:8" ht="20.25" customHeight="1" x14ac:dyDescent="0.25">
      <c r="B291" s="10"/>
      <c r="C291" s="92" t="s">
        <v>15</v>
      </c>
      <c r="D291" s="95" t="s">
        <v>36</v>
      </c>
      <c r="E291" s="95"/>
      <c r="F291" s="95"/>
      <c r="G291" s="95"/>
      <c r="H291" s="58"/>
    </row>
    <row r="292" spans="2:8" ht="20.25" customHeight="1" x14ac:dyDescent="0.25">
      <c r="B292" s="10"/>
      <c r="C292" s="93"/>
      <c r="D292" s="95" t="s">
        <v>50</v>
      </c>
      <c r="E292" s="95"/>
      <c r="F292" s="95"/>
      <c r="G292" s="95"/>
      <c r="H292" s="58"/>
    </row>
    <row r="293" spans="2:8" ht="20.25" customHeight="1" x14ac:dyDescent="0.25">
      <c r="B293" s="10"/>
      <c r="C293" s="94"/>
      <c r="D293" s="95" t="s">
        <v>51</v>
      </c>
      <c r="E293" s="95"/>
      <c r="F293" s="95"/>
      <c r="G293" s="95"/>
      <c r="H293" s="58"/>
    </row>
    <row r="294" spans="2:8" x14ac:dyDescent="0.25">
      <c r="C294" s="48" t="s">
        <v>12</v>
      </c>
      <c r="D294" s="49">
        <v>0.8</v>
      </c>
      <c r="E294" s="50"/>
      <c r="F294" s="10"/>
    </row>
    <row r="295" spans="2:8" x14ac:dyDescent="0.25">
      <c r="C295" s="1" t="s">
        <v>9</v>
      </c>
      <c r="D295" s="44">
        <v>157</v>
      </c>
      <c r="E295" s="75" t="s">
        <v>16</v>
      </c>
      <c r="F295" s="76"/>
      <c r="G295" s="79">
        <f>D296/D295</f>
        <v>9.6449681528662428</v>
      </c>
    </row>
    <row r="296" spans="2:8" x14ac:dyDescent="0.25">
      <c r="C296" s="1" t="s">
        <v>10</v>
      </c>
      <c r="D296" s="44">
        <v>1514.26</v>
      </c>
      <c r="E296" s="77"/>
      <c r="F296" s="78"/>
      <c r="G296" s="80"/>
    </row>
    <row r="297" spans="2:8" x14ac:dyDescent="0.25">
      <c r="C297" s="54"/>
      <c r="D297" s="55"/>
      <c r="E297" s="56"/>
    </row>
    <row r="298" spans="2:8" x14ac:dyDescent="0.3">
      <c r="C298" s="53" t="s">
        <v>7</v>
      </c>
      <c r="D298" s="51" t="s">
        <v>52</v>
      </c>
      <c r="E298" s="59"/>
    </row>
    <row r="299" spans="2:8" x14ac:dyDescent="0.3">
      <c r="C299" s="53" t="s">
        <v>11</v>
      </c>
      <c r="D299" s="51">
        <v>55</v>
      </c>
      <c r="E299" s="59"/>
    </row>
    <row r="300" spans="2:8" x14ac:dyDescent="0.3">
      <c r="C300" s="53" t="s">
        <v>13</v>
      </c>
      <c r="D300" s="52" t="s">
        <v>33</v>
      </c>
      <c r="E300" s="59"/>
    </row>
    <row r="301" spans="2:8" ht="24" thickBot="1" x14ac:dyDescent="0.3">
      <c r="C301" s="60"/>
      <c r="D301" s="60"/>
    </row>
    <row r="302" spans="2:8" ht="48" thickBot="1" x14ac:dyDescent="0.3">
      <c r="B302" s="69" t="s">
        <v>17</v>
      </c>
      <c r="C302" s="70"/>
      <c r="D302" s="23" t="s">
        <v>20</v>
      </c>
      <c r="E302" s="71" t="s">
        <v>22</v>
      </c>
      <c r="F302" s="72"/>
      <c r="G302" s="2" t="s">
        <v>21</v>
      </c>
    </row>
    <row r="303" spans="2:8" ht="24" thickBot="1" x14ac:dyDescent="0.3">
      <c r="B303" s="73" t="s">
        <v>34</v>
      </c>
      <c r="C303" s="74"/>
      <c r="D303" s="32">
        <v>197.93</v>
      </c>
      <c r="E303" s="33">
        <v>0.8</v>
      </c>
      <c r="F303" s="18" t="s">
        <v>24</v>
      </c>
      <c r="G303" s="26">
        <f t="shared" ref="G303:G310" si="9">D303*E303</f>
        <v>158.34400000000002</v>
      </c>
      <c r="H303" s="81"/>
    </row>
    <row r="304" spans="2:8" x14ac:dyDescent="0.25">
      <c r="B304" s="82" t="s">
        <v>18</v>
      </c>
      <c r="C304" s="83"/>
      <c r="D304" s="34"/>
      <c r="E304" s="35"/>
      <c r="F304" s="19" t="s">
        <v>25</v>
      </c>
      <c r="G304" s="27">
        <f t="shared" si="9"/>
        <v>0</v>
      </c>
      <c r="H304" s="81"/>
    </row>
    <row r="305" spans="2:8" ht="24" thickBot="1" x14ac:dyDescent="0.3">
      <c r="B305" s="84" t="s">
        <v>19</v>
      </c>
      <c r="C305" s="85"/>
      <c r="D305" s="36"/>
      <c r="E305" s="37"/>
      <c r="F305" s="20" t="s">
        <v>25</v>
      </c>
      <c r="G305" s="28">
        <f t="shared" si="9"/>
        <v>0</v>
      </c>
      <c r="H305" s="81"/>
    </row>
    <row r="306" spans="2:8" ht="24" thickBot="1" x14ac:dyDescent="0.3">
      <c r="B306" s="86" t="s">
        <v>27</v>
      </c>
      <c r="C306" s="87"/>
      <c r="D306" s="38"/>
      <c r="E306" s="39"/>
      <c r="F306" s="24" t="s">
        <v>24</v>
      </c>
      <c r="G306" s="29">
        <f t="shared" si="9"/>
        <v>0</v>
      </c>
      <c r="H306" s="81"/>
    </row>
    <row r="307" spans="2:8" x14ac:dyDescent="0.25">
      <c r="B307" s="82" t="s">
        <v>32</v>
      </c>
      <c r="C307" s="83"/>
      <c r="D307" s="34"/>
      <c r="E307" s="35"/>
      <c r="F307" s="19" t="s">
        <v>24</v>
      </c>
      <c r="G307" s="27">
        <f t="shared" si="9"/>
        <v>0</v>
      </c>
      <c r="H307" s="81"/>
    </row>
    <row r="308" spans="2:8" x14ac:dyDescent="0.25">
      <c r="B308" s="88" t="s">
        <v>26</v>
      </c>
      <c r="C308" s="89"/>
      <c r="D308" s="40"/>
      <c r="E308" s="41"/>
      <c r="F308" s="21" t="s">
        <v>24</v>
      </c>
      <c r="G308" s="30">
        <f t="shared" si="9"/>
        <v>0</v>
      </c>
      <c r="H308" s="81"/>
    </row>
    <row r="309" spans="2:8" x14ac:dyDescent="0.25">
      <c r="B309" s="88" t="s">
        <v>28</v>
      </c>
      <c r="C309" s="89"/>
      <c r="D309" s="42"/>
      <c r="E309" s="43"/>
      <c r="F309" s="21" t="s">
        <v>24</v>
      </c>
      <c r="G309" s="30">
        <f t="shared" si="9"/>
        <v>0</v>
      </c>
      <c r="H309" s="81"/>
    </row>
    <row r="310" spans="2:8" x14ac:dyDescent="0.25">
      <c r="B310" s="88" t="s">
        <v>29</v>
      </c>
      <c r="C310" s="89"/>
      <c r="D310" s="42"/>
      <c r="E310" s="43"/>
      <c r="F310" s="21" t="s">
        <v>24</v>
      </c>
      <c r="G310" s="30">
        <f t="shared" si="9"/>
        <v>0</v>
      </c>
      <c r="H310" s="81"/>
    </row>
    <row r="311" spans="2:8" x14ac:dyDescent="0.25">
      <c r="B311" s="88" t="s">
        <v>31</v>
      </c>
      <c r="C311" s="89"/>
      <c r="D311" s="42"/>
      <c r="E311" s="43"/>
      <c r="F311" s="21" t="s">
        <v>24</v>
      </c>
      <c r="G311" s="30">
        <f>D311*E311</f>
        <v>0</v>
      </c>
      <c r="H311" s="81"/>
    </row>
    <row r="312" spans="2:8" ht="24" thickBot="1" x14ac:dyDescent="0.3">
      <c r="B312" s="84" t="s">
        <v>30</v>
      </c>
      <c r="C312" s="85"/>
      <c r="D312" s="36"/>
      <c r="E312" s="37"/>
      <c r="F312" s="20" t="s">
        <v>24</v>
      </c>
      <c r="G312" s="31">
        <f>D312*E312</f>
        <v>0</v>
      </c>
      <c r="H312" s="81"/>
    </row>
    <row r="313" spans="2:8" x14ac:dyDescent="0.25">
      <c r="C313" s="3"/>
      <c r="D313" s="3"/>
      <c r="E313" s="4"/>
      <c r="F313" s="4"/>
      <c r="H313" s="61"/>
    </row>
    <row r="314" spans="2:8" ht="25.5" x14ac:dyDescent="0.25">
      <c r="C314" s="14" t="s">
        <v>14</v>
      </c>
      <c r="D314" s="6"/>
    </row>
    <row r="315" spans="2:8" ht="18.75" x14ac:dyDescent="0.25">
      <c r="C315" s="66" t="s">
        <v>6</v>
      </c>
      <c r="D315" s="65" t="s">
        <v>0</v>
      </c>
      <c r="E315" s="9">
        <f>ROUND((G303+D296)/D296,2)</f>
        <v>1.1000000000000001</v>
      </c>
      <c r="F315" s="9"/>
      <c r="G315" s="10"/>
      <c r="H315" s="7"/>
    </row>
    <row r="316" spans="2:8" x14ac:dyDescent="0.25">
      <c r="C316" s="66"/>
      <c r="D316" s="65" t="s">
        <v>1</v>
      </c>
      <c r="E316" s="9">
        <f>ROUND((((G304+G305)^2)*0.01+D296)/D296,2)</f>
        <v>1</v>
      </c>
      <c r="F316" s="9"/>
      <c r="G316" s="11"/>
      <c r="H316" s="62"/>
    </row>
    <row r="317" spans="2:8" x14ac:dyDescent="0.25">
      <c r="C317" s="66"/>
      <c r="D317" s="65" t="s">
        <v>2</v>
      </c>
      <c r="E317" s="9">
        <f>ROUND((G306+D296)/D296,2)</f>
        <v>1</v>
      </c>
      <c r="F317" s="12"/>
      <c r="G317" s="11"/>
    </row>
    <row r="318" spans="2:8" x14ac:dyDescent="0.25">
      <c r="C318" s="66"/>
      <c r="D318" s="13" t="s">
        <v>3</v>
      </c>
      <c r="E318" s="45">
        <f>ROUND((SUM(G307:G312)+D296)/D296,2)</f>
        <v>1</v>
      </c>
      <c r="F318" s="10"/>
      <c r="G318" s="11"/>
    </row>
    <row r="319" spans="2:8" ht="25.5" x14ac:dyDescent="0.25">
      <c r="D319" s="46" t="s">
        <v>4</v>
      </c>
      <c r="E319" s="47">
        <f>SUM(E315:E318)-IF(D300="сплошная",3,2)</f>
        <v>1.0999999999999996</v>
      </c>
      <c r="F319" s="25"/>
    </row>
    <row r="320" spans="2:8" x14ac:dyDescent="0.25">
      <c r="E320" s="15"/>
    </row>
    <row r="321" spans="2:8" ht="25.5" x14ac:dyDescent="0.35">
      <c r="B321" s="22"/>
      <c r="C321" s="16" t="s">
        <v>23</v>
      </c>
      <c r="D321" s="67">
        <f>E319*D296</f>
        <v>1665.6859999999995</v>
      </c>
      <c r="E321" s="67"/>
    </row>
    <row r="322" spans="2:8" ht="18.75" x14ac:dyDescent="0.3">
      <c r="C322" s="17" t="s">
        <v>8</v>
      </c>
      <c r="D322" s="68">
        <f>D321/D295</f>
        <v>10.609464968152864</v>
      </c>
      <c r="E322" s="68"/>
      <c r="G322" s="7"/>
      <c r="H322" s="63"/>
    </row>
    <row r="327" spans="2:8" ht="60.75" x14ac:dyDescent="0.8">
      <c r="B327" s="90" t="s">
        <v>65</v>
      </c>
      <c r="C327" s="90"/>
      <c r="D327" s="90"/>
      <c r="E327" s="90"/>
      <c r="F327" s="90"/>
      <c r="G327" s="90"/>
      <c r="H327" s="90"/>
    </row>
    <row r="328" spans="2:8" ht="42.75" customHeight="1" x14ac:dyDescent="0.25">
      <c r="B328" s="91" t="s">
        <v>35</v>
      </c>
      <c r="C328" s="91"/>
      <c r="D328" s="91"/>
      <c r="E328" s="91"/>
      <c r="F328" s="91"/>
      <c r="G328" s="91"/>
    </row>
    <row r="329" spans="2:8" x14ac:dyDescent="0.25">
      <c r="C329" s="64"/>
      <c r="G329" s="7"/>
    </row>
    <row r="330" spans="2:8" ht="25.5" x14ac:dyDescent="0.25">
      <c r="C330" s="14" t="s">
        <v>5</v>
      </c>
      <c r="D330" s="6"/>
    </row>
    <row r="331" spans="2:8" ht="20.25" customHeight="1" x14ac:dyDescent="0.25">
      <c r="B331" s="10"/>
      <c r="C331" s="92" t="s">
        <v>15</v>
      </c>
      <c r="D331" s="95" t="s">
        <v>36</v>
      </c>
      <c r="E331" s="95"/>
      <c r="F331" s="95"/>
      <c r="G331" s="95"/>
      <c r="H331" s="58"/>
    </row>
    <row r="332" spans="2:8" ht="20.25" customHeight="1" x14ac:dyDescent="0.25">
      <c r="B332" s="10"/>
      <c r="C332" s="93"/>
      <c r="D332" s="95" t="s">
        <v>50</v>
      </c>
      <c r="E332" s="95"/>
      <c r="F332" s="95"/>
      <c r="G332" s="95"/>
      <c r="H332" s="58"/>
    </row>
    <row r="333" spans="2:8" ht="20.25" customHeight="1" x14ac:dyDescent="0.25">
      <c r="B333" s="10"/>
      <c r="C333" s="94"/>
      <c r="D333" s="95" t="s">
        <v>53</v>
      </c>
      <c r="E333" s="95"/>
      <c r="F333" s="95"/>
      <c r="G333" s="95"/>
      <c r="H333" s="58"/>
    </row>
    <row r="334" spans="2:8" x14ac:dyDescent="0.25">
      <c r="C334" s="48" t="s">
        <v>12</v>
      </c>
      <c r="D334" s="49">
        <v>1.2</v>
      </c>
      <c r="E334" s="50"/>
      <c r="F334" s="10"/>
    </row>
    <row r="335" spans="2:8" x14ac:dyDescent="0.25">
      <c r="C335" s="1" t="s">
        <v>9</v>
      </c>
      <c r="D335" s="44">
        <v>243</v>
      </c>
      <c r="E335" s="75" t="s">
        <v>16</v>
      </c>
      <c r="F335" s="76"/>
      <c r="G335" s="79">
        <f>D336/D335</f>
        <v>7.4932510288065837</v>
      </c>
    </row>
    <row r="336" spans="2:8" x14ac:dyDescent="0.25">
      <c r="C336" s="1" t="s">
        <v>10</v>
      </c>
      <c r="D336" s="44">
        <v>1820.86</v>
      </c>
      <c r="E336" s="77"/>
      <c r="F336" s="78"/>
      <c r="G336" s="80"/>
    </row>
    <row r="337" spans="2:8" x14ac:dyDescent="0.25">
      <c r="C337" s="54"/>
      <c r="D337" s="55"/>
      <c r="E337" s="56"/>
    </row>
    <row r="338" spans="2:8" x14ac:dyDescent="0.3">
      <c r="C338" s="53" t="s">
        <v>7</v>
      </c>
      <c r="D338" s="51" t="s">
        <v>52</v>
      </c>
      <c r="E338" s="59"/>
    </row>
    <row r="339" spans="2:8" x14ac:dyDescent="0.3">
      <c r="C339" s="53" t="s">
        <v>11</v>
      </c>
      <c r="D339" s="51">
        <v>55</v>
      </c>
      <c r="E339" s="59"/>
    </row>
    <row r="340" spans="2:8" x14ac:dyDescent="0.3">
      <c r="C340" s="53" t="s">
        <v>13</v>
      </c>
      <c r="D340" s="52" t="s">
        <v>33</v>
      </c>
      <c r="E340" s="59"/>
    </row>
    <row r="341" spans="2:8" ht="24" thickBot="1" x14ac:dyDescent="0.3">
      <c r="C341" s="60"/>
      <c r="D341" s="60"/>
    </row>
    <row r="342" spans="2:8" ht="48" thickBot="1" x14ac:dyDescent="0.3">
      <c r="B342" s="69" t="s">
        <v>17</v>
      </c>
      <c r="C342" s="70"/>
      <c r="D342" s="23" t="s">
        <v>20</v>
      </c>
      <c r="E342" s="71" t="s">
        <v>22</v>
      </c>
      <c r="F342" s="72"/>
      <c r="G342" s="2" t="s">
        <v>21</v>
      </c>
    </row>
    <row r="343" spans="2:8" ht="24" thickBot="1" x14ac:dyDescent="0.3">
      <c r="B343" s="73" t="s">
        <v>34</v>
      </c>
      <c r="C343" s="74"/>
      <c r="D343" s="32">
        <v>197.93</v>
      </c>
      <c r="E343" s="33">
        <v>1.2</v>
      </c>
      <c r="F343" s="18" t="s">
        <v>24</v>
      </c>
      <c r="G343" s="26">
        <f t="shared" ref="G343:G350" si="10">D343*E343</f>
        <v>237.51599999999999</v>
      </c>
      <c r="H343" s="81"/>
    </row>
    <row r="344" spans="2:8" x14ac:dyDescent="0.25">
      <c r="B344" s="82" t="s">
        <v>18</v>
      </c>
      <c r="C344" s="83"/>
      <c r="D344" s="34"/>
      <c r="E344" s="35"/>
      <c r="F344" s="19" t="s">
        <v>25</v>
      </c>
      <c r="G344" s="27">
        <f t="shared" si="10"/>
        <v>0</v>
      </c>
      <c r="H344" s="81"/>
    </row>
    <row r="345" spans="2:8" ht="24" thickBot="1" x14ac:dyDescent="0.3">
      <c r="B345" s="84" t="s">
        <v>19</v>
      </c>
      <c r="C345" s="85"/>
      <c r="D345" s="36"/>
      <c r="E345" s="37"/>
      <c r="F345" s="20" t="s">
        <v>25</v>
      </c>
      <c r="G345" s="28">
        <f t="shared" si="10"/>
        <v>0</v>
      </c>
      <c r="H345" s="81"/>
    </row>
    <row r="346" spans="2:8" ht="24" thickBot="1" x14ac:dyDescent="0.3">
      <c r="B346" s="86" t="s">
        <v>27</v>
      </c>
      <c r="C346" s="87"/>
      <c r="D346" s="38"/>
      <c r="E346" s="39"/>
      <c r="F346" s="24" t="s">
        <v>24</v>
      </c>
      <c r="G346" s="29">
        <f t="shared" si="10"/>
        <v>0</v>
      </c>
      <c r="H346" s="81"/>
    </row>
    <row r="347" spans="2:8" x14ac:dyDescent="0.25">
      <c r="B347" s="82" t="s">
        <v>32</v>
      </c>
      <c r="C347" s="83"/>
      <c r="D347" s="34"/>
      <c r="E347" s="35"/>
      <c r="F347" s="19" t="s">
        <v>24</v>
      </c>
      <c r="G347" s="27">
        <f t="shared" si="10"/>
        <v>0</v>
      </c>
      <c r="H347" s="81"/>
    </row>
    <row r="348" spans="2:8" x14ac:dyDescent="0.25">
      <c r="B348" s="88" t="s">
        <v>26</v>
      </c>
      <c r="C348" s="89"/>
      <c r="D348" s="40"/>
      <c r="E348" s="41"/>
      <c r="F348" s="21" t="s">
        <v>24</v>
      </c>
      <c r="G348" s="30">
        <f t="shared" si="10"/>
        <v>0</v>
      </c>
      <c r="H348" s="81"/>
    </row>
    <row r="349" spans="2:8" x14ac:dyDescent="0.25">
      <c r="B349" s="88" t="s">
        <v>28</v>
      </c>
      <c r="C349" s="89"/>
      <c r="D349" s="42"/>
      <c r="E349" s="43"/>
      <c r="F349" s="21" t="s">
        <v>24</v>
      </c>
      <c r="G349" s="30">
        <f t="shared" si="10"/>
        <v>0</v>
      </c>
      <c r="H349" s="81"/>
    </row>
    <row r="350" spans="2:8" x14ac:dyDescent="0.25">
      <c r="B350" s="88" t="s">
        <v>29</v>
      </c>
      <c r="C350" s="89"/>
      <c r="D350" s="42"/>
      <c r="E350" s="43"/>
      <c r="F350" s="21" t="s">
        <v>24</v>
      </c>
      <c r="G350" s="30">
        <f t="shared" si="10"/>
        <v>0</v>
      </c>
      <c r="H350" s="81"/>
    </row>
    <row r="351" spans="2:8" x14ac:dyDescent="0.25">
      <c r="B351" s="88" t="s">
        <v>31</v>
      </c>
      <c r="C351" s="89"/>
      <c r="D351" s="42"/>
      <c r="E351" s="43"/>
      <c r="F351" s="21" t="s">
        <v>24</v>
      </c>
      <c r="G351" s="30">
        <f>D351*E351</f>
        <v>0</v>
      </c>
      <c r="H351" s="81"/>
    </row>
    <row r="352" spans="2:8" ht="24" thickBot="1" x14ac:dyDescent="0.3">
      <c r="B352" s="84" t="s">
        <v>30</v>
      </c>
      <c r="C352" s="85"/>
      <c r="D352" s="36"/>
      <c r="E352" s="37"/>
      <c r="F352" s="20" t="s">
        <v>24</v>
      </c>
      <c r="G352" s="31">
        <f>D352*E352</f>
        <v>0</v>
      </c>
      <c r="H352" s="81"/>
    </row>
    <row r="353" spans="2:8" x14ac:dyDescent="0.25">
      <c r="C353" s="3"/>
      <c r="D353" s="3"/>
      <c r="E353" s="4"/>
      <c r="F353" s="4"/>
      <c r="H353" s="61"/>
    </row>
    <row r="354" spans="2:8" ht="25.5" x14ac:dyDescent="0.25">
      <c r="C354" s="14" t="s">
        <v>14</v>
      </c>
      <c r="D354" s="6"/>
    </row>
    <row r="355" spans="2:8" ht="18.75" x14ac:dyDescent="0.25">
      <c r="C355" s="66" t="s">
        <v>6</v>
      </c>
      <c r="D355" s="65" t="s">
        <v>0</v>
      </c>
      <c r="E355" s="9">
        <f>ROUND((G343+D336)/D336,2)</f>
        <v>1.1299999999999999</v>
      </c>
      <c r="F355" s="9"/>
      <c r="G355" s="10"/>
      <c r="H355" s="7"/>
    </row>
    <row r="356" spans="2:8" x14ac:dyDescent="0.25">
      <c r="C356" s="66"/>
      <c r="D356" s="65" t="s">
        <v>1</v>
      </c>
      <c r="E356" s="9">
        <f>ROUND((((G344+G345)^2)*0.01+D336)/D336,2)</f>
        <v>1</v>
      </c>
      <c r="F356" s="9"/>
      <c r="G356" s="11"/>
      <c r="H356" s="62"/>
    </row>
    <row r="357" spans="2:8" x14ac:dyDescent="0.25">
      <c r="C357" s="66"/>
      <c r="D357" s="65" t="s">
        <v>2</v>
      </c>
      <c r="E357" s="9">
        <f>ROUND((G346+D336)/D336,2)</f>
        <v>1</v>
      </c>
      <c r="F357" s="12"/>
      <c r="G357" s="11"/>
    </row>
    <row r="358" spans="2:8" x14ac:dyDescent="0.25">
      <c r="C358" s="66"/>
      <c r="D358" s="13" t="s">
        <v>3</v>
      </c>
      <c r="E358" s="45">
        <f>ROUND((SUM(G347:G352)+D336)/D336,2)</f>
        <v>1</v>
      </c>
      <c r="F358" s="10"/>
      <c r="G358" s="11"/>
    </row>
    <row r="359" spans="2:8" ht="25.5" x14ac:dyDescent="0.25">
      <c r="D359" s="46" t="s">
        <v>4</v>
      </c>
      <c r="E359" s="47">
        <f>SUM(E355:E358)-IF(D340="сплошная",3,2)</f>
        <v>1.1299999999999999</v>
      </c>
      <c r="F359" s="25"/>
    </row>
    <row r="360" spans="2:8" x14ac:dyDescent="0.25">
      <c r="E360" s="15"/>
    </row>
    <row r="361" spans="2:8" ht="25.5" x14ac:dyDescent="0.35">
      <c r="B361" s="22"/>
      <c r="C361" s="16" t="s">
        <v>23</v>
      </c>
      <c r="D361" s="67">
        <f>E359*D336</f>
        <v>2057.5717999999997</v>
      </c>
      <c r="E361" s="67"/>
    </row>
    <row r="362" spans="2:8" ht="18.75" x14ac:dyDescent="0.3">
      <c r="C362" s="17" t="s">
        <v>8</v>
      </c>
      <c r="D362" s="68">
        <f>D361/D335</f>
        <v>8.4673736625514398</v>
      </c>
      <c r="E362" s="68"/>
      <c r="G362" s="7"/>
      <c r="H362" s="63"/>
    </row>
    <row r="367" spans="2:8" ht="60.75" x14ac:dyDescent="0.8">
      <c r="B367" s="90" t="s">
        <v>66</v>
      </c>
      <c r="C367" s="90"/>
      <c r="D367" s="90"/>
      <c r="E367" s="90"/>
      <c r="F367" s="90"/>
      <c r="G367" s="90"/>
      <c r="H367" s="90"/>
    </row>
    <row r="368" spans="2:8" ht="33.75" customHeight="1" x14ac:dyDescent="0.25">
      <c r="B368" s="91" t="s">
        <v>35</v>
      </c>
      <c r="C368" s="91"/>
      <c r="D368" s="91"/>
      <c r="E368" s="91"/>
      <c r="F368" s="91"/>
      <c r="G368" s="91"/>
    </row>
    <row r="369" spans="2:8" x14ac:dyDescent="0.25">
      <c r="C369" s="64"/>
      <c r="G369" s="7"/>
    </row>
    <row r="370" spans="2:8" ht="25.5" x14ac:dyDescent="0.25">
      <c r="C370" s="14" t="s">
        <v>5</v>
      </c>
      <c r="D370" s="6"/>
    </row>
    <row r="371" spans="2:8" ht="20.25" customHeight="1" x14ac:dyDescent="0.25">
      <c r="B371" s="10"/>
      <c r="C371" s="92" t="s">
        <v>15</v>
      </c>
      <c r="D371" s="95" t="s">
        <v>36</v>
      </c>
      <c r="E371" s="95"/>
      <c r="F371" s="95"/>
      <c r="G371" s="95"/>
      <c r="H371" s="58"/>
    </row>
    <row r="372" spans="2:8" ht="20.25" customHeight="1" x14ac:dyDescent="0.25">
      <c r="B372" s="10"/>
      <c r="C372" s="93"/>
      <c r="D372" s="95" t="s">
        <v>50</v>
      </c>
      <c r="E372" s="95"/>
      <c r="F372" s="95"/>
      <c r="G372" s="95"/>
      <c r="H372" s="58"/>
    </row>
    <row r="373" spans="2:8" ht="20.25" customHeight="1" x14ac:dyDescent="0.25">
      <c r="B373" s="10"/>
      <c r="C373" s="94"/>
      <c r="D373" s="95" t="s">
        <v>54</v>
      </c>
      <c r="E373" s="95"/>
      <c r="F373" s="95"/>
      <c r="G373" s="95"/>
      <c r="H373" s="58"/>
    </row>
    <row r="374" spans="2:8" x14ac:dyDescent="0.25">
      <c r="C374" s="48" t="s">
        <v>12</v>
      </c>
      <c r="D374" s="49">
        <v>1.4</v>
      </c>
      <c r="E374" s="50"/>
      <c r="F374" s="10"/>
    </row>
    <row r="375" spans="2:8" x14ac:dyDescent="0.25">
      <c r="C375" s="1" t="s">
        <v>9</v>
      </c>
      <c r="D375" s="44">
        <v>259</v>
      </c>
      <c r="E375" s="75" t="s">
        <v>16</v>
      </c>
      <c r="F375" s="76"/>
      <c r="G375" s="79">
        <f>D376/D375</f>
        <v>7.8158301158301153</v>
      </c>
    </row>
    <row r="376" spans="2:8" x14ac:dyDescent="0.25">
      <c r="C376" s="1" t="s">
        <v>10</v>
      </c>
      <c r="D376" s="44">
        <v>2024.3</v>
      </c>
      <c r="E376" s="77"/>
      <c r="F376" s="78"/>
      <c r="G376" s="80"/>
    </row>
    <row r="377" spans="2:8" x14ac:dyDescent="0.25">
      <c r="C377" s="54"/>
      <c r="D377" s="55"/>
      <c r="E377" s="56"/>
    </row>
    <row r="378" spans="2:8" x14ac:dyDescent="0.3">
      <c r="C378" s="53" t="s">
        <v>7</v>
      </c>
      <c r="D378" s="51" t="s">
        <v>55</v>
      </c>
      <c r="E378" s="59"/>
    </row>
    <row r="379" spans="2:8" x14ac:dyDescent="0.3">
      <c r="C379" s="53" t="s">
        <v>11</v>
      </c>
      <c r="D379" s="51">
        <v>55</v>
      </c>
      <c r="E379" s="59"/>
    </row>
    <row r="380" spans="2:8" x14ac:dyDescent="0.3">
      <c r="C380" s="53" t="s">
        <v>13</v>
      </c>
      <c r="D380" s="52" t="s">
        <v>33</v>
      </c>
      <c r="E380" s="59"/>
    </row>
    <row r="381" spans="2:8" ht="24" thickBot="1" x14ac:dyDescent="0.3">
      <c r="C381" s="60"/>
      <c r="D381" s="60"/>
    </row>
    <row r="382" spans="2:8" ht="48" thickBot="1" x14ac:dyDescent="0.3">
      <c r="B382" s="69" t="s">
        <v>17</v>
      </c>
      <c r="C382" s="70"/>
      <c r="D382" s="23" t="s">
        <v>20</v>
      </c>
      <c r="E382" s="71" t="s">
        <v>22</v>
      </c>
      <c r="F382" s="72"/>
      <c r="G382" s="2" t="s">
        <v>21</v>
      </c>
    </row>
    <row r="383" spans="2:8" ht="24" thickBot="1" x14ac:dyDescent="0.3">
      <c r="B383" s="73" t="s">
        <v>34</v>
      </c>
      <c r="C383" s="74"/>
      <c r="D383" s="32">
        <v>197.93</v>
      </c>
      <c r="E383" s="33">
        <v>1.4</v>
      </c>
      <c r="F383" s="18" t="s">
        <v>24</v>
      </c>
      <c r="G383" s="26">
        <f t="shared" ref="G383:G390" si="11">D383*E383</f>
        <v>277.10199999999998</v>
      </c>
      <c r="H383" s="81"/>
    </row>
    <row r="384" spans="2:8" x14ac:dyDescent="0.25">
      <c r="B384" s="82" t="s">
        <v>18</v>
      </c>
      <c r="C384" s="83"/>
      <c r="D384" s="34"/>
      <c r="E384" s="35"/>
      <c r="F384" s="19" t="s">
        <v>25</v>
      </c>
      <c r="G384" s="27">
        <f t="shared" si="11"/>
        <v>0</v>
      </c>
      <c r="H384" s="81"/>
    </row>
    <row r="385" spans="2:8" ht="24" thickBot="1" x14ac:dyDescent="0.3">
      <c r="B385" s="84" t="s">
        <v>19</v>
      </c>
      <c r="C385" s="85"/>
      <c r="D385" s="36"/>
      <c r="E385" s="37"/>
      <c r="F385" s="20" t="s">
        <v>25</v>
      </c>
      <c r="G385" s="28">
        <f t="shared" si="11"/>
        <v>0</v>
      </c>
      <c r="H385" s="81"/>
    </row>
    <row r="386" spans="2:8" ht="24" thickBot="1" x14ac:dyDescent="0.3">
      <c r="B386" s="86" t="s">
        <v>27</v>
      </c>
      <c r="C386" s="87"/>
      <c r="D386" s="38"/>
      <c r="E386" s="39"/>
      <c r="F386" s="24" t="s">
        <v>24</v>
      </c>
      <c r="G386" s="29">
        <f t="shared" si="11"/>
        <v>0</v>
      </c>
      <c r="H386" s="81"/>
    </row>
    <row r="387" spans="2:8" x14ac:dyDescent="0.25">
      <c r="B387" s="82" t="s">
        <v>32</v>
      </c>
      <c r="C387" s="83"/>
      <c r="D387" s="34"/>
      <c r="E387" s="35"/>
      <c r="F387" s="19" t="s">
        <v>24</v>
      </c>
      <c r="G387" s="27">
        <f t="shared" si="11"/>
        <v>0</v>
      </c>
      <c r="H387" s="81"/>
    </row>
    <row r="388" spans="2:8" x14ac:dyDescent="0.25">
      <c r="B388" s="88" t="s">
        <v>26</v>
      </c>
      <c r="C388" s="89"/>
      <c r="D388" s="40"/>
      <c r="E388" s="41"/>
      <c r="F388" s="21" t="s">
        <v>24</v>
      </c>
      <c r="G388" s="30">
        <f t="shared" si="11"/>
        <v>0</v>
      </c>
      <c r="H388" s="81"/>
    </row>
    <row r="389" spans="2:8" x14ac:dyDescent="0.25">
      <c r="B389" s="88" t="s">
        <v>28</v>
      </c>
      <c r="C389" s="89"/>
      <c r="D389" s="42"/>
      <c r="E389" s="43"/>
      <c r="F389" s="21" t="s">
        <v>24</v>
      </c>
      <c r="G389" s="30">
        <f t="shared" si="11"/>
        <v>0</v>
      </c>
      <c r="H389" s="81"/>
    </row>
    <row r="390" spans="2:8" x14ac:dyDescent="0.25">
      <c r="B390" s="88" t="s">
        <v>29</v>
      </c>
      <c r="C390" s="89"/>
      <c r="D390" s="42"/>
      <c r="E390" s="43"/>
      <c r="F390" s="21" t="s">
        <v>24</v>
      </c>
      <c r="G390" s="30">
        <f t="shared" si="11"/>
        <v>0</v>
      </c>
      <c r="H390" s="81"/>
    </row>
    <row r="391" spans="2:8" x14ac:dyDescent="0.25">
      <c r="B391" s="88" t="s">
        <v>31</v>
      </c>
      <c r="C391" s="89"/>
      <c r="D391" s="42"/>
      <c r="E391" s="43"/>
      <c r="F391" s="21" t="s">
        <v>24</v>
      </c>
      <c r="G391" s="30">
        <f>D391*E391</f>
        <v>0</v>
      </c>
      <c r="H391" s="81"/>
    </row>
    <row r="392" spans="2:8" ht="24" thickBot="1" x14ac:dyDescent="0.3">
      <c r="B392" s="84" t="s">
        <v>30</v>
      </c>
      <c r="C392" s="85"/>
      <c r="D392" s="36"/>
      <c r="E392" s="37"/>
      <c r="F392" s="20" t="s">
        <v>24</v>
      </c>
      <c r="G392" s="31">
        <f>D392*E392</f>
        <v>0</v>
      </c>
      <c r="H392" s="81"/>
    </row>
    <row r="393" spans="2:8" x14ac:dyDescent="0.25">
      <c r="C393" s="3"/>
      <c r="D393" s="3"/>
      <c r="E393" s="4"/>
      <c r="F393" s="4"/>
      <c r="H393" s="61"/>
    </row>
    <row r="394" spans="2:8" ht="25.5" x14ac:dyDescent="0.25">
      <c r="C394" s="14" t="s">
        <v>14</v>
      </c>
      <c r="D394" s="6"/>
    </row>
    <row r="395" spans="2:8" ht="18.75" x14ac:dyDescent="0.25">
      <c r="C395" s="66" t="s">
        <v>6</v>
      </c>
      <c r="D395" s="65" t="s">
        <v>0</v>
      </c>
      <c r="E395" s="9">
        <f>ROUND((G383+D376)/D376,2)</f>
        <v>1.1399999999999999</v>
      </c>
      <c r="F395" s="9"/>
      <c r="G395" s="10"/>
      <c r="H395" s="7"/>
    </row>
    <row r="396" spans="2:8" x14ac:dyDescent="0.25">
      <c r="C396" s="66"/>
      <c r="D396" s="65" t="s">
        <v>1</v>
      </c>
      <c r="E396" s="9">
        <f>ROUND((((G384+G385)^2)*0.01+D376)/D376,2)</f>
        <v>1</v>
      </c>
      <c r="F396" s="9"/>
      <c r="G396" s="11"/>
      <c r="H396" s="62"/>
    </row>
    <row r="397" spans="2:8" x14ac:dyDescent="0.25">
      <c r="C397" s="66"/>
      <c r="D397" s="65" t="s">
        <v>2</v>
      </c>
      <c r="E397" s="9">
        <f>ROUND((G386+D376)/D376,2)</f>
        <v>1</v>
      </c>
      <c r="F397" s="12"/>
      <c r="G397" s="11"/>
    </row>
    <row r="398" spans="2:8" x14ac:dyDescent="0.25">
      <c r="C398" s="66"/>
      <c r="D398" s="13" t="s">
        <v>3</v>
      </c>
      <c r="E398" s="45">
        <f>ROUND((SUM(G387:G392)+D376)/D376,2)</f>
        <v>1</v>
      </c>
      <c r="F398" s="10"/>
      <c r="G398" s="11"/>
    </row>
    <row r="399" spans="2:8" ht="25.5" x14ac:dyDescent="0.25">
      <c r="D399" s="46" t="s">
        <v>4</v>
      </c>
      <c r="E399" s="47">
        <f>SUM(E395:E398)-IF(D380="сплошная",3,2)</f>
        <v>1.1399999999999997</v>
      </c>
      <c r="F399" s="25"/>
    </row>
    <row r="400" spans="2:8" x14ac:dyDescent="0.25">
      <c r="E400" s="15"/>
    </row>
    <row r="401" spans="2:8" ht="25.5" x14ac:dyDescent="0.35">
      <c r="B401" s="22"/>
      <c r="C401" s="16" t="s">
        <v>23</v>
      </c>
      <c r="D401" s="67">
        <f>E399*D376</f>
        <v>2307.7019999999993</v>
      </c>
      <c r="E401" s="67"/>
    </row>
    <row r="402" spans="2:8" ht="18.75" x14ac:dyDescent="0.3">
      <c r="C402" s="17" t="s">
        <v>8</v>
      </c>
      <c r="D402" s="68">
        <f>D401/D375</f>
        <v>8.9100463320463295</v>
      </c>
      <c r="E402" s="68"/>
      <c r="G402" s="7"/>
      <c r="H402" s="63"/>
    </row>
    <row r="405" spans="2:8" ht="60.75" x14ac:dyDescent="0.8">
      <c r="B405" s="90" t="s">
        <v>67</v>
      </c>
      <c r="C405" s="90"/>
      <c r="D405" s="90"/>
      <c r="E405" s="90"/>
      <c r="F405" s="90"/>
      <c r="G405" s="90"/>
      <c r="H405" s="90"/>
    </row>
    <row r="406" spans="2:8" ht="57.75" customHeight="1" x14ac:dyDescent="0.25">
      <c r="B406" s="91" t="s">
        <v>35</v>
      </c>
      <c r="C406" s="91"/>
      <c r="D406" s="91"/>
      <c r="E406" s="91"/>
      <c r="F406" s="91"/>
      <c r="G406" s="91"/>
    </row>
    <row r="407" spans="2:8" x14ac:dyDescent="0.25">
      <c r="C407" s="64"/>
      <c r="G407" s="7"/>
    </row>
    <row r="408" spans="2:8" ht="25.5" x14ac:dyDescent="0.25">
      <c r="C408" s="14" t="s">
        <v>5</v>
      </c>
      <c r="D408" s="6"/>
    </row>
    <row r="409" spans="2:8" ht="20.25" customHeight="1" x14ac:dyDescent="0.25">
      <c r="B409" s="10"/>
      <c r="C409" s="92" t="s">
        <v>15</v>
      </c>
      <c r="D409" s="95" t="s">
        <v>36</v>
      </c>
      <c r="E409" s="95"/>
      <c r="F409" s="95"/>
      <c r="G409" s="95"/>
      <c r="H409" s="58"/>
    </row>
    <row r="410" spans="2:8" ht="20.25" customHeight="1" x14ac:dyDescent="0.25">
      <c r="B410" s="10"/>
      <c r="C410" s="93"/>
      <c r="D410" s="95" t="s">
        <v>50</v>
      </c>
      <c r="E410" s="95"/>
      <c r="F410" s="95"/>
      <c r="G410" s="95"/>
      <c r="H410" s="58"/>
    </row>
    <row r="411" spans="2:8" ht="20.25" customHeight="1" x14ac:dyDescent="0.25">
      <c r="B411" s="10"/>
      <c r="C411" s="94"/>
      <c r="D411" s="95" t="s">
        <v>56</v>
      </c>
      <c r="E411" s="95"/>
      <c r="F411" s="95"/>
      <c r="G411" s="95"/>
      <c r="H411" s="58"/>
    </row>
    <row r="412" spans="2:8" x14ac:dyDescent="0.25">
      <c r="C412" s="48" t="s">
        <v>12</v>
      </c>
      <c r="D412" s="49">
        <v>1.4</v>
      </c>
      <c r="E412" s="50"/>
      <c r="F412" s="10"/>
    </row>
    <row r="413" spans="2:8" x14ac:dyDescent="0.25">
      <c r="C413" s="1" t="s">
        <v>9</v>
      </c>
      <c r="D413" s="44">
        <v>275</v>
      </c>
      <c r="E413" s="75" t="s">
        <v>16</v>
      </c>
      <c r="F413" s="76"/>
      <c r="G413" s="79">
        <f>D414/D413</f>
        <v>7.3966545454545454</v>
      </c>
    </row>
    <row r="414" spans="2:8" x14ac:dyDescent="0.25">
      <c r="C414" s="1" t="s">
        <v>10</v>
      </c>
      <c r="D414" s="44">
        <v>2034.08</v>
      </c>
      <c r="E414" s="77"/>
      <c r="F414" s="78"/>
      <c r="G414" s="80"/>
    </row>
    <row r="415" spans="2:8" x14ac:dyDescent="0.25">
      <c r="C415" s="54"/>
      <c r="D415" s="55"/>
      <c r="E415" s="56"/>
    </row>
    <row r="416" spans="2:8" x14ac:dyDescent="0.3">
      <c r="C416" s="53" t="s">
        <v>7</v>
      </c>
      <c r="D416" s="51" t="s">
        <v>55</v>
      </c>
      <c r="E416" s="59"/>
    </row>
    <row r="417" spans="2:8" x14ac:dyDescent="0.3">
      <c r="C417" s="53" t="s">
        <v>11</v>
      </c>
      <c r="D417" s="51">
        <v>55</v>
      </c>
      <c r="E417" s="59"/>
    </row>
    <row r="418" spans="2:8" x14ac:dyDescent="0.3">
      <c r="C418" s="53" t="s">
        <v>13</v>
      </c>
      <c r="D418" s="52" t="s">
        <v>33</v>
      </c>
      <c r="E418" s="59"/>
    </row>
    <row r="419" spans="2:8" ht="24" thickBot="1" x14ac:dyDescent="0.3">
      <c r="C419" s="60"/>
      <c r="D419" s="60"/>
    </row>
    <row r="420" spans="2:8" ht="48" thickBot="1" x14ac:dyDescent="0.3">
      <c r="B420" s="69" t="s">
        <v>17</v>
      </c>
      <c r="C420" s="70"/>
      <c r="D420" s="23" t="s">
        <v>20</v>
      </c>
      <c r="E420" s="71" t="s">
        <v>22</v>
      </c>
      <c r="F420" s="72"/>
      <c r="G420" s="2" t="s">
        <v>21</v>
      </c>
    </row>
    <row r="421" spans="2:8" ht="24" thickBot="1" x14ac:dyDescent="0.3">
      <c r="B421" s="73" t="s">
        <v>34</v>
      </c>
      <c r="C421" s="74"/>
      <c r="D421" s="32">
        <v>197.93</v>
      </c>
      <c r="E421" s="33">
        <v>1.4</v>
      </c>
      <c r="F421" s="18" t="s">
        <v>24</v>
      </c>
      <c r="G421" s="26">
        <f t="shared" ref="G421:G428" si="12">D421*E421</f>
        <v>277.10199999999998</v>
      </c>
      <c r="H421" s="81"/>
    </row>
    <row r="422" spans="2:8" x14ac:dyDescent="0.25">
      <c r="B422" s="82" t="s">
        <v>18</v>
      </c>
      <c r="C422" s="83"/>
      <c r="D422" s="34"/>
      <c r="E422" s="35"/>
      <c r="F422" s="19" t="s">
        <v>25</v>
      </c>
      <c r="G422" s="27">
        <f t="shared" si="12"/>
        <v>0</v>
      </c>
      <c r="H422" s="81"/>
    </row>
    <row r="423" spans="2:8" ht="24" thickBot="1" x14ac:dyDescent="0.3">
      <c r="B423" s="84" t="s">
        <v>19</v>
      </c>
      <c r="C423" s="85"/>
      <c r="D423" s="36"/>
      <c r="E423" s="37"/>
      <c r="F423" s="20" t="s">
        <v>25</v>
      </c>
      <c r="G423" s="28">
        <f t="shared" si="12"/>
        <v>0</v>
      </c>
      <c r="H423" s="81"/>
    </row>
    <row r="424" spans="2:8" ht="24" thickBot="1" x14ac:dyDescent="0.3">
      <c r="B424" s="86" t="s">
        <v>27</v>
      </c>
      <c r="C424" s="87"/>
      <c r="D424" s="38"/>
      <c r="E424" s="39"/>
      <c r="F424" s="24" t="s">
        <v>24</v>
      </c>
      <c r="G424" s="29">
        <f t="shared" si="12"/>
        <v>0</v>
      </c>
      <c r="H424" s="81"/>
    </row>
    <row r="425" spans="2:8" x14ac:dyDescent="0.25">
      <c r="B425" s="82" t="s">
        <v>32</v>
      </c>
      <c r="C425" s="83"/>
      <c r="D425" s="34"/>
      <c r="E425" s="35"/>
      <c r="F425" s="19" t="s">
        <v>24</v>
      </c>
      <c r="G425" s="27">
        <f t="shared" si="12"/>
        <v>0</v>
      </c>
      <c r="H425" s="81"/>
    </row>
    <row r="426" spans="2:8" x14ac:dyDescent="0.25">
      <c r="B426" s="88" t="s">
        <v>26</v>
      </c>
      <c r="C426" s="89"/>
      <c r="D426" s="40"/>
      <c r="E426" s="41"/>
      <c r="F426" s="21" t="s">
        <v>24</v>
      </c>
      <c r="G426" s="30">
        <f t="shared" si="12"/>
        <v>0</v>
      </c>
      <c r="H426" s="81"/>
    </row>
    <row r="427" spans="2:8" x14ac:dyDescent="0.25">
      <c r="B427" s="88" t="s">
        <v>28</v>
      </c>
      <c r="C427" s="89"/>
      <c r="D427" s="42"/>
      <c r="E427" s="43"/>
      <c r="F427" s="21" t="s">
        <v>24</v>
      </c>
      <c r="G427" s="30">
        <f t="shared" si="12"/>
        <v>0</v>
      </c>
      <c r="H427" s="81"/>
    </row>
    <row r="428" spans="2:8" x14ac:dyDescent="0.25">
      <c r="B428" s="88" t="s">
        <v>29</v>
      </c>
      <c r="C428" s="89"/>
      <c r="D428" s="42"/>
      <c r="E428" s="43"/>
      <c r="F428" s="21" t="s">
        <v>24</v>
      </c>
      <c r="G428" s="30">
        <f t="shared" si="12"/>
        <v>0</v>
      </c>
      <c r="H428" s="81"/>
    </row>
    <row r="429" spans="2:8" x14ac:dyDescent="0.25">
      <c r="B429" s="88" t="s">
        <v>31</v>
      </c>
      <c r="C429" s="89"/>
      <c r="D429" s="42"/>
      <c r="E429" s="43"/>
      <c r="F429" s="21" t="s">
        <v>24</v>
      </c>
      <c r="G429" s="30">
        <f>D429*E429</f>
        <v>0</v>
      </c>
      <c r="H429" s="81"/>
    </row>
    <row r="430" spans="2:8" ht="24" thickBot="1" x14ac:dyDescent="0.3">
      <c r="B430" s="84" t="s">
        <v>30</v>
      </c>
      <c r="C430" s="85"/>
      <c r="D430" s="36"/>
      <c r="E430" s="37"/>
      <c r="F430" s="20" t="s">
        <v>24</v>
      </c>
      <c r="G430" s="31">
        <f>D430*E430</f>
        <v>0</v>
      </c>
      <c r="H430" s="81"/>
    </row>
    <row r="431" spans="2:8" x14ac:dyDescent="0.25">
      <c r="C431" s="3"/>
      <c r="D431" s="3"/>
      <c r="E431" s="4"/>
      <c r="F431" s="4"/>
      <c r="H431" s="61"/>
    </row>
    <row r="432" spans="2:8" ht="25.5" x14ac:dyDescent="0.25">
      <c r="C432" s="14" t="s">
        <v>14</v>
      </c>
      <c r="D432" s="6"/>
    </row>
    <row r="433" spans="2:8" ht="18.75" x14ac:dyDescent="0.25">
      <c r="C433" s="66" t="s">
        <v>6</v>
      </c>
      <c r="D433" s="65" t="s">
        <v>0</v>
      </c>
      <c r="E433" s="9">
        <f>ROUND((G421+D414)/D414,2)</f>
        <v>1.1399999999999999</v>
      </c>
      <c r="F433" s="9"/>
      <c r="G433" s="10"/>
      <c r="H433" s="7"/>
    </row>
    <row r="434" spans="2:8" x14ac:dyDescent="0.25">
      <c r="C434" s="66"/>
      <c r="D434" s="65" t="s">
        <v>1</v>
      </c>
      <c r="E434" s="9">
        <f>ROUND((((G422+G423)^2)*0.01+D414)/D414,2)</f>
        <v>1</v>
      </c>
      <c r="F434" s="9"/>
      <c r="G434" s="11"/>
      <c r="H434" s="62"/>
    </row>
    <row r="435" spans="2:8" x14ac:dyDescent="0.25">
      <c r="C435" s="66"/>
      <c r="D435" s="65" t="s">
        <v>2</v>
      </c>
      <c r="E435" s="9">
        <f>ROUND((G424+D414)/D414,2)</f>
        <v>1</v>
      </c>
      <c r="F435" s="12"/>
      <c r="G435" s="11"/>
    </row>
    <row r="436" spans="2:8" x14ac:dyDescent="0.25">
      <c r="C436" s="66"/>
      <c r="D436" s="13" t="s">
        <v>3</v>
      </c>
      <c r="E436" s="45">
        <f>ROUND((SUM(G425:G430)+D414)/D414,2)</f>
        <v>1</v>
      </c>
      <c r="F436" s="10"/>
      <c r="G436" s="11"/>
    </row>
    <row r="437" spans="2:8" ht="25.5" x14ac:dyDescent="0.25">
      <c r="D437" s="46" t="s">
        <v>4</v>
      </c>
      <c r="E437" s="47">
        <f>SUM(E433:E436)-IF(D418="сплошная",3,2)</f>
        <v>1.1399999999999997</v>
      </c>
      <c r="F437" s="25"/>
    </row>
    <row r="438" spans="2:8" x14ac:dyDescent="0.25">
      <c r="E438" s="15"/>
    </row>
    <row r="439" spans="2:8" ht="25.5" x14ac:dyDescent="0.35">
      <c r="B439" s="22"/>
      <c r="C439" s="16" t="s">
        <v>23</v>
      </c>
      <c r="D439" s="67">
        <f>E437*D414</f>
        <v>2318.8511999999992</v>
      </c>
      <c r="E439" s="67"/>
    </row>
    <row r="440" spans="2:8" ht="18.75" x14ac:dyDescent="0.3">
      <c r="C440" s="17" t="s">
        <v>8</v>
      </c>
      <c r="D440" s="68">
        <f>D439/D413</f>
        <v>8.432186181818178</v>
      </c>
      <c r="E440" s="68"/>
      <c r="G440" s="7"/>
      <c r="H440" s="63"/>
    </row>
  </sheetData>
  <mergeCells count="264">
    <mergeCell ref="C433:C436"/>
    <mergeCell ref="D439:E439"/>
    <mergeCell ref="D440:E440"/>
    <mergeCell ref="B420:C420"/>
    <mergeCell ref="E420:F420"/>
    <mergeCell ref="B421:C421"/>
    <mergeCell ref="H421:H430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C409:C411"/>
    <mergeCell ref="D409:G409"/>
    <mergeCell ref="D410:G410"/>
    <mergeCell ref="D411:G411"/>
    <mergeCell ref="E413:F414"/>
    <mergeCell ref="G413:G414"/>
    <mergeCell ref="C395:C398"/>
    <mergeCell ref="D401:E401"/>
    <mergeCell ref="D402:E402"/>
    <mergeCell ref="B405:H405"/>
    <mergeCell ref="B406:G406"/>
    <mergeCell ref="B382:C382"/>
    <mergeCell ref="E382:F382"/>
    <mergeCell ref="B383:C383"/>
    <mergeCell ref="H383:H392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C371:C373"/>
    <mergeCell ref="D371:G371"/>
    <mergeCell ref="D372:G372"/>
    <mergeCell ref="D373:G373"/>
    <mergeCell ref="E375:F376"/>
    <mergeCell ref="G375:G376"/>
    <mergeCell ref="C355:C358"/>
    <mergeCell ref="D361:E361"/>
    <mergeCell ref="D362:E362"/>
    <mergeCell ref="B367:H367"/>
    <mergeCell ref="B368:G368"/>
    <mergeCell ref="B342:C342"/>
    <mergeCell ref="E342:F342"/>
    <mergeCell ref="B343:C343"/>
    <mergeCell ref="H343:H352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C331:C333"/>
    <mergeCell ref="D331:G331"/>
    <mergeCell ref="D332:G332"/>
    <mergeCell ref="D333:G333"/>
    <mergeCell ref="E335:F336"/>
    <mergeCell ref="G335:G336"/>
    <mergeCell ref="C315:C318"/>
    <mergeCell ref="D321:E321"/>
    <mergeCell ref="D322:E322"/>
    <mergeCell ref="B327:H327"/>
    <mergeCell ref="B328:G328"/>
    <mergeCell ref="B302:C302"/>
    <mergeCell ref="E302:F302"/>
    <mergeCell ref="B303:C303"/>
    <mergeCell ref="H303:H312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C291:C293"/>
    <mergeCell ref="D291:G291"/>
    <mergeCell ref="D292:G292"/>
    <mergeCell ref="D293:G293"/>
    <mergeCell ref="E295:F296"/>
    <mergeCell ref="G295:G296"/>
    <mergeCell ref="C275:C278"/>
    <mergeCell ref="D281:E281"/>
    <mergeCell ref="D282:E282"/>
    <mergeCell ref="B287:H287"/>
    <mergeCell ref="B288:G288"/>
    <mergeCell ref="B262:C262"/>
    <mergeCell ref="E262:F262"/>
    <mergeCell ref="B263:C263"/>
    <mergeCell ref="H263:H272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B272:C272"/>
    <mergeCell ref="C251:C253"/>
    <mergeCell ref="D251:G251"/>
    <mergeCell ref="D252:G252"/>
    <mergeCell ref="D253:G253"/>
    <mergeCell ref="E255:F256"/>
    <mergeCell ref="G255:G256"/>
    <mergeCell ref="C235:C238"/>
    <mergeCell ref="D241:E241"/>
    <mergeCell ref="D242:E242"/>
    <mergeCell ref="B247:H247"/>
    <mergeCell ref="B248:G248"/>
    <mergeCell ref="B222:C222"/>
    <mergeCell ref="E222:F222"/>
    <mergeCell ref="B223:C223"/>
    <mergeCell ref="H223:H232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C211:C213"/>
    <mergeCell ref="D211:G211"/>
    <mergeCell ref="D212:G212"/>
    <mergeCell ref="D213:G213"/>
    <mergeCell ref="E215:F216"/>
    <mergeCell ref="G215:G216"/>
    <mergeCell ref="C195:C198"/>
    <mergeCell ref="D201:E201"/>
    <mergeCell ref="D202:E202"/>
    <mergeCell ref="B207:H207"/>
    <mergeCell ref="B208:G208"/>
    <mergeCell ref="B182:C182"/>
    <mergeCell ref="E182:F182"/>
    <mergeCell ref="B183:C183"/>
    <mergeCell ref="H183:H192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C171:C173"/>
    <mergeCell ref="D171:G171"/>
    <mergeCell ref="D172:G172"/>
    <mergeCell ref="D173:G173"/>
    <mergeCell ref="E175:F176"/>
    <mergeCell ref="G175:G176"/>
    <mergeCell ref="C154:C157"/>
    <mergeCell ref="D160:E160"/>
    <mergeCell ref="D161:E161"/>
    <mergeCell ref="B167:H167"/>
    <mergeCell ref="B168:G168"/>
    <mergeCell ref="B141:C141"/>
    <mergeCell ref="E141:F141"/>
    <mergeCell ref="B142:C142"/>
    <mergeCell ref="H142:H151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C130:C132"/>
    <mergeCell ref="D130:G130"/>
    <mergeCell ref="D131:G131"/>
    <mergeCell ref="D132:G132"/>
    <mergeCell ref="E134:F135"/>
    <mergeCell ref="G134:G135"/>
    <mergeCell ref="C114:C117"/>
    <mergeCell ref="D120:E120"/>
    <mergeCell ref="D121:E121"/>
    <mergeCell ref="B126:H126"/>
    <mergeCell ref="B127:G127"/>
    <mergeCell ref="E94:F95"/>
    <mergeCell ref="G94:G95"/>
    <mergeCell ref="B101:C101"/>
    <mergeCell ref="E101:F101"/>
    <mergeCell ref="B102:C102"/>
    <mergeCell ref="B86:H86"/>
    <mergeCell ref="B87:G87"/>
    <mergeCell ref="C90:C92"/>
    <mergeCell ref="D90:G90"/>
    <mergeCell ref="D91:G91"/>
    <mergeCell ref="D92:G92"/>
    <mergeCell ref="H102:H111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H18:H27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8:C18"/>
    <mergeCell ref="B2:H2"/>
    <mergeCell ref="B3:G3"/>
    <mergeCell ref="C6:C8"/>
    <mergeCell ref="D6:G6"/>
    <mergeCell ref="D7:G7"/>
    <mergeCell ref="D8:G8"/>
    <mergeCell ref="E10:F11"/>
    <mergeCell ref="G10:G11"/>
    <mergeCell ref="B17:C17"/>
    <mergeCell ref="E17:F17"/>
    <mergeCell ref="C30:C33"/>
    <mergeCell ref="D36:E36"/>
    <mergeCell ref="D37:E37"/>
    <mergeCell ref="B46:H46"/>
    <mergeCell ref="B47:G47"/>
    <mergeCell ref="C50:C52"/>
    <mergeCell ref="D50:G50"/>
    <mergeCell ref="D51:G51"/>
    <mergeCell ref="D52:G52"/>
    <mergeCell ref="C74:C77"/>
    <mergeCell ref="D80:E80"/>
    <mergeCell ref="D81:E81"/>
    <mergeCell ref="B61:C61"/>
    <mergeCell ref="E61:F61"/>
    <mergeCell ref="B62:C62"/>
    <mergeCell ref="E54:F55"/>
    <mergeCell ref="G54:G55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</mergeCells>
  <dataValidations count="1">
    <dataValidation type="list" allowBlank="1" showInputMessage="1" showErrorMessage="1" sqref="D15 D59 D380 D139 D180 D220 D260 D300 D340 D99 D418">
      <formula1>д1</formula1>
    </dataValidation>
  </dataValidations>
  <pageMargins left="0.25" right="0.25" top="0.54166666666666663" bottom="0.75" header="0.3" footer="0.3"/>
  <pageSetup paperSize="9" scale="58" orientation="portrait" r:id="rId1"/>
  <rowBreaks count="10" manualBreakCount="10">
    <brk id="45" max="7" man="1"/>
    <brk id="85" max="7" man="1"/>
    <brk id="125" max="7" man="1"/>
    <brk id="166" max="7" man="1"/>
    <brk id="206" max="7" man="1"/>
    <brk id="246" max="7" man="1"/>
    <brk id="286" max="7" man="1"/>
    <brk id="326" max="7" man="1"/>
    <brk id="366" max="7" man="1"/>
    <brk id="40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2016-12-19T07:53:36Z</cp:lastPrinted>
  <dcterms:created xsi:type="dcterms:W3CDTF">2016-01-18T14:22:10Z</dcterms:created>
  <dcterms:modified xsi:type="dcterms:W3CDTF">2017-02-17T13:46:15Z</dcterms:modified>
</cp:coreProperties>
</file>