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codeName="ЭтаКнига" defaultThemeVersion="124226"/>
  <bookViews>
    <workbookView xWindow="120" yWindow="960" windowWidth="9720" windowHeight="6480" activeTab="1"/>
  </bookViews>
  <sheets>
    <sheet name="РАСЧЕТ" sheetId="19" r:id="rId1"/>
    <sheet name="ЛОТЫ" sheetId="20" r:id="rId2"/>
  </sheets>
  <definedNames>
    <definedName name="д1">#REF!</definedName>
    <definedName name="ЛУ">#REF!</definedName>
    <definedName name="_xlnm.Print_Area" localSheetId="1">ЛОТЫ!$B$1:$G$715</definedName>
    <definedName name="_xlnm.Print_Area" localSheetId="0">РАСЧЕТ!$B$1:$N$1250</definedName>
  </definedNames>
  <calcPr calcId="144525"/>
</workbook>
</file>

<file path=xl/calcChain.xml><?xml version="1.0" encoding="utf-8"?>
<calcChain xmlns="http://schemas.openxmlformats.org/spreadsheetml/2006/main">
  <c r="L725" i="19" l="1"/>
  <c r="I726" i="19"/>
  <c r="J726" i="19"/>
  <c r="K726" i="19"/>
  <c r="M726" i="19"/>
  <c r="L727" i="19"/>
  <c r="I728" i="19"/>
  <c r="J728" i="19"/>
  <c r="K728" i="19"/>
  <c r="M728" i="19"/>
  <c r="L729" i="19"/>
  <c r="I730" i="19"/>
  <c r="J730" i="19"/>
  <c r="K730" i="19"/>
  <c r="M730" i="19"/>
  <c r="L731" i="19"/>
  <c r="I732" i="19"/>
  <c r="J732" i="19"/>
  <c r="K732" i="19"/>
  <c r="M732" i="19"/>
  <c r="L643" i="19"/>
  <c r="I644" i="19"/>
  <c r="J644" i="19"/>
  <c r="K644" i="19"/>
  <c r="M644" i="19"/>
  <c r="L645" i="19"/>
  <c r="I646" i="19"/>
  <c r="J646" i="19"/>
  <c r="K646" i="19"/>
  <c r="M646" i="19"/>
  <c r="L647" i="19"/>
  <c r="I648" i="19"/>
  <c r="J648" i="19"/>
  <c r="K648" i="19"/>
  <c r="M648" i="19"/>
  <c r="L649" i="19"/>
  <c r="I650" i="19"/>
  <c r="J650" i="19"/>
  <c r="K650" i="19"/>
  <c r="M650" i="19"/>
  <c r="L233" i="19"/>
  <c r="N233" i="19" s="1"/>
  <c r="I234" i="19"/>
  <c r="J234" i="19"/>
  <c r="K234" i="19"/>
  <c r="M234" i="19"/>
  <c r="L235" i="19"/>
  <c r="N235" i="19" s="1"/>
  <c r="I236" i="19"/>
  <c r="J236" i="19"/>
  <c r="K236" i="19"/>
  <c r="M236" i="19"/>
  <c r="L237" i="19"/>
  <c r="N237" i="19" s="1"/>
  <c r="I238" i="19"/>
  <c r="J238" i="19"/>
  <c r="K238" i="19"/>
  <c r="M238" i="19"/>
  <c r="L239" i="19"/>
  <c r="N239" i="19" s="1"/>
  <c r="I240" i="19"/>
  <c r="J240" i="19"/>
  <c r="K240" i="19"/>
  <c r="M240" i="19"/>
  <c r="L728" i="19" l="1"/>
  <c r="L732" i="19"/>
  <c r="L726" i="19"/>
  <c r="L650" i="19"/>
  <c r="L646" i="19"/>
  <c r="L730" i="19"/>
  <c r="L644" i="19"/>
  <c r="L648" i="19"/>
  <c r="L238" i="19"/>
  <c r="N238" i="19" s="1"/>
  <c r="L236" i="19"/>
  <c r="N236" i="19" s="1"/>
  <c r="L234" i="19"/>
  <c r="N234" i="19" s="1"/>
  <c r="L240" i="19"/>
  <c r="N240" i="19" s="1"/>
  <c r="L1220" i="19"/>
  <c r="L1222" i="19"/>
  <c r="L1224" i="19"/>
  <c r="L1226" i="19"/>
  <c r="L1228" i="19"/>
  <c r="L1179" i="19"/>
  <c r="L1181" i="19"/>
  <c r="L1183" i="19"/>
  <c r="L1185" i="19"/>
  <c r="L1187" i="19"/>
  <c r="L1138" i="19"/>
  <c r="L1140" i="19"/>
  <c r="L1142" i="19"/>
  <c r="L1144" i="19"/>
  <c r="L1146" i="19"/>
  <c r="L1097" i="19"/>
  <c r="L1099" i="19"/>
  <c r="L1101" i="19"/>
  <c r="L1103" i="19"/>
  <c r="L1105" i="19"/>
  <c r="L1056" i="19"/>
  <c r="L1058" i="19"/>
  <c r="L1060" i="19"/>
  <c r="L1062" i="19"/>
  <c r="L1064" i="19"/>
  <c r="L1015" i="19"/>
  <c r="L1017" i="19"/>
  <c r="L1019" i="19"/>
  <c r="L1021" i="19"/>
  <c r="L1023" i="19"/>
  <c r="L974" i="19"/>
  <c r="L976" i="19"/>
  <c r="L978" i="19"/>
  <c r="L980" i="19"/>
  <c r="L982" i="19"/>
  <c r="L933" i="19"/>
  <c r="L935" i="19"/>
  <c r="L937" i="19"/>
  <c r="L939" i="19"/>
  <c r="L941" i="19"/>
  <c r="L892" i="19"/>
  <c r="L894" i="19"/>
  <c r="L896" i="19"/>
  <c r="L898" i="19"/>
  <c r="L900" i="19"/>
  <c r="L850" i="19"/>
  <c r="L852" i="19"/>
  <c r="L854" i="19"/>
  <c r="L856" i="19"/>
  <c r="L858" i="19"/>
  <c r="L809" i="19"/>
  <c r="L811" i="19"/>
  <c r="L813" i="19"/>
  <c r="L815" i="19"/>
  <c r="L817" i="19"/>
  <c r="L768" i="19"/>
  <c r="L770" i="19"/>
  <c r="L772" i="19"/>
  <c r="L774" i="19"/>
  <c r="L776" i="19"/>
  <c r="L733" i="19"/>
  <c r="L735" i="19"/>
  <c r="L686" i="19"/>
  <c r="L688" i="19"/>
  <c r="L690" i="19"/>
  <c r="L692" i="19"/>
  <c r="L694" i="19"/>
  <c r="N645" i="19"/>
  <c r="N647" i="19"/>
  <c r="N649" i="19"/>
  <c r="L651" i="19"/>
  <c r="N651" i="19" s="1"/>
  <c r="L653" i="19"/>
  <c r="N653" i="19" s="1"/>
  <c r="L604" i="19"/>
  <c r="L606" i="19"/>
  <c r="L608" i="19"/>
  <c r="L610" i="19"/>
  <c r="L612" i="19"/>
  <c r="L563" i="19"/>
  <c r="N563" i="19" s="1"/>
  <c r="L565" i="19"/>
  <c r="N565" i="19" s="1"/>
  <c r="L567" i="19"/>
  <c r="N567" i="19" s="1"/>
  <c r="L569" i="19"/>
  <c r="N569" i="19" s="1"/>
  <c r="L571" i="19"/>
  <c r="N571" i="19" s="1"/>
  <c r="L522" i="19"/>
  <c r="L524" i="19"/>
  <c r="L526" i="19"/>
  <c r="L528" i="19"/>
  <c r="L530" i="19"/>
  <c r="L481" i="19"/>
  <c r="L483" i="19"/>
  <c r="L485" i="19"/>
  <c r="L487" i="19"/>
  <c r="L489" i="19"/>
  <c r="L440" i="19"/>
  <c r="L442" i="19"/>
  <c r="L444" i="19"/>
  <c r="L446" i="19"/>
  <c r="L448" i="19"/>
  <c r="L399" i="19"/>
  <c r="L401" i="19"/>
  <c r="L403" i="19"/>
  <c r="L405" i="19"/>
  <c r="L407" i="19"/>
  <c r="L358" i="19"/>
  <c r="L360" i="19"/>
  <c r="L362" i="19"/>
  <c r="L364" i="19"/>
  <c r="L366" i="19"/>
  <c r="L317" i="19"/>
  <c r="L319" i="19"/>
  <c r="L321" i="19"/>
  <c r="L323" i="19"/>
  <c r="L325" i="19"/>
  <c r="L276" i="19"/>
  <c r="L278" i="19"/>
  <c r="L280" i="19"/>
  <c r="L282" i="19"/>
  <c r="L284" i="19"/>
  <c r="L241" i="19"/>
  <c r="L243" i="19"/>
  <c r="L194" i="19"/>
  <c r="L196" i="19"/>
  <c r="L198" i="19"/>
  <c r="L200" i="19"/>
  <c r="L202" i="19"/>
  <c r="L153" i="19"/>
  <c r="L155" i="19"/>
  <c r="L157" i="19"/>
  <c r="L159" i="19"/>
  <c r="L161" i="19"/>
  <c r="L111" i="19"/>
  <c r="L113" i="19"/>
  <c r="L115" i="19"/>
  <c r="L117" i="19"/>
  <c r="L119" i="19"/>
  <c r="N111" i="19" l="1"/>
  <c r="N113" i="19"/>
  <c r="N115" i="19"/>
  <c r="N117" i="19"/>
  <c r="N119" i="19"/>
  <c r="L68" i="19"/>
  <c r="N68" i="19" s="1"/>
  <c r="L70" i="19"/>
  <c r="N70" i="19" s="1"/>
  <c r="L72" i="19"/>
  <c r="N72" i="19" s="1"/>
  <c r="L74" i="19"/>
  <c r="N74" i="19" s="1"/>
  <c r="L76" i="19"/>
  <c r="N76" i="19" s="1"/>
  <c r="L25" i="19"/>
  <c r="N25" i="19" s="1"/>
  <c r="L27" i="19"/>
  <c r="N27" i="19" s="1"/>
  <c r="L29" i="19"/>
  <c r="N29" i="19" s="1"/>
  <c r="L31" i="19"/>
  <c r="N31" i="19" s="1"/>
  <c r="L33" i="19"/>
  <c r="N33" i="19" s="1"/>
  <c r="G694" i="20" l="1"/>
  <c r="G693" i="20"/>
  <c r="G692" i="20"/>
  <c r="G691" i="20"/>
  <c r="G690" i="20"/>
  <c r="G689" i="20"/>
  <c r="G688" i="20"/>
  <c r="E699" i="20" s="1"/>
  <c r="G687" i="20"/>
  <c r="G686" i="20"/>
  <c r="G685" i="20"/>
  <c r="E697" i="20" s="1"/>
  <c r="G677" i="20"/>
  <c r="G658" i="20"/>
  <c r="G657" i="20"/>
  <c r="G656" i="20"/>
  <c r="G655" i="20"/>
  <c r="G654" i="20"/>
  <c r="G653" i="20"/>
  <c r="G652" i="20"/>
  <c r="E663" i="20" s="1"/>
  <c r="G651" i="20"/>
  <c r="G650" i="20"/>
  <c r="G649" i="20"/>
  <c r="E661" i="20" s="1"/>
  <c r="G641" i="20"/>
  <c r="G622" i="20"/>
  <c r="G621" i="20"/>
  <c r="G620" i="20"/>
  <c r="G619" i="20"/>
  <c r="G618" i="20"/>
  <c r="G617" i="20"/>
  <c r="G616" i="20"/>
  <c r="E627" i="20" s="1"/>
  <c r="G615" i="20"/>
  <c r="G614" i="20"/>
  <c r="G613" i="20"/>
  <c r="E625" i="20" s="1"/>
  <c r="G605" i="20"/>
  <c r="G586" i="20"/>
  <c r="G585" i="20"/>
  <c r="G584" i="20"/>
  <c r="G583" i="20"/>
  <c r="G582" i="20"/>
  <c r="G581" i="20"/>
  <c r="G580" i="20"/>
  <c r="E591" i="20" s="1"/>
  <c r="G579" i="20"/>
  <c r="G578" i="20"/>
  <c r="G577" i="20"/>
  <c r="E589" i="20" s="1"/>
  <c r="G569" i="20"/>
  <c r="G549" i="20"/>
  <c r="G548" i="20"/>
  <c r="G547" i="20"/>
  <c r="G546" i="20"/>
  <c r="G545" i="20"/>
  <c r="G544" i="20"/>
  <c r="G543" i="20"/>
  <c r="E554" i="20" s="1"/>
  <c r="G542" i="20"/>
  <c r="G541" i="20"/>
  <c r="G540" i="20"/>
  <c r="E552" i="20" s="1"/>
  <c r="G532" i="20"/>
  <c r="G510" i="20"/>
  <c r="G509" i="20"/>
  <c r="G508" i="20"/>
  <c r="G507" i="20"/>
  <c r="G506" i="20"/>
  <c r="G505" i="20"/>
  <c r="G504" i="20"/>
  <c r="E515" i="20" s="1"/>
  <c r="G503" i="20"/>
  <c r="G502" i="20"/>
  <c r="E514" i="20" s="1"/>
  <c r="G501" i="20"/>
  <c r="E513" i="20" s="1"/>
  <c r="G493" i="20"/>
  <c r="G472" i="20"/>
  <c r="G471" i="20"/>
  <c r="G470" i="20"/>
  <c r="G469" i="20"/>
  <c r="G468" i="20"/>
  <c r="G467" i="20"/>
  <c r="G466" i="20"/>
  <c r="E477" i="20" s="1"/>
  <c r="G465" i="20"/>
  <c r="G464" i="20"/>
  <c r="G463" i="20"/>
  <c r="E475" i="20" s="1"/>
  <c r="G455" i="20"/>
  <c r="J28" i="19"/>
  <c r="K28" i="19"/>
  <c r="M28" i="19"/>
  <c r="I28" i="19"/>
  <c r="N1056" i="19"/>
  <c r="N768" i="19"/>
  <c r="N731" i="19"/>
  <c r="N694" i="19"/>
  <c r="N524" i="19"/>
  <c r="N442" i="19"/>
  <c r="N366" i="19"/>
  <c r="N323" i="19"/>
  <c r="N241" i="19"/>
  <c r="J156" i="19"/>
  <c r="K156" i="19"/>
  <c r="M156" i="19"/>
  <c r="I156" i="19"/>
  <c r="J71" i="19"/>
  <c r="K71" i="19"/>
  <c r="M71" i="19"/>
  <c r="I71" i="19"/>
  <c r="M1230" i="19"/>
  <c r="K1230" i="19"/>
  <c r="J1230" i="19"/>
  <c r="I1230" i="19"/>
  <c r="M1229" i="19"/>
  <c r="K1229" i="19"/>
  <c r="J1229" i="19"/>
  <c r="I1229" i="19"/>
  <c r="M1227" i="19"/>
  <c r="K1227" i="19"/>
  <c r="J1227" i="19"/>
  <c r="I1227" i="19"/>
  <c r="M1225" i="19"/>
  <c r="K1225" i="19"/>
  <c r="J1225" i="19"/>
  <c r="I1225" i="19"/>
  <c r="M1223" i="19"/>
  <c r="K1223" i="19"/>
  <c r="J1223" i="19"/>
  <c r="I1223" i="19"/>
  <c r="N1222" i="19"/>
  <c r="M1221" i="19"/>
  <c r="K1221" i="19"/>
  <c r="J1221" i="19"/>
  <c r="I1221" i="19"/>
  <c r="M1219" i="19"/>
  <c r="K1219" i="19"/>
  <c r="J1219" i="19"/>
  <c r="I1219" i="19"/>
  <c r="L1218" i="19"/>
  <c r="M1189" i="19"/>
  <c r="K1189" i="19"/>
  <c r="J1189" i="19"/>
  <c r="I1189" i="19"/>
  <c r="M1188" i="19"/>
  <c r="K1188" i="19"/>
  <c r="J1188" i="19"/>
  <c r="I1188" i="19"/>
  <c r="M1186" i="19"/>
  <c r="K1186" i="19"/>
  <c r="J1186" i="19"/>
  <c r="I1186" i="19"/>
  <c r="M1184" i="19"/>
  <c r="K1184" i="19"/>
  <c r="J1184" i="19"/>
  <c r="I1184" i="19"/>
  <c r="M1182" i="19"/>
  <c r="K1182" i="19"/>
  <c r="J1182" i="19"/>
  <c r="I1182" i="19"/>
  <c r="N1181" i="19"/>
  <c r="M1180" i="19"/>
  <c r="K1180" i="19"/>
  <c r="J1180" i="19"/>
  <c r="I1180" i="19"/>
  <c r="M1178" i="19"/>
  <c r="K1178" i="19"/>
  <c r="J1178" i="19"/>
  <c r="I1178" i="19"/>
  <c r="L1177" i="19"/>
  <c r="M1148" i="19"/>
  <c r="K1148" i="19"/>
  <c r="J1148" i="19"/>
  <c r="I1148" i="19"/>
  <c r="M1147" i="19"/>
  <c r="K1147" i="19"/>
  <c r="J1147" i="19"/>
  <c r="I1147" i="19"/>
  <c r="N1146" i="19"/>
  <c r="M1145" i="19"/>
  <c r="K1145" i="19"/>
  <c r="J1145" i="19"/>
  <c r="I1145" i="19"/>
  <c r="N1144" i="19"/>
  <c r="M1143" i="19"/>
  <c r="K1143" i="19"/>
  <c r="J1143" i="19"/>
  <c r="I1143" i="19"/>
  <c r="M1141" i="19"/>
  <c r="K1141" i="19"/>
  <c r="J1141" i="19"/>
  <c r="I1141" i="19"/>
  <c r="N1140" i="19"/>
  <c r="M1139" i="19"/>
  <c r="K1139" i="19"/>
  <c r="J1139" i="19"/>
  <c r="I1139" i="19"/>
  <c r="N1138" i="19"/>
  <c r="M1137" i="19"/>
  <c r="K1137" i="19"/>
  <c r="J1137" i="19"/>
  <c r="I1137" i="19"/>
  <c r="L1136" i="19"/>
  <c r="M1107" i="19"/>
  <c r="K1107" i="19"/>
  <c r="J1107" i="19"/>
  <c r="I1107" i="19"/>
  <c r="M1106" i="19"/>
  <c r="K1106" i="19"/>
  <c r="J1106" i="19"/>
  <c r="I1106" i="19"/>
  <c r="N1105" i="19"/>
  <c r="M1104" i="19"/>
  <c r="K1104" i="19"/>
  <c r="J1104" i="19"/>
  <c r="I1104" i="19"/>
  <c r="N1103" i="19"/>
  <c r="M1102" i="19"/>
  <c r="K1102" i="19"/>
  <c r="J1102" i="19"/>
  <c r="I1102" i="19"/>
  <c r="M1100" i="19"/>
  <c r="K1100" i="19"/>
  <c r="J1100" i="19"/>
  <c r="I1100" i="19"/>
  <c r="N1099" i="19"/>
  <c r="M1098" i="19"/>
  <c r="K1098" i="19"/>
  <c r="J1098" i="19"/>
  <c r="I1098" i="19"/>
  <c r="N1097" i="19"/>
  <c r="M1096" i="19"/>
  <c r="K1096" i="19"/>
  <c r="J1096" i="19"/>
  <c r="I1096" i="19"/>
  <c r="L1095" i="19"/>
  <c r="M1066" i="19"/>
  <c r="K1066" i="19"/>
  <c r="J1066" i="19"/>
  <c r="I1066" i="19"/>
  <c r="M1065" i="19"/>
  <c r="K1065" i="19"/>
  <c r="J1065" i="19"/>
  <c r="I1065" i="19"/>
  <c r="N1064" i="19"/>
  <c r="M1063" i="19"/>
  <c r="K1063" i="19"/>
  <c r="J1063" i="19"/>
  <c r="I1063" i="19"/>
  <c r="M1061" i="19"/>
  <c r="K1061" i="19"/>
  <c r="J1061" i="19"/>
  <c r="I1061" i="19"/>
  <c r="M1059" i="19"/>
  <c r="K1059" i="19"/>
  <c r="J1059" i="19"/>
  <c r="I1059" i="19"/>
  <c r="N1058" i="19"/>
  <c r="M1057" i="19"/>
  <c r="K1057" i="19"/>
  <c r="J1057" i="19"/>
  <c r="I1057" i="19"/>
  <c r="M1055" i="19"/>
  <c r="K1055" i="19"/>
  <c r="J1055" i="19"/>
  <c r="I1055" i="19"/>
  <c r="L1054" i="19"/>
  <c r="M1025" i="19"/>
  <c r="K1025" i="19"/>
  <c r="J1025" i="19"/>
  <c r="I1025" i="19"/>
  <c r="M1024" i="19"/>
  <c r="K1024" i="19"/>
  <c r="J1024" i="19"/>
  <c r="I1024" i="19"/>
  <c r="M1022" i="19"/>
  <c r="K1022" i="19"/>
  <c r="J1022" i="19"/>
  <c r="I1022" i="19"/>
  <c r="M1020" i="19"/>
  <c r="K1020" i="19"/>
  <c r="J1020" i="19"/>
  <c r="I1020" i="19"/>
  <c r="M1018" i="19"/>
  <c r="K1018" i="19"/>
  <c r="J1018" i="19"/>
  <c r="I1018" i="19"/>
  <c r="N1017" i="19"/>
  <c r="M1016" i="19"/>
  <c r="K1016" i="19"/>
  <c r="J1016" i="19"/>
  <c r="I1016" i="19"/>
  <c r="M1014" i="19"/>
  <c r="K1014" i="19"/>
  <c r="J1014" i="19"/>
  <c r="I1014" i="19"/>
  <c r="L1013" i="19"/>
  <c r="M984" i="19"/>
  <c r="K984" i="19"/>
  <c r="J984" i="19"/>
  <c r="I984" i="19"/>
  <c r="M983" i="19"/>
  <c r="K983" i="19"/>
  <c r="J983" i="19"/>
  <c r="I983" i="19"/>
  <c r="N982" i="19"/>
  <c r="M981" i="19"/>
  <c r="K981" i="19"/>
  <c r="J981" i="19"/>
  <c r="I981" i="19"/>
  <c r="N980" i="19"/>
  <c r="M979" i="19"/>
  <c r="K979" i="19"/>
  <c r="J979" i="19"/>
  <c r="I979" i="19"/>
  <c r="M977" i="19"/>
  <c r="K977" i="19"/>
  <c r="J977" i="19"/>
  <c r="I977" i="19"/>
  <c r="N976" i="19"/>
  <c r="M975" i="19"/>
  <c r="K975" i="19"/>
  <c r="J975" i="19"/>
  <c r="I975" i="19"/>
  <c r="N974" i="19"/>
  <c r="M973" i="19"/>
  <c r="K973" i="19"/>
  <c r="J973" i="19"/>
  <c r="I973" i="19"/>
  <c r="L972" i="19"/>
  <c r="M943" i="19"/>
  <c r="K943" i="19"/>
  <c r="J943" i="19"/>
  <c r="I943" i="19"/>
  <c r="M942" i="19"/>
  <c r="K942" i="19"/>
  <c r="J942" i="19"/>
  <c r="I942" i="19"/>
  <c r="N941" i="19"/>
  <c r="M940" i="19"/>
  <c r="K940" i="19"/>
  <c r="J940" i="19"/>
  <c r="I940" i="19"/>
  <c r="N939" i="19"/>
  <c r="M938" i="19"/>
  <c r="K938" i="19"/>
  <c r="J938" i="19"/>
  <c r="I938" i="19"/>
  <c r="N937" i="19"/>
  <c r="M936" i="19"/>
  <c r="K936" i="19"/>
  <c r="J936" i="19"/>
  <c r="I936" i="19"/>
  <c r="N935" i="19"/>
  <c r="M934" i="19"/>
  <c r="K934" i="19"/>
  <c r="J934" i="19"/>
  <c r="I934" i="19"/>
  <c r="N933" i="19"/>
  <c r="M932" i="19"/>
  <c r="K932" i="19"/>
  <c r="J932" i="19"/>
  <c r="I932" i="19"/>
  <c r="L931" i="19"/>
  <c r="M902" i="19"/>
  <c r="K902" i="19"/>
  <c r="J902" i="19"/>
  <c r="I902" i="19"/>
  <c r="M901" i="19"/>
  <c r="K901" i="19"/>
  <c r="J901" i="19"/>
  <c r="I901" i="19"/>
  <c r="M899" i="19"/>
  <c r="K899" i="19"/>
  <c r="J899" i="19"/>
  <c r="I899" i="19"/>
  <c r="M897" i="19"/>
  <c r="K897" i="19"/>
  <c r="J897" i="19"/>
  <c r="I897" i="19"/>
  <c r="M895" i="19"/>
  <c r="K895" i="19"/>
  <c r="J895" i="19"/>
  <c r="I895" i="19"/>
  <c r="M893" i="19"/>
  <c r="K893" i="19"/>
  <c r="J893" i="19"/>
  <c r="I893" i="19"/>
  <c r="M891" i="19"/>
  <c r="K891" i="19"/>
  <c r="J891" i="19"/>
  <c r="J903" i="19" s="1"/>
  <c r="I891" i="19"/>
  <c r="L890" i="19"/>
  <c r="M860" i="19"/>
  <c r="K860" i="19"/>
  <c r="J860" i="19"/>
  <c r="I860" i="19"/>
  <c r="M859" i="19"/>
  <c r="K859" i="19"/>
  <c r="J859" i="19"/>
  <c r="I859" i="19"/>
  <c r="N858" i="19"/>
  <c r="M857" i="19"/>
  <c r="K857" i="19"/>
  <c r="J857" i="19"/>
  <c r="I857" i="19"/>
  <c r="N856" i="19"/>
  <c r="M855" i="19"/>
  <c r="K855" i="19"/>
  <c r="J855" i="19"/>
  <c r="I855" i="19"/>
  <c r="N854" i="19"/>
  <c r="M853" i="19"/>
  <c r="K853" i="19"/>
  <c r="J853" i="19"/>
  <c r="I853" i="19"/>
  <c r="N852" i="19"/>
  <c r="M851" i="19"/>
  <c r="K851" i="19"/>
  <c r="J851" i="19"/>
  <c r="I851" i="19"/>
  <c r="N850" i="19"/>
  <c r="M849" i="19"/>
  <c r="K849" i="19"/>
  <c r="J849" i="19"/>
  <c r="I849" i="19"/>
  <c r="L848" i="19"/>
  <c r="M819" i="19"/>
  <c r="K819" i="19"/>
  <c r="J819" i="19"/>
  <c r="I819" i="19"/>
  <c r="M818" i="19"/>
  <c r="K818" i="19"/>
  <c r="J818" i="19"/>
  <c r="I818" i="19"/>
  <c r="N817" i="19"/>
  <c r="M816" i="19"/>
  <c r="K816" i="19"/>
  <c r="J816" i="19"/>
  <c r="I816" i="19"/>
  <c r="N815" i="19"/>
  <c r="M814" i="19"/>
  <c r="K814" i="19"/>
  <c r="J814" i="19"/>
  <c r="I814" i="19"/>
  <c r="N813" i="19"/>
  <c r="M812" i="19"/>
  <c r="K812" i="19"/>
  <c r="J812" i="19"/>
  <c r="I812" i="19"/>
  <c r="N811" i="19"/>
  <c r="M810" i="19"/>
  <c r="K810" i="19"/>
  <c r="J810" i="19"/>
  <c r="I810" i="19"/>
  <c r="N809" i="19"/>
  <c r="M808" i="19"/>
  <c r="K808" i="19"/>
  <c r="J808" i="19"/>
  <c r="I808" i="19"/>
  <c r="L807" i="19"/>
  <c r="M778" i="19"/>
  <c r="K778" i="19"/>
  <c r="J778" i="19"/>
  <c r="I778" i="19"/>
  <c r="M777" i="19"/>
  <c r="K777" i="19"/>
  <c r="J777" i="19"/>
  <c r="I777" i="19"/>
  <c r="N776" i="19"/>
  <c r="M775" i="19"/>
  <c r="K775" i="19"/>
  <c r="J775" i="19"/>
  <c r="I775" i="19"/>
  <c r="N774" i="19"/>
  <c r="M773" i="19"/>
  <c r="K773" i="19"/>
  <c r="J773" i="19"/>
  <c r="I773" i="19"/>
  <c r="N772" i="19"/>
  <c r="M771" i="19"/>
  <c r="K771" i="19"/>
  <c r="J771" i="19"/>
  <c r="I771" i="19"/>
  <c r="N770" i="19"/>
  <c r="M769" i="19"/>
  <c r="K769" i="19"/>
  <c r="J769" i="19"/>
  <c r="I769" i="19"/>
  <c r="M767" i="19"/>
  <c r="K767" i="19"/>
  <c r="J767" i="19"/>
  <c r="I767" i="19"/>
  <c r="L766" i="19"/>
  <c r="M737" i="19"/>
  <c r="K737" i="19"/>
  <c r="J737" i="19"/>
  <c r="I737" i="19"/>
  <c r="M736" i="19"/>
  <c r="K736" i="19"/>
  <c r="J736" i="19"/>
  <c r="I736" i="19"/>
  <c r="M734" i="19"/>
  <c r="K734" i="19"/>
  <c r="J734" i="19"/>
  <c r="I734" i="19"/>
  <c r="N729" i="19"/>
  <c r="M696" i="19"/>
  <c r="K696" i="19"/>
  <c r="J696" i="19"/>
  <c r="I696" i="19"/>
  <c r="M695" i="19"/>
  <c r="K695" i="19"/>
  <c r="J695" i="19"/>
  <c r="I695" i="19"/>
  <c r="M693" i="19"/>
  <c r="K693" i="19"/>
  <c r="J693" i="19"/>
  <c r="I693" i="19"/>
  <c r="N692" i="19"/>
  <c r="M691" i="19"/>
  <c r="K691" i="19"/>
  <c r="J691" i="19"/>
  <c r="I691" i="19"/>
  <c r="M689" i="19"/>
  <c r="K689" i="19"/>
  <c r="J689" i="19"/>
  <c r="I689" i="19"/>
  <c r="N688" i="19"/>
  <c r="M687" i="19"/>
  <c r="K687" i="19"/>
  <c r="J687" i="19"/>
  <c r="I687" i="19"/>
  <c r="N686" i="19"/>
  <c r="M685" i="19"/>
  <c r="K685" i="19"/>
  <c r="J685" i="19"/>
  <c r="I685" i="19"/>
  <c r="L684" i="19"/>
  <c r="N684" i="19" s="1"/>
  <c r="M655" i="19"/>
  <c r="K655" i="19"/>
  <c r="J655" i="19"/>
  <c r="I655" i="19"/>
  <c r="M654" i="19"/>
  <c r="K654" i="19"/>
  <c r="J654" i="19"/>
  <c r="I654" i="19"/>
  <c r="M652" i="19"/>
  <c r="K652" i="19"/>
  <c r="K656" i="19" s="1"/>
  <c r="J652" i="19"/>
  <c r="I652" i="19"/>
  <c r="M614" i="19"/>
  <c r="K614" i="19"/>
  <c r="J614" i="19"/>
  <c r="I614" i="19"/>
  <c r="M613" i="19"/>
  <c r="K613" i="19"/>
  <c r="J613" i="19"/>
  <c r="I613" i="19"/>
  <c r="M611" i="19"/>
  <c r="K611" i="19"/>
  <c r="J611" i="19"/>
  <c r="I611" i="19"/>
  <c r="N610" i="19"/>
  <c r="M609" i="19"/>
  <c r="K609" i="19"/>
  <c r="J609" i="19"/>
  <c r="I609" i="19"/>
  <c r="M607" i="19"/>
  <c r="K607" i="19"/>
  <c r="J607" i="19"/>
  <c r="I607" i="19"/>
  <c r="N606" i="19"/>
  <c r="M605" i="19"/>
  <c r="K605" i="19"/>
  <c r="J605" i="19"/>
  <c r="I605" i="19"/>
  <c r="N604" i="19"/>
  <c r="M603" i="19"/>
  <c r="K603" i="19"/>
  <c r="J603" i="19"/>
  <c r="I603" i="19"/>
  <c r="L602" i="19"/>
  <c r="M573" i="19"/>
  <c r="K573" i="19"/>
  <c r="J573" i="19"/>
  <c r="I573" i="19"/>
  <c r="M572" i="19"/>
  <c r="K572" i="19"/>
  <c r="J572" i="19"/>
  <c r="I572" i="19"/>
  <c r="M570" i="19"/>
  <c r="K570" i="19"/>
  <c r="J570" i="19"/>
  <c r="I570" i="19"/>
  <c r="M568" i="19"/>
  <c r="K568" i="19"/>
  <c r="J568" i="19"/>
  <c r="I568" i="19"/>
  <c r="M566" i="19"/>
  <c r="K566" i="19"/>
  <c r="J566" i="19"/>
  <c r="I566" i="19"/>
  <c r="M564" i="19"/>
  <c r="K564" i="19"/>
  <c r="J564" i="19"/>
  <c r="I564" i="19"/>
  <c r="M562" i="19"/>
  <c r="K562" i="19"/>
  <c r="K574" i="19" s="1"/>
  <c r="J562" i="19"/>
  <c r="I562" i="19"/>
  <c r="L561" i="19"/>
  <c r="M532" i="19"/>
  <c r="K532" i="19"/>
  <c r="J532" i="19"/>
  <c r="I532" i="19"/>
  <c r="M531" i="19"/>
  <c r="K531" i="19"/>
  <c r="J531" i="19"/>
  <c r="I531" i="19"/>
  <c r="M529" i="19"/>
  <c r="K529" i="19"/>
  <c r="J529" i="19"/>
  <c r="I529" i="19"/>
  <c r="M527" i="19"/>
  <c r="K527" i="19"/>
  <c r="J527" i="19"/>
  <c r="I527" i="19"/>
  <c r="M525" i="19"/>
  <c r="K525" i="19"/>
  <c r="J525" i="19"/>
  <c r="I525" i="19"/>
  <c r="M523" i="19"/>
  <c r="K523" i="19"/>
  <c r="J523" i="19"/>
  <c r="I523" i="19"/>
  <c r="M521" i="19"/>
  <c r="K521" i="19"/>
  <c r="K533" i="19" s="1"/>
  <c r="J521" i="19"/>
  <c r="I521" i="19"/>
  <c r="L520" i="19"/>
  <c r="M491" i="19"/>
  <c r="K491" i="19"/>
  <c r="J491" i="19"/>
  <c r="I491" i="19"/>
  <c r="M490" i="19"/>
  <c r="K490" i="19"/>
  <c r="J490" i="19"/>
  <c r="I490" i="19"/>
  <c r="N489" i="19"/>
  <c r="M488" i="19"/>
  <c r="K488" i="19"/>
  <c r="J488" i="19"/>
  <c r="I488" i="19"/>
  <c r="N487" i="19"/>
  <c r="M486" i="19"/>
  <c r="K486" i="19"/>
  <c r="J486" i="19"/>
  <c r="I486" i="19"/>
  <c r="N485" i="19"/>
  <c r="M484" i="19"/>
  <c r="K484" i="19"/>
  <c r="J484" i="19"/>
  <c r="I484" i="19"/>
  <c r="N483" i="19"/>
  <c r="M482" i="19"/>
  <c r="K482" i="19"/>
  <c r="J482" i="19"/>
  <c r="I482" i="19"/>
  <c r="M480" i="19"/>
  <c r="K480" i="19"/>
  <c r="J480" i="19"/>
  <c r="I480" i="19"/>
  <c r="L479" i="19"/>
  <c r="M450" i="19"/>
  <c r="K450" i="19"/>
  <c r="J450" i="19"/>
  <c r="I450" i="19"/>
  <c r="M449" i="19"/>
  <c r="K449" i="19"/>
  <c r="J449" i="19"/>
  <c r="I449" i="19"/>
  <c r="M447" i="19"/>
  <c r="K447" i="19"/>
  <c r="J447" i="19"/>
  <c r="I447" i="19"/>
  <c r="M445" i="19"/>
  <c r="K445" i="19"/>
  <c r="J445" i="19"/>
  <c r="I445" i="19"/>
  <c r="M443" i="19"/>
  <c r="K443" i="19"/>
  <c r="J443" i="19"/>
  <c r="I443" i="19"/>
  <c r="M441" i="19"/>
  <c r="K441" i="19"/>
  <c r="J441" i="19"/>
  <c r="I441" i="19"/>
  <c r="N440" i="19"/>
  <c r="M439" i="19"/>
  <c r="K439" i="19"/>
  <c r="J439" i="19"/>
  <c r="I439" i="19"/>
  <c r="L438" i="19"/>
  <c r="M409" i="19"/>
  <c r="K409" i="19"/>
  <c r="J409" i="19"/>
  <c r="I409" i="19"/>
  <c r="M408" i="19"/>
  <c r="K408" i="19"/>
  <c r="J408" i="19"/>
  <c r="I408" i="19"/>
  <c r="N407" i="19"/>
  <c r="M406" i="19"/>
  <c r="K406" i="19"/>
  <c r="J406" i="19"/>
  <c r="I406" i="19"/>
  <c r="M404" i="19"/>
  <c r="K404" i="19"/>
  <c r="J404" i="19"/>
  <c r="I404" i="19"/>
  <c r="M402" i="19"/>
  <c r="K402" i="19"/>
  <c r="J402" i="19"/>
  <c r="I402" i="19"/>
  <c r="N401" i="19"/>
  <c r="M400" i="19"/>
  <c r="K400" i="19"/>
  <c r="J400" i="19"/>
  <c r="I400" i="19"/>
  <c r="M398" i="19"/>
  <c r="K398" i="19"/>
  <c r="J398" i="19"/>
  <c r="I398" i="19"/>
  <c r="L397" i="19"/>
  <c r="M368" i="19"/>
  <c r="K368" i="19"/>
  <c r="J368" i="19"/>
  <c r="I368" i="19"/>
  <c r="M367" i="19"/>
  <c r="K367" i="19"/>
  <c r="J367" i="19"/>
  <c r="I367" i="19"/>
  <c r="M365" i="19"/>
  <c r="K365" i="19"/>
  <c r="J365" i="19"/>
  <c r="I365" i="19"/>
  <c r="M363" i="19"/>
  <c r="K363" i="19"/>
  <c r="J363" i="19"/>
  <c r="I363" i="19"/>
  <c r="M361" i="19"/>
  <c r="K361" i="19"/>
  <c r="J361" i="19"/>
  <c r="I361" i="19"/>
  <c r="M359" i="19"/>
  <c r="K359" i="19"/>
  <c r="J359" i="19"/>
  <c r="I359" i="19"/>
  <c r="M357" i="19"/>
  <c r="K357" i="19"/>
  <c r="J357" i="19"/>
  <c r="I357" i="19"/>
  <c r="L356" i="19"/>
  <c r="M327" i="19"/>
  <c r="K327" i="19"/>
  <c r="J327" i="19"/>
  <c r="I327" i="19"/>
  <c r="M326" i="19"/>
  <c r="K326" i="19"/>
  <c r="J326" i="19"/>
  <c r="I326" i="19"/>
  <c r="N325" i="19"/>
  <c r="M324" i="19"/>
  <c r="K324" i="19"/>
  <c r="J324" i="19"/>
  <c r="I324" i="19"/>
  <c r="M322" i="19"/>
  <c r="K322" i="19"/>
  <c r="J322" i="19"/>
  <c r="I322" i="19"/>
  <c r="M320" i="19"/>
  <c r="K320" i="19"/>
  <c r="J320" i="19"/>
  <c r="I320" i="19"/>
  <c r="N319" i="19"/>
  <c r="M318" i="19"/>
  <c r="K318" i="19"/>
  <c r="J318" i="19"/>
  <c r="I318" i="19"/>
  <c r="N317" i="19"/>
  <c r="M316" i="19"/>
  <c r="K316" i="19"/>
  <c r="J316" i="19"/>
  <c r="I316" i="19"/>
  <c r="L315" i="19"/>
  <c r="M286" i="19"/>
  <c r="K286" i="19"/>
  <c r="J286" i="19"/>
  <c r="I286" i="19"/>
  <c r="M285" i="19"/>
  <c r="K285" i="19"/>
  <c r="J285" i="19"/>
  <c r="I285" i="19"/>
  <c r="N284" i="19"/>
  <c r="M283" i="19"/>
  <c r="K283" i="19"/>
  <c r="J283" i="19"/>
  <c r="I283" i="19"/>
  <c r="N282" i="19"/>
  <c r="M281" i="19"/>
  <c r="K281" i="19"/>
  <c r="J281" i="19"/>
  <c r="I281" i="19"/>
  <c r="M279" i="19"/>
  <c r="K279" i="19"/>
  <c r="J279" i="19"/>
  <c r="I279" i="19"/>
  <c r="N278" i="19"/>
  <c r="M277" i="19"/>
  <c r="K277" i="19"/>
  <c r="J277" i="19"/>
  <c r="I277" i="19"/>
  <c r="N276" i="19"/>
  <c r="M275" i="19"/>
  <c r="K275" i="19"/>
  <c r="J275" i="19"/>
  <c r="I275" i="19"/>
  <c r="L274" i="19"/>
  <c r="M245" i="19"/>
  <c r="K245" i="19"/>
  <c r="J245" i="19"/>
  <c r="I245" i="19"/>
  <c r="M244" i="19"/>
  <c r="K244" i="19"/>
  <c r="J244" i="19"/>
  <c r="I244" i="19"/>
  <c r="M242" i="19"/>
  <c r="K242" i="19"/>
  <c r="J242" i="19"/>
  <c r="I242" i="19"/>
  <c r="M204" i="19"/>
  <c r="K204" i="19"/>
  <c r="J204" i="19"/>
  <c r="I204" i="19"/>
  <c r="M203" i="19"/>
  <c r="K203" i="19"/>
  <c r="J203" i="19"/>
  <c r="I203" i="19"/>
  <c r="M201" i="19"/>
  <c r="K201" i="19"/>
  <c r="J201" i="19"/>
  <c r="I201" i="19"/>
  <c r="M199" i="19"/>
  <c r="K199" i="19"/>
  <c r="J199" i="19"/>
  <c r="I199" i="19"/>
  <c r="M197" i="19"/>
  <c r="K197" i="19"/>
  <c r="J197" i="19"/>
  <c r="I197" i="19"/>
  <c r="N196" i="19"/>
  <c r="M195" i="19"/>
  <c r="K195" i="19"/>
  <c r="J195" i="19"/>
  <c r="I195" i="19"/>
  <c r="M193" i="19"/>
  <c r="K193" i="19"/>
  <c r="J193" i="19"/>
  <c r="I193" i="19"/>
  <c r="L192" i="19"/>
  <c r="M163" i="19"/>
  <c r="K163" i="19"/>
  <c r="J163" i="19"/>
  <c r="I163" i="19"/>
  <c r="M162" i="19"/>
  <c r="K162" i="19"/>
  <c r="J162" i="19"/>
  <c r="I162" i="19"/>
  <c r="N161" i="19"/>
  <c r="M160" i="19"/>
  <c r="K160" i="19"/>
  <c r="J160" i="19"/>
  <c r="I160" i="19"/>
  <c r="M158" i="19"/>
  <c r="K158" i="19"/>
  <c r="J158" i="19"/>
  <c r="I158" i="19"/>
  <c r="N157" i="19"/>
  <c r="N155" i="19"/>
  <c r="M154" i="19"/>
  <c r="K154" i="19"/>
  <c r="J154" i="19"/>
  <c r="I154" i="19"/>
  <c r="N153" i="19"/>
  <c r="M152" i="19"/>
  <c r="K152" i="19"/>
  <c r="J152" i="19"/>
  <c r="I152" i="19"/>
  <c r="L151" i="19"/>
  <c r="M121" i="19"/>
  <c r="K121" i="19"/>
  <c r="J121" i="19"/>
  <c r="I121" i="19"/>
  <c r="M120" i="19"/>
  <c r="K120" i="19"/>
  <c r="J120" i="19"/>
  <c r="I120" i="19"/>
  <c r="M118" i="19"/>
  <c r="K118" i="19"/>
  <c r="J118" i="19"/>
  <c r="I118" i="19"/>
  <c r="M116" i="19"/>
  <c r="K116" i="19"/>
  <c r="J116" i="19"/>
  <c r="I116" i="19"/>
  <c r="M114" i="19"/>
  <c r="K114" i="19"/>
  <c r="J114" i="19"/>
  <c r="I114" i="19"/>
  <c r="M112" i="19"/>
  <c r="K112" i="19"/>
  <c r="J112" i="19"/>
  <c r="I112" i="19"/>
  <c r="M110" i="19"/>
  <c r="M122" i="19" s="1"/>
  <c r="K110" i="19"/>
  <c r="J110" i="19"/>
  <c r="J122" i="19" s="1"/>
  <c r="I110" i="19"/>
  <c r="L109" i="19"/>
  <c r="N109" i="19" s="1"/>
  <c r="M78" i="19"/>
  <c r="K78" i="19"/>
  <c r="J78" i="19"/>
  <c r="I78" i="19"/>
  <c r="M77" i="19"/>
  <c r="K77" i="19"/>
  <c r="J77" i="19"/>
  <c r="I77" i="19"/>
  <c r="M75" i="19"/>
  <c r="K75" i="19"/>
  <c r="J75" i="19"/>
  <c r="I75" i="19"/>
  <c r="M73" i="19"/>
  <c r="K73" i="19"/>
  <c r="J73" i="19"/>
  <c r="I73" i="19"/>
  <c r="M69" i="19"/>
  <c r="K69" i="19"/>
  <c r="J69" i="19"/>
  <c r="I69" i="19"/>
  <c r="M67" i="19"/>
  <c r="K67" i="19"/>
  <c r="J67" i="19"/>
  <c r="I67" i="19"/>
  <c r="L66" i="19"/>
  <c r="N66" i="19" s="1"/>
  <c r="E476" i="20" l="1"/>
  <c r="E626" i="20"/>
  <c r="K122" i="19"/>
  <c r="L1065" i="19"/>
  <c r="N1065" i="19" s="1"/>
  <c r="L1066" i="19"/>
  <c r="N1066" i="19" s="1"/>
  <c r="L1104" i="19"/>
  <c r="N1104" i="19" s="1"/>
  <c r="L1141" i="19"/>
  <c r="N1141" i="19" s="1"/>
  <c r="L1143" i="19"/>
  <c r="N1143" i="19" s="1"/>
  <c r="L1182" i="19"/>
  <c r="N1182" i="19" s="1"/>
  <c r="L1184" i="19"/>
  <c r="N1184" i="19" s="1"/>
  <c r="L1186" i="19"/>
  <c r="N1186" i="19" s="1"/>
  <c r="L1188" i="19"/>
  <c r="N1188" i="19" s="1"/>
  <c r="L1189" i="19"/>
  <c r="N1189" i="19" s="1"/>
  <c r="L605" i="19"/>
  <c r="N605" i="19" s="1"/>
  <c r="J615" i="19"/>
  <c r="L275" i="19"/>
  <c r="N275" i="19" s="1"/>
  <c r="L285" i="19"/>
  <c r="N285" i="19" s="1"/>
  <c r="L286" i="19"/>
  <c r="N286" i="19" s="1"/>
  <c r="L484" i="19"/>
  <c r="N484" i="19" s="1"/>
  <c r="L521" i="19"/>
  <c r="N521" i="19" s="1"/>
  <c r="L523" i="19"/>
  <c r="N523" i="19" s="1"/>
  <c r="L525" i="19"/>
  <c r="N525" i="19" s="1"/>
  <c r="L527" i="19"/>
  <c r="N527" i="19" s="1"/>
  <c r="L609" i="19"/>
  <c r="N609" i="19" s="1"/>
  <c r="N726" i="19"/>
  <c r="N728" i="19"/>
  <c r="L773" i="19"/>
  <c r="N773" i="19" s="1"/>
  <c r="L810" i="19"/>
  <c r="N810" i="19" s="1"/>
  <c r="L818" i="19"/>
  <c r="N818" i="19" s="1"/>
  <c r="L819" i="19"/>
  <c r="N819" i="19" s="1"/>
  <c r="L855" i="19"/>
  <c r="N855" i="19" s="1"/>
  <c r="L932" i="19"/>
  <c r="N932" i="19" s="1"/>
  <c r="L940" i="19"/>
  <c r="N940" i="19" s="1"/>
  <c r="L977" i="19"/>
  <c r="N977" i="19" s="1"/>
  <c r="L979" i="19"/>
  <c r="N979" i="19" s="1"/>
  <c r="L1018" i="19"/>
  <c r="N1018" i="19" s="1"/>
  <c r="L1020" i="19"/>
  <c r="N1020" i="19" s="1"/>
  <c r="L1022" i="19"/>
  <c r="N1022" i="19" s="1"/>
  <c r="L1024" i="19"/>
  <c r="N1024" i="19" s="1"/>
  <c r="L1025" i="19"/>
  <c r="N1025" i="19" s="1"/>
  <c r="J820" i="19"/>
  <c r="K985" i="19"/>
  <c r="L398" i="19"/>
  <c r="N398" i="19" s="1"/>
  <c r="L445" i="19"/>
  <c r="N445" i="19" s="1"/>
  <c r="L689" i="19"/>
  <c r="N689" i="19" s="1"/>
  <c r="L162" i="19"/>
  <c r="N162" i="19" s="1"/>
  <c r="L163" i="19"/>
  <c r="N163" i="19" s="1"/>
  <c r="L357" i="19"/>
  <c r="N357" i="19" s="1"/>
  <c r="N732" i="19"/>
  <c r="L734" i="19"/>
  <c r="N734" i="19" s="1"/>
  <c r="L736" i="19"/>
  <c r="N736" i="19" s="1"/>
  <c r="L737" i="19"/>
  <c r="N737" i="19" s="1"/>
  <c r="L156" i="19"/>
  <c r="N156" i="19" s="1"/>
  <c r="I164" i="19"/>
  <c r="L152" i="19"/>
  <c r="N152" i="19" s="1"/>
  <c r="M779" i="19"/>
  <c r="L77" i="19"/>
  <c r="N77" i="19" s="1"/>
  <c r="L197" i="19"/>
  <c r="N197" i="19" s="1"/>
  <c r="L281" i="19"/>
  <c r="N281" i="19" s="1"/>
  <c r="L365" i="19"/>
  <c r="N365" i="19" s="1"/>
  <c r="L402" i="19"/>
  <c r="N402" i="19" s="1"/>
  <c r="L406" i="19"/>
  <c r="N406" i="19" s="1"/>
  <c r="L450" i="19"/>
  <c r="N450" i="19" s="1"/>
  <c r="L488" i="19"/>
  <c r="N488" i="19" s="1"/>
  <c r="L566" i="19"/>
  <c r="N566" i="19" s="1"/>
  <c r="L570" i="19"/>
  <c r="N570" i="19" s="1"/>
  <c r="L572" i="19"/>
  <c r="N572" i="19" s="1"/>
  <c r="L613" i="19"/>
  <c r="N613" i="19" s="1"/>
  <c r="L693" i="19"/>
  <c r="N693" i="19" s="1"/>
  <c r="L769" i="19"/>
  <c r="N769" i="19" s="1"/>
  <c r="L777" i="19"/>
  <c r="N777" i="19" s="1"/>
  <c r="L778" i="19"/>
  <c r="N778" i="19" s="1"/>
  <c r="L814" i="19"/>
  <c r="N814" i="19" s="1"/>
  <c r="I451" i="19"/>
  <c r="L439" i="19"/>
  <c r="N439" i="19" s="1"/>
  <c r="L75" i="19"/>
  <c r="L78" i="19"/>
  <c r="N78" i="19" s="1"/>
  <c r="L199" i="19"/>
  <c r="N199" i="19" s="1"/>
  <c r="K287" i="19"/>
  <c r="L279" i="19"/>
  <c r="N279" i="19" s="1"/>
  <c r="L318" i="19"/>
  <c r="N318" i="19" s="1"/>
  <c r="L363" i="19"/>
  <c r="N363" i="19" s="1"/>
  <c r="L404" i="19"/>
  <c r="N404" i="19" s="1"/>
  <c r="L449" i="19"/>
  <c r="N449" i="19" s="1"/>
  <c r="I574" i="19"/>
  <c r="L562" i="19"/>
  <c r="N562" i="19" s="1"/>
  <c r="L564" i="19"/>
  <c r="N564" i="19" s="1"/>
  <c r="L568" i="19"/>
  <c r="N568" i="19" s="1"/>
  <c r="L573" i="19"/>
  <c r="N573" i="19" s="1"/>
  <c r="L614" i="19"/>
  <c r="N614" i="19" s="1"/>
  <c r="L324" i="19"/>
  <c r="N324" i="19" s="1"/>
  <c r="L154" i="19"/>
  <c r="N154" i="19" s="1"/>
  <c r="L193" i="19"/>
  <c r="N193" i="19" s="1"/>
  <c r="L195" i="19"/>
  <c r="N195" i="19" s="1"/>
  <c r="L277" i="19"/>
  <c r="N277" i="19" s="1"/>
  <c r="L316" i="19"/>
  <c r="N316" i="19" s="1"/>
  <c r="L326" i="19"/>
  <c r="N326" i="19" s="1"/>
  <c r="L327" i="19"/>
  <c r="N327" i="19" s="1"/>
  <c r="L367" i="19"/>
  <c r="N367" i="19" s="1"/>
  <c r="L368" i="19"/>
  <c r="N368" i="19" s="1"/>
  <c r="L408" i="19"/>
  <c r="N408" i="19" s="1"/>
  <c r="L409" i="19"/>
  <c r="N409" i="19" s="1"/>
  <c r="L447" i="19"/>
  <c r="N447" i="19" s="1"/>
  <c r="L486" i="19"/>
  <c r="N486" i="19" s="1"/>
  <c r="L529" i="19"/>
  <c r="N529" i="19" s="1"/>
  <c r="L531" i="19"/>
  <c r="N531" i="19" s="1"/>
  <c r="L532" i="19"/>
  <c r="N532" i="19" s="1"/>
  <c r="L607" i="19"/>
  <c r="N607" i="19" s="1"/>
  <c r="N644" i="19"/>
  <c r="N646" i="19"/>
  <c r="N648" i="19"/>
  <c r="N650" i="19"/>
  <c r="L652" i="19"/>
  <c r="N652" i="19" s="1"/>
  <c r="L654" i="19"/>
  <c r="N654" i="19" s="1"/>
  <c r="L655" i="19"/>
  <c r="N655" i="19" s="1"/>
  <c r="L687" i="19"/>
  <c r="N687" i="19" s="1"/>
  <c r="L695" i="19"/>
  <c r="N695" i="19" s="1"/>
  <c r="L696" i="19"/>
  <c r="N696" i="19" s="1"/>
  <c r="I779" i="19"/>
  <c r="L767" i="19"/>
  <c r="N767" i="19" s="1"/>
  <c r="L775" i="19"/>
  <c r="N775" i="19" s="1"/>
  <c r="L812" i="19"/>
  <c r="N812" i="19" s="1"/>
  <c r="I861" i="19"/>
  <c r="L849" i="19"/>
  <c r="N849" i="19" s="1"/>
  <c r="L857" i="19"/>
  <c r="N857" i="19" s="1"/>
  <c r="J944" i="19"/>
  <c r="L934" i="19"/>
  <c r="N934" i="19" s="1"/>
  <c r="L942" i="19"/>
  <c r="N942" i="19" s="1"/>
  <c r="L943" i="19"/>
  <c r="L981" i="19"/>
  <c r="N981" i="19" s="1"/>
  <c r="L1055" i="19"/>
  <c r="N1055" i="19" s="1"/>
  <c r="L1057" i="19"/>
  <c r="N1057" i="19" s="1"/>
  <c r="L1096" i="19"/>
  <c r="N1096" i="19" s="1"/>
  <c r="L1106" i="19"/>
  <c r="N1106" i="19" s="1"/>
  <c r="L1107" i="19"/>
  <c r="N1107" i="19" s="1"/>
  <c r="L1145" i="19"/>
  <c r="N1145" i="19" s="1"/>
  <c r="L1219" i="19"/>
  <c r="N1219" i="19" s="1"/>
  <c r="L1221" i="19"/>
  <c r="N1221" i="19" s="1"/>
  <c r="L851" i="19"/>
  <c r="N851" i="19" s="1"/>
  <c r="L859" i="19"/>
  <c r="N859" i="19" s="1"/>
  <c r="L860" i="19"/>
  <c r="N860" i="19" s="1"/>
  <c r="L936" i="19"/>
  <c r="N936" i="19" s="1"/>
  <c r="L973" i="19"/>
  <c r="N973" i="19" s="1"/>
  <c r="L983" i="19"/>
  <c r="N983" i="19" s="1"/>
  <c r="L984" i="19"/>
  <c r="N984" i="19" s="1"/>
  <c r="J1067" i="19"/>
  <c r="L1059" i="19"/>
  <c r="N1059" i="19" s="1"/>
  <c r="L1098" i="19"/>
  <c r="N1098" i="19" s="1"/>
  <c r="L1137" i="19"/>
  <c r="N1137" i="19" s="1"/>
  <c r="L1147" i="19"/>
  <c r="N1147" i="19" s="1"/>
  <c r="L1148" i="19"/>
  <c r="N1148" i="19" s="1"/>
  <c r="L1223" i="19"/>
  <c r="N1223" i="19" s="1"/>
  <c r="L1225" i="19"/>
  <c r="N1225" i="19" s="1"/>
  <c r="L1227" i="19"/>
  <c r="N1227" i="19" s="1"/>
  <c r="L1229" i="19"/>
  <c r="N1229" i="19" s="1"/>
  <c r="L1230" i="19"/>
  <c r="N1230" i="19" s="1"/>
  <c r="L28" i="19"/>
  <c r="N28" i="19" s="1"/>
  <c r="L110" i="19"/>
  <c r="N110" i="19" s="1"/>
  <c r="L112" i="19"/>
  <c r="N112" i="19" s="1"/>
  <c r="L114" i="19"/>
  <c r="N114" i="19" s="1"/>
  <c r="L116" i="19"/>
  <c r="N116" i="19" s="1"/>
  <c r="L118" i="19"/>
  <c r="N118" i="19" s="1"/>
  <c r="L120" i="19"/>
  <c r="N120" i="19" s="1"/>
  <c r="L121" i="19"/>
  <c r="N121" i="19" s="1"/>
  <c r="L158" i="19"/>
  <c r="N158" i="19" s="1"/>
  <c r="L160" i="19"/>
  <c r="N160" i="19" s="1"/>
  <c r="K205" i="19"/>
  <c r="L201" i="19"/>
  <c r="N201" i="19" s="1"/>
  <c r="L203" i="19"/>
  <c r="N203" i="19" s="1"/>
  <c r="L204" i="19"/>
  <c r="N204" i="19" s="1"/>
  <c r="L283" i="19"/>
  <c r="N283" i="19" s="1"/>
  <c r="L320" i="19"/>
  <c r="N320" i="19" s="1"/>
  <c r="L322" i="19"/>
  <c r="N322" i="19" s="1"/>
  <c r="L359" i="19"/>
  <c r="N359" i="19" s="1"/>
  <c r="L361" i="19"/>
  <c r="N361" i="19" s="1"/>
  <c r="L400" i="19"/>
  <c r="N400" i="19" s="1"/>
  <c r="L441" i="19"/>
  <c r="N441" i="19" s="1"/>
  <c r="L443" i="19"/>
  <c r="N443" i="19" s="1"/>
  <c r="L480" i="19"/>
  <c r="N480" i="19" s="1"/>
  <c r="L482" i="19"/>
  <c r="N482" i="19" s="1"/>
  <c r="L490" i="19"/>
  <c r="N490" i="19" s="1"/>
  <c r="L491" i="19"/>
  <c r="N491" i="19" s="1"/>
  <c r="L603" i="19"/>
  <c r="N603" i="19" s="1"/>
  <c r="L611" i="19"/>
  <c r="N611" i="19" s="1"/>
  <c r="L685" i="19"/>
  <c r="N685" i="19" s="1"/>
  <c r="L691" i="19"/>
  <c r="N691" i="19" s="1"/>
  <c r="N730" i="19"/>
  <c r="K779" i="19"/>
  <c r="L771" i="19"/>
  <c r="N771" i="19" s="1"/>
  <c r="L808" i="19"/>
  <c r="N808" i="19" s="1"/>
  <c r="L816" i="19"/>
  <c r="N816" i="19" s="1"/>
  <c r="K861" i="19"/>
  <c r="L853" i="19"/>
  <c r="N853" i="19" s="1"/>
  <c r="L891" i="19"/>
  <c r="N891" i="19" s="1"/>
  <c r="L893" i="19"/>
  <c r="N893" i="19" s="1"/>
  <c r="L895" i="19"/>
  <c r="N895" i="19" s="1"/>
  <c r="L897" i="19"/>
  <c r="N897" i="19" s="1"/>
  <c r="L899" i="19"/>
  <c r="N899" i="19" s="1"/>
  <c r="L901" i="19"/>
  <c r="N901" i="19" s="1"/>
  <c r="L902" i="19"/>
  <c r="N902" i="19" s="1"/>
  <c r="N943" i="19"/>
  <c r="L938" i="19"/>
  <c r="N938" i="19" s="1"/>
  <c r="L975" i="19"/>
  <c r="N975" i="19" s="1"/>
  <c r="L1014" i="19"/>
  <c r="N1014" i="19" s="1"/>
  <c r="L1016" i="19"/>
  <c r="N1016" i="19" s="1"/>
  <c r="L1061" i="19"/>
  <c r="N1061" i="19" s="1"/>
  <c r="L1063" i="19"/>
  <c r="N1063" i="19" s="1"/>
  <c r="L1100" i="19"/>
  <c r="N1100" i="19" s="1"/>
  <c r="L1102" i="19"/>
  <c r="N1102" i="19" s="1"/>
  <c r="J1149" i="19"/>
  <c r="L1139" i="19"/>
  <c r="N1139" i="19" s="1"/>
  <c r="L1178" i="19"/>
  <c r="N1178" i="19" s="1"/>
  <c r="L1180" i="19"/>
  <c r="N1180" i="19" s="1"/>
  <c r="L242" i="19"/>
  <c r="N242" i="19" s="1"/>
  <c r="L244" i="19"/>
  <c r="N244" i="19" s="1"/>
  <c r="L245" i="19"/>
  <c r="N245" i="19" s="1"/>
  <c r="I246" i="19"/>
  <c r="N198" i="19"/>
  <c r="N243" i="19"/>
  <c r="K328" i="19"/>
  <c r="N364" i="19"/>
  <c r="J410" i="19"/>
  <c r="N481" i="19"/>
  <c r="N526" i="19"/>
  <c r="N894" i="19"/>
  <c r="M944" i="19"/>
  <c r="N1142" i="19"/>
  <c r="I79" i="19"/>
  <c r="L67" i="19"/>
  <c r="N67" i="19" s="1"/>
  <c r="L69" i="19"/>
  <c r="N69" i="19" s="1"/>
  <c r="L73" i="19"/>
  <c r="N73" i="19" s="1"/>
  <c r="N315" i="19"/>
  <c r="N1226" i="19"/>
  <c r="N399" i="19"/>
  <c r="N727" i="19"/>
  <c r="N735" i="19"/>
  <c r="N1021" i="19"/>
  <c r="I1149" i="19"/>
  <c r="N1183" i="19"/>
  <c r="N448" i="19"/>
  <c r="J246" i="19"/>
  <c r="J451" i="19"/>
  <c r="K492" i="19"/>
  <c r="J574" i="19"/>
  <c r="K615" i="19"/>
  <c r="M697" i="19"/>
  <c r="I820" i="19"/>
  <c r="J861" i="19"/>
  <c r="K903" i="19"/>
  <c r="N896" i="19"/>
  <c r="I944" i="19"/>
  <c r="N1015" i="19"/>
  <c r="N1023" i="19"/>
  <c r="K1067" i="19"/>
  <c r="I1108" i="19"/>
  <c r="N1101" i="19"/>
  <c r="N1185" i="19"/>
  <c r="N1220" i="19"/>
  <c r="N1228" i="19"/>
  <c r="N360" i="19"/>
  <c r="N403" i="19"/>
  <c r="N446" i="19"/>
  <c r="N612" i="19"/>
  <c r="N690" i="19"/>
  <c r="K79" i="19"/>
  <c r="I122" i="19"/>
  <c r="L122" i="19" s="1"/>
  <c r="N122" i="19" s="1"/>
  <c r="N159" i="19"/>
  <c r="N194" i="19"/>
  <c r="N202" i="19"/>
  <c r="K246" i="19"/>
  <c r="N274" i="19"/>
  <c r="M328" i="19"/>
  <c r="J369" i="19"/>
  <c r="K410" i="19"/>
  <c r="K451" i="19"/>
  <c r="N479" i="19"/>
  <c r="N522" i="19"/>
  <c r="N530" i="19"/>
  <c r="M615" i="19"/>
  <c r="J697" i="19"/>
  <c r="K738" i="19"/>
  <c r="M903" i="19"/>
  <c r="N898" i="19"/>
  <c r="N1062" i="19"/>
  <c r="N1179" i="19"/>
  <c r="N1187" i="19"/>
  <c r="L71" i="19"/>
  <c r="N71" i="19" s="1"/>
  <c r="N358" i="19"/>
  <c r="N608" i="19"/>
  <c r="N200" i="19"/>
  <c r="N151" i="19"/>
  <c r="I287" i="19"/>
  <c r="J328" i="19"/>
  <c r="N321" i="19"/>
  <c r="K369" i="19"/>
  <c r="N405" i="19"/>
  <c r="I615" i="19"/>
  <c r="J656" i="19"/>
  <c r="K697" i="19"/>
  <c r="M738" i="19"/>
  <c r="N733" i="19"/>
  <c r="J779" i="19"/>
  <c r="K820" i="19"/>
  <c r="I903" i="19"/>
  <c r="N892" i="19"/>
  <c r="N900" i="19"/>
  <c r="K944" i="19"/>
  <c r="N978" i="19"/>
  <c r="K1026" i="19"/>
  <c r="N1019" i="19"/>
  <c r="I1067" i="19"/>
  <c r="K1108" i="19"/>
  <c r="N1136" i="19"/>
  <c r="K1231" i="19"/>
  <c r="N1224" i="19"/>
  <c r="N280" i="19"/>
  <c r="N362" i="19"/>
  <c r="N444" i="19"/>
  <c r="N528" i="19"/>
  <c r="N1060" i="19"/>
  <c r="E592" i="20"/>
  <c r="E700" i="20"/>
  <c r="E698" i="20"/>
  <c r="E662" i="20"/>
  <c r="E664" i="20"/>
  <c r="E628" i="20"/>
  <c r="E629" i="20" s="1"/>
  <c r="D631" i="20" s="1"/>
  <c r="D632" i="20" s="1"/>
  <c r="E590" i="20"/>
  <c r="E553" i="20"/>
  <c r="E555" i="20"/>
  <c r="E556" i="20" s="1"/>
  <c r="D558" i="20" s="1"/>
  <c r="D559" i="20" s="1"/>
  <c r="E516" i="20"/>
  <c r="E517" i="20" s="1"/>
  <c r="D519" i="20" s="1"/>
  <c r="D520" i="20" s="1"/>
  <c r="E478" i="20"/>
  <c r="K164" i="19"/>
  <c r="M1231" i="19"/>
  <c r="J1231" i="19"/>
  <c r="I1231" i="19"/>
  <c r="N1218" i="19"/>
  <c r="M1190" i="19"/>
  <c r="K1190" i="19"/>
  <c r="J1190" i="19"/>
  <c r="I1190" i="19"/>
  <c r="N1177" i="19"/>
  <c r="M1149" i="19"/>
  <c r="K1149" i="19"/>
  <c r="M1108" i="19"/>
  <c r="J1108" i="19"/>
  <c r="N1095" i="19"/>
  <c r="M1067" i="19"/>
  <c r="N1054" i="19"/>
  <c r="M1026" i="19"/>
  <c r="J1026" i="19"/>
  <c r="I1026" i="19"/>
  <c r="N1013" i="19"/>
  <c r="M985" i="19"/>
  <c r="J985" i="19"/>
  <c r="I985" i="19"/>
  <c r="N972" i="19"/>
  <c r="N931" i="19"/>
  <c r="N890" i="19"/>
  <c r="M861" i="19"/>
  <c r="N848" i="19"/>
  <c r="M820" i="19"/>
  <c r="N807" i="19"/>
  <c r="N766" i="19"/>
  <c r="I738" i="19"/>
  <c r="J738" i="19"/>
  <c r="N725" i="19"/>
  <c r="I697" i="19"/>
  <c r="M656" i="19"/>
  <c r="I656" i="19"/>
  <c r="N643" i="19"/>
  <c r="N602" i="19"/>
  <c r="M574" i="19"/>
  <c r="N561" i="19"/>
  <c r="M533" i="19"/>
  <c r="J533" i="19"/>
  <c r="I533" i="19"/>
  <c r="N520" i="19"/>
  <c r="M492" i="19"/>
  <c r="I492" i="19"/>
  <c r="J492" i="19"/>
  <c r="M451" i="19"/>
  <c r="N438" i="19"/>
  <c r="M410" i="19"/>
  <c r="I410" i="19"/>
  <c r="N397" i="19"/>
  <c r="M369" i="19"/>
  <c r="I369" i="19"/>
  <c r="N356" i="19"/>
  <c r="I328" i="19"/>
  <c r="M287" i="19"/>
  <c r="J287" i="19"/>
  <c r="M246" i="19"/>
  <c r="M205" i="19"/>
  <c r="J205" i="19"/>
  <c r="I205" i="19"/>
  <c r="N192" i="19"/>
  <c r="M164" i="19"/>
  <c r="J164" i="19"/>
  <c r="M79" i="19"/>
  <c r="J79" i="19"/>
  <c r="J35" i="19"/>
  <c r="K35" i="19"/>
  <c r="M35" i="19"/>
  <c r="J34" i="19"/>
  <c r="K34" i="19"/>
  <c r="M34" i="19"/>
  <c r="J32" i="19"/>
  <c r="K32" i="19"/>
  <c r="M32" i="19"/>
  <c r="J30" i="19"/>
  <c r="K30" i="19"/>
  <c r="M30" i="19"/>
  <c r="J26" i="19"/>
  <c r="K26" i="19"/>
  <c r="M26" i="19"/>
  <c r="J24" i="19"/>
  <c r="K24" i="19"/>
  <c r="M24" i="19"/>
  <c r="I35" i="19"/>
  <c r="I34" i="19"/>
  <c r="I32" i="19"/>
  <c r="I30" i="19"/>
  <c r="I26" i="19"/>
  <c r="I24" i="19"/>
  <c r="L23" i="19"/>
  <c r="N23" i="19" s="1"/>
  <c r="E479" i="20" l="1"/>
  <c r="D481" i="20" s="1"/>
  <c r="D482" i="20" s="1"/>
  <c r="E665" i="20"/>
  <c r="D667" i="20" s="1"/>
  <c r="D668" i="20" s="1"/>
  <c r="L656" i="19"/>
  <c r="L903" i="19"/>
  <c r="N903" i="19" s="1"/>
  <c r="L1067" i="19"/>
  <c r="N1067" i="19" s="1"/>
  <c r="L615" i="19"/>
  <c r="N615" i="19" s="1"/>
  <c r="L1149" i="19"/>
  <c r="N1149" i="19" s="1"/>
  <c r="L328" i="19"/>
  <c r="N328" i="19" s="1"/>
  <c r="L738" i="19"/>
  <c r="N738" i="19" s="1"/>
  <c r="L861" i="19"/>
  <c r="N861" i="19" s="1"/>
  <c r="L574" i="19"/>
  <c r="N574" i="19" s="1"/>
  <c r="L779" i="19"/>
  <c r="N779" i="19" s="1"/>
  <c r="L944" i="19"/>
  <c r="N944" i="19" s="1"/>
  <c r="L451" i="19"/>
  <c r="N451" i="19" s="1"/>
  <c r="L1108" i="19"/>
  <c r="N1108" i="19" s="1"/>
  <c r="J36" i="19"/>
  <c r="L1190" i="19"/>
  <c r="N1190" i="19" s="1"/>
  <c r="L32" i="19"/>
  <c r="N32" i="19" s="1"/>
  <c r="L164" i="19"/>
  <c r="N164" i="19" s="1"/>
  <c r="L287" i="19"/>
  <c r="N287" i="19" s="1"/>
  <c r="L369" i="19"/>
  <c r="N369" i="19" s="1"/>
  <c r="L697" i="19"/>
  <c r="N697" i="19" s="1"/>
  <c r="L24" i="19"/>
  <c r="N24" i="19" s="1"/>
  <c r="L34" i="19"/>
  <c r="N34" i="19" s="1"/>
  <c r="L79" i="19"/>
  <c r="L410" i="19"/>
  <c r="N410" i="19" s="1"/>
  <c r="L246" i="19"/>
  <c r="N246" i="19" s="1"/>
  <c r="N79" i="19"/>
  <c r="L26" i="19"/>
  <c r="N26" i="19" s="1"/>
  <c r="L35" i="19"/>
  <c r="N35" i="19" s="1"/>
  <c r="L1231" i="19"/>
  <c r="N1231" i="19" s="1"/>
  <c r="I36" i="19"/>
  <c r="L30" i="19"/>
  <c r="N30" i="19" s="1"/>
  <c r="L533" i="19"/>
  <c r="N533" i="19" s="1"/>
  <c r="N656" i="19"/>
  <c r="L985" i="19"/>
  <c r="N985" i="19" s="1"/>
  <c r="E593" i="20"/>
  <c r="D595" i="20" s="1"/>
  <c r="D596" i="20" s="1"/>
  <c r="L820" i="19"/>
  <c r="N820" i="19" s="1"/>
  <c r="E701" i="20"/>
  <c r="D703" i="20" s="1"/>
  <c r="D704" i="20" s="1"/>
  <c r="L1026" i="19"/>
  <c r="N1026" i="19" s="1"/>
  <c r="L492" i="19"/>
  <c r="N492" i="19" s="1"/>
  <c r="L205" i="19"/>
  <c r="N205" i="19" s="1"/>
  <c r="M36" i="19"/>
  <c r="G429" i="20"/>
  <c r="G427" i="20"/>
  <c r="G392" i="20"/>
  <c r="G390" i="20"/>
  <c r="G355" i="20"/>
  <c r="G353" i="20"/>
  <c r="G318" i="20"/>
  <c r="G316" i="20"/>
  <c r="G281" i="20"/>
  <c r="G279" i="20"/>
  <c r="G244" i="20"/>
  <c r="G242" i="20"/>
  <c r="G207" i="20"/>
  <c r="G205" i="20"/>
  <c r="G170" i="20" l="1"/>
  <c r="G168" i="20"/>
  <c r="G133" i="20"/>
  <c r="G131" i="20"/>
  <c r="G96" i="20"/>
  <c r="G94" i="20"/>
  <c r="G59" i="20"/>
  <c r="G57" i="20"/>
  <c r="G22" i="20" l="1"/>
  <c r="G20" i="20"/>
  <c r="K36" i="19" l="1"/>
  <c r="L36" i="19" s="1"/>
  <c r="N36" i="19" s="1"/>
  <c r="G56" i="20" l="1"/>
  <c r="G55" i="20"/>
  <c r="G352" i="20"/>
  <c r="G351" i="20"/>
  <c r="G167" i="20"/>
  <c r="G166" i="20"/>
  <c r="G278" i="20"/>
  <c r="G277" i="20"/>
  <c r="G93" i="20"/>
  <c r="G92" i="20"/>
  <c r="G389" i="20"/>
  <c r="G388" i="20"/>
  <c r="G203" i="20"/>
  <c r="G204" i="20"/>
  <c r="G18" i="20"/>
  <c r="G19" i="20"/>
  <c r="G314" i="20"/>
  <c r="G315" i="20"/>
  <c r="G129" i="20"/>
  <c r="G130" i="20"/>
  <c r="G425" i="20"/>
  <c r="G426" i="20"/>
  <c r="G241" i="20"/>
  <c r="G240" i="20"/>
  <c r="G416" i="20" l="1"/>
  <c r="G342" i="20"/>
  <c r="E252" i="20"/>
  <c r="E178" i="20"/>
  <c r="E68" i="20"/>
  <c r="G46" i="20"/>
  <c r="E67" i="20"/>
  <c r="G63" i="20"/>
  <c r="G58" i="20"/>
  <c r="G60" i="20"/>
  <c r="G54" i="20"/>
  <c r="E66" i="20" s="1"/>
  <c r="G61" i="20"/>
  <c r="G62" i="20"/>
  <c r="G137" i="20"/>
  <c r="G128" i="20"/>
  <c r="G134" i="20"/>
  <c r="G135" i="20"/>
  <c r="G136" i="20"/>
  <c r="G132" i="20"/>
  <c r="G206" i="20"/>
  <c r="G209" i="20"/>
  <c r="G210" i="20"/>
  <c r="G211" i="20"/>
  <c r="G202" i="20"/>
  <c r="G208" i="20"/>
  <c r="G285" i="20"/>
  <c r="G284" i="20"/>
  <c r="G280" i="20"/>
  <c r="G283" i="20"/>
  <c r="G282" i="20"/>
  <c r="G276" i="20"/>
  <c r="G359" i="20"/>
  <c r="G358" i="20"/>
  <c r="G350" i="20"/>
  <c r="G356" i="20"/>
  <c r="G354" i="20"/>
  <c r="G357" i="20"/>
  <c r="E437" i="20"/>
  <c r="E438" i="20"/>
  <c r="G432" i="20"/>
  <c r="G433" i="20"/>
  <c r="G424" i="20"/>
  <c r="E436" i="20" s="1"/>
  <c r="G430" i="20"/>
  <c r="G431" i="20"/>
  <c r="G428" i="20"/>
  <c r="G9" i="20"/>
  <c r="E31" i="20"/>
  <c r="E30" i="20"/>
  <c r="G21" i="20"/>
  <c r="G23" i="20"/>
  <c r="G26" i="20"/>
  <c r="G25" i="20"/>
  <c r="G17" i="20"/>
  <c r="E29" i="20" s="1"/>
  <c r="G24" i="20"/>
  <c r="E105" i="20"/>
  <c r="E104" i="20"/>
  <c r="G97" i="20"/>
  <c r="G98" i="20"/>
  <c r="G95" i="20"/>
  <c r="G99" i="20"/>
  <c r="G100" i="20"/>
  <c r="G91" i="20"/>
  <c r="E103" i="20" s="1"/>
  <c r="G174" i="20"/>
  <c r="G173" i="20"/>
  <c r="G171" i="20"/>
  <c r="G172" i="20"/>
  <c r="G165" i="20"/>
  <c r="G169" i="20"/>
  <c r="G248" i="20"/>
  <c r="G245" i="20"/>
  <c r="G243" i="20"/>
  <c r="G246" i="20"/>
  <c r="G247" i="20"/>
  <c r="G239" i="20"/>
  <c r="G321" i="20"/>
  <c r="G317" i="20"/>
  <c r="G320" i="20"/>
  <c r="G319" i="20"/>
  <c r="G322" i="20"/>
  <c r="G313" i="20"/>
  <c r="E401" i="20"/>
  <c r="G379" i="20"/>
  <c r="E400" i="20"/>
  <c r="G391" i="20"/>
  <c r="G393" i="20"/>
  <c r="G387" i="20"/>
  <c r="E399" i="20" s="1"/>
  <c r="G396" i="20"/>
  <c r="G395" i="20"/>
  <c r="G394" i="20"/>
  <c r="E362" i="20" l="1"/>
  <c r="E364" i="20"/>
  <c r="E363" i="20"/>
  <c r="G305" i="20"/>
  <c r="E325" i="20"/>
  <c r="E327" i="20"/>
  <c r="E326" i="20"/>
  <c r="G83" i="20"/>
  <c r="G120" i="20"/>
  <c r="E253" i="20"/>
  <c r="E251" i="20"/>
  <c r="G268" i="20"/>
  <c r="G194" i="20"/>
  <c r="E216" i="20"/>
  <c r="G231" i="20"/>
  <c r="E177" i="20"/>
  <c r="E141" i="20"/>
  <c r="E179" i="20"/>
  <c r="E140" i="20"/>
  <c r="E142" i="20"/>
  <c r="G157" i="20"/>
  <c r="E290" i="20"/>
  <c r="E215" i="20"/>
  <c r="E365" i="20"/>
  <c r="E288" i="20"/>
  <c r="E289" i="20"/>
  <c r="E214" i="20"/>
  <c r="E143" i="20"/>
  <c r="E180" i="20"/>
  <c r="E439" i="20"/>
  <c r="E440" i="20" s="1"/>
  <c r="D442" i="20" s="1"/>
  <c r="E402" i="20"/>
  <c r="E403" i="20" s="1"/>
  <c r="D405" i="20" s="1"/>
  <c r="E328" i="20"/>
  <c r="E291" i="20"/>
  <c r="E254" i="20"/>
  <c r="E217" i="20"/>
  <c r="E106" i="20"/>
  <c r="E107" i="20" s="1"/>
  <c r="D109" i="20" s="1"/>
  <c r="E69" i="20"/>
  <c r="E70" i="20" s="1"/>
  <c r="D72" i="20" s="1"/>
  <c r="E32" i="20"/>
  <c r="E33" i="20" s="1"/>
  <c r="D35" i="20" s="1"/>
  <c r="D443" i="20" l="1"/>
  <c r="D406" i="20"/>
  <c r="D110" i="20"/>
  <c r="D73" i="20"/>
  <c r="D36" i="20"/>
  <c r="E366" i="20"/>
  <c r="D368" i="20" s="1"/>
  <c r="E329" i="20"/>
  <c r="D331" i="20" s="1"/>
  <c r="E255" i="20"/>
  <c r="D257" i="20" s="1"/>
  <c r="E181" i="20"/>
  <c r="D183" i="20" s="1"/>
  <c r="E218" i="20"/>
  <c r="D220" i="20" s="1"/>
  <c r="E292" i="20"/>
  <c r="D294" i="20" s="1"/>
  <c r="E144" i="20"/>
  <c r="D146" i="20" s="1"/>
  <c r="D369" i="20" l="1"/>
  <c r="D332" i="20"/>
  <c r="D295" i="20"/>
  <c r="D258" i="20"/>
  <c r="D221" i="20"/>
  <c r="D184" i="20"/>
  <c r="D147" i="20"/>
</calcChain>
</file>

<file path=xl/sharedStrings.xml><?xml version="1.0" encoding="utf-8"?>
<sst xmlns="http://schemas.openxmlformats.org/spreadsheetml/2006/main" count="2591" uniqueCount="147">
  <si>
    <t>Порода</t>
  </si>
  <si>
    <t>Береза</t>
  </si>
  <si>
    <t>Осина</t>
  </si>
  <si>
    <t>Липа</t>
  </si>
  <si>
    <t>Дуб</t>
  </si>
  <si>
    <t>Участковое лесничество</t>
  </si>
  <si>
    <t>га</t>
  </si>
  <si>
    <t>Мероприятия</t>
  </si>
  <si>
    <t>км</t>
  </si>
  <si>
    <t>Очистка от захламленности</t>
  </si>
  <si>
    <t>Создание лесных культур</t>
  </si>
  <si>
    <t>Агротехнический уход</t>
  </si>
  <si>
    <t>Дополнение лесных культур</t>
  </si>
  <si>
    <t>Приложение №3</t>
  </si>
  <si>
    <t>к Договору</t>
  </si>
  <si>
    <t>купли-продажи лесных насаждений</t>
  </si>
  <si>
    <t>РАСЧЕТ</t>
  </si>
  <si>
    <t>платы по договору купли-продажи лесных насаждений</t>
  </si>
  <si>
    <t>___________________</t>
  </si>
  <si>
    <t>"____"_______________20_____г</t>
  </si>
  <si>
    <t xml:space="preserve">Расчет стоимости древесины производился по ставкам платы, утвержденным Постановлением Правительства РФ от 22.05.2007 года №310 "О ставках платы за единицу </t>
  </si>
  <si>
    <t>объема лесных ресурсов и ставках платы за единицу площади лесного участка, находящегося в федеральной собственности" (с изменениями от 30 июня 2007 года)</t>
  </si>
  <si>
    <t>Вид рубки</t>
  </si>
  <si>
    <t>№ квартала</t>
  </si>
  <si>
    <t>№ выдела</t>
  </si>
  <si>
    <t>Площадь,га</t>
  </si>
  <si>
    <t>Деловая древесина</t>
  </si>
  <si>
    <t>Дрова</t>
  </si>
  <si>
    <t>Всего, куб.м</t>
  </si>
  <si>
    <t>крупная</t>
  </si>
  <si>
    <t>средняя</t>
  </si>
  <si>
    <t>мелкая</t>
  </si>
  <si>
    <t>итого</t>
  </si>
  <si>
    <t>стоимость</t>
  </si>
  <si>
    <t>итого куб.м</t>
  </si>
  <si>
    <t>Реквизиты для оплаты</t>
  </si>
  <si>
    <t>БИК 049205001</t>
  </si>
  <si>
    <t>Счет № 40101810800000010001</t>
  </si>
  <si>
    <t>ИНН 1660098481 КПП 165701001</t>
  </si>
  <si>
    <t>Управление Федерального казначейства по Республике Татарстан</t>
  </si>
  <si>
    <t xml:space="preserve">(Министерство лесного хозяйства Республики Татарстан) </t>
  </si>
  <si>
    <t>КБК-  053 1 12 04011 016000 120</t>
  </si>
  <si>
    <t>ОКТМО – 92646000</t>
  </si>
  <si>
    <t>Продавец</t>
  </si>
  <si>
    <t>Покупатель</t>
  </si>
  <si>
    <t>(фамилия, имя, отчество)</t>
  </si>
  <si>
    <t>(подпись)</t>
  </si>
  <si>
    <t>М.П.</t>
  </si>
  <si>
    <t>№ делянки</t>
  </si>
  <si>
    <t>стоимость, руб</t>
  </si>
  <si>
    <t xml:space="preserve">Расчет начальной цены Лота на право заключения договора купли-продажи лесных насаждений 
с представителями малого и среднего предпринимательства
</t>
  </si>
  <si>
    <t>Исходные данные:</t>
  </si>
  <si>
    <t>Место расположения лесосеки</t>
  </si>
  <si>
    <t>Площадь лесного участка, га.</t>
  </si>
  <si>
    <t xml:space="preserve">Объем древесины, куб.м. </t>
  </si>
  <si>
    <t>стоимость 
за 1 куб.м., руб.</t>
  </si>
  <si>
    <t>Минимальная ставка платы, руб.</t>
  </si>
  <si>
    <t>Состав лесных насаждений</t>
  </si>
  <si>
    <t>возраст</t>
  </si>
  <si>
    <t>способ рубки</t>
  </si>
  <si>
    <t>Затраты на 
единицу 
работ</t>
  </si>
  <si>
    <t>Объем работ 
по регламенту</t>
  </si>
  <si>
    <t>Затраты 
всего</t>
  </si>
  <si>
    <t>Выполнение работ по отводу и таксации лесосеки</t>
  </si>
  <si>
    <t>Прочистка и обновление противопожарных минерализованных полос</t>
  </si>
  <si>
    <t>Устройство противопожарных минерализованных полос</t>
  </si>
  <si>
    <t xml:space="preserve">Проведение рубок ухода за молодняками 
(осветления, прочистки) </t>
  </si>
  <si>
    <t>Содействие естественному восстановлению</t>
  </si>
  <si>
    <t>Подготовка почвы под лесные культуры</t>
  </si>
  <si>
    <t>Расчет коэффициента:</t>
  </si>
  <si>
    <t>Расчет коэффициентов</t>
  </si>
  <si>
    <t>K1=</t>
  </si>
  <si>
    <t>К2=</t>
  </si>
  <si>
    <t>К3=</t>
  </si>
  <si>
    <t>K4=</t>
  </si>
  <si>
    <t>K=</t>
  </si>
  <si>
    <t>Начальная цена Лота составит, руб.:</t>
  </si>
  <si>
    <t>за 1 куб.м., руб.</t>
  </si>
  <si>
    <t>Назиров А.А.</t>
  </si>
  <si>
    <t>отделение НБ РТ Банка России г. Казань</t>
  </si>
  <si>
    <t>выборочная</t>
  </si>
  <si>
    <t>ГКУ "Зеленодольское лесничество"</t>
  </si>
  <si>
    <t>Айшинское участковое лесничество</t>
  </si>
  <si>
    <t>с учетом коэффициента 1,51 на 2017 год (постановление Правительства РФ от 14.12.2016г № 1350)</t>
  </si>
  <si>
    <t>ставки 2017 г.</t>
  </si>
  <si>
    <t>Айшинское</t>
  </si>
  <si>
    <t>Сосна</t>
  </si>
  <si>
    <t>Ель</t>
  </si>
  <si>
    <t>Зеленодольское</t>
  </si>
  <si>
    <t>6ЛП3Д1ОС+В</t>
  </si>
  <si>
    <t>кв. 1 выд. 3 делянка 1</t>
  </si>
  <si>
    <t>кв. 1 выд. 6 делянка 1</t>
  </si>
  <si>
    <t>7ЛП3Д+В</t>
  </si>
  <si>
    <t>кв. 1 выд. 9 делянка 1</t>
  </si>
  <si>
    <t>9ЛП1Д+КЛ+ЛП</t>
  </si>
  <si>
    <t xml:space="preserve">выброчная </t>
  </si>
  <si>
    <t>кв. 3 выд. 13 делянка 1</t>
  </si>
  <si>
    <t>8ЛП2Д+КЛ+Б</t>
  </si>
  <si>
    <t>выброчная</t>
  </si>
  <si>
    <t>кв. 4 выд. 3 делянка 1</t>
  </si>
  <si>
    <t>10Б</t>
  </si>
  <si>
    <t>кв. 4 выд. 7 делянка 1</t>
  </si>
  <si>
    <t>7ЛП3Е+С+Б</t>
  </si>
  <si>
    <t>кв. 4 выд. 17 делянка 1</t>
  </si>
  <si>
    <t>6ОС3С1ЛП</t>
  </si>
  <si>
    <t>кв. 5 выд. 75 делянка 1</t>
  </si>
  <si>
    <t>10ТК</t>
  </si>
  <si>
    <t>кв. 6 выд. 16 делянка 1</t>
  </si>
  <si>
    <t>6ОС3Б1С</t>
  </si>
  <si>
    <t>кв. 6 выд. 32 делянка 1</t>
  </si>
  <si>
    <t>10ОС+Е+Б</t>
  </si>
  <si>
    <t>кв. 6 выд. 33 делянка 1</t>
  </si>
  <si>
    <t>6ЛП2Б1Е1С</t>
  </si>
  <si>
    <t>кв. 6 выд. 40 делянка 1</t>
  </si>
  <si>
    <t>6Б2С1ОС1Е+ЛП+Е</t>
  </si>
  <si>
    <t>кв. 42 выд. 33 делянка 1</t>
  </si>
  <si>
    <t>10Б+ЛП</t>
  </si>
  <si>
    <t>кв. 42 выд. 40 делянка 1</t>
  </si>
  <si>
    <t>6Б1ОС2ЛП1Е</t>
  </si>
  <si>
    <t>Зеленодольское участковое лесничество</t>
  </si>
  <si>
    <t>кв. 13 выд. 5 делянка 1</t>
  </si>
  <si>
    <t>6Б4ОС+ЛП</t>
  </si>
  <si>
    <t>кв. 52 выд. 5 делянка 1</t>
  </si>
  <si>
    <t>7Б2ОС1ЛП</t>
  </si>
  <si>
    <t>кв. 52 выд. 5 делянка 2</t>
  </si>
  <si>
    <t>кв. 45 выд. 5 делянка 1</t>
  </si>
  <si>
    <t>8Б1ОС1ЛП+Е</t>
  </si>
  <si>
    <t>кв. 45 выд. 5 делянка 2</t>
  </si>
  <si>
    <t>ЛОТ № 50</t>
  </si>
  <si>
    <t>ЛОТ № 51</t>
  </si>
  <si>
    <t>ЛОТ № 52</t>
  </si>
  <si>
    <t>ЛОТ № 53</t>
  </si>
  <si>
    <t>ЛОТ № 54</t>
  </si>
  <si>
    <t>ЛОТ № 55</t>
  </si>
  <si>
    <t>ЛОТ № 56</t>
  </si>
  <si>
    <t>ЛОТ № 57</t>
  </si>
  <si>
    <t>ЛОТ № 58</t>
  </si>
  <si>
    <t>ЛОТ № 59</t>
  </si>
  <si>
    <t>ЛОТ № 60</t>
  </si>
  <si>
    <t>ЛОТ № 61</t>
  </si>
  <si>
    <t>ЛОТ № 62</t>
  </si>
  <si>
    <t>ЛОТ № 63</t>
  </si>
  <si>
    <t>ЛОТ № 64</t>
  </si>
  <si>
    <t>ЛОТ № 65</t>
  </si>
  <si>
    <t>ЛОТ № 66</t>
  </si>
  <si>
    <t>ЛОТ № 67</t>
  </si>
  <si>
    <t>ЛОТ № 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</si>
</sst>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\ _₽_-;\-* #,##0.00\ _₽_-;_-* &quot;-&quot;??\ _₽_-;_-@_-"/>
    <numFmt numFmtId="165" formatCode="0.0"/>
    <numFmt numFmtId="166" formatCode="#,##0.0"/>
    <numFmt numFmtId="167" formatCode="#,##0.000"/>
  </numFmts>
  <fonts count="21" x14ac:knownFonts="1">
    <font>
      <sz val="10"/>
      <name val="Arial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48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b/>
      <sz val="20"/>
      <color rgb="FFFF0000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7"/>
      <color rgb="FFC0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6"/>
      <color rgb="FF00B050"/>
      <name val="Times New Roman"/>
      <family val="1"/>
      <charset val="204"/>
    </font>
    <font>
      <sz val="16"/>
      <color rgb="FFC00000"/>
      <name val="Times New Roman"/>
      <family val="1"/>
      <charset val="204"/>
    </font>
    <font>
      <b/>
      <sz val="12"/>
      <color theme="1" tint="0.499984740745262"/>
      <name val="Arial"/>
      <family val="2"/>
      <charset val="204"/>
    </font>
    <font>
      <sz val="17"/>
      <color theme="1"/>
      <name val="Arial"/>
      <family val="2"/>
      <charset val="204"/>
    </font>
    <font>
      <sz val="18"/>
      <color rgb="FFC00000"/>
      <name val="Times New Roman"/>
      <family val="1"/>
      <charset val="204"/>
    </font>
    <font>
      <sz val="14"/>
      <color theme="0" tint="-0.499984740745262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2" tint="-9.9978637043366805E-2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9">
    <xf numFmtId="0" fontId="0" fillId="0" borderId="0" xfId="0"/>
    <xf numFmtId="0" fontId="0" fillId="0" borderId="0" xfId="0" applyAlignment="1">
      <alignment horizontal="center"/>
    </xf>
    <xf numFmtId="0" fontId="0" fillId="0" borderId="0" xfId="0" applyFill="1"/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0" xfId="0" applyFont="1" applyFill="1"/>
    <xf numFmtId="0" fontId="1" fillId="0" borderId="0" xfId="0" applyFont="1" applyAlignment="1">
      <alignment horizontal="center"/>
    </xf>
    <xf numFmtId="0" fontId="2" fillId="0" borderId="1" xfId="0" applyFont="1" applyFill="1" applyBorder="1" applyAlignment="1">
      <alignment horizontal="right" vertical="center"/>
    </xf>
    <xf numFmtId="0" fontId="2" fillId="0" borderId="1" xfId="0" applyFont="1" applyFill="1" applyBorder="1" applyAlignment="1">
      <alignment horizontal="left" vertical="center"/>
    </xf>
    <xf numFmtId="0" fontId="2" fillId="0" borderId="0" xfId="0" applyFont="1" applyBorder="1"/>
    <xf numFmtId="165" fontId="2" fillId="0" borderId="0" xfId="0" applyNumberFormat="1" applyFont="1" applyBorder="1"/>
    <xf numFmtId="1" fontId="2" fillId="0" borderId="0" xfId="0" applyNumberFormat="1" applyFont="1" applyBorder="1"/>
    <xf numFmtId="2" fontId="2" fillId="0" borderId="0" xfId="0" applyNumberFormat="1" applyFont="1" applyBorder="1"/>
    <xf numFmtId="0" fontId="2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6" xfId="0" applyFont="1" applyBorder="1"/>
    <xf numFmtId="0" fontId="1" fillId="0" borderId="0" xfId="0" applyFont="1" applyFill="1" applyBorder="1"/>
    <xf numFmtId="0" fontId="1" fillId="0" borderId="0" xfId="0" applyFont="1" applyFill="1" applyBorder="1" applyAlignment="1">
      <alignment horizontal="center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left"/>
    </xf>
    <xf numFmtId="0" fontId="1" fillId="0" borderId="1" xfId="0" applyFont="1" applyFill="1" applyBorder="1" applyAlignment="1">
      <alignment horizontal="left" vertical="center"/>
    </xf>
    <xf numFmtId="166" fontId="1" fillId="0" borderId="1" xfId="0" applyNumberFormat="1" applyFont="1" applyBorder="1" applyAlignment="1">
      <alignment horizontal="center"/>
    </xf>
    <xf numFmtId="0" fontId="6" fillId="4" borderId="0" xfId="0" applyFont="1" applyFill="1" applyAlignment="1">
      <alignment horizontal="center" vertical="center"/>
    </xf>
    <xf numFmtId="0" fontId="5" fillId="4" borderId="0" xfId="0" applyFont="1" applyFill="1" applyAlignment="1">
      <alignment horizontal="center" vertical="center"/>
    </xf>
    <xf numFmtId="0" fontId="5" fillId="4" borderId="0" xfId="0" applyFont="1" applyFill="1" applyBorder="1" applyAlignment="1">
      <alignment horizontal="center" vertical="center"/>
    </xf>
    <xf numFmtId="4" fontId="12" fillId="3" borderId="4" xfId="0" applyNumberFormat="1" applyFont="1" applyFill="1" applyBorder="1" applyAlignment="1">
      <alignment horizontal="center" vertical="center"/>
    </xf>
    <xf numFmtId="4" fontId="12" fillId="3" borderId="1" xfId="0" applyNumberFormat="1" applyFont="1" applyFill="1" applyBorder="1" applyAlignment="1">
      <alignment horizontal="center" vertical="center"/>
    </xf>
    <xf numFmtId="4" fontId="5" fillId="4" borderId="0" xfId="0" applyNumberFormat="1" applyFont="1" applyFill="1" applyBorder="1" applyAlignment="1">
      <alignment horizontal="center" vertical="center"/>
    </xf>
    <xf numFmtId="0" fontId="17" fillId="4" borderId="14" xfId="0" applyFont="1" applyFill="1" applyBorder="1" applyAlignment="1">
      <alignment horizontal="center" vertical="center" wrapText="1"/>
    </xf>
    <xf numFmtId="0" fontId="17" fillId="4" borderId="30" xfId="0" applyFont="1" applyFill="1" applyBorder="1" applyAlignment="1">
      <alignment horizontal="center" vertical="center" wrapText="1"/>
    </xf>
    <xf numFmtId="164" fontId="9" fillId="4" borderId="0" xfId="0" applyNumberFormat="1" applyFont="1" applyFill="1" applyBorder="1" applyAlignment="1">
      <alignment horizontal="center" vertical="center" wrapText="1"/>
    </xf>
    <xf numFmtId="0" fontId="6" fillId="4" borderId="0" xfId="0" applyFont="1" applyFill="1" applyBorder="1" applyAlignment="1">
      <alignment horizontal="center" vertical="center"/>
    </xf>
    <xf numFmtId="0" fontId="5" fillId="4" borderId="0" xfId="0" applyFont="1" applyFill="1" applyAlignment="1">
      <alignment horizontal="center"/>
    </xf>
    <xf numFmtId="0" fontId="7" fillId="4" borderId="0" xfId="0" applyFont="1" applyFill="1" applyAlignment="1">
      <alignment horizontal="center" vertical="center"/>
    </xf>
    <xf numFmtId="0" fontId="8" fillId="4" borderId="0" xfId="0" applyFont="1" applyFill="1" applyAlignment="1">
      <alignment horizontal="center" vertical="center"/>
    </xf>
    <xf numFmtId="0" fontId="9" fillId="4" borderId="25" xfId="0" applyFont="1" applyFill="1" applyBorder="1" applyAlignment="1">
      <alignment horizontal="center" vertical="center"/>
    </xf>
    <xf numFmtId="4" fontId="6" fillId="4" borderId="0" xfId="0" applyNumberFormat="1" applyFont="1" applyFill="1" applyBorder="1" applyAlignment="1">
      <alignment horizontal="center" vertical="center"/>
    </xf>
    <xf numFmtId="0" fontId="9" fillId="4" borderId="27" xfId="0" applyFont="1" applyFill="1" applyBorder="1" applyAlignment="1">
      <alignment horizontal="center" vertical="center"/>
    </xf>
    <xf numFmtId="0" fontId="14" fillId="4" borderId="0" xfId="0" applyFont="1" applyFill="1" applyBorder="1" applyAlignment="1">
      <alignment horizontal="center" vertical="center"/>
    </xf>
    <xf numFmtId="4" fontId="6" fillId="4" borderId="0" xfId="0" applyNumberFormat="1" applyFont="1" applyFill="1" applyAlignment="1">
      <alignment horizontal="center" vertical="center"/>
    </xf>
    <xf numFmtId="0" fontId="5" fillId="4" borderId="0" xfId="0" applyFont="1" applyFill="1" applyBorder="1" applyAlignment="1">
      <alignment horizontal="center" vertical="center" wrapText="1"/>
    </xf>
    <xf numFmtId="0" fontId="20" fillId="4" borderId="0" xfId="0" applyFont="1" applyFill="1" applyBorder="1" applyAlignment="1">
      <alignment horizontal="center" vertical="center"/>
    </xf>
    <xf numFmtId="2" fontId="5" fillId="4" borderId="0" xfId="0" applyNumberFormat="1" applyFont="1" applyFill="1" applyBorder="1" applyAlignment="1">
      <alignment horizontal="center" vertical="center"/>
    </xf>
    <xf numFmtId="0" fontId="20" fillId="4" borderId="6" xfId="0" applyFont="1" applyFill="1" applyBorder="1" applyAlignment="1">
      <alignment horizontal="center" vertical="center"/>
    </xf>
    <xf numFmtId="2" fontId="5" fillId="4" borderId="6" xfId="0" applyNumberFormat="1" applyFont="1" applyFill="1" applyBorder="1" applyAlignment="1">
      <alignment horizontal="center" vertical="center"/>
    </xf>
    <xf numFmtId="0" fontId="7" fillId="4" borderId="33" xfId="0" applyFont="1" applyFill="1" applyBorder="1" applyAlignment="1">
      <alignment horizontal="center" vertical="center"/>
    </xf>
    <xf numFmtId="2" fontId="7" fillId="4" borderId="33" xfId="0" applyNumberFormat="1" applyFont="1" applyFill="1" applyBorder="1" applyAlignment="1">
      <alignment horizontal="center" vertical="center"/>
    </xf>
    <xf numFmtId="2" fontId="7" fillId="4" borderId="0" xfId="0" applyNumberFormat="1" applyFont="1" applyFill="1" applyAlignment="1">
      <alignment horizontal="center" vertical="center"/>
    </xf>
    <xf numFmtId="4" fontId="5" fillId="4" borderId="0" xfId="0" applyNumberFormat="1" applyFont="1" applyFill="1" applyAlignment="1">
      <alignment horizontal="center" vertical="center"/>
    </xf>
    <xf numFmtId="0" fontId="8" fillId="4" borderId="0" xfId="0" applyFont="1" applyFill="1" applyAlignment="1">
      <alignment horizontal="center"/>
    </xf>
    <xf numFmtId="0" fontId="14" fillId="4" borderId="0" xfId="0" applyFont="1" applyFill="1" applyBorder="1" applyAlignment="1">
      <alignment horizontal="center"/>
    </xf>
    <xf numFmtId="0" fontId="19" fillId="3" borderId="14" xfId="0" applyFont="1" applyFill="1" applyBorder="1" applyAlignment="1">
      <alignment horizontal="center" vertical="center" wrapText="1"/>
    </xf>
    <xf numFmtId="4" fontId="9" fillId="4" borderId="14" xfId="0" applyNumberFormat="1" applyFont="1" applyFill="1" applyBorder="1" applyAlignment="1">
      <alignment horizontal="center" vertical="center" wrapText="1"/>
    </xf>
    <xf numFmtId="2" fontId="19" fillId="4" borderId="16" xfId="0" applyNumberFormat="1" applyFont="1" applyFill="1" applyBorder="1" applyAlignment="1">
      <alignment horizontal="center" vertical="center" wrapText="1"/>
    </xf>
    <xf numFmtId="0" fontId="19" fillId="3" borderId="8" xfId="0" applyFont="1" applyFill="1" applyBorder="1" applyAlignment="1">
      <alignment horizontal="center" vertical="center" wrapText="1"/>
    </xf>
    <xf numFmtId="4" fontId="9" fillId="4" borderId="8" xfId="0" applyNumberFormat="1" applyFont="1" applyFill="1" applyBorder="1" applyAlignment="1">
      <alignment horizontal="center" vertical="center" wrapText="1"/>
    </xf>
    <xf numFmtId="2" fontId="19" fillId="4" borderId="9" xfId="0" applyNumberFormat="1" applyFont="1" applyFill="1" applyBorder="1" applyAlignment="1">
      <alignment horizontal="center" vertical="center" wrapText="1"/>
    </xf>
    <xf numFmtId="0" fontId="19" fillId="3" borderId="11" xfId="0" applyFont="1" applyFill="1" applyBorder="1" applyAlignment="1">
      <alignment horizontal="center" vertical="center" wrapText="1"/>
    </xf>
    <xf numFmtId="4" fontId="9" fillId="4" borderId="11" xfId="0" applyNumberFormat="1" applyFont="1" applyFill="1" applyBorder="1" applyAlignment="1">
      <alignment horizontal="center" vertical="center" wrapText="1"/>
    </xf>
    <xf numFmtId="2" fontId="19" fillId="4" borderId="17" xfId="0" applyNumberFormat="1" applyFont="1" applyFill="1" applyBorder="1" applyAlignment="1">
      <alignment horizontal="center" vertical="center" wrapText="1"/>
    </xf>
    <xf numFmtId="0" fontId="19" fillId="3" borderId="32" xfId="0" applyFont="1" applyFill="1" applyBorder="1" applyAlignment="1">
      <alignment horizontal="center" vertical="center" wrapText="1"/>
    </xf>
    <xf numFmtId="4" fontId="9" fillId="4" borderId="32" xfId="0" applyNumberFormat="1" applyFont="1" applyFill="1" applyBorder="1" applyAlignment="1">
      <alignment horizontal="center" vertical="center" wrapText="1"/>
    </xf>
    <xf numFmtId="2" fontId="19" fillId="4" borderId="30" xfId="0" applyNumberFormat="1" applyFont="1" applyFill="1" applyBorder="1" applyAlignment="1">
      <alignment horizontal="center" vertical="center" wrapText="1"/>
    </xf>
    <xf numFmtId="0" fontId="19" fillId="3" borderId="4" xfId="0" applyFont="1" applyFill="1" applyBorder="1" applyAlignment="1">
      <alignment horizontal="center" vertical="center" wrapText="1"/>
    </xf>
    <xf numFmtId="4" fontId="9" fillId="4" borderId="1" xfId="0" applyNumberFormat="1" applyFont="1" applyFill="1" applyBorder="1" applyAlignment="1">
      <alignment horizontal="center" vertical="center" wrapText="1"/>
    </xf>
    <xf numFmtId="2" fontId="19" fillId="4" borderId="19" xfId="0" applyNumberFormat="1" applyFont="1" applyFill="1" applyBorder="1" applyAlignment="1">
      <alignment horizontal="center" vertical="center" wrapText="1"/>
    </xf>
    <xf numFmtId="0" fontId="19" fillId="3" borderId="1" xfId="0" applyFont="1" applyFill="1" applyBorder="1" applyAlignment="1">
      <alignment horizontal="center" vertical="center" wrapText="1"/>
    </xf>
    <xf numFmtId="2" fontId="19" fillId="4" borderId="12" xfId="0" applyNumberFormat="1" applyFont="1" applyFill="1" applyBorder="1" applyAlignment="1">
      <alignment horizontal="center" vertical="center" wrapText="1"/>
    </xf>
    <xf numFmtId="0" fontId="15" fillId="4" borderId="1" xfId="0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center"/>
    </xf>
    <xf numFmtId="0" fontId="20" fillId="4" borderId="0" xfId="0" applyFont="1" applyFill="1" applyBorder="1" applyAlignment="1">
      <alignment horizontal="center" vertical="center"/>
    </xf>
    <xf numFmtId="4" fontId="19" fillId="3" borderId="14" xfId="0" applyNumberFormat="1" applyFont="1" applyFill="1" applyBorder="1" applyAlignment="1">
      <alignment horizontal="center" vertical="center" wrapText="1"/>
    </xf>
    <xf numFmtId="4" fontId="19" fillId="3" borderId="1" xfId="0" applyNumberFormat="1" applyFont="1" applyFill="1" applyBorder="1" applyAlignment="1">
      <alignment horizontal="center" vertical="center" wrapText="1"/>
    </xf>
    <xf numFmtId="0" fontId="3" fillId="0" borderId="0" xfId="0" applyFont="1"/>
    <xf numFmtId="1" fontId="16" fillId="3" borderId="1" xfId="0" applyNumberFormat="1" applyFont="1" applyFill="1" applyBorder="1" applyAlignment="1">
      <alignment horizontal="center" vertical="center"/>
    </xf>
    <xf numFmtId="165" fontId="19" fillId="3" borderId="8" xfId="0" applyNumberFormat="1" applyFont="1" applyFill="1" applyBorder="1" applyAlignment="1">
      <alignment horizontal="center" vertical="center" wrapText="1"/>
    </xf>
    <xf numFmtId="165" fontId="19" fillId="3" borderId="1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1" fontId="2" fillId="0" borderId="0" xfId="0" applyNumberFormat="1" applyFont="1" applyFill="1" applyBorder="1"/>
    <xf numFmtId="2" fontId="2" fillId="0" borderId="0" xfId="0" applyNumberFormat="1" applyFont="1" applyFill="1" applyBorder="1"/>
    <xf numFmtId="1" fontId="1" fillId="2" borderId="1" xfId="0" applyNumberFormat="1" applyFont="1" applyFill="1" applyBorder="1" applyAlignment="1">
      <alignment horizontal="center" vertical="center"/>
    </xf>
    <xf numFmtId="3" fontId="12" fillId="3" borderId="1" xfId="0" applyNumberFormat="1" applyFont="1" applyFill="1" applyBorder="1" applyAlignment="1">
      <alignment horizontal="center" vertical="center"/>
    </xf>
    <xf numFmtId="3" fontId="1" fillId="0" borderId="1" xfId="0" applyNumberFormat="1" applyFont="1" applyBorder="1"/>
    <xf numFmtId="3" fontId="1" fillId="0" borderId="1" xfId="0" applyNumberFormat="1" applyFont="1" applyFill="1" applyBorder="1" applyAlignment="1">
      <alignment horizontal="right" vertical="center"/>
    </xf>
    <xf numFmtId="3" fontId="2" fillId="0" borderId="1" xfId="0" applyNumberFormat="1" applyFont="1" applyBorder="1" applyAlignment="1">
      <alignment horizontal="right" vertical="center"/>
    </xf>
    <xf numFmtId="3" fontId="1" fillId="0" borderId="1" xfId="0" applyNumberFormat="1" applyFont="1" applyBorder="1" applyAlignment="1">
      <alignment horizontal="right" vertical="center"/>
    </xf>
    <xf numFmtId="0" fontId="20" fillId="4" borderId="0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top"/>
    </xf>
    <xf numFmtId="0" fontId="1" fillId="5" borderId="4" xfId="0" applyFont="1" applyFill="1" applyBorder="1" applyAlignment="1">
      <alignment horizontal="center" vertical="top" wrapText="1"/>
    </xf>
    <xf numFmtId="2" fontId="1" fillId="5" borderId="1" xfId="0" applyNumberFormat="1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left" vertical="center" wrapText="1"/>
    </xf>
    <xf numFmtId="3" fontId="1" fillId="6" borderId="1" xfId="0" applyNumberFormat="1" applyFont="1" applyFill="1" applyBorder="1" applyAlignment="1">
      <alignment horizontal="right" vertical="center"/>
    </xf>
    <xf numFmtId="3" fontId="2" fillId="6" borderId="1" xfId="0" applyNumberFormat="1" applyFont="1" applyFill="1" applyBorder="1" applyAlignment="1">
      <alignment horizontal="right" vertical="center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4" fontId="2" fillId="6" borderId="1" xfId="0" applyNumberFormat="1" applyFont="1" applyFill="1" applyBorder="1" applyAlignment="1">
      <alignment horizontal="right" vertical="center"/>
    </xf>
    <xf numFmtId="4" fontId="1" fillId="6" borderId="1" xfId="0" applyNumberFormat="1" applyFont="1" applyFill="1" applyBorder="1" applyAlignment="1">
      <alignment horizontal="right" vertical="center"/>
    </xf>
    <xf numFmtId="0" fontId="3" fillId="0" borderId="1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167" fontId="1" fillId="6" borderId="1" xfId="0" applyNumberFormat="1" applyFont="1" applyFill="1" applyBorder="1" applyAlignment="1">
      <alignment horizontal="right" vertical="center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1" fillId="0" borderId="21" xfId="0" applyFont="1" applyBorder="1" applyAlignment="1">
      <alignment horizontal="center"/>
    </xf>
    <xf numFmtId="0" fontId="2" fillId="0" borderId="21" xfId="0" applyFont="1" applyBorder="1" applyAlignment="1">
      <alignment horizontal="left"/>
    </xf>
    <xf numFmtId="0" fontId="1" fillId="0" borderId="0" xfId="0" applyFont="1" applyFill="1" applyAlignment="1">
      <alignment horizontal="left"/>
    </xf>
    <xf numFmtId="0" fontId="1" fillId="0" borderId="0" xfId="0" applyFont="1" applyAlignment="1">
      <alignment horizontal="left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27" xfId="0" applyFont="1" applyBorder="1" applyAlignment="1">
      <alignment horizontal="center"/>
    </xf>
    <xf numFmtId="0" fontId="1" fillId="0" borderId="33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top"/>
    </xf>
    <xf numFmtId="0" fontId="1" fillId="0" borderId="2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5" borderId="20" xfId="0" applyFont="1" applyFill="1" applyBorder="1" applyAlignment="1">
      <alignment horizontal="center" vertical="center" wrapText="1"/>
    </xf>
    <xf numFmtId="0" fontId="1" fillId="5" borderId="21" xfId="0" applyFont="1" applyFill="1" applyBorder="1" applyAlignment="1">
      <alignment horizontal="center" vertical="center" wrapText="1"/>
    </xf>
    <xf numFmtId="0" fontId="1" fillId="5" borderId="22" xfId="0" applyFont="1" applyFill="1" applyBorder="1" applyAlignment="1">
      <alignment horizontal="center" vertical="center" wrapText="1"/>
    </xf>
    <xf numFmtId="0" fontId="1" fillId="5" borderId="23" xfId="0" applyFont="1" applyFill="1" applyBorder="1" applyAlignment="1">
      <alignment horizontal="center" vertical="center" wrapText="1"/>
    </xf>
    <xf numFmtId="0" fontId="1" fillId="5" borderId="0" xfId="0" applyFont="1" applyFill="1" applyBorder="1" applyAlignment="1">
      <alignment horizontal="center" vertical="center" wrapText="1"/>
    </xf>
    <xf numFmtId="0" fontId="1" fillId="5" borderId="24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top"/>
    </xf>
    <xf numFmtId="0" fontId="1" fillId="0" borderId="4" xfId="0" applyFont="1" applyBorder="1" applyAlignment="1">
      <alignment horizontal="center" vertical="top"/>
    </xf>
    <xf numFmtId="0" fontId="1" fillId="5" borderId="25" xfId="0" applyFont="1" applyFill="1" applyBorder="1" applyAlignment="1">
      <alignment horizontal="center" vertical="center" wrapText="1"/>
    </xf>
    <xf numFmtId="0" fontId="1" fillId="5" borderId="6" xfId="0" applyFont="1" applyFill="1" applyBorder="1" applyAlignment="1">
      <alignment horizontal="center" vertical="center" wrapText="1"/>
    </xf>
    <xf numFmtId="0" fontId="1" fillId="5" borderId="26" xfId="0" applyFont="1" applyFill="1" applyBorder="1" applyAlignment="1">
      <alignment horizontal="center" vertical="center" wrapText="1"/>
    </xf>
    <xf numFmtId="0" fontId="20" fillId="4" borderId="0" xfId="0" applyFont="1" applyFill="1" applyBorder="1" applyAlignment="1">
      <alignment horizontal="center" vertical="center"/>
    </xf>
    <xf numFmtId="4" fontId="8" fillId="4" borderId="0" xfId="0" applyNumberFormat="1" applyFont="1" applyFill="1" applyAlignment="1">
      <alignment horizontal="center"/>
    </xf>
    <xf numFmtId="4" fontId="5" fillId="4" borderId="0" xfId="0" applyNumberFormat="1" applyFont="1" applyFill="1" applyBorder="1" applyAlignment="1">
      <alignment horizontal="center"/>
    </xf>
    <xf numFmtId="0" fontId="17" fillId="4" borderId="13" xfId="0" applyFont="1" applyFill="1" applyBorder="1" applyAlignment="1">
      <alignment horizontal="center" vertical="center"/>
    </xf>
    <xf numFmtId="0" fontId="17" fillId="4" borderId="15" xfId="0" applyFont="1" applyFill="1" applyBorder="1" applyAlignment="1">
      <alignment horizontal="center" vertical="center"/>
    </xf>
    <xf numFmtId="0" fontId="17" fillId="4" borderId="28" xfId="0" applyFont="1" applyFill="1" applyBorder="1" applyAlignment="1">
      <alignment horizontal="center" vertical="center" wrapText="1"/>
    </xf>
    <xf numFmtId="0" fontId="17" fillId="4" borderId="29" xfId="0" applyFont="1" applyFill="1" applyBorder="1" applyAlignment="1">
      <alignment horizontal="center" vertical="center" wrapText="1"/>
    </xf>
    <xf numFmtId="0" fontId="18" fillId="4" borderId="13" xfId="0" applyFont="1" applyFill="1" applyBorder="1" applyAlignment="1">
      <alignment horizontal="left" vertical="center" wrapText="1"/>
    </xf>
    <xf numFmtId="0" fontId="18" fillId="4" borderId="14" xfId="0" applyFont="1" applyFill="1" applyBorder="1" applyAlignment="1">
      <alignment horizontal="left" vertical="center" wrapText="1"/>
    </xf>
    <xf numFmtId="0" fontId="18" fillId="4" borderId="7" xfId="0" applyFont="1" applyFill="1" applyBorder="1" applyAlignment="1">
      <alignment horizontal="left" vertical="center" wrapText="1"/>
    </xf>
    <xf numFmtId="0" fontId="18" fillId="4" borderId="8" xfId="0" applyFont="1" applyFill="1" applyBorder="1" applyAlignment="1">
      <alignment horizontal="left" vertical="center" wrapText="1"/>
    </xf>
    <xf numFmtId="0" fontId="18" fillId="4" borderId="10" xfId="0" applyFont="1" applyFill="1" applyBorder="1" applyAlignment="1">
      <alignment horizontal="left" vertical="center" wrapText="1"/>
    </xf>
    <xf numFmtId="0" fontId="18" fillId="4" borderId="11" xfId="0" applyFont="1" applyFill="1" applyBorder="1" applyAlignment="1">
      <alignment horizontal="left" vertical="center" wrapText="1"/>
    </xf>
    <xf numFmtId="0" fontId="18" fillId="4" borderId="31" xfId="0" applyFont="1" applyFill="1" applyBorder="1" applyAlignment="1">
      <alignment horizontal="left" vertical="center" wrapText="1"/>
    </xf>
    <xf numFmtId="0" fontId="18" fillId="4" borderId="32" xfId="0" applyFont="1" applyFill="1" applyBorder="1" applyAlignment="1">
      <alignment horizontal="left" vertical="center" wrapText="1"/>
    </xf>
    <xf numFmtId="0" fontId="18" fillId="4" borderId="18" xfId="0" applyFont="1" applyFill="1" applyBorder="1" applyAlignment="1">
      <alignment horizontal="left" vertical="center" wrapText="1"/>
    </xf>
    <xf numFmtId="0" fontId="18" fillId="4" borderId="1" xfId="0" applyFont="1" applyFill="1" applyBorder="1" applyAlignment="1">
      <alignment horizontal="left" vertical="center" wrapText="1"/>
    </xf>
    <xf numFmtId="0" fontId="9" fillId="4" borderId="2" xfId="0" applyFont="1" applyFill="1" applyBorder="1" applyAlignment="1">
      <alignment horizontal="center" vertical="center"/>
    </xf>
    <xf numFmtId="0" fontId="9" fillId="4" borderId="5" xfId="0" applyFont="1" applyFill="1" applyBorder="1" applyAlignment="1">
      <alignment horizontal="center" vertical="center"/>
    </xf>
    <xf numFmtId="0" fontId="9" fillId="4" borderId="4" xfId="0" applyFont="1" applyFill="1" applyBorder="1" applyAlignment="1">
      <alignment horizontal="center" vertical="center"/>
    </xf>
    <xf numFmtId="0" fontId="10" fillId="3" borderId="27" xfId="0" applyFont="1" applyFill="1" applyBorder="1" applyAlignment="1">
      <alignment horizontal="center" vertical="center" wrapText="1"/>
    </xf>
    <xf numFmtId="0" fontId="10" fillId="3" borderId="33" xfId="0" applyFont="1" applyFill="1" applyBorder="1" applyAlignment="1">
      <alignment horizontal="center" vertical="center" wrapText="1"/>
    </xf>
    <xf numFmtId="0" fontId="10" fillId="3" borderId="3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4" fontId="13" fillId="4" borderId="21" xfId="0" applyNumberFormat="1" applyFont="1" applyFill="1" applyBorder="1" applyAlignment="1">
      <alignment horizontal="center" vertical="center" wrapText="1"/>
    </xf>
    <xf numFmtId="4" fontId="13" fillId="4" borderId="22" xfId="0" applyNumberFormat="1" applyFont="1" applyFill="1" applyBorder="1" applyAlignment="1">
      <alignment horizontal="center" vertical="center" wrapText="1"/>
    </xf>
    <xf numFmtId="4" fontId="13" fillId="4" borderId="6" xfId="0" applyNumberFormat="1" applyFont="1" applyFill="1" applyBorder="1" applyAlignment="1">
      <alignment horizontal="center" vertical="center" wrapText="1"/>
    </xf>
    <xf numFmtId="4" fontId="13" fillId="4" borderId="26" xfId="0" applyNumberFormat="1" applyFont="1" applyFill="1" applyBorder="1" applyAlignment="1">
      <alignment horizontal="center" vertical="center" wrapText="1"/>
    </xf>
    <xf numFmtId="2" fontId="5" fillId="4" borderId="2" xfId="0" applyNumberFormat="1" applyFont="1" applyFill="1" applyBorder="1" applyAlignment="1">
      <alignment horizontal="center" vertical="center"/>
    </xf>
    <xf numFmtId="2" fontId="5" fillId="4" borderId="4" xfId="0" applyNumberFormat="1" applyFont="1" applyFill="1" applyBorder="1" applyAlignment="1">
      <alignment horizontal="center" vertical="center"/>
    </xf>
    <xf numFmtId="0" fontId="4" fillId="4" borderId="0" xfId="0" applyFont="1" applyFill="1" applyAlignment="1">
      <alignment horizontal="center" wrapText="1"/>
    </xf>
    <xf numFmtId="0" fontId="5" fillId="4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B2:N1249"/>
  <sheetViews>
    <sheetView view="pageBreakPreview" topLeftCell="A241" zoomScale="85" zoomScaleNormal="142" zoomScaleSheetLayoutView="85" workbookViewId="0">
      <selection activeCell="H181" sqref="H181"/>
    </sheetView>
  </sheetViews>
  <sheetFormatPr defaultRowHeight="12.75" x14ac:dyDescent="0.2"/>
  <cols>
    <col min="2" max="2" width="21.28515625" customWidth="1"/>
    <col min="3" max="3" width="16.5703125" customWidth="1"/>
    <col min="4" max="4" width="9.28515625" customWidth="1"/>
    <col min="7" max="7" width="10.7109375" customWidth="1"/>
    <col min="8" max="8" width="15" customWidth="1"/>
    <col min="9" max="13" width="11.140625" bestFit="1" customWidth="1"/>
    <col min="14" max="14" width="12" customWidth="1"/>
  </cols>
  <sheetData>
    <row r="2" spans="2:14" x14ac:dyDescent="0.2">
      <c r="B2" s="5"/>
      <c r="C2" s="5"/>
      <c r="D2" s="5"/>
      <c r="E2" s="5"/>
      <c r="F2" s="5"/>
      <c r="G2" s="5"/>
      <c r="H2" s="6"/>
      <c r="I2" s="5"/>
      <c r="J2" s="5"/>
      <c r="K2" s="5"/>
      <c r="M2" s="5"/>
      <c r="N2" s="19" t="s">
        <v>13</v>
      </c>
    </row>
    <row r="3" spans="2:14" x14ac:dyDescent="0.2">
      <c r="B3" s="5"/>
      <c r="C3" s="5"/>
      <c r="D3" s="5"/>
      <c r="E3" s="5"/>
      <c r="F3" s="5"/>
      <c r="G3" s="5"/>
      <c r="H3" s="6"/>
      <c r="I3" s="5"/>
      <c r="J3" s="5"/>
      <c r="K3" s="5"/>
      <c r="M3" s="5"/>
      <c r="N3" s="19" t="s">
        <v>14</v>
      </c>
    </row>
    <row r="4" spans="2:14" ht="12.75" customHeight="1" x14ac:dyDescent="0.2">
      <c r="B4" s="5"/>
      <c r="C4" s="5"/>
      <c r="D4" s="5"/>
      <c r="E4" s="5"/>
      <c r="F4" s="5"/>
      <c r="G4" s="5"/>
      <c r="H4" s="6"/>
      <c r="I4" s="5"/>
      <c r="J4" s="5"/>
      <c r="K4" s="5"/>
      <c r="M4" s="5"/>
      <c r="N4" s="19" t="s">
        <v>15</v>
      </c>
    </row>
    <row r="5" spans="2:14" ht="12.75" customHeight="1" x14ac:dyDescent="0.2">
      <c r="B5" s="5"/>
      <c r="C5" s="5"/>
      <c r="D5" s="5"/>
      <c r="E5" s="5"/>
      <c r="F5" s="5"/>
      <c r="G5" s="5"/>
      <c r="H5" s="6"/>
      <c r="I5" s="5"/>
      <c r="J5" s="5"/>
      <c r="K5" s="5"/>
      <c r="L5" s="5"/>
      <c r="M5" s="5"/>
      <c r="N5" s="5"/>
    </row>
    <row r="6" spans="2:14" ht="12.75" customHeight="1" x14ac:dyDescent="0.2">
      <c r="B6" s="5"/>
      <c r="C6" s="120" t="s">
        <v>16</v>
      </c>
      <c r="D6" s="120"/>
      <c r="E6" s="120"/>
      <c r="F6" s="120"/>
      <c r="G6" s="120"/>
      <c r="H6" s="120"/>
      <c r="I6" s="120"/>
      <c r="J6" s="120"/>
      <c r="K6" s="120"/>
      <c r="L6" s="120"/>
      <c r="M6" s="5"/>
      <c r="N6" s="5"/>
    </row>
    <row r="7" spans="2:14" ht="12.75" customHeight="1" x14ac:dyDescent="0.2">
      <c r="B7" s="5"/>
      <c r="C7" s="120" t="s">
        <v>17</v>
      </c>
      <c r="D7" s="120"/>
      <c r="E7" s="120"/>
      <c r="F7" s="120"/>
      <c r="G7" s="120"/>
      <c r="H7" s="120"/>
      <c r="I7" s="120"/>
      <c r="J7" s="120"/>
      <c r="K7" s="120"/>
      <c r="L7" s="120"/>
      <c r="M7" s="5"/>
      <c r="N7" s="5"/>
    </row>
    <row r="8" spans="2:14" ht="12.75" customHeight="1" x14ac:dyDescent="0.2">
      <c r="B8" s="5" t="s">
        <v>18</v>
      </c>
      <c r="C8" s="4"/>
      <c r="D8" s="4"/>
      <c r="E8" s="4"/>
      <c r="F8" s="7"/>
      <c r="G8" s="4"/>
      <c r="H8" s="4"/>
      <c r="I8" s="4"/>
      <c r="J8" s="4"/>
      <c r="K8" s="4"/>
      <c r="L8" s="120" t="s">
        <v>19</v>
      </c>
      <c r="M8" s="120"/>
      <c r="N8" s="120"/>
    </row>
    <row r="9" spans="2:14" ht="12.75" customHeight="1" x14ac:dyDescent="0.2">
      <c r="B9" s="5"/>
      <c r="C9" s="4"/>
      <c r="D9" s="4"/>
      <c r="E9" s="4"/>
      <c r="F9" s="7"/>
      <c r="G9" s="4"/>
      <c r="H9" s="4"/>
      <c r="I9" s="4"/>
      <c r="J9" s="4"/>
      <c r="K9" s="4"/>
      <c r="L9" s="4"/>
      <c r="M9" s="4"/>
      <c r="N9" s="4"/>
    </row>
    <row r="10" spans="2:14" ht="12.75" customHeight="1" x14ac:dyDescent="0.2">
      <c r="B10" s="5" t="s">
        <v>20</v>
      </c>
      <c r="C10" s="4"/>
      <c r="D10" s="4"/>
      <c r="E10" s="4"/>
      <c r="F10" s="7"/>
      <c r="G10" s="4"/>
      <c r="H10" s="4"/>
      <c r="I10" s="4"/>
      <c r="J10" s="4"/>
      <c r="K10" s="4"/>
      <c r="L10" s="4"/>
      <c r="M10" s="4"/>
      <c r="N10" s="4"/>
    </row>
    <row r="11" spans="2:14" ht="12.75" customHeight="1" x14ac:dyDescent="0.2">
      <c r="B11" s="5" t="s">
        <v>21</v>
      </c>
      <c r="C11" s="4"/>
      <c r="D11" s="4"/>
      <c r="E11" s="4"/>
      <c r="F11" s="7"/>
      <c r="G11" s="4"/>
      <c r="H11" s="4"/>
      <c r="I11" s="4"/>
      <c r="J11" s="4"/>
      <c r="K11" s="4"/>
      <c r="L11" s="4"/>
      <c r="M11" s="4"/>
      <c r="N11" s="4"/>
    </row>
    <row r="12" spans="2:14" x14ac:dyDescent="0.2">
      <c r="B12" s="5" t="s">
        <v>83</v>
      </c>
      <c r="C12" s="4"/>
      <c r="D12" s="4"/>
      <c r="E12" s="4"/>
      <c r="F12" s="7"/>
      <c r="G12" s="4"/>
      <c r="H12" s="4"/>
      <c r="I12" s="4"/>
      <c r="J12" s="4"/>
      <c r="K12" s="4"/>
      <c r="L12" s="4"/>
      <c r="M12" s="4"/>
      <c r="N12" s="4"/>
    </row>
    <row r="13" spans="2:14" x14ac:dyDescent="0.2">
      <c r="B13" s="5"/>
      <c r="C13" s="4"/>
      <c r="D13" s="4"/>
      <c r="E13" s="4"/>
      <c r="F13" s="7"/>
      <c r="G13" s="4"/>
      <c r="H13" s="4"/>
      <c r="I13" s="4"/>
      <c r="J13" s="4"/>
      <c r="K13" s="4"/>
      <c r="L13" s="4"/>
      <c r="M13" s="4"/>
      <c r="N13" s="4"/>
    </row>
    <row r="14" spans="2:14" x14ac:dyDescent="0.2">
      <c r="B14" s="5"/>
      <c r="C14" s="5"/>
      <c r="D14" s="5"/>
      <c r="E14" s="5"/>
      <c r="F14" s="5"/>
      <c r="G14" s="5"/>
      <c r="H14" s="6"/>
      <c r="I14" s="5"/>
      <c r="J14" s="5"/>
      <c r="K14" s="5"/>
      <c r="L14" s="5"/>
      <c r="M14" s="5"/>
      <c r="N14" s="5"/>
    </row>
    <row r="15" spans="2:14" ht="13.15" customHeight="1" x14ac:dyDescent="0.2">
      <c r="B15" s="109" t="s">
        <v>5</v>
      </c>
      <c r="C15" s="121" t="s">
        <v>22</v>
      </c>
      <c r="D15" s="117" t="s">
        <v>23</v>
      </c>
      <c r="E15" s="117" t="s">
        <v>24</v>
      </c>
      <c r="F15" s="117" t="s">
        <v>48</v>
      </c>
      <c r="G15" s="117" t="s">
        <v>25</v>
      </c>
      <c r="H15" s="118" t="s">
        <v>0</v>
      </c>
      <c r="I15" s="119" t="s">
        <v>26</v>
      </c>
      <c r="J15" s="119"/>
      <c r="K15" s="119"/>
      <c r="L15" s="119"/>
      <c r="M15" s="123" t="s">
        <v>27</v>
      </c>
      <c r="N15" s="124" t="s">
        <v>28</v>
      </c>
    </row>
    <row r="16" spans="2:14" ht="24.6" customHeight="1" x14ac:dyDescent="0.2">
      <c r="B16" s="110"/>
      <c r="C16" s="122"/>
      <c r="D16" s="117"/>
      <c r="E16" s="117"/>
      <c r="F16" s="117"/>
      <c r="G16" s="117"/>
      <c r="H16" s="118"/>
      <c r="I16" s="3" t="s">
        <v>29</v>
      </c>
      <c r="J16" s="3" t="s">
        <v>30</v>
      </c>
      <c r="K16" s="3" t="s">
        <v>31</v>
      </c>
      <c r="L16" s="3" t="s">
        <v>32</v>
      </c>
      <c r="M16" s="123"/>
      <c r="N16" s="125"/>
    </row>
    <row r="17" spans="2:14" ht="12" customHeight="1" x14ac:dyDescent="0.2">
      <c r="B17" s="126" t="s">
        <v>84</v>
      </c>
      <c r="C17" s="127"/>
      <c r="D17" s="127"/>
      <c r="E17" s="127"/>
      <c r="F17" s="127"/>
      <c r="G17" s="128"/>
      <c r="H17" s="92" t="s">
        <v>86</v>
      </c>
      <c r="I17" s="91">
        <v>113.88420000000001</v>
      </c>
      <c r="J17" s="91">
        <v>81.4041</v>
      </c>
      <c r="K17" s="91">
        <v>40.770000000000003</v>
      </c>
      <c r="L17" s="88"/>
      <c r="M17" s="89">
        <v>3.13</v>
      </c>
      <c r="N17" s="90"/>
    </row>
    <row r="18" spans="2:14" ht="12.75" customHeight="1" x14ac:dyDescent="0.2">
      <c r="B18" s="129"/>
      <c r="C18" s="130"/>
      <c r="D18" s="130"/>
      <c r="E18" s="130"/>
      <c r="F18" s="130"/>
      <c r="G18" s="131"/>
      <c r="H18" s="92" t="s">
        <v>87</v>
      </c>
      <c r="I18" s="91">
        <v>103.01219999999999</v>
      </c>
      <c r="J18" s="91">
        <v>73.385999999999996</v>
      </c>
      <c r="K18" s="91">
        <v>36.828900000000004</v>
      </c>
      <c r="L18" s="88"/>
      <c r="M18" s="89">
        <v>3.13</v>
      </c>
      <c r="N18" s="90"/>
    </row>
    <row r="19" spans="2:14" ht="13.15" customHeight="1" x14ac:dyDescent="0.2">
      <c r="B19" s="129"/>
      <c r="C19" s="130"/>
      <c r="D19" s="130"/>
      <c r="E19" s="130"/>
      <c r="F19" s="130"/>
      <c r="G19" s="131"/>
      <c r="H19" s="92" t="s">
        <v>4</v>
      </c>
      <c r="I19" s="91">
        <v>427.94910000000004</v>
      </c>
      <c r="J19" s="91">
        <v>305.77499999999998</v>
      </c>
      <c r="K19" s="91">
        <v>153.83879999999999</v>
      </c>
      <c r="L19" s="91"/>
      <c r="M19" s="91">
        <v>13.32</v>
      </c>
      <c r="N19" s="91"/>
    </row>
    <row r="20" spans="2:14" x14ac:dyDescent="0.2">
      <c r="B20" s="129"/>
      <c r="C20" s="130"/>
      <c r="D20" s="130"/>
      <c r="E20" s="130"/>
      <c r="F20" s="130"/>
      <c r="G20" s="131"/>
      <c r="H20" s="92" t="s">
        <v>1</v>
      </c>
      <c r="I20" s="91">
        <v>57.213900000000002</v>
      </c>
      <c r="J20" s="91">
        <v>40.770000000000003</v>
      </c>
      <c r="K20" s="91">
        <v>20.6568</v>
      </c>
      <c r="L20" s="91"/>
      <c r="M20" s="91">
        <v>3.26</v>
      </c>
      <c r="N20" s="91"/>
    </row>
    <row r="21" spans="2:14" x14ac:dyDescent="0.2">
      <c r="B21" s="129"/>
      <c r="C21" s="130"/>
      <c r="D21" s="130"/>
      <c r="E21" s="130"/>
      <c r="F21" s="130"/>
      <c r="G21" s="131"/>
      <c r="H21" s="92" t="s">
        <v>3</v>
      </c>
      <c r="I21" s="91">
        <v>33.975000000000001</v>
      </c>
      <c r="J21" s="91">
        <v>24.733799999999999</v>
      </c>
      <c r="K21" s="91">
        <v>12.638699999999998</v>
      </c>
      <c r="L21" s="91"/>
      <c r="M21" s="91">
        <v>0.68</v>
      </c>
      <c r="N21" s="91"/>
    </row>
    <row r="22" spans="2:14" x14ac:dyDescent="0.2">
      <c r="B22" s="129"/>
      <c r="C22" s="130"/>
      <c r="D22" s="130"/>
      <c r="E22" s="130"/>
      <c r="F22" s="130"/>
      <c r="G22" s="131"/>
      <c r="H22" s="92" t="s">
        <v>2</v>
      </c>
      <c r="I22" s="91">
        <v>10.872</v>
      </c>
      <c r="J22" s="91">
        <v>8.2899000000000012</v>
      </c>
      <c r="K22" s="91">
        <v>4.2129000000000003</v>
      </c>
      <c r="L22" s="91"/>
      <c r="M22" s="91">
        <v>0.27</v>
      </c>
      <c r="N22" s="91"/>
    </row>
    <row r="23" spans="2:14" x14ac:dyDescent="0.2">
      <c r="B23" s="81" t="s">
        <v>85</v>
      </c>
      <c r="C23" s="78" t="s">
        <v>80</v>
      </c>
      <c r="D23" s="81">
        <v>1</v>
      </c>
      <c r="E23" s="81">
        <v>3</v>
      </c>
      <c r="F23" s="81"/>
      <c r="G23" s="22">
        <v>14</v>
      </c>
      <c r="H23" s="20" t="s">
        <v>86</v>
      </c>
      <c r="I23" s="83">
        <v>0</v>
      </c>
      <c r="J23" s="83">
        <v>0</v>
      </c>
      <c r="K23" s="83">
        <v>0</v>
      </c>
      <c r="L23" s="93">
        <f>SUM(I23:K23)</f>
        <v>0</v>
      </c>
      <c r="M23" s="84">
        <v>0</v>
      </c>
      <c r="N23" s="98">
        <f>SUM(L23:M23)</f>
        <v>0</v>
      </c>
    </row>
    <row r="24" spans="2:14" x14ac:dyDescent="0.2">
      <c r="B24" s="3"/>
      <c r="C24" s="3"/>
      <c r="D24" s="3"/>
      <c r="E24" s="3"/>
      <c r="F24" s="3"/>
      <c r="G24" s="3"/>
      <c r="H24" s="8" t="s">
        <v>33</v>
      </c>
      <c r="I24" s="94">
        <f>IFERROR(I23*I17,"")</f>
        <v>0</v>
      </c>
      <c r="J24" s="94">
        <f t="shared" ref="J24:M24" si="0">IFERROR(J23*J17,"")</f>
        <v>0</v>
      </c>
      <c r="K24" s="94">
        <f t="shared" si="0"/>
        <v>0</v>
      </c>
      <c r="L24" s="93">
        <f t="shared" ref="L24:L35" si="1">SUM(I24:K24)</f>
        <v>0</v>
      </c>
      <c r="M24" s="94">
        <f t="shared" si="0"/>
        <v>0</v>
      </c>
      <c r="N24" s="98">
        <f t="shared" ref="N24:N35" si="2">SUM(L24:M24)</f>
        <v>0</v>
      </c>
    </row>
    <row r="25" spans="2:14" x14ac:dyDescent="0.2">
      <c r="B25" s="3"/>
      <c r="C25" s="3"/>
      <c r="D25" s="3"/>
      <c r="E25" s="3"/>
      <c r="F25" s="3"/>
      <c r="G25" s="3"/>
      <c r="H25" s="20" t="s">
        <v>87</v>
      </c>
      <c r="I25" s="83">
        <v>0</v>
      </c>
      <c r="J25" s="83">
        <v>0</v>
      </c>
      <c r="K25" s="83">
        <v>0</v>
      </c>
      <c r="L25" s="93">
        <f t="shared" si="1"/>
        <v>0</v>
      </c>
      <c r="M25" s="84">
        <v>0</v>
      </c>
      <c r="N25" s="98">
        <f t="shared" si="2"/>
        <v>0</v>
      </c>
    </row>
    <row r="26" spans="2:14" x14ac:dyDescent="0.2">
      <c r="B26" s="3"/>
      <c r="C26" s="3"/>
      <c r="D26" s="3"/>
      <c r="E26" s="3"/>
      <c r="F26" s="3"/>
      <c r="G26" s="3"/>
      <c r="H26" s="8" t="s">
        <v>33</v>
      </c>
      <c r="I26" s="94">
        <f>IFERROR(I25*I18,"")</f>
        <v>0</v>
      </c>
      <c r="J26" s="94">
        <f t="shared" ref="J26:M26" si="3">IFERROR(J25*J18,"")</f>
        <v>0</v>
      </c>
      <c r="K26" s="94">
        <f t="shared" si="3"/>
        <v>0</v>
      </c>
      <c r="L26" s="93">
        <f t="shared" si="1"/>
        <v>0</v>
      </c>
      <c r="M26" s="94">
        <f t="shared" si="3"/>
        <v>0</v>
      </c>
      <c r="N26" s="98">
        <f t="shared" si="2"/>
        <v>0</v>
      </c>
    </row>
    <row r="27" spans="2:14" x14ac:dyDescent="0.2">
      <c r="B27" s="3"/>
      <c r="C27" s="3"/>
      <c r="D27" s="3"/>
      <c r="E27" s="3"/>
      <c r="F27" s="3"/>
      <c r="G27" s="3"/>
      <c r="H27" s="21" t="s">
        <v>4</v>
      </c>
      <c r="I27" s="86">
        <v>0</v>
      </c>
      <c r="J27" s="83">
        <v>0</v>
      </c>
      <c r="K27" s="83">
        <v>0</v>
      </c>
      <c r="L27" s="93">
        <f t="shared" si="1"/>
        <v>0</v>
      </c>
      <c r="M27" s="84">
        <v>44</v>
      </c>
      <c r="N27" s="98">
        <f t="shared" si="2"/>
        <v>44</v>
      </c>
    </row>
    <row r="28" spans="2:14" x14ac:dyDescent="0.2">
      <c r="B28" s="3"/>
      <c r="C28" s="3"/>
      <c r="D28" s="3"/>
      <c r="E28" s="3"/>
      <c r="F28" s="3"/>
      <c r="G28" s="3"/>
      <c r="H28" s="8" t="s">
        <v>33</v>
      </c>
      <c r="I28" s="94">
        <f>SUM(I19*I27)</f>
        <v>0</v>
      </c>
      <c r="J28" s="94">
        <f t="shared" ref="J28:M28" si="4">SUM(J19*J27)</f>
        <v>0</v>
      </c>
      <c r="K28" s="94">
        <f t="shared" si="4"/>
        <v>0</v>
      </c>
      <c r="L28" s="93">
        <f t="shared" si="1"/>
        <v>0</v>
      </c>
      <c r="M28" s="94">
        <f t="shared" si="4"/>
        <v>586.08000000000004</v>
      </c>
      <c r="N28" s="98">
        <f t="shared" si="2"/>
        <v>586.08000000000004</v>
      </c>
    </row>
    <row r="29" spans="2:14" x14ac:dyDescent="0.2">
      <c r="B29" s="3"/>
      <c r="C29" s="3"/>
      <c r="D29" s="3"/>
      <c r="E29" s="3"/>
      <c r="F29" s="3"/>
      <c r="G29" s="3"/>
      <c r="H29" s="21" t="s">
        <v>1</v>
      </c>
      <c r="I29" s="86">
        <v>0</v>
      </c>
      <c r="J29" s="83">
        <v>0</v>
      </c>
      <c r="K29" s="83">
        <v>0</v>
      </c>
      <c r="L29" s="93">
        <f t="shared" si="1"/>
        <v>0</v>
      </c>
      <c r="M29" s="84">
        <v>1</v>
      </c>
      <c r="N29" s="98">
        <f t="shared" si="2"/>
        <v>1</v>
      </c>
    </row>
    <row r="30" spans="2:14" x14ac:dyDescent="0.2">
      <c r="B30" s="3"/>
      <c r="C30" s="3"/>
      <c r="D30" s="3"/>
      <c r="E30" s="3"/>
      <c r="F30" s="3"/>
      <c r="G30" s="3"/>
      <c r="H30" s="8" t="s">
        <v>33</v>
      </c>
      <c r="I30" s="94">
        <f>IFERROR(I29*I20,"")</f>
        <v>0</v>
      </c>
      <c r="J30" s="94">
        <f t="shared" ref="J30:M30" si="5">IFERROR(J29*J20,"")</f>
        <v>0</v>
      </c>
      <c r="K30" s="94">
        <f t="shared" si="5"/>
        <v>0</v>
      </c>
      <c r="L30" s="93">
        <f t="shared" si="1"/>
        <v>0</v>
      </c>
      <c r="M30" s="94">
        <f t="shared" si="5"/>
        <v>3.26</v>
      </c>
      <c r="N30" s="98">
        <f t="shared" si="2"/>
        <v>3.26</v>
      </c>
    </row>
    <row r="31" spans="2:14" x14ac:dyDescent="0.2">
      <c r="B31" s="3"/>
      <c r="C31" s="3"/>
      <c r="D31" s="3"/>
      <c r="E31" s="3"/>
      <c r="F31" s="3"/>
      <c r="G31" s="3"/>
      <c r="H31" s="21" t="s">
        <v>3</v>
      </c>
      <c r="I31" s="86">
        <v>1</v>
      </c>
      <c r="J31" s="83">
        <v>0</v>
      </c>
      <c r="K31" s="83">
        <v>0</v>
      </c>
      <c r="L31" s="93">
        <f t="shared" si="1"/>
        <v>1</v>
      </c>
      <c r="M31" s="84">
        <v>28</v>
      </c>
      <c r="N31" s="98">
        <f t="shared" si="2"/>
        <v>29</v>
      </c>
    </row>
    <row r="32" spans="2:14" x14ac:dyDescent="0.2">
      <c r="B32" s="3"/>
      <c r="C32" s="3"/>
      <c r="D32" s="3"/>
      <c r="E32" s="3"/>
      <c r="F32" s="3"/>
      <c r="G32" s="3"/>
      <c r="H32" s="8" t="s">
        <v>33</v>
      </c>
      <c r="I32" s="94">
        <f>IFERROR(I31*I21,"")</f>
        <v>33.975000000000001</v>
      </c>
      <c r="J32" s="94">
        <f t="shared" ref="J32:M32" si="6">IFERROR(J31*J21,"")</f>
        <v>0</v>
      </c>
      <c r="K32" s="94">
        <f t="shared" si="6"/>
        <v>0</v>
      </c>
      <c r="L32" s="93">
        <f t="shared" si="1"/>
        <v>33.975000000000001</v>
      </c>
      <c r="M32" s="94">
        <f t="shared" si="6"/>
        <v>19.040000000000003</v>
      </c>
      <c r="N32" s="98">
        <f t="shared" si="2"/>
        <v>53.015000000000001</v>
      </c>
    </row>
    <row r="33" spans="2:14" x14ac:dyDescent="0.2">
      <c r="B33" s="3"/>
      <c r="C33" s="3"/>
      <c r="D33" s="3"/>
      <c r="E33" s="3"/>
      <c r="F33" s="3"/>
      <c r="G33" s="3"/>
      <c r="H33" s="21" t="s">
        <v>2</v>
      </c>
      <c r="I33" s="85">
        <v>0</v>
      </c>
      <c r="J33" s="83">
        <v>0</v>
      </c>
      <c r="K33" s="83">
        <v>0</v>
      </c>
      <c r="L33" s="93">
        <f t="shared" si="1"/>
        <v>0</v>
      </c>
      <c r="M33" s="84">
        <v>6</v>
      </c>
      <c r="N33" s="98">
        <f t="shared" si="2"/>
        <v>6</v>
      </c>
    </row>
    <row r="34" spans="2:14" x14ac:dyDescent="0.2">
      <c r="B34" s="3"/>
      <c r="C34" s="3"/>
      <c r="D34" s="3"/>
      <c r="E34" s="3"/>
      <c r="F34" s="3"/>
      <c r="G34" s="3"/>
      <c r="H34" s="8" t="s">
        <v>33</v>
      </c>
      <c r="I34" s="94">
        <f>SUM(I33*I22)</f>
        <v>0</v>
      </c>
      <c r="J34" s="94">
        <f t="shared" ref="J34:M34" si="7">SUM(J33*J22)</f>
        <v>0</v>
      </c>
      <c r="K34" s="94">
        <f t="shared" si="7"/>
        <v>0</v>
      </c>
      <c r="L34" s="93">
        <f t="shared" si="1"/>
        <v>0</v>
      </c>
      <c r="M34" s="94">
        <f t="shared" si="7"/>
        <v>1.62</v>
      </c>
      <c r="N34" s="98">
        <f t="shared" si="2"/>
        <v>1.62</v>
      </c>
    </row>
    <row r="35" spans="2:14" x14ac:dyDescent="0.2">
      <c r="B35" s="3"/>
      <c r="C35" s="3"/>
      <c r="D35" s="3"/>
      <c r="E35" s="3"/>
      <c r="F35" s="3"/>
      <c r="G35" s="3"/>
      <c r="H35" s="9" t="s">
        <v>34</v>
      </c>
      <c r="I35" s="94">
        <f>SUM(I23+I25+I27+I29+I31+I33)</f>
        <v>1</v>
      </c>
      <c r="J35" s="94">
        <f t="shared" ref="J35:M35" si="8">SUM(J23+J25+J27+J29+J31+J33)</f>
        <v>0</v>
      </c>
      <c r="K35" s="94">
        <f t="shared" si="8"/>
        <v>0</v>
      </c>
      <c r="L35" s="93">
        <f t="shared" si="1"/>
        <v>1</v>
      </c>
      <c r="M35" s="94">
        <f t="shared" si="8"/>
        <v>79</v>
      </c>
      <c r="N35" s="98">
        <f t="shared" si="2"/>
        <v>80</v>
      </c>
    </row>
    <row r="36" spans="2:14" x14ac:dyDescent="0.2">
      <c r="B36" s="3"/>
      <c r="C36" s="3"/>
      <c r="D36" s="3"/>
      <c r="E36" s="3"/>
      <c r="F36" s="3"/>
      <c r="G36" s="3"/>
      <c r="H36" s="9" t="s">
        <v>49</v>
      </c>
      <c r="I36" s="94">
        <f>SUM(I24+I26+I28+I30+I32+I34)</f>
        <v>33.975000000000001</v>
      </c>
      <c r="J36" s="94">
        <f t="shared" ref="J36:M36" si="9">SUM(J24+J26+J28+J30+J32+J34)</f>
        <v>0</v>
      </c>
      <c r="K36" s="94">
        <f t="shared" si="9"/>
        <v>0</v>
      </c>
      <c r="L36" s="98">
        <f t="shared" ref="L36" si="10">SUM(I36:K36)</f>
        <v>33.975000000000001</v>
      </c>
      <c r="M36" s="97">
        <f t="shared" si="9"/>
        <v>610</v>
      </c>
      <c r="N36" s="98">
        <f t="shared" ref="N36" si="11">SUM(L36:M36)</f>
        <v>643.97500000000002</v>
      </c>
    </row>
    <row r="37" spans="2:14" x14ac:dyDescent="0.2">
      <c r="B37" s="10"/>
      <c r="C37" s="10"/>
      <c r="D37" s="10"/>
      <c r="E37" s="10"/>
      <c r="F37" s="10"/>
      <c r="G37" s="11"/>
      <c r="H37" s="12"/>
      <c r="I37" s="12"/>
      <c r="J37" s="12"/>
      <c r="K37" s="12"/>
      <c r="L37" s="13"/>
      <c r="M37" s="12"/>
      <c r="N37" s="12"/>
    </row>
    <row r="38" spans="2:14" x14ac:dyDescent="0.2">
      <c r="B38" s="116" t="s">
        <v>35</v>
      </c>
      <c r="C38" s="116"/>
      <c r="D38" s="116"/>
      <c r="E38" s="116"/>
      <c r="F38" s="14"/>
      <c r="G38" s="5"/>
      <c r="H38" s="6"/>
      <c r="I38" s="5"/>
      <c r="J38" s="12"/>
      <c r="K38" s="12"/>
      <c r="L38" s="13"/>
      <c r="M38" s="12"/>
      <c r="N38" s="12"/>
    </row>
    <row r="39" spans="2:14" s="2" customFormat="1" x14ac:dyDescent="0.2">
      <c r="B39" s="107" t="s">
        <v>79</v>
      </c>
      <c r="C39" s="107"/>
      <c r="D39" s="107"/>
      <c r="E39" s="107"/>
      <c r="F39" s="107"/>
      <c r="G39" s="107"/>
      <c r="H39" s="107"/>
      <c r="I39" s="107"/>
      <c r="J39" s="79"/>
      <c r="K39" s="79"/>
      <c r="L39" s="80"/>
      <c r="M39" s="79"/>
      <c r="N39" s="79"/>
    </row>
    <row r="40" spans="2:14" x14ac:dyDescent="0.2">
      <c r="B40" s="108" t="s">
        <v>36</v>
      </c>
      <c r="C40" s="108"/>
      <c r="D40" s="108"/>
      <c r="E40" s="108"/>
      <c r="F40" s="108"/>
      <c r="G40" s="108"/>
      <c r="H40" s="108"/>
      <c r="I40" s="108"/>
      <c r="J40" s="12"/>
      <c r="K40" s="12"/>
      <c r="L40" s="13"/>
      <c r="M40" s="12"/>
      <c r="N40" s="12"/>
    </row>
    <row r="41" spans="2:14" x14ac:dyDescent="0.2">
      <c r="B41" s="108" t="s">
        <v>37</v>
      </c>
      <c r="C41" s="108"/>
      <c r="D41" s="108"/>
      <c r="E41" s="108"/>
      <c r="F41" s="108"/>
      <c r="G41" s="108"/>
      <c r="H41" s="108"/>
      <c r="I41" s="108"/>
      <c r="J41" s="12"/>
      <c r="K41" s="12"/>
      <c r="L41" s="13"/>
      <c r="M41" s="12"/>
      <c r="N41" s="12"/>
    </row>
    <row r="42" spans="2:14" x14ac:dyDescent="0.2">
      <c r="B42" s="108" t="s">
        <v>38</v>
      </c>
      <c r="C42" s="108"/>
      <c r="D42" s="108"/>
      <c r="E42" s="108"/>
      <c r="F42" s="108"/>
      <c r="G42" s="108"/>
      <c r="H42" s="108"/>
      <c r="I42" s="108"/>
      <c r="J42" s="12"/>
      <c r="K42" s="12"/>
      <c r="L42" s="13"/>
      <c r="M42" s="12"/>
      <c r="N42" s="12"/>
    </row>
    <row r="43" spans="2:14" x14ac:dyDescent="0.2">
      <c r="B43" s="108" t="s">
        <v>39</v>
      </c>
      <c r="C43" s="108"/>
      <c r="D43" s="108"/>
      <c r="E43" s="108"/>
      <c r="F43" s="108"/>
      <c r="G43" s="108"/>
      <c r="H43" s="108"/>
      <c r="I43" s="108"/>
      <c r="J43" s="5"/>
      <c r="K43" s="5"/>
      <c r="L43" s="5"/>
      <c r="M43" s="5"/>
      <c r="N43" s="5"/>
    </row>
    <row r="44" spans="2:14" x14ac:dyDescent="0.2">
      <c r="B44" s="108" t="s">
        <v>40</v>
      </c>
      <c r="C44" s="108"/>
      <c r="D44" s="108"/>
      <c r="E44" s="108"/>
      <c r="F44" s="108"/>
      <c r="G44" s="108"/>
      <c r="H44" s="108"/>
      <c r="I44" s="108"/>
      <c r="J44" s="5"/>
      <c r="K44" s="5"/>
      <c r="L44" s="5"/>
      <c r="M44" s="5"/>
      <c r="N44" s="5"/>
    </row>
    <row r="45" spans="2:14" x14ac:dyDescent="0.2">
      <c r="B45" s="108" t="s">
        <v>41</v>
      </c>
      <c r="C45" s="108"/>
      <c r="D45" s="108"/>
      <c r="E45" s="108"/>
      <c r="F45" s="108"/>
      <c r="G45" s="108"/>
      <c r="H45" s="108"/>
      <c r="I45" s="108"/>
      <c r="J45" s="5"/>
      <c r="K45" s="5"/>
      <c r="L45" s="5"/>
      <c r="M45" s="5"/>
      <c r="N45" s="5"/>
    </row>
    <row r="46" spans="2:14" x14ac:dyDescent="0.2">
      <c r="B46" s="108" t="s">
        <v>42</v>
      </c>
      <c r="C46" s="108"/>
      <c r="D46" s="108"/>
      <c r="E46" s="108"/>
      <c r="F46" s="108"/>
      <c r="G46" s="108"/>
      <c r="H46" s="108"/>
      <c r="I46" s="108"/>
      <c r="J46" s="5"/>
      <c r="K46" s="5"/>
      <c r="L46" s="5"/>
      <c r="M46" s="5"/>
      <c r="N46" s="5"/>
    </row>
    <row r="47" spans="2:14" x14ac:dyDescent="0.2">
      <c r="B47" s="15"/>
      <c r="C47" s="15"/>
      <c r="D47" s="15"/>
      <c r="E47" s="15"/>
      <c r="F47" s="15"/>
      <c r="G47" s="15"/>
      <c r="H47" s="15"/>
      <c r="I47" s="15"/>
      <c r="J47" s="5"/>
      <c r="K47" s="5"/>
      <c r="L47" s="5"/>
      <c r="M47" s="5"/>
      <c r="N47" s="5"/>
    </row>
    <row r="48" spans="2:14" x14ac:dyDescent="0.2">
      <c r="B48" s="5" t="s">
        <v>43</v>
      </c>
      <c r="C48" s="5"/>
      <c r="D48" s="5"/>
      <c r="E48" s="5"/>
      <c r="F48" s="5"/>
      <c r="G48" s="5"/>
      <c r="H48" s="6"/>
      <c r="I48" s="5"/>
      <c r="J48" s="5" t="s">
        <v>44</v>
      </c>
      <c r="K48" s="5"/>
      <c r="L48" s="5"/>
      <c r="M48" s="5"/>
      <c r="N48" s="5"/>
    </row>
    <row r="49" spans="2:14" x14ac:dyDescent="0.2">
      <c r="B49" s="16" t="s">
        <v>78</v>
      </c>
      <c r="C49" s="16"/>
      <c r="D49" s="5"/>
      <c r="E49" s="5"/>
      <c r="F49" s="5"/>
      <c r="G49" s="5"/>
      <c r="H49" s="6"/>
      <c r="I49" s="5"/>
      <c r="J49" s="16"/>
      <c r="K49" s="16"/>
      <c r="L49" s="16"/>
      <c r="M49" s="5"/>
      <c r="N49" s="5"/>
    </row>
    <row r="50" spans="2:14" x14ac:dyDescent="0.2">
      <c r="B50" s="17" t="s">
        <v>45</v>
      </c>
      <c r="C50" s="5"/>
      <c r="D50" s="5"/>
      <c r="E50" s="5"/>
      <c r="F50" s="5"/>
      <c r="G50" s="5"/>
      <c r="H50" s="6"/>
      <c r="I50" s="5"/>
      <c r="J50" s="5" t="s">
        <v>45</v>
      </c>
      <c r="K50" s="5"/>
      <c r="L50" s="5"/>
      <c r="M50" s="5"/>
      <c r="N50" s="5"/>
    </row>
    <row r="51" spans="2:14" x14ac:dyDescent="0.2">
      <c r="B51" s="5"/>
      <c r="C51" s="5"/>
      <c r="D51" s="5"/>
      <c r="E51" s="5"/>
      <c r="F51" s="5"/>
      <c r="G51" s="5"/>
      <c r="H51" s="6"/>
      <c r="I51" s="5"/>
      <c r="J51" s="5"/>
      <c r="K51" s="5"/>
      <c r="L51" s="5"/>
      <c r="M51" s="5"/>
      <c r="N51" s="5"/>
    </row>
    <row r="52" spans="2:14" x14ac:dyDescent="0.2">
      <c r="B52" s="16"/>
      <c r="C52" s="16"/>
      <c r="D52" s="5"/>
      <c r="E52" s="5"/>
      <c r="F52" s="5"/>
      <c r="G52" s="5"/>
      <c r="H52" s="6"/>
      <c r="I52" s="5"/>
      <c r="J52" s="16"/>
      <c r="K52" s="16"/>
      <c r="L52" s="16"/>
      <c r="M52" s="5"/>
      <c r="N52" s="5"/>
    </row>
    <row r="53" spans="2:14" x14ac:dyDescent="0.2">
      <c r="B53" s="18" t="s">
        <v>46</v>
      </c>
      <c r="C53" s="5"/>
      <c r="D53" s="5"/>
      <c r="E53" s="5"/>
      <c r="F53" s="5"/>
      <c r="G53" s="5"/>
      <c r="H53" s="6"/>
      <c r="I53" s="5"/>
      <c r="J53" s="105" t="s">
        <v>46</v>
      </c>
      <c r="K53" s="105"/>
      <c r="L53" s="105"/>
      <c r="M53" s="5"/>
      <c r="N53" s="5"/>
    </row>
    <row r="54" spans="2:14" x14ac:dyDescent="0.2">
      <c r="B54" s="5"/>
      <c r="C54" s="5"/>
      <c r="D54" s="5"/>
      <c r="E54" s="5"/>
      <c r="F54" s="5"/>
      <c r="G54" s="5"/>
      <c r="H54" s="6"/>
      <c r="I54" s="5"/>
      <c r="J54" s="5"/>
      <c r="K54" s="5"/>
      <c r="L54" s="5"/>
      <c r="M54" s="5"/>
      <c r="N54" s="5"/>
    </row>
    <row r="55" spans="2:14" x14ac:dyDescent="0.2">
      <c r="B55" s="15" t="s">
        <v>47</v>
      </c>
      <c r="C55" s="5"/>
      <c r="D55" s="5"/>
      <c r="E55" s="5"/>
      <c r="F55" s="5"/>
      <c r="G55" s="5"/>
      <c r="H55" s="6"/>
      <c r="I55" s="5"/>
      <c r="J55" s="5" t="s">
        <v>47</v>
      </c>
      <c r="K55" s="5"/>
      <c r="L55" s="5"/>
      <c r="M55" s="5"/>
      <c r="N55" s="5"/>
    </row>
    <row r="58" spans="2:14" x14ac:dyDescent="0.2">
      <c r="B58" s="109" t="s">
        <v>5</v>
      </c>
      <c r="C58" s="121" t="s">
        <v>22</v>
      </c>
      <c r="D58" s="117" t="s">
        <v>23</v>
      </c>
      <c r="E58" s="117" t="s">
        <v>24</v>
      </c>
      <c r="F58" s="117" t="s">
        <v>48</v>
      </c>
      <c r="G58" s="117" t="s">
        <v>25</v>
      </c>
      <c r="H58" s="118" t="s">
        <v>0</v>
      </c>
      <c r="I58" s="119" t="s">
        <v>26</v>
      </c>
      <c r="J58" s="119"/>
      <c r="K58" s="119"/>
      <c r="L58" s="119"/>
      <c r="M58" s="123" t="s">
        <v>27</v>
      </c>
      <c r="N58" s="124" t="s">
        <v>28</v>
      </c>
    </row>
    <row r="59" spans="2:14" x14ac:dyDescent="0.2">
      <c r="B59" s="110"/>
      <c r="C59" s="122"/>
      <c r="D59" s="117"/>
      <c r="E59" s="117"/>
      <c r="F59" s="117"/>
      <c r="G59" s="117"/>
      <c r="H59" s="118"/>
      <c r="I59" s="3" t="s">
        <v>29</v>
      </c>
      <c r="J59" s="3" t="s">
        <v>30</v>
      </c>
      <c r="K59" s="3" t="s">
        <v>31</v>
      </c>
      <c r="L59" s="3" t="s">
        <v>32</v>
      </c>
      <c r="M59" s="123"/>
      <c r="N59" s="125"/>
    </row>
    <row r="60" spans="2:14" x14ac:dyDescent="0.2">
      <c r="B60" s="126" t="s">
        <v>84</v>
      </c>
      <c r="C60" s="127"/>
      <c r="D60" s="127"/>
      <c r="E60" s="127"/>
      <c r="F60" s="127"/>
      <c r="G60" s="128"/>
      <c r="H60" s="92" t="s">
        <v>86</v>
      </c>
      <c r="I60" s="91">
        <v>113.88420000000001</v>
      </c>
      <c r="J60" s="91">
        <v>81.4041</v>
      </c>
      <c r="K60" s="91">
        <v>40.770000000000003</v>
      </c>
      <c r="L60" s="88"/>
      <c r="M60" s="89">
        <v>3.13</v>
      </c>
      <c r="N60" s="90"/>
    </row>
    <row r="61" spans="2:14" x14ac:dyDescent="0.2">
      <c r="B61" s="129"/>
      <c r="C61" s="130"/>
      <c r="D61" s="130"/>
      <c r="E61" s="130"/>
      <c r="F61" s="130"/>
      <c r="G61" s="131"/>
      <c r="H61" s="92" t="s">
        <v>87</v>
      </c>
      <c r="I61" s="91">
        <v>103.01219999999999</v>
      </c>
      <c r="J61" s="91">
        <v>73.385999999999996</v>
      </c>
      <c r="K61" s="91">
        <v>36.828900000000004</v>
      </c>
      <c r="L61" s="88"/>
      <c r="M61" s="89">
        <v>3.13</v>
      </c>
      <c r="N61" s="90"/>
    </row>
    <row r="62" spans="2:14" x14ac:dyDescent="0.2">
      <c r="B62" s="129"/>
      <c r="C62" s="130"/>
      <c r="D62" s="130"/>
      <c r="E62" s="130"/>
      <c r="F62" s="130"/>
      <c r="G62" s="131"/>
      <c r="H62" s="92" t="s">
        <v>4</v>
      </c>
      <c r="I62" s="91">
        <v>427.94910000000004</v>
      </c>
      <c r="J62" s="91">
        <v>305.77499999999998</v>
      </c>
      <c r="K62" s="91">
        <v>153.83879999999999</v>
      </c>
      <c r="L62" s="91"/>
      <c r="M62" s="91">
        <v>13.32</v>
      </c>
      <c r="N62" s="91"/>
    </row>
    <row r="63" spans="2:14" x14ac:dyDescent="0.2">
      <c r="B63" s="129"/>
      <c r="C63" s="130"/>
      <c r="D63" s="130"/>
      <c r="E63" s="130"/>
      <c r="F63" s="130"/>
      <c r="G63" s="131"/>
      <c r="H63" s="92" t="s">
        <v>1</v>
      </c>
      <c r="I63" s="91">
        <v>57.213900000000002</v>
      </c>
      <c r="J63" s="91">
        <v>40.770000000000003</v>
      </c>
      <c r="K63" s="91">
        <v>20.6568</v>
      </c>
      <c r="L63" s="91"/>
      <c r="M63" s="91">
        <v>3.26</v>
      </c>
      <c r="N63" s="91"/>
    </row>
    <row r="64" spans="2:14" x14ac:dyDescent="0.2">
      <c r="B64" s="129"/>
      <c r="C64" s="130"/>
      <c r="D64" s="130"/>
      <c r="E64" s="130"/>
      <c r="F64" s="130"/>
      <c r="G64" s="131"/>
      <c r="H64" s="92" t="s">
        <v>3</v>
      </c>
      <c r="I64" s="91">
        <v>33.975000000000001</v>
      </c>
      <c r="J64" s="91">
        <v>24.733799999999999</v>
      </c>
      <c r="K64" s="91">
        <v>12.638699999999998</v>
      </c>
      <c r="L64" s="91"/>
      <c r="M64" s="91">
        <v>0.68</v>
      </c>
      <c r="N64" s="91"/>
    </row>
    <row r="65" spans="2:14" x14ac:dyDescent="0.2">
      <c r="B65" s="129"/>
      <c r="C65" s="130"/>
      <c r="D65" s="130"/>
      <c r="E65" s="130"/>
      <c r="F65" s="130"/>
      <c r="G65" s="131"/>
      <c r="H65" s="92" t="s">
        <v>2</v>
      </c>
      <c r="I65" s="91">
        <v>10.872</v>
      </c>
      <c r="J65" s="91">
        <v>8.2899000000000012</v>
      </c>
      <c r="K65" s="91">
        <v>4.2129000000000003</v>
      </c>
      <c r="L65" s="91"/>
      <c r="M65" s="91">
        <v>0.27</v>
      </c>
      <c r="N65" s="91"/>
    </row>
    <row r="66" spans="2:14" x14ac:dyDescent="0.2">
      <c r="B66" s="81" t="s">
        <v>85</v>
      </c>
      <c r="C66" s="78" t="s">
        <v>80</v>
      </c>
      <c r="D66" s="81">
        <v>1</v>
      </c>
      <c r="E66" s="81">
        <v>6</v>
      </c>
      <c r="F66" s="81"/>
      <c r="G66" s="22">
        <v>5.3</v>
      </c>
      <c r="H66" s="20" t="s">
        <v>86</v>
      </c>
      <c r="I66" s="83">
        <v>0</v>
      </c>
      <c r="J66" s="83">
        <v>0</v>
      </c>
      <c r="K66" s="83">
        <v>0</v>
      </c>
      <c r="L66" s="93">
        <f>SUM(I66:K66)</f>
        <v>0</v>
      </c>
      <c r="M66" s="84">
        <v>0</v>
      </c>
      <c r="N66" s="98">
        <f>SUM(L66:M66)</f>
        <v>0</v>
      </c>
    </row>
    <row r="67" spans="2:14" x14ac:dyDescent="0.2">
      <c r="B67" s="3"/>
      <c r="C67" s="3"/>
      <c r="D67" s="3"/>
      <c r="E67" s="3"/>
      <c r="F67" s="3"/>
      <c r="G67" s="3"/>
      <c r="H67" s="8" t="s">
        <v>33</v>
      </c>
      <c r="I67" s="94">
        <f>IFERROR(I66*I60,"")</f>
        <v>0</v>
      </c>
      <c r="J67" s="94">
        <f t="shared" ref="J67:M67" si="12">IFERROR(J66*J60,"")</f>
        <v>0</v>
      </c>
      <c r="K67" s="94">
        <f t="shared" si="12"/>
        <v>0</v>
      </c>
      <c r="L67" s="93">
        <f t="shared" ref="L67:L78" si="13">SUM(I67:K67)</f>
        <v>0</v>
      </c>
      <c r="M67" s="94">
        <f t="shared" si="12"/>
        <v>0</v>
      </c>
      <c r="N67" s="98">
        <f t="shared" ref="N67:N78" si="14">SUM(L67:M67)</f>
        <v>0</v>
      </c>
    </row>
    <row r="68" spans="2:14" x14ac:dyDescent="0.2">
      <c r="B68" s="3"/>
      <c r="C68" s="3"/>
      <c r="D68" s="3"/>
      <c r="E68" s="3"/>
      <c r="F68" s="3"/>
      <c r="G68" s="3"/>
      <c r="H68" s="20" t="s">
        <v>87</v>
      </c>
      <c r="I68" s="83">
        <v>0</v>
      </c>
      <c r="J68" s="83">
        <v>0</v>
      </c>
      <c r="K68" s="83">
        <v>0</v>
      </c>
      <c r="L68" s="93">
        <f t="shared" si="13"/>
        <v>0</v>
      </c>
      <c r="M68" s="84">
        <v>0</v>
      </c>
      <c r="N68" s="98">
        <f t="shared" si="14"/>
        <v>0</v>
      </c>
    </row>
    <row r="69" spans="2:14" x14ac:dyDescent="0.2">
      <c r="B69" s="3"/>
      <c r="C69" s="3"/>
      <c r="D69" s="3"/>
      <c r="E69" s="3"/>
      <c r="F69" s="3"/>
      <c r="G69" s="3"/>
      <c r="H69" s="8" t="s">
        <v>33</v>
      </c>
      <c r="I69" s="94">
        <f>IFERROR(I68*I61,"")</f>
        <v>0</v>
      </c>
      <c r="J69" s="94">
        <f t="shared" ref="J69:M69" si="15">IFERROR(J68*J61,"")</f>
        <v>0</v>
      </c>
      <c r="K69" s="94">
        <f t="shared" si="15"/>
        <v>0</v>
      </c>
      <c r="L69" s="93">
        <f t="shared" si="13"/>
        <v>0</v>
      </c>
      <c r="M69" s="94">
        <f t="shared" si="15"/>
        <v>0</v>
      </c>
      <c r="N69" s="98">
        <f t="shared" si="14"/>
        <v>0</v>
      </c>
    </row>
    <row r="70" spans="2:14" x14ac:dyDescent="0.2">
      <c r="B70" s="3"/>
      <c r="C70" s="3"/>
      <c r="D70" s="3"/>
      <c r="E70" s="3"/>
      <c r="F70" s="3"/>
      <c r="G70" s="3"/>
      <c r="H70" s="21" t="s">
        <v>4</v>
      </c>
      <c r="I70" s="86">
        <v>0</v>
      </c>
      <c r="J70" s="83">
        <v>0</v>
      </c>
      <c r="K70" s="83">
        <v>0</v>
      </c>
      <c r="L70" s="93">
        <f t="shared" si="13"/>
        <v>0</v>
      </c>
      <c r="M70" s="84">
        <v>22</v>
      </c>
      <c r="N70" s="102">
        <f t="shared" si="14"/>
        <v>22</v>
      </c>
    </row>
    <row r="71" spans="2:14" x14ac:dyDescent="0.2">
      <c r="B71" s="3"/>
      <c r="C71" s="3"/>
      <c r="D71" s="3"/>
      <c r="E71" s="3"/>
      <c r="F71" s="3"/>
      <c r="G71" s="3"/>
      <c r="H71" s="8" t="s">
        <v>33</v>
      </c>
      <c r="I71" s="94">
        <f>SUM(I62*I70)</f>
        <v>0</v>
      </c>
      <c r="J71" s="94">
        <f t="shared" ref="J71:M71" si="16">SUM(J62*J70)</f>
        <v>0</v>
      </c>
      <c r="K71" s="94">
        <f t="shared" si="16"/>
        <v>0</v>
      </c>
      <c r="L71" s="93">
        <f t="shared" si="13"/>
        <v>0</v>
      </c>
      <c r="M71" s="94">
        <f t="shared" si="16"/>
        <v>293.04000000000002</v>
      </c>
      <c r="N71" s="102">
        <f t="shared" si="14"/>
        <v>293.04000000000002</v>
      </c>
    </row>
    <row r="72" spans="2:14" x14ac:dyDescent="0.2">
      <c r="B72" s="3"/>
      <c r="C72" s="3"/>
      <c r="D72" s="3"/>
      <c r="E72" s="3"/>
      <c r="F72" s="3"/>
      <c r="G72" s="3"/>
      <c r="H72" s="21" t="s">
        <v>1</v>
      </c>
      <c r="I72" s="86">
        <v>2</v>
      </c>
      <c r="J72" s="83">
        <v>0</v>
      </c>
      <c r="K72" s="83">
        <v>0</v>
      </c>
      <c r="L72" s="93">
        <f t="shared" si="13"/>
        <v>2</v>
      </c>
      <c r="M72" s="84">
        <v>41</v>
      </c>
      <c r="N72" s="102">
        <f t="shared" si="14"/>
        <v>43</v>
      </c>
    </row>
    <row r="73" spans="2:14" x14ac:dyDescent="0.2">
      <c r="B73" s="3"/>
      <c r="C73" s="3"/>
      <c r="D73" s="3"/>
      <c r="E73" s="3"/>
      <c r="F73" s="3"/>
      <c r="G73" s="3"/>
      <c r="H73" s="8" t="s">
        <v>33</v>
      </c>
      <c r="I73" s="94">
        <f>IFERROR(I72*I63,"")</f>
        <v>114.4278</v>
      </c>
      <c r="J73" s="94">
        <f t="shared" ref="J73:M73" si="17">IFERROR(J72*J63,"")</f>
        <v>0</v>
      </c>
      <c r="K73" s="94">
        <f t="shared" si="17"/>
        <v>0</v>
      </c>
      <c r="L73" s="93">
        <f t="shared" si="13"/>
        <v>114.4278</v>
      </c>
      <c r="M73" s="94">
        <f t="shared" si="17"/>
        <v>133.66</v>
      </c>
      <c r="N73" s="102">
        <f t="shared" si="14"/>
        <v>248.08780000000002</v>
      </c>
    </row>
    <row r="74" spans="2:14" x14ac:dyDescent="0.2">
      <c r="B74" s="3"/>
      <c r="C74" s="3"/>
      <c r="D74" s="3"/>
      <c r="E74" s="3"/>
      <c r="F74" s="3"/>
      <c r="G74" s="3"/>
      <c r="H74" s="21" t="s">
        <v>3</v>
      </c>
      <c r="I74" s="86">
        <v>6</v>
      </c>
      <c r="J74" s="83">
        <v>4</v>
      </c>
      <c r="K74" s="83">
        <v>0</v>
      </c>
      <c r="L74" s="93">
        <f t="shared" si="13"/>
        <v>10</v>
      </c>
      <c r="M74" s="84">
        <v>47</v>
      </c>
      <c r="N74" s="102">
        <f t="shared" si="14"/>
        <v>57</v>
      </c>
    </row>
    <row r="75" spans="2:14" x14ac:dyDescent="0.2">
      <c r="B75" s="3"/>
      <c r="C75" s="3"/>
      <c r="D75" s="3"/>
      <c r="E75" s="3"/>
      <c r="F75" s="3"/>
      <c r="G75" s="3"/>
      <c r="H75" s="8" t="s">
        <v>33</v>
      </c>
      <c r="I75" s="94">
        <f>IFERROR(I74*I64,"")</f>
        <v>203.85000000000002</v>
      </c>
      <c r="J75" s="94">
        <f t="shared" ref="J75:M75" si="18">IFERROR(J74*J64,"")</f>
        <v>98.935199999999995</v>
      </c>
      <c r="K75" s="94">
        <f t="shared" si="18"/>
        <v>0</v>
      </c>
      <c r="L75" s="93">
        <f t="shared" si="13"/>
        <v>302.78520000000003</v>
      </c>
      <c r="M75" s="94">
        <f t="shared" si="18"/>
        <v>31.96</v>
      </c>
      <c r="N75" s="102">
        <v>334.75</v>
      </c>
    </row>
    <row r="76" spans="2:14" x14ac:dyDescent="0.2">
      <c r="B76" s="3"/>
      <c r="C76" s="3"/>
      <c r="D76" s="3"/>
      <c r="E76" s="3"/>
      <c r="F76" s="3"/>
      <c r="G76" s="3"/>
      <c r="H76" s="21" t="s">
        <v>2</v>
      </c>
      <c r="I76" s="85">
        <v>0</v>
      </c>
      <c r="J76" s="83">
        <v>0</v>
      </c>
      <c r="K76" s="83">
        <v>0</v>
      </c>
      <c r="L76" s="93">
        <f t="shared" si="13"/>
        <v>0</v>
      </c>
      <c r="M76" s="84">
        <v>23</v>
      </c>
      <c r="N76" s="102">
        <f t="shared" si="14"/>
        <v>23</v>
      </c>
    </row>
    <row r="77" spans="2:14" x14ac:dyDescent="0.2">
      <c r="B77" s="3"/>
      <c r="C77" s="3"/>
      <c r="D77" s="3"/>
      <c r="E77" s="3"/>
      <c r="F77" s="3"/>
      <c r="G77" s="3"/>
      <c r="H77" s="8" t="s">
        <v>33</v>
      </c>
      <c r="I77" s="94">
        <f>SUM(I76*I65)</f>
        <v>0</v>
      </c>
      <c r="J77" s="94">
        <f t="shared" ref="J77:M77" si="19">SUM(J76*J65)</f>
        <v>0</v>
      </c>
      <c r="K77" s="94">
        <f t="shared" si="19"/>
        <v>0</v>
      </c>
      <c r="L77" s="93">
        <f t="shared" si="13"/>
        <v>0</v>
      </c>
      <c r="M77" s="94">
        <f t="shared" si="19"/>
        <v>6.2100000000000009</v>
      </c>
      <c r="N77" s="102">
        <f t="shared" si="14"/>
        <v>6.2100000000000009</v>
      </c>
    </row>
    <row r="78" spans="2:14" x14ac:dyDescent="0.2">
      <c r="B78" s="3"/>
      <c r="C78" s="3"/>
      <c r="D78" s="3"/>
      <c r="E78" s="3"/>
      <c r="F78" s="3"/>
      <c r="G78" s="3"/>
      <c r="H78" s="9" t="s">
        <v>34</v>
      </c>
      <c r="I78" s="94">
        <f>SUM(I66+I68+I70+I72+I74+I76)</f>
        <v>8</v>
      </c>
      <c r="J78" s="94">
        <f t="shared" ref="J78:M78" si="20">SUM(J66+J68+J70+J72+J74+J76)</f>
        <v>4</v>
      </c>
      <c r="K78" s="94">
        <f t="shared" si="20"/>
        <v>0</v>
      </c>
      <c r="L78" s="93">
        <f t="shared" si="13"/>
        <v>12</v>
      </c>
      <c r="M78" s="94">
        <f t="shared" si="20"/>
        <v>133</v>
      </c>
      <c r="N78" s="102">
        <f t="shared" si="14"/>
        <v>145</v>
      </c>
    </row>
    <row r="79" spans="2:14" x14ac:dyDescent="0.2">
      <c r="B79" s="3"/>
      <c r="C79" s="3"/>
      <c r="D79" s="3"/>
      <c r="E79" s="3"/>
      <c r="F79" s="3"/>
      <c r="G79" s="3"/>
      <c r="H79" s="9" t="s">
        <v>49</v>
      </c>
      <c r="I79" s="94">
        <f>SUM(I67+I69+I71+I73+I75+I77)</f>
        <v>318.27780000000001</v>
      </c>
      <c r="J79" s="94">
        <f t="shared" ref="J79:K79" si="21">SUM(J67+J69+J71+J73+J75+J77)</f>
        <v>98.935199999999995</v>
      </c>
      <c r="K79" s="94">
        <f t="shared" si="21"/>
        <v>0</v>
      </c>
      <c r="L79" s="98">
        <f t="shared" ref="L79" si="22">SUM(I79:K79)</f>
        <v>417.21300000000002</v>
      </c>
      <c r="M79" s="97">
        <f t="shared" ref="M79" si="23">SUM(M67+M69+M71+M73+M75+M77)</f>
        <v>464.87</v>
      </c>
      <c r="N79" s="98">
        <f>SUM(N67+N69+N71+N73+N75+N77)</f>
        <v>882.08780000000002</v>
      </c>
    </row>
    <row r="80" spans="2:14" x14ac:dyDescent="0.2">
      <c r="B80" s="116" t="s">
        <v>35</v>
      </c>
      <c r="C80" s="116"/>
      <c r="D80" s="116"/>
      <c r="E80" s="116"/>
      <c r="F80" s="100"/>
      <c r="G80" s="5"/>
      <c r="H80" s="6"/>
      <c r="I80" s="5"/>
      <c r="J80" s="12"/>
      <c r="K80" s="12"/>
      <c r="L80" s="13"/>
      <c r="M80" s="12"/>
      <c r="N80" s="12"/>
    </row>
    <row r="81" spans="2:14" x14ac:dyDescent="0.2">
      <c r="B81" s="107" t="s">
        <v>79</v>
      </c>
      <c r="C81" s="107"/>
      <c r="D81" s="107"/>
      <c r="E81" s="107"/>
      <c r="F81" s="107"/>
      <c r="G81" s="107"/>
      <c r="H81" s="107"/>
      <c r="I81" s="107"/>
      <c r="J81" s="79"/>
      <c r="K81" s="79"/>
      <c r="L81" s="80"/>
      <c r="M81" s="79"/>
      <c r="N81" s="79"/>
    </row>
    <row r="82" spans="2:14" x14ac:dyDescent="0.2">
      <c r="B82" s="108" t="s">
        <v>36</v>
      </c>
      <c r="C82" s="108"/>
      <c r="D82" s="108"/>
      <c r="E82" s="108"/>
      <c r="F82" s="108"/>
      <c r="G82" s="108"/>
      <c r="H82" s="108"/>
      <c r="I82" s="108"/>
      <c r="J82" s="12"/>
      <c r="K82" s="12"/>
      <c r="L82" s="13"/>
      <c r="M82" s="12"/>
      <c r="N82" s="12"/>
    </row>
    <row r="83" spans="2:14" x14ac:dyDescent="0.2">
      <c r="B83" s="108" t="s">
        <v>37</v>
      </c>
      <c r="C83" s="108"/>
      <c r="D83" s="108"/>
      <c r="E83" s="108"/>
      <c r="F83" s="108"/>
      <c r="G83" s="108"/>
      <c r="H83" s="108"/>
      <c r="I83" s="108"/>
      <c r="J83" s="12"/>
      <c r="K83" s="12"/>
      <c r="L83" s="13"/>
      <c r="M83" s="12"/>
      <c r="N83" s="12"/>
    </row>
    <row r="84" spans="2:14" x14ac:dyDescent="0.2">
      <c r="B84" s="108" t="s">
        <v>38</v>
      </c>
      <c r="C84" s="108"/>
      <c r="D84" s="108"/>
      <c r="E84" s="108"/>
      <c r="F84" s="108"/>
      <c r="G84" s="108"/>
      <c r="H84" s="108"/>
      <c r="I84" s="108"/>
      <c r="J84" s="12"/>
      <c r="K84" s="12"/>
      <c r="L84" s="13"/>
      <c r="M84" s="12"/>
      <c r="N84" s="12"/>
    </row>
    <row r="85" spans="2:14" x14ac:dyDescent="0.2">
      <c r="B85" s="108" t="s">
        <v>39</v>
      </c>
      <c r="C85" s="108"/>
      <c r="D85" s="108"/>
      <c r="E85" s="108"/>
      <c r="F85" s="108"/>
      <c r="G85" s="108"/>
      <c r="H85" s="108"/>
      <c r="I85" s="108"/>
      <c r="J85" s="5"/>
      <c r="K85" s="5"/>
      <c r="L85" s="5"/>
      <c r="M85" s="5"/>
      <c r="N85" s="5"/>
    </row>
    <row r="86" spans="2:14" x14ac:dyDescent="0.2">
      <c r="B86" s="108" t="s">
        <v>40</v>
      </c>
      <c r="C86" s="108"/>
      <c r="D86" s="108"/>
      <c r="E86" s="108"/>
      <c r="F86" s="108"/>
      <c r="G86" s="108"/>
      <c r="H86" s="108"/>
      <c r="I86" s="108"/>
      <c r="J86" s="5"/>
      <c r="K86" s="5"/>
      <c r="L86" s="5"/>
      <c r="M86" s="5"/>
      <c r="N86" s="5"/>
    </row>
    <row r="87" spans="2:14" x14ac:dyDescent="0.2">
      <c r="B87" s="108" t="s">
        <v>41</v>
      </c>
      <c r="C87" s="108"/>
      <c r="D87" s="108"/>
      <c r="E87" s="108"/>
      <c r="F87" s="108"/>
      <c r="G87" s="108"/>
      <c r="H87" s="108"/>
      <c r="I87" s="108"/>
      <c r="J87" s="5"/>
      <c r="K87" s="5"/>
      <c r="L87" s="5"/>
      <c r="M87" s="5"/>
      <c r="N87" s="5"/>
    </row>
    <row r="88" spans="2:14" x14ac:dyDescent="0.2">
      <c r="B88" s="108" t="s">
        <v>42</v>
      </c>
      <c r="C88" s="108"/>
      <c r="D88" s="108"/>
      <c r="E88" s="108"/>
      <c r="F88" s="108"/>
      <c r="G88" s="108"/>
      <c r="H88" s="108"/>
      <c r="I88" s="108"/>
      <c r="J88" s="5"/>
      <c r="K88" s="5"/>
      <c r="L88" s="5"/>
      <c r="M88" s="5"/>
      <c r="N88" s="5"/>
    </row>
    <row r="89" spans="2:14" x14ac:dyDescent="0.2">
      <c r="B89" s="101"/>
      <c r="C89" s="101"/>
      <c r="D89" s="101"/>
      <c r="E89" s="101"/>
      <c r="F89" s="101"/>
      <c r="G89" s="101"/>
      <c r="H89" s="101"/>
      <c r="I89" s="101"/>
      <c r="J89" s="5"/>
      <c r="K89" s="5"/>
      <c r="L89" s="5"/>
      <c r="M89" s="5"/>
      <c r="N89" s="5"/>
    </row>
    <row r="90" spans="2:14" x14ac:dyDescent="0.2">
      <c r="B90" s="5" t="s">
        <v>43</v>
      </c>
      <c r="C90" s="5"/>
      <c r="D90" s="5"/>
      <c r="E90" s="5"/>
      <c r="F90" s="5"/>
      <c r="G90" s="5"/>
      <c r="H90" s="6"/>
      <c r="I90" s="5"/>
      <c r="J90" s="5" t="s">
        <v>44</v>
      </c>
      <c r="K90" s="5"/>
      <c r="L90" s="5"/>
      <c r="M90" s="5"/>
      <c r="N90" s="5"/>
    </row>
    <row r="91" spans="2:14" x14ac:dyDescent="0.2">
      <c r="B91" s="16" t="s">
        <v>78</v>
      </c>
      <c r="C91" s="16"/>
      <c r="D91" s="5"/>
      <c r="E91" s="5"/>
      <c r="F91" s="5"/>
      <c r="G91" s="5"/>
      <c r="H91" s="6"/>
      <c r="I91" s="5"/>
      <c r="J91" s="16"/>
      <c r="K91" s="16"/>
      <c r="L91" s="16"/>
      <c r="M91" s="5"/>
      <c r="N91" s="5"/>
    </row>
    <row r="92" spans="2:14" x14ac:dyDescent="0.2">
      <c r="B92" s="17" t="s">
        <v>45</v>
      </c>
      <c r="C92" s="5"/>
      <c r="D92" s="5"/>
      <c r="E92" s="5"/>
      <c r="F92" s="5"/>
      <c r="G92" s="5"/>
      <c r="H92" s="6"/>
      <c r="I92" s="5"/>
      <c r="J92" s="5" t="s">
        <v>45</v>
      </c>
      <c r="K92" s="5"/>
      <c r="L92" s="5"/>
      <c r="M92" s="5"/>
      <c r="N92" s="5"/>
    </row>
    <row r="93" spans="2:14" x14ac:dyDescent="0.2">
      <c r="B93" s="5"/>
      <c r="C93" s="5"/>
      <c r="D93" s="5"/>
      <c r="E93" s="5"/>
      <c r="F93" s="5"/>
      <c r="G93" s="5"/>
      <c r="H93" s="6"/>
      <c r="I93" s="5"/>
      <c r="J93" s="5"/>
      <c r="K93" s="5"/>
      <c r="L93" s="5"/>
      <c r="M93" s="5"/>
      <c r="N93" s="5"/>
    </row>
    <row r="94" spans="2:14" x14ac:dyDescent="0.2">
      <c r="B94" s="16"/>
      <c r="C94" s="16"/>
      <c r="D94" s="5"/>
      <c r="E94" s="5"/>
      <c r="F94" s="5"/>
      <c r="G94" s="5"/>
      <c r="H94" s="6"/>
      <c r="I94" s="5"/>
      <c r="J94" s="16"/>
      <c r="K94" s="16"/>
      <c r="L94" s="16"/>
      <c r="M94" s="5"/>
      <c r="N94" s="5"/>
    </row>
    <row r="95" spans="2:14" x14ac:dyDescent="0.2">
      <c r="B95" s="18" t="s">
        <v>46</v>
      </c>
      <c r="C95" s="5"/>
      <c r="D95" s="5"/>
      <c r="E95" s="5"/>
      <c r="F95" s="5"/>
      <c r="G95" s="5"/>
      <c r="H95" s="6"/>
      <c r="I95" s="5"/>
      <c r="J95" s="105" t="s">
        <v>46</v>
      </c>
      <c r="K95" s="105"/>
      <c r="L95" s="105"/>
      <c r="M95" s="5"/>
      <c r="N95" s="5"/>
    </row>
    <row r="96" spans="2:14" x14ac:dyDescent="0.2">
      <c r="B96" s="5"/>
      <c r="C96" s="5"/>
      <c r="D96" s="5"/>
      <c r="E96" s="5"/>
      <c r="F96" s="5"/>
      <c r="G96" s="5"/>
      <c r="H96" s="6"/>
      <c r="I96" s="5"/>
      <c r="J96" s="5"/>
      <c r="K96" s="5"/>
      <c r="L96" s="5"/>
      <c r="M96" s="5"/>
      <c r="N96" s="5"/>
    </row>
    <row r="97" spans="2:14" x14ac:dyDescent="0.2">
      <c r="B97" s="101" t="s">
        <v>47</v>
      </c>
      <c r="C97" s="5"/>
      <c r="D97" s="5"/>
      <c r="E97" s="5"/>
      <c r="F97" s="5"/>
      <c r="G97" s="5"/>
      <c r="H97" s="6"/>
      <c r="I97" s="5"/>
      <c r="J97" s="5" t="s">
        <v>47</v>
      </c>
      <c r="K97" s="5"/>
      <c r="L97" s="5"/>
      <c r="M97" s="5"/>
      <c r="N97" s="5"/>
    </row>
    <row r="101" spans="2:14" ht="12.75" customHeight="1" x14ac:dyDescent="0.2">
      <c r="B101" s="109" t="s">
        <v>5</v>
      </c>
      <c r="C101" s="121" t="s">
        <v>22</v>
      </c>
      <c r="D101" s="109" t="s">
        <v>23</v>
      </c>
      <c r="E101" s="109" t="s">
        <v>24</v>
      </c>
      <c r="F101" s="109" t="s">
        <v>48</v>
      </c>
      <c r="G101" s="109" t="s">
        <v>25</v>
      </c>
      <c r="H101" s="111" t="s">
        <v>0</v>
      </c>
      <c r="I101" s="113" t="s">
        <v>26</v>
      </c>
      <c r="J101" s="114"/>
      <c r="K101" s="114"/>
      <c r="L101" s="115"/>
      <c r="M101" s="132" t="s">
        <v>27</v>
      </c>
      <c r="N101" s="124" t="s">
        <v>28</v>
      </c>
    </row>
    <row r="102" spans="2:14" x14ac:dyDescent="0.2">
      <c r="B102" s="110"/>
      <c r="C102" s="122"/>
      <c r="D102" s="110"/>
      <c r="E102" s="110"/>
      <c r="F102" s="110"/>
      <c r="G102" s="110"/>
      <c r="H102" s="112"/>
      <c r="I102" s="3" t="s">
        <v>29</v>
      </c>
      <c r="J102" s="3" t="s">
        <v>30</v>
      </c>
      <c r="K102" s="3" t="s">
        <v>31</v>
      </c>
      <c r="L102" s="3" t="s">
        <v>32</v>
      </c>
      <c r="M102" s="133"/>
      <c r="N102" s="125"/>
    </row>
    <row r="103" spans="2:14" x14ac:dyDescent="0.2">
      <c r="B103" s="126" t="s">
        <v>84</v>
      </c>
      <c r="C103" s="127"/>
      <c r="D103" s="127"/>
      <c r="E103" s="127"/>
      <c r="F103" s="127"/>
      <c r="G103" s="128"/>
      <c r="H103" s="92" t="s">
        <v>86</v>
      </c>
      <c r="I103" s="91">
        <v>113.88420000000001</v>
      </c>
      <c r="J103" s="91">
        <v>81.4041</v>
      </c>
      <c r="K103" s="91">
        <v>40.770000000000003</v>
      </c>
      <c r="L103" s="88"/>
      <c r="M103" s="89">
        <v>3.13</v>
      </c>
      <c r="N103" s="90"/>
    </row>
    <row r="104" spans="2:14" x14ac:dyDescent="0.2">
      <c r="B104" s="129"/>
      <c r="C104" s="130"/>
      <c r="D104" s="130"/>
      <c r="E104" s="130"/>
      <c r="F104" s="130"/>
      <c r="G104" s="131"/>
      <c r="H104" s="92" t="s">
        <v>87</v>
      </c>
      <c r="I104" s="91">
        <v>103.01219999999999</v>
      </c>
      <c r="J104" s="91">
        <v>73.385999999999996</v>
      </c>
      <c r="K104" s="91">
        <v>36.828900000000004</v>
      </c>
      <c r="L104" s="88"/>
      <c r="M104" s="89">
        <v>3.13</v>
      </c>
      <c r="N104" s="90"/>
    </row>
    <row r="105" spans="2:14" x14ac:dyDescent="0.2">
      <c r="B105" s="129"/>
      <c r="C105" s="130"/>
      <c r="D105" s="130"/>
      <c r="E105" s="130"/>
      <c r="F105" s="130"/>
      <c r="G105" s="131"/>
      <c r="H105" s="92" t="s">
        <v>4</v>
      </c>
      <c r="I105" s="91">
        <v>427.94910000000004</v>
      </c>
      <c r="J105" s="91">
        <v>305.77499999999998</v>
      </c>
      <c r="K105" s="91">
        <v>153.83879999999999</v>
      </c>
      <c r="L105" s="91"/>
      <c r="M105" s="91">
        <v>13.32</v>
      </c>
      <c r="N105" s="91"/>
    </row>
    <row r="106" spans="2:14" x14ac:dyDescent="0.2">
      <c r="B106" s="129"/>
      <c r="C106" s="130"/>
      <c r="D106" s="130"/>
      <c r="E106" s="130"/>
      <c r="F106" s="130"/>
      <c r="G106" s="131"/>
      <c r="H106" s="92" t="s">
        <v>1</v>
      </c>
      <c r="I106" s="91">
        <v>57.213900000000002</v>
      </c>
      <c r="J106" s="91">
        <v>40.770000000000003</v>
      </c>
      <c r="K106" s="91">
        <v>20.6568</v>
      </c>
      <c r="L106" s="91"/>
      <c r="M106" s="91">
        <v>3.26</v>
      </c>
      <c r="N106" s="91"/>
    </row>
    <row r="107" spans="2:14" x14ac:dyDescent="0.2">
      <c r="B107" s="129"/>
      <c r="C107" s="130"/>
      <c r="D107" s="130"/>
      <c r="E107" s="130"/>
      <c r="F107" s="130"/>
      <c r="G107" s="131"/>
      <c r="H107" s="92" t="s">
        <v>3</v>
      </c>
      <c r="I107" s="91">
        <v>33.975000000000001</v>
      </c>
      <c r="J107" s="91">
        <v>24.733799999999999</v>
      </c>
      <c r="K107" s="91">
        <v>12.638699999999998</v>
      </c>
      <c r="L107" s="91"/>
      <c r="M107" s="91">
        <v>0.68</v>
      </c>
      <c r="N107" s="91"/>
    </row>
    <row r="108" spans="2:14" x14ac:dyDescent="0.2">
      <c r="B108" s="129"/>
      <c r="C108" s="130"/>
      <c r="D108" s="130"/>
      <c r="E108" s="130"/>
      <c r="F108" s="130"/>
      <c r="G108" s="131"/>
      <c r="H108" s="92" t="s">
        <v>2</v>
      </c>
      <c r="I108" s="91">
        <v>10.872</v>
      </c>
      <c r="J108" s="91">
        <v>8.2899000000000012</v>
      </c>
      <c r="K108" s="91">
        <v>4.2129000000000003</v>
      </c>
      <c r="L108" s="91"/>
      <c r="M108" s="91">
        <v>0.27</v>
      </c>
      <c r="N108" s="91"/>
    </row>
    <row r="109" spans="2:14" x14ac:dyDescent="0.2">
      <c r="B109" s="81" t="s">
        <v>85</v>
      </c>
      <c r="C109" s="78" t="s">
        <v>80</v>
      </c>
      <c r="D109" s="81">
        <v>1</v>
      </c>
      <c r="E109" s="81">
        <v>9</v>
      </c>
      <c r="F109" s="81"/>
      <c r="G109" s="22">
        <v>1.2</v>
      </c>
      <c r="H109" s="20" t="s">
        <v>86</v>
      </c>
      <c r="I109" s="83">
        <v>0</v>
      </c>
      <c r="J109" s="83">
        <v>0</v>
      </c>
      <c r="K109" s="83">
        <v>0</v>
      </c>
      <c r="L109" s="93">
        <f>SUM(I109:K109)</f>
        <v>0</v>
      </c>
      <c r="M109" s="84">
        <v>0</v>
      </c>
      <c r="N109" s="98">
        <f>SUM(L109:M109)</f>
        <v>0</v>
      </c>
    </row>
    <row r="110" spans="2:14" x14ac:dyDescent="0.2">
      <c r="B110" s="3"/>
      <c r="C110" s="3"/>
      <c r="D110" s="3"/>
      <c r="E110" s="3"/>
      <c r="F110" s="3"/>
      <c r="G110" s="3"/>
      <c r="H110" s="8" t="s">
        <v>33</v>
      </c>
      <c r="I110" s="94">
        <f>IFERROR(I109*I103,"")</f>
        <v>0</v>
      </c>
      <c r="J110" s="94">
        <f t="shared" ref="J110:M110" si="24">IFERROR(J109*J103,"")</f>
        <v>0</v>
      </c>
      <c r="K110" s="94">
        <f t="shared" si="24"/>
        <v>0</v>
      </c>
      <c r="L110" s="93">
        <f t="shared" ref="L110:L121" si="25">SUM(I110:K110)</f>
        <v>0</v>
      </c>
      <c r="M110" s="94">
        <f t="shared" si="24"/>
        <v>0</v>
      </c>
      <c r="N110" s="98">
        <f t="shared" ref="N110:N121" si="26">SUM(L110:M110)</f>
        <v>0</v>
      </c>
    </row>
    <row r="111" spans="2:14" x14ac:dyDescent="0.2">
      <c r="B111" s="3"/>
      <c r="C111" s="3"/>
      <c r="D111" s="3"/>
      <c r="E111" s="3"/>
      <c r="F111" s="3"/>
      <c r="G111" s="3"/>
      <c r="H111" s="20" t="s">
        <v>87</v>
      </c>
      <c r="I111" s="83">
        <v>0</v>
      </c>
      <c r="J111" s="83">
        <v>0</v>
      </c>
      <c r="K111" s="83">
        <v>0</v>
      </c>
      <c r="L111" s="93">
        <f t="shared" si="25"/>
        <v>0</v>
      </c>
      <c r="M111" s="84">
        <v>5</v>
      </c>
      <c r="N111" s="98">
        <f t="shared" si="26"/>
        <v>5</v>
      </c>
    </row>
    <row r="112" spans="2:14" x14ac:dyDescent="0.2">
      <c r="B112" s="3"/>
      <c r="C112" s="3"/>
      <c r="D112" s="3"/>
      <c r="E112" s="3"/>
      <c r="F112" s="3"/>
      <c r="G112" s="3"/>
      <c r="H112" s="8" t="s">
        <v>33</v>
      </c>
      <c r="I112" s="94">
        <f>IFERROR(I111*I104,"")</f>
        <v>0</v>
      </c>
      <c r="J112" s="94">
        <f t="shared" ref="J112:M112" si="27">IFERROR(J111*J104,"")</f>
        <v>0</v>
      </c>
      <c r="K112" s="94">
        <f t="shared" si="27"/>
        <v>0</v>
      </c>
      <c r="L112" s="93">
        <f t="shared" si="25"/>
        <v>0</v>
      </c>
      <c r="M112" s="94">
        <f t="shared" si="27"/>
        <v>15.649999999999999</v>
      </c>
      <c r="N112" s="98">
        <f t="shared" si="26"/>
        <v>15.649999999999999</v>
      </c>
    </row>
    <row r="113" spans="2:14" x14ac:dyDescent="0.2">
      <c r="B113" s="3"/>
      <c r="C113" s="3"/>
      <c r="D113" s="3"/>
      <c r="E113" s="3"/>
      <c r="F113" s="3"/>
      <c r="G113" s="3"/>
      <c r="H113" s="21" t="s">
        <v>4</v>
      </c>
      <c r="I113" s="86">
        <v>0</v>
      </c>
      <c r="J113" s="83">
        <v>0</v>
      </c>
      <c r="K113" s="83">
        <v>0</v>
      </c>
      <c r="L113" s="93">
        <f t="shared" si="25"/>
        <v>0</v>
      </c>
      <c r="M113" s="84">
        <v>0</v>
      </c>
      <c r="N113" s="98">
        <f t="shared" si="26"/>
        <v>0</v>
      </c>
    </row>
    <row r="114" spans="2:14" x14ac:dyDescent="0.2">
      <c r="B114" s="3"/>
      <c r="C114" s="3"/>
      <c r="D114" s="3"/>
      <c r="E114" s="3"/>
      <c r="F114" s="3"/>
      <c r="G114" s="3"/>
      <c r="H114" s="8" t="s">
        <v>33</v>
      </c>
      <c r="I114" s="94">
        <f>IFERROR(I113*I115,"")</f>
        <v>0</v>
      </c>
      <c r="J114" s="94">
        <f t="shared" ref="J114:M114" si="28">IFERROR(J113*J115,"")</f>
        <v>0</v>
      </c>
      <c r="K114" s="94">
        <f t="shared" si="28"/>
        <v>0</v>
      </c>
      <c r="L114" s="93">
        <f t="shared" si="25"/>
        <v>0</v>
      </c>
      <c r="M114" s="94">
        <f t="shared" si="28"/>
        <v>0</v>
      </c>
      <c r="N114" s="98">
        <f t="shared" si="26"/>
        <v>0</v>
      </c>
    </row>
    <row r="115" spans="2:14" x14ac:dyDescent="0.2">
      <c r="B115" s="3"/>
      <c r="C115" s="3"/>
      <c r="D115" s="3"/>
      <c r="E115" s="3"/>
      <c r="F115" s="3"/>
      <c r="G115" s="3"/>
      <c r="H115" s="21" t="s">
        <v>1</v>
      </c>
      <c r="I115" s="86">
        <v>0</v>
      </c>
      <c r="J115" s="83">
        <v>0</v>
      </c>
      <c r="K115" s="83">
        <v>0</v>
      </c>
      <c r="L115" s="93">
        <f t="shared" si="25"/>
        <v>0</v>
      </c>
      <c r="M115" s="84">
        <v>13</v>
      </c>
      <c r="N115" s="98">
        <f t="shared" si="26"/>
        <v>13</v>
      </c>
    </row>
    <row r="116" spans="2:14" x14ac:dyDescent="0.2">
      <c r="B116" s="3"/>
      <c r="C116" s="3"/>
      <c r="D116" s="3"/>
      <c r="E116" s="3"/>
      <c r="F116" s="3"/>
      <c r="G116" s="3"/>
      <c r="H116" s="8" t="s">
        <v>33</v>
      </c>
      <c r="I116" s="94">
        <f>IFERROR(I115*I106,"")</f>
        <v>0</v>
      </c>
      <c r="J116" s="94">
        <f t="shared" ref="J116:M116" si="29">IFERROR(J115*J106,"")</f>
        <v>0</v>
      </c>
      <c r="K116" s="94">
        <f t="shared" si="29"/>
        <v>0</v>
      </c>
      <c r="L116" s="93">
        <f t="shared" si="25"/>
        <v>0</v>
      </c>
      <c r="M116" s="94">
        <f t="shared" si="29"/>
        <v>42.379999999999995</v>
      </c>
      <c r="N116" s="98">
        <f t="shared" si="26"/>
        <v>42.379999999999995</v>
      </c>
    </row>
    <row r="117" spans="2:14" x14ac:dyDescent="0.2">
      <c r="B117" s="3"/>
      <c r="C117" s="3"/>
      <c r="D117" s="3"/>
      <c r="E117" s="3"/>
      <c r="F117" s="3"/>
      <c r="G117" s="3"/>
      <c r="H117" s="21" t="s">
        <v>3</v>
      </c>
      <c r="I117" s="86">
        <v>7</v>
      </c>
      <c r="J117" s="83">
        <v>0</v>
      </c>
      <c r="K117" s="83">
        <v>0</v>
      </c>
      <c r="L117" s="93">
        <f t="shared" si="25"/>
        <v>7</v>
      </c>
      <c r="M117" s="84">
        <v>83</v>
      </c>
      <c r="N117" s="98">
        <f t="shared" si="26"/>
        <v>90</v>
      </c>
    </row>
    <row r="118" spans="2:14" x14ac:dyDescent="0.2">
      <c r="B118" s="3"/>
      <c r="C118" s="3"/>
      <c r="D118" s="3"/>
      <c r="E118" s="3"/>
      <c r="F118" s="3"/>
      <c r="G118" s="3"/>
      <c r="H118" s="8" t="s">
        <v>33</v>
      </c>
      <c r="I118" s="94">
        <f>IFERROR(I117*I107,"")</f>
        <v>237.82500000000002</v>
      </c>
      <c r="J118" s="94">
        <f t="shared" ref="J118:M118" si="30">IFERROR(J117*J107,"")</f>
        <v>0</v>
      </c>
      <c r="K118" s="94">
        <f t="shared" si="30"/>
        <v>0</v>
      </c>
      <c r="L118" s="93">
        <f t="shared" si="25"/>
        <v>237.82500000000002</v>
      </c>
      <c r="M118" s="94">
        <f t="shared" si="30"/>
        <v>56.440000000000005</v>
      </c>
      <c r="N118" s="98">
        <f t="shared" si="26"/>
        <v>294.26500000000004</v>
      </c>
    </row>
    <row r="119" spans="2:14" x14ac:dyDescent="0.2">
      <c r="B119" s="3"/>
      <c r="C119" s="3"/>
      <c r="D119" s="3"/>
      <c r="E119" s="3"/>
      <c r="F119" s="3"/>
      <c r="G119" s="3"/>
      <c r="H119" s="21" t="s">
        <v>2</v>
      </c>
      <c r="I119" s="85">
        <v>0</v>
      </c>
      <c r="J119" s="83">
        <v>0</v>
      </c>
      <c r="K119" s="83">
        <v>0</v>
      </c>
      <c r="L119" s="93">
        <f t="shared" si="25"/>
        <v>0</v>
      </c>
      <c r="M119" s="84">
        <v>0</v>
      </c>
      <c r="N119" s="98">
        <f t="shared" si="26"/>
        <v>0</v>
      </c>
    </row>
    <row r="120" spans="2:14" x14ac:dyDescent="0.2">
      <c r="B120" s="3"/>
      <c r="C120" s="3"/>
      <c r="D120" s="3"/>
      <c r="E120" s="3"/>
      <c r="F120" s="3"/>
      <c r="G120" s="3"/>
      <c r="H120" s="8" t="s">
        <v>33</v>
      </c>
      <c r="I120" s="94">
        <f>SUM(I119*I108)</f>
        <v>0</v>
      </c>
      <c r="J120" s="94">
        <f t="shared" ref="J120:M120" si="31">SUM(J119*J108)</f>
        <v>0</v>
      </c>
      <c r="K120" s="94">
        <f t="shared" si="31"/>
        <v>0</v>
      </c>
      <c r="L120" s="93">
        <f t="shared" si="25"/>
        <v>0</v>
      </c>
      <c r="M120" s="94">
        <f t="shared" si="31"/>
        <v>0</v>
      </c>
      <c r="N120" s="98">
        <f t="shared" si="26"/>
        <v>0</v>
      </c>
    </row>
    <row r="121" spans="2:14" x14ac:dyDescent="0.2">
      <c r="B121" s="3"/>
      <c r="C121" s="3"/>
      <c r="D121" s="3"/>
      <c r="E121" s="3"/>
      <c r="F121" s="3"/>
      <c r="G121" s="3"/>
      <c r="H121" s="9" t="s">
        <v>34</v>
      </c>
      <c r="I121" s="94">
        <f>SUM(I109+I111+I113+I115+I117+I119)</f>
        <v>7</v>
      </c>
      <c r="J121" s="94">
        <f t="shared" ref="J121:M121" si="32">SUM(J109+J111+J113+J115+J117+J119)</f>
        <v>0</v>
      </c>
      <c r="K121" s="94">
        <f t="shared" si="32"/>
        <v>0</v>
      </c>
      <c r="L121" s="93">
        <f t="shared" si="25"/>
        <v>7</v>
      </c>
      <c r="M121" s="94">
        <f t="shared" si="32"/>
        <v>101</v>
      </c>
      <c r="N121" s="98">
        <f t="shared" si="26"/>
        <v>108</v>
      </c>
    </row>
    <row r="122" spans="2:14" x14ac:dyDescent="0.2">
      <c r="B122" s="3"/>
      <c r="C122" s="3"/>
      <c r="D122" s="3"/>
      <c r="E122" s="3"/>
      <c r="F122" s="3"/>
      <c r="G122" s="3"/>
      <c r="H122" s="9" t="s">
        <v>49</v>
      </c>
      <c r="I122" s="94">
        <f>SUM(I110+I112+I114+I116+I118+I120)</f>
        <v>237.82500000000002</v>
      </c>
      <c r="J122" s="94">
        <f t="shared" ref="J122:K122" si="33">SUM(J110+J112+J114+J116+J118+J120)</f>
        <v>0</v>
      </c>
      <c r="K122" s="94">
        <f t="shared" si="33"/>
        <v>0</v>
      </c>
      <c r="L122" s="98">
        <f t="shared" ref="L122" si="34">SUM(I122:K122)</f>
        <v>237.82500000000002</v>
      </c>
      <c r="M122" s="97">
        <f t="shared" ref="M122" si="35">SUM(M110+M112+M114+M116+M118+M120)</f>
        <v>114.47</v>
      </c>
      <c r="N122" s="98">
        <f t="shared" ref="N122" si="36">SUM(L122:M122)</f>
        <v>352.29500000000002</v>
      </c>
    </row>
    <row r="123" spans="2:14" x14ac:dyDescent="0.2">
      <c r="B123" s="116" t="s">
        <v>35</v>
      </c>
      <c r="C123" s="116"/>
      <c r="D123" s="116"/>
      <c r="E123" s="116"/>
      <c r="F123" s="100"/>
      <c r="G123" s="5"/>
      <c r="H123" s="6"/>
      <c r="I123" s="5"/>
      <c r="J123" s="12"/>
      <c r="K123" s="12"/>
      <c r="L123" s="13"/>
      <c r="M123" s="12"/>
      <c r="N123" s="12"/>
    </row>
    <row r="124" spans="2:14" x14ac:dyDescent="0.2">
      <c r="B124" s="107" t="s">
        <v>79</v>
      </c>
      <c r="C124" s="107"/>
      <c r="D124" s="107"/>
      <c r="E124" s="107"/>
      <c r="F124" s="107"/>
      <c r="G124" s="107"/>
      <c r="H124" s="107"/>
      <c r="I124" s="107"/>
      <c r="J124" s="79"/>
      <c r="K124" s="79"/>
      <c r="L124" s="80"/>
      <c r="M124" s="79"/>
      <c r="N124" s="79"/>
    </row>
    <row r="125" spans="2:14" x14ac:dyDescent="0.2">
      <c r="B125" s="108" t="s">
        <v>36</v>
      </c>
      <c r="C125" s="108"/>
      <c r="D125" s="108"/>
      <c r="E125" s="108"/>
      <c r="F125" s="108"/>
      <c r="G125" s="108"/>
      <c r="H125" s="108"/>
      <c r="I125" s="108"/>
      <c r="J125" s="12"/>
      <c r="K125" s="12"/>
      <c r="L125" s="13"/>
      <c r="M125" s="12"/>
      <c r="N125" s="12"/>
    </row>
    <row r="126" spans="2:14" x14ac:dyDescent="0.2">
      <c r="B126" s="108" t="s">
        <v>37</v>
      </c>
      <c r="C126" s="108"/>
      <c r="D126" s="108"/>
      <c r="E126" s="108"/>
      <c r="F126" s="108"/>
      <c r="G126" s="108"/>
      <c r="H126" s="108"/>
      <c r="I126" s="108"/>
      <c r="J126" s="12"/>
      <c r="K126" s="12"/>
      <c r="L126" s="13"/>
      <c r="M126" s="12"/>
      <c r="N126" s="12"/>
    </row>
    <row r="127" spans="2:14" x14ac:dyDescent="0.2">
      <c r="B127" s="108" t="s">
        <v>38</v>
      </c>
      <c r="C127" s="108"/>
      <c r="D127" s="108"/>
      <c r="E127" s="108"/>
      <c r="F127" s="108"/>
      <c r="G127" s="108"/>
      <c r="H127" s="108"/>
      <c r="I127" s="108"/>
      <c r="J127" s="12"/>
      <c r="K127" s="12"/>
      <c r="L127" s="13"/>
      <c r="M127" s="12"/>
      <c r="N127" s="12"/>
    </row>
    <row r="128" spans="2:14" x14ac:dyDescent="0.2">
      <c r="B128" s="108" t="s">
        <v>39</v>
      </c>
      <c r="C128" s="108"/>
      <c r="D128" s="108"/>
      <c r="E128" s="108"/>
      <c r="F128" s="108"/>
      <c r="G128" s="108"/>
      <c r="H128" s="108"/>
      <c r="I128" s="108"/>
      <c r="J128" s="5"/>
      <c r="K128" s="5"/>
      <c r="L128" s="5"/>
      <c r="M128" s="5"/>
      <c r="N128" s="5"/>
    </row>
    <row r="129" spans="2:14" x14ac:dyDescent="0.2">
      <c r="B129" s="108" t="s">
        <v>40</v>
      </c>
      <c r="C129" s="108"/>
      <c r="D129" s="108"/>
      <c r="E129" s="108"/>
      <c r="F129" s="108"/>
      <c r="G129" s="108"/>
      <c r="H129" s="108"/>
      <c r="I129" s="108"/>
      <c r="J129" s="5"/>
      <c r="K129" s="5"/>
      <c r="L129" s="5"/>
      <c r="M129" s="5"/>
      <c r="N129" s="5"/>
    </row>
    <row r="130" spans="2:14" x14ac:dyDescent="0.2">
      <c r="B130" s="108" t="s">
        <v>41</v>
      </c>
      <c r="C130" s="108"/>
      <c r="D130" s="108"/>
      <c r="E130" s="108"/>
      <c r="F130" s="108"/>
      <c r="G130" s="108"/>
      <c r="H130" s="108"/>
      <c r="I130" s="108"/>
      <c r="J130" s="5"/>
      <c r="K130" s="5"/>
      <c r="L130" s="5"/>
      <c r="M130" s="5"/>
      <c r="N130" s="5"/>
    </row>
    <row r="131" spans="2:14" x14ac:dyDescent="0.2">
      <c r="B131" s="108" t="s">
        <v>42</v>
      </c>
      <c r="C131" s="108"/>
      <c r="D131" s="108"/>
      <c r="E131" s="108"/>
      <c r="F131" s="108"/>
      <c r="G131" s="108"/>
      <c r="H131" s="108"/>
      <c r="I131" s="108"/>
      <c r="J131" s="5"/>
      <c r="K131" s="5"/>
      <c r="L131" s="5"/>
      <c r="M131" s="5"/>
      <c r="N131" s="5"/>
    </row>
    <row r="132" spans="2:14" x14ac:dyDescent="0.2">
      <c r="B132" s="101"/>
      <c r="C132" s="101"/>
      <c r="D132" s="101"/>
      <c r="E132" s="101"/>
      <c r="F132" s="101"/>
      <c r="G132" s="101"/>
      <c r="H132" s="101"/>
      <c r="I132" s="101"/>
      <c r="J132" s="5"/>
      <c r="K132" s="5"/>
      <c r="L132" s="5"/>
      <c r="M132" s="5"/>
      <c r="N132" s="5"/>
    </row>
    <row r="133" spans="2:14" x14ac:dyDescent="0.2">
      <c r="B133" s="5" t="s">
        <v>43</v>
      </c>
      <c r="C133" s="5"/>
      <c r="D133" s="5"/>
      <c r="E133" s="5"/>
      <c r="F133" s="5"/>
      <c r="G133" s="5"/>
      <c r="H133" s="6"/>
      <c r="I133" s="5"/>
      <c r="J133" s="5" t="s">
        <v>44</v>
      </c>
      <c r="K133" s="5"/>
      <c r="L133" s="5"/>
      <c r="M133" s="5"/>
      <c r="N133" s="5"/>
    </row>
    <row r="134" spans="2:14" x14ac:dyDescent="0.2">
      <c r="B134" s="16" t="s">
        <v>78</v>
      </c>
      <c r="C134" s="16"/>
      <c r="D134" s="5"/>
      <c r="E134" s="5"/>
      <c r="F134" s="5"/>
      <c r="G134" s="5"/>
      <c r="H134" s="6"/>
      <c r="I134" s="5"/>
      <c r="J134" s="16"/>
      <c r="K134" s="16"/>
      <c r="L134" s="16"/>
      <c r="M134" s="5"/>
      <c r="N134" s="5"/>
    </row>
    <row r="135" spans="2:14" x14ac:dyDescent="0.2">
      <c r="B135" s="17" t="s">
        <v>45</v>
      </c>
      <c r="C135" s="5"/>
      <c r="D135" s="5"/>
      <c r="E135" s="5"/>
      <c r="F135" s="5"/>
      <c r="G135" s="5"/>
      <c r="H135" s="6"/>
      <c r="I135" s="5"/>
      <c r="J135" s="5" t="s">
        <v>45</v>
      </c>
      <c r="K135" s="5"/>
      <c r="L135" s="5"/>
      <c r="M135" s="5"/>
      <c r="N135" s="5"/>
    </row>
    <row r="136" spans="2:14" x14ac:dyDescent="0.2">
      <c r="B136" s="5"/>
      <c r="C136" s="5"/>
      <c r="D136" s="5"/>
      <c r="E136" s="5"/>
      <c r="F136" s="5"/>
      <c r="G136" s="5"/>
      <c r="H136" s="6"/>
      <c r="I136" s="5"/>
      <c r="J136" s="5"/>
      <c r="K136" s="5"/>
      <c r="L136" s="5"/>
      <c r="M136" s="5"/>
      <c r="N136" s="5"/>
    </row>
    <row r="137" spans="2:14" x14ac:dyDescent="0.2">
      <c r="B137" s="16"/>
      <c r="C137" s="16"/>
      <c r="D137" s="5"/>
      <c r="E137" s="5"/>
      <c r="F137" s="5"/>
      <c r="G137" s="5"/>
      <c r="H137" s="6"/>
      <c r="I137" s="5"/>
      <c r="J137" s="16"/>
      <c r="K137" s="16"/>
      <c r="L137" s="16"/>
      <c r="M137" s="5"/>
      <c r="N137" s="5"/>
    </row>
    <row r="138" spans="2:14" x14ac:dyDescent="0.2">
      <c r="B138" s="18" t="s">
        <v>46</v>
      </c>
      <c r="C138" s="5"/>
      <c r="D138" s="5"/>
      <c r="E138" s="5"/>
      <c r="F138" s="5"/>
      <c r="G138" s="5"/>
      <c r="H138" s="6"/>
      <c r="I138" s="5"/>
      <c r="J138" s="105" t="s">
        <v>46</v>
      </c>
      <c r="K138" s="105"/>
      <c r="L138" s="105"/>
      <c r="M138" s="5"/>
      <c r="N138" s="5"/>
    </row>
    <row r="139" spans="2:14" x14ac:dyDescent="0.2">
      <c r="B139" s="5"/>
      <c r="C139" s="5"/>
      <c r="D139" s="5"/>
      <c r="E139" s="5"/>
      <c r="F139" s="5"/>
      <c r="G139" s="5"/>
      <c r="H139" s="6"/>
      <c r="I139" s="5"/>
      <c r="J139" s="5"/>
      <c r="K139" s="5"/>
      <c r="L139" s="5"/>
      <c r="M139" s="5"/>
      <c r="N139" s="5"/>
    </row>
    <row r="140" spans="2:14" x14ac:dyDescent="0.2">
      <c r="B140" s="101" t="s">
        <v>47</v>
      </c>
      <c r="C140" s="5"/>
      <c r="D140" s="5"/>
      <c r="E140" s="5"/>
      <c r="F140" s="5"/>
      <c r="G140" s="5"/>
      <c r="H140" s="6"/>
      <c r="I140" s="5"/>
      <c r="J140" s="5" t="s">
        <v>47</v>
      </c>
      <c r="K140" s="5"/>
      <c r="L140" s="5"/>
      <c r="M140" s="5"/>
      <c r="N140" s="5"/>
    </row>
    <row r="143" spans="2:14" x14ac:dyDescent="0.2">
      <c r="B143" s="109" t="s">
        <v>5</v>
      </c>
      <c r="C143" s="121" t="s">
        <v>22</v>
      </c>
      <c r="D143" s="117" t="s">
        <v>23</v>
      </c>
      <c r="E143" s="117" t="s">
        <v>24</v>
      </c>
      <c r="F143" s="117" t="s">
        <v>48</v>
      </c>
      <c r="G143" s="117" t="s">
        <v>25</v>
      </c>
      <c r="H143" s="118" t="s">
        <v>0</v>
      </c>
      <c r="I143" s="119" t="s">
        <v>26</v>
      </c>
      <c r="J143" s="119"/>
      <c r="K143" s="119"/>
      <c r="L143" s="119"/>
      <c r="M143" s="123" t="s">
        <v>27</v>
      </c>
      <c r="N143" s="124" t="s">
        <v>28</v>
      </c>
    </row>
    <row r="144" spans="2:14" x14ac:dyDescent="0.2">
      <c r="B144" s="110"/>
      <c r="C144" s="122"/>
      <c r="D144" s="117"/>
      <c r="E144" s="117"/>
      <c r="F144" s="117"/>
      <c r="G144" s="117"/>
      <c r="H144" s="118"/>
      <c r="I144" s="3" t="s">
        <v>29</v>
      </c>
      <c r="J144" s="3" t="s">
        <v>30</v>
      </c>
      <c r="K144" s="3" t="s">
        <v>31</v>
      </c>
      <c r="L144" s="3" t="s">
        <v>32</v>
      </c>
      <c r="M144" s="123"/>
      <c r="N144" s="125"/>
    </row>
    <row r="145" spans="2:14" x14ac:dyDescent="0.2">
      <c r="B145" s="126" t="s">
        <v>84</v>
      </c>
      <c r="C145" s="127"/>
      <c r="D145" s="127"/>
      <c r="E145" s="127"/>
      <c r="F145" s="127"/>
      <c r="G145" s="128"/>
      <c r="H145" s="92" t="s">
        <v>86</v>
      </c>
      <c r="I145" s="91">
        <v>113.88420000000001</v>
      </c>
      <c r="J145" s="91">
        <v>81.4041</v>
      </c>
      <c r="K145" s="91">
        <v>40.770000000000003</v>
      </c>
      <c r="L145" s="88"/>
      <c r="M145" s="89">
        <v>3.13</v>
      </c>
      <c r="N145" s="90"/>
    </row>
    <row r="146" spans="2:14" x14ac:dyDescent="0.2">
      <c r="B146" s="129"/>
      <c r="C146" s="130"/>
      <c r="D146" s="130"/>
      <c r="E146" s="130"/>
      <c r="F146" s="130"/>
      <c r="G146" s="131"/>
      <c r="H146" s="92" t="s">
        <v>87</v>
      </c>
      <c r="I146" s="91">
        <v>103.01219999999999</v>
      </c>
      <c r="J146" s="91">
        <v>73.385999999999996</v>
      </c>
      <c r="K146" s="91">
        <v>36.828900000000004</v>
      </c>
      <c r="L146" s="88"/>
      <c r="M146" s="89">
        <v>3.13</v>
      </c>
      <c r="N146" s="90"/>
    </row>
    <row r="147" spans="2:14" x14ac:dyDescent="0.2">
      <c r="B147" s="129"/>
      <c r="C147" s="130"/>
      <c r="D147" s="130"/>
      <c r="E147" s="130"/>
      <c r="F147" s="130"/>
      <c r="G147" s="131"/>
      <c r="H147" s="92" t="s">
        <v>4</v>
      </c>
      <c r="I147" s="91">
        <v>427.94910000000004</v>
      </c>
      <c r="J147" s="91">
        <v>305.77499999999998</v>
      </c>
      <c r="K147" s="91">
        <v>153.83879999999999</v>
      </c>
      <c r="L147" s="91"/>
      <c r="M147" s="91">
        <v>13.32</v>
      </c>
      <c r="N147" s="91"/>
    </row>
    <row r="148" spans="2:14" x14ac:dyDescent="0.2">
      <c r="B148" s="129"/>
      <c r="C148" s="130"/>
      <c r="D148" s="130"/>
      <c r="E148" s="130"/>
      <c r="F148" s="130"/>
      <c r="G148" s="131"/>
      <c r="H148" s="92" t="s">
        <v>1</v>
      </c>
      <c r="I148" s="91">
        <v>57.213900000000002</v>
      </c>
      <c r="J148" s="91">
        <v>40.770000000000003</v>
      </c>
      <c r="K148" s="91">
        <v>20.6568</v>
      </c>
      <c r="L148" s="91"/>
      <c r="M148" s="91">
        <v>3.26</v>
      </c>
      <c r="N148" s="91"/>
    </row>
    <row r="149" spans="2:14" x14ac:dyDescent="0.2">
      <c r="B149" s="129"/>
      <c r="C149" s="130"/>
      <c r="D149" s="130"/>
      <c r="E149" s="130"/>
      <c r="F149" s="130"/>
      <c r="G149" s="131"/>
      <c r="H149" s="92" t="s">
        <v>3</v>
      </c>
      <c r="I149" s="91">
        <v>33.975000000000001</v>
      </c>
      <c r="J149" s="91">
        <v>24.733799999999999</v>
      </c>
      <c r="K149" s="91">
        <v>12.638699999999998</v>
      </c>
      <c r="L149" s="91"/>
      <c r="M149" s="91">
        <v>0.68</v>
      </c>
      <c r="N149" s="91"/>
    </row>
    <row r="150" spans="2:14" x14ac:dyDescent="0.2">
      <c r="B150" s="129"/>
      <c r="C150" s="130"/>
      <c r="D150" s="130"/>
      <c r="E150" s="130"/>
      <c r="F150" s="130"/>
      <c r="G150" s="131"/>
      <c r="H150" s="92" t="s">
        <v>2</v>
      </c>
      <c r="I150" s="91">
        <v>10.872</v>
      </c>
      <c r="J150" s="91">
        <v>8.2899000000000012</v>
      </c>
      <c r="K150" s="91">
        <v>4.2129000000000003</v>
      </c>
      <c r="L150" s="91"/>
      <c r="M150" s="91">
        <v>0.27</v>
      </c>
      <c r="N150" s="91"/>
    </row>
    <row r="151" spans="2:14" x14ac:dyDescent="0.2">
      <c r="B151" s="81" t="s">
        <v>85</v>
      </c>
      <c r="C151" s="78" t="s">
        <v>80</v>
      </c>
      <c r="D151" s="81">
        <v>3</v>
      </c>
      <c r="E151" s="81">
        <v>13</v>
      </c>
      <c r="F151" s="81"/>
      <c r="G151" s="22">
        <v>6</v>
      </c>
      <c r="H151" s="20" t="s">
        <v>86</v>
      </c>
      <c r="I151" s="83">
        <v>0</v>
      </c>
      <c r="J151" s="83">
        <v>0</v>
      </c>
      <c r="K151" s="83">
        <v>0</v>
      </c>
      <c r="L151" s="93">
        <f>SUM(I151:K151)</f>
        <v>0</v>
      </c>
      <c r="M151" s="84">
        <v>0</v>
      </c>
      <c r="N151" s="93">
        <f>SUM(L151:M151)</f>
        <v>0</v>
      </c>
    </row>
    <row r="152" spans="2:14" x14ac:dyDescent="0.2">
      <c r="B152" s="3"/>
      <c r="C152" s="3"/>
      <c r="D152" s="3"/>
      <c r="E152" s="3"/>
      <c r="F152" s="3"/>
      <c r="G152" s="3"/>
      <c r="H152" s="8" t="s">
        <v>33</v>
      </c>
      <c r="I152" s="94">
        <f>IFERROR(I151*I145,"")</f>
        <v>0</v>
      </c>
      <c r="J152" s="94">
        <f t="shared" ref="J152:M152" si="37">IFERROR(J151*J145,"")</f>
        <v>0</v>
      </c>
      <c r="K152" s="94">
        <f t="shared" si="37"/>
        <v>0</v>
      </c>
      <c r="L152" s="93">
        <f t="shared" ref="L152:L163" si="38">SUM(I152:K152)</f>
        <v>0</v>
      </c>
      <c r="M152" s="94">
        <f t="shared" si="37"/>
        <v>0</v>
      </c>
      <c r="N152" s="93">
        <f t="shared" ref="N152:N164" si="39">SUM(L152:M152)</f>
        <v>0</v>
      </c>
    </row>
    <row r="153" spans="2:14" x14ac:dyDescent="0.2">
      <c r="B153" s="3"/>
      <c r="C153" s="3"/>
      <c r="D153" s="3"/>
      <c r="E153" s="3"/>
      <c r="F153" s="3"/>
      <c r="G153" s="3"/>
      <c r="H153" s="20" t="s">
        <v>87</v>
      </c>
      <c r="I153" s="83">
        <v>0</v>
      </c>
      <c r="J153" s="83">
        <v>0</v>
      </c>
      <c r="K153" s="83">
        <v>0</v>
      </c>
      <c r="L153" s="93">
        <f t="shared" si="38"/>
        <v>0</v>
      </c>
      <c r="M153" s="84">
        <v>1</v>
      </c>
      <c r="N153" s="93">
        <f t="shared" si="39"/>
        <v>1</v>
      </c>
    </row>
    <row r="154" spans="2:14" x14ac:dyDescent="0.2">
      <c r="B154" s="3"/>
      <c r="C154" s="3"/>
      <c r="D154" s="3"/>
      <c r="E154" s="3"/>
      <c r="F154" s="3"/>
      <c r="G154" s="3"/>
      <c r="H154" s="8" t="s">
        <v>33</v>
      </c>
      <c r="I154" s="94">
        <f>IFERROR(I153*I146,"")</f>
        <v>0</v>
      </c>
      <c r="J154" s="94">
        <f t="shared" ref="J154:M154" si="40">IFERROR(J153*J146,"")</f>
        <v>0</v>
      </c>
      <c r="K154" s="94">
        <f t="shared" si="40"/>
        <v>0</v>
      </c>
      <c r="L154" s="93">
        <f t="shared" si="38"/>
        <v>0</v>
      </c>
      <c r="M154" s="94">
        <f t="shared" si="40"/>
        <v>3.13</v>
      </c>
      <c r="N154" s="93">
        <f t="shared" si="39"/>
        <v>3.13</v>
      </c>
    </row>
    <row r="155" spans="2:14" x14ac:dyDescent="0.2">
      <c r="B155" s="3"/>
      <c r="C155" s="3"/>
      <c r="D155" s="3"/>
      <c r="E155" s="3"/>
      <c r="F155" s="3"/>
      <c r="G155" s="3"/>
      <c r="H155" s="21" t="s">
        <v>4</v>
      </c>
      <c r="I155" s="86">
        <v>0</v>
      </c>
      <c r="J155" s="83">
        <v>0</v>
      </c>
      <c r="K155" s="83">
        <v>0</v>
      </c>
      <c r="L155" s="93">
        <f t="shared" si="38"/>
        <v>0</v>
      </c>
      <c r="M155" s="84">
        <v>36</v>
      </c>
      <c r="N155" s="93">
        <f t="shared" si="39"/>
        <v>36</v>
      </c>
    </row>
    <row r="156" spans="2:14" x14ac:dyDescent="0.2">
      <c r="B156" s="3"/>
      <c r="C156" s="3"/>
      <c r="D156" s="3"/>
      <c r="E156" s="3"/>
      <c r="F156" s="3"/>
      <c r="G156" s="3"/>
      <c r="H156" s="8" t="s">
        <v>33</v>
      </c>
      <c r="I156" s="94">
        <f>SUM(I147*I155)</f>
        <v>0</v>
      </c>
      <c r="J156" s="94">
        <f t="shared" ref="J156:M156" si="41">SUM(J147*J155)</f>
        <v>0</v>
      </c>
      <c r="K156" s="94">
        <f t="shared" si="41"/>
        <v>0</v>
      </c>
      <c r="L156" s="93">
        <f t="shared" si="38"/>
        <v>0</v>
      </c>
      <c r="M156" s="94">
        <f t="shared" si="41"/>
        <v>479.52</v>
      </c>
      <c r="N156" s="93">
        <f t="shared" si="39"/>
        <v>479.52</v>
      </c>
    </row>
    <row r="157" spans="2:14" x14ac:dyDescent="0.2">
      <c r="B157" s="3"/>
      <c r="C157" s="3"/>
      <c r="D157" s="3"/>
      <c r="E157" s="3"/>
      <c r="F157" s="3"/>
      <c r="G157" s="3"/>
      <c r="H157" s="21" t="s">
        <v>1</v>
      </c>
      <c r="I157" s="86">
        <v>0</v>
      </c>
      <c r="J157" s="83">
        <v>0</v>
      </c>
      <c r="K157" s="83">
        <v>0</v>
      </c>
      <c r="L157" s="93">
        <f t="shared" si="38"/>
        <v>0</v>
      </c>
      <c r="M157" s="84">
        <v>0</v>
      </c>
      <c r="N157" s="93">
        <f t="shared" si="39"/>
        <v>0</v>
      </c>
    </row>
    <row r="158" spans="2:14" x14ac:dyDescent="0.2">
      <c r="B158" s="3"/>
      <c r="C158" s="3"/>
      <c r="D158" s="3"/>
      <c r="E158" s="3"/>
      <c r="F158" s="3"/>
      <c r="G158" s="3"/>
      <c r="H158" s="8" t="s">
        <v>33</v>
      </c>
      <c r="I158" s="94">
        <f>IFERROR(I157*I148,"")</f>
        <v>0</v>
      </c>
      <c r="J158" s="94">
        <f t="shared" ref="J158:M158" si="42">IFERROR(J157*J148,"")</f>
        <v>0</v>
      </c>
      <c r="K158" s="94">
        <f t="shared" si="42"/>
        <v>0</v>
      </c>
      <c r="L158" s="93">
        <f t="shared" si="38"/>
        <v>0</v>
      </c>
      <c r="M158" s="97">
        <f t="shared" si="42"/>
        <v>0</v>
      </c>
      <c r="N158" s="93">
        <f t="shared" si="39"/>
        <v>0</v>
      </c>
    </row>
    <row r="159" spans="2:14" x14ac:dyDescent="0.2">
      <c r="B159" s="3"/>
      <c r="C159" s="3"/>
      <c r="D159" s="3"/>
      <c r="E159" s="3"/>
      <c r="F159" s="3"/>
      <c r="G159" s="3"/>
      <c r="H159" s="21" t="s">
        <v>3</v>
      </c>
      <c r="I159" s="86">
        <v>7</v>
      </c>
      <c r="J159" s="83">
        <v>1</v>
      </c>
      <c r="K159" s="83">
        <v>0</v>
      </c>
      <c r="L159" s="93">
        <f t="shared" si="38"/>
        <v>8</v>
      </c>
      <c r="M159" s="84">
        <v>80</v>
      </c>
      <c r="N159" s="93">
        <f t="shared" si="39"/>
        <v>88</v>
      </c>
    </row>
    <row r="160" spans="2:14" x14ac:dyDescent="0.2">
      <c r="B160" s="3"/>
      <c r="C160" s="3"/>
      <c r="D160" s="3"/>
      <c r="E160" s="3"/>
      <c r="F160" s="3"/>
      <c r="G160" s="3"/>
      <c r="H160" s="8" t="s">
        <v>33</v>
      </c>
      <c r="I160" s="94">
        <f>IFERROR(I159*I149,"")</f>
        <v>237.82500000000002</v>
      </c>
      <c r="J160" s="94">
        <f t="shared" ref="J160:M160" si="43">IFERROR(J159*J149,"")</f>
        <v>24.733799999999999</v>
      </c>
      <c r="K160" s="94">
        <f t="shared" si="43"/>
        <v>0</v>
      </c>
      <c r="L160" s="93">
        <f t="shared" si="38"/>
        <v>262.55880000000002</v>
      </c>
      <c r="M160" s="97">
        <f t="shared" si="43"/>
        <v>54.400000000000006</v>
      </c>
      <c r="N160" s="93">
        <f t="shared" si="39"/>
        <v>316.9588</v>
      </c>
    </row>
    <row r="161" spans="2:14" x14ac:dyDescent="0.2">
      <c r="B161" s="3"/>
      <c r="C161" s="3"/>
      <c r="D161" s="3"/>
      <c r="E161" s="3"/>
      <c r="F161" s="3"/>
      <c r="G161" s="3"/>
      <c r="H161" s="21" t="s">
        <v>2</v>
      </c>
      <c r="I161" s="85">
        <v>0</v>
      </c>
      <c r="J161" s="83">
        <v>0</v>
      </c>
      <c r="K161" s="83">
        <v>0</v>
      </c>
      <c r="L161" s="93">
        <f t="shared" si="38"/>
        <v>0</v>
      </c>
      <c r="M161" s="84">
        <v>0</v>
      </c>
      <c r="N161" s="93">
        <f t="shared" si="39"/>
        <v>0</v>
      </c>
    </row>
    <row r="162" spans="2:14" x14ac:dyDescent="0.2">
      <c r="B162" s="3"/>
      <c r="C162" s="3"/>
      <c r="D162" s="3"/>
      <c r="E162" s="3"/>
      <c r="F162" s="3"/>
      <c r="G162" s="3"/>
      <c r="H162" s="8" t="s">
        <v>33</v>
      </c>
      <c r="I162" s="94">
        <f>SUM(I161*I150)</f>
        <v>0</v>
      </c>
      <c r="J162" s="94">
        <f t="shared" ref="J162:M162" si="44">SUM(J161*J150)</f>
        <v>0</v>
      </c>
      <c r="K162" s="94">
        <f t="shared" si="44"/>
        <v>0</v>
      </c>
      <c r="L162" s="93">
        <f t="shared" si="38"/>
        <v>0</v>
      </c>
      <c r="M162" s="94">
        <f t="shared" si="44"/>
        <v>0</v>
      </c>
      <c r="N162" s="93">
        <f t="shared" si="39"/>
        <v>0</v>
      </c>
    </row>
    <row r="163" spans="2:14" x14ac:dyDescent="0.2">
      <c r="B163" s="3"/>
      <c r="C163" s="3"/>
      <c r="D163" s="3"/>
      <c r="E163" s="3"/>
      <c r="F163" s="3"/>
      <c r="G163" s="3"/>
      <c r="H163" s="9" t="s">
        <v>34</v>
      </c>
      <c r="I163" s="94">
        <f>SUM(I151+I153+I155+I157+I159+I161)</f>
        <v>7</v>
      </c>
      <c r="J163" s="94">
        <f t="shared" ref="J163:M163" si="45">SUM(J151+J153+J155+J157+J159+J161)</f>
        <v>1</v>
      </c>
      <c r="K163" s="94">
        <f t="shared" si="45"/>
        <v>0</v>
      </c>
      <c r="L163" s="93">
        <f t="shared" si="38"/>
        <v>8</v>
      </c>
      <c r="M163" s="94">
        <f t="shared" si="45"/>
        <v>117</v>
      </c>
      <c r="N163" s="93">
        <f t="shared" si="39"/>
        <v>125</v>
      </c>
    </row>
    <row r="164" spans="2:14" x14ac:dyDescent="0.2">
      <c r="B164" s="3"/>
      <c r="C164" s="3"/>
      <c r="D164" s="3"/>
      <c r="E164" s="3"/>
      <c r="F164" s="3"/>
      <c r="G164" s="3"/>
      <c r="H164" s="9" t="s">
        <v>49</v>
      </c>
      <c r="I164" s="94">
        <f>SUM(I152+I154+I156+I158+I160+I162)</f>
        <v>237.82500000000002</v>
      </c>
      <c r="J164" s="94">
        <f t="shared" ref="J164:K164" si="46">SUM(J152+J154+J156+J158+J160+J162)</f>
        <v>24.733799999999999</v>
      </c>
      <c r="K164" s="94">
        <f t="shared" si="46"/>
        <v>0</v>
      </c>
      <c r="L164" s="98">
        <f t="shared" ref="L164" si="47">SUM(I164:K164)</f>
        <v>262.55880000000002</v>
      </c>
      <c r="M164" s="97">
        <f t="shared" ref="M164" si="48">SUM(M152+M154+M156+M158+M160+M162)</f>
        <v>537.04999999999995</v>
      </c>
      <c r="N164" s="98">
        <f t="shared" si="39"/>
        <v>799.60879999999997</v>
      </c>
    </row>
    <row r="165" spans="2:14" x14ac:dyDescent="0.2">
      <c r="B165" s="116" t="s">
        <v>35</v>
      </c>
      <c r="C165" s="116"/>
      <c r="D165" s="116"/>
      <c r="E165" s="116"/>
      <c r="F165" s="100"/>
      <c r="G165" s="5"/>
      <c r="H165" s="6"/>
      <c r="I165" s="5"/>
      <c r="J165" s="12"/>
      <c r="K165" s="12"/>
      <c r="L165" s="13"/>
      <c r="M165" s="12"/>
      <c r="N165" s="12"/>
    </row>
    <row r="166" spans="2:14" x14ac:dyDescent="0.2">
      <c r="B166" s="107" t="s">
        <v>79</v>
      </c>
      <c r="C166" s="107"/>
      <c r="D166" s="107"/>
      <c r="E166" s="107"/>
      <c r="F166" s="107"/>
      <c r="G166" s="107"/>
      <c r="H166" s="107"/>
      <c r="I166" s="107"/>
      <c r="J166" s="79"/>
      <c r="K166" s="79"/>
      <c r="L166" s="80"/>
      <c r="M166" s="79"/>
      <c r="N166" s="79"/>
    </row>
    <row r="167" spans="2:14" x14ac:dyDescent="0.2">
      <c r="B167" s="108" t="s">
        <v>36</v>
      </c>
      <c r="C167" s="108"/>
      <c r="D167" s="108"/>
      <c r="E167" s="108"/>
      <c r="F167" s="108"/>
      <c r="G167" s="108"/>
      <c r="H167" s="108"/>
      <c r="I167" s="108"/>
      <c r="J167" s="12"/>
      <c r="K167" s="12"/>
      <c r="L167" s="13"/>
      <c r="M167" s="12"/>
      <c r="N167" s="12"/>
    </row>
    <row r="168" spans="2:14" x14ac:dyDescent="0.2">
      <c r="B168" s="108" t="s">
        <v>37</v>
      </c>
      <c r="C168" s="108"/>
      <c r="D168" s="108"/>
      <c r="E168" s="108"/>
      <c r="F168" s="108"/>
      <c r="G168" s="108"/>
      <c r="H168" s="108"/>
      <c r="I168" s="108"/>
      <c r="J168" s="12"/>
      <c r="K168" s="12"/>
      <c r="L168" s="13"/>
      <c r="M168" s="12"/>
      <c r="N168" s="12"/>
    </row>
    <row r="169" spans="2:14" x14ac:dyDescent="0.2">
      <c r="B169" s="108" t="s">
        <v>38</v>
      </c>
      <c r="C169" s="108"/>
      <c r="D169" s="108"/>
      <c r="E169" s="108"/>
      <c r="F169" s="108"/>
      <c r="G169" s="108"/>
      <c r="H169" s="108"/>
      <c r="I169" s="108"/>
      <c r="J169" s="12"/>
      <c r="K169" s="12"/>
      <c r="L169" s="13"/>
      <c r="M169" s="12"/>
      <c r="N169" s="12"/>
    </row>
    <row r="170" spans="2:14" x14ac:dyDescent="0.2">
      <c r="B170" s="108" t="s">
        <v>39</v>
      </c>
      <c r="C170" s="108"/>
      <c r="D170" s="108"/>
      <c r="E170" s="108"/>
      <c r="F170" s="108"/>
      <c r="G170" s="108"/>
      <c r="H170" s="108"/>
      <c r="I170" s="108"/>
      <c r="J170" s="5"/>
      <c r="K170" s="5"/>
      <c r="L170" s="5"/>
      <c r="M170" s="5"/>
      <c r="N170" s="5"/>
    </row>
    <row r="171" spans="2:14" x14ac:dyDescent="0.2">
      <c r="B171" s="108" t="s">
        <v>40</v>
      </c>
      <c r="C171" s="108"/>
      <c r="D171" s="108"/>
      <c r="E171" s="108"/>
      <c r="F171" s="108"/>
      <c r="G171" s="108"/>
      <c r="H171" s="108"/>
      <c r="I171" s="108"/>
      <c r="J171" s="5"/>
      <c r="K171" s="5"/>
      <c r="L171" s="5"/>
      <c r="M171" s="5"/>
      <c r="N171" s="5"/>
    </row>
    <row r="172" spans="2:14" x14ac:dyDescent="0.2">
      <c r="B172" s="108" t="s">
        <v>41</v>
      </c>
      <c r="C172" s="108"/>
      <c r="D172" s="108"/>
      <c r="E172" s="108"/>
      <c r="F172" s="108"/>
      <c r="G172" s="108"/>
      <c r="H172" s="108"/>
      <c r="I172" s="108"/>
      <c r="J172" s="5"/>
      <c r="K172" s="5"/>
      <c r="L172" s="5"/>
      <c r="M172" s="5"/>
      <c r="N172" s="5"/>
    </row>
    <row r="173" spans="2:14" x14ac:dyDescent="0.2">
      <c r="B173" s="108" t="s">
        <v>42</v>
      </c>
      <c r="C173" s="108"/>
      <c r="D173" s="108"/>
      <c r="E173" s="108"/>
      <c r="F173" s="108"/>
      <c r="G173" s="108"/>
      <c r="H173" s="108"/>
      <c r="I173" s="108"/>
      <c r="J173" s="5"/>
      <c r="K173" s="5"/>
      <c r="L173" s="5"/>
      <c r="M173" s="5"/>
      <c r="N173" s="5"/>
    </row>
    <row r="174" spans="2:14" x14ac:dyDescent="0.2">
      <c r="B174" s="101"/>
      <c r="C174" s="101"/>
      <c r="D174" s="101"/>
      <c r="E174" s="101"/>
      <c r="F174" s="101"/>
      <c r="G174" s="101"/>
      <c r="H174" s="101"/>
      <c r="I174" s="101"/>
      <c r="J174" s="5"/>
      <c r="K174" s="5"/>
      <c r="L174" s="5"/>
      <c r="M174" s="5"/>
      <c r="N174" s="5"/>
    </row>
    <row r="175" spans="2:14" x14ac:dyDescent="0.2">
      <c r="B175" s="5" t="s">
        <v>43</v>
      </c>
      <c r="C175" s="5"/>
      <c r="D175" s="5"/>
      <c r="E175" s="5"/>
      <c r="F175" s="5"/>
      <c r="G175" s="5"/>
      <c r="H175" s="6"/>
      <c r="I175" s="5"/>
      <c r="J175" s="5" t="s">
        <v>44</v>
      </c>
      <c r="K175" s="5"/>
      <c r="L175" s="5"/>
      <c r="M175" s="5"/>
      <c r="N175" s="5"/>
    </row>
    <row r="176" spans="2:14" x14ac:dyDescent="0.2">
      <c r="B176" s="16" t="s">
        <v>78</v>
      </c>
      <c r="C176" s="16"/>
      <c r="D176" s="5"/>
      <c r="E176" s="5"/>
      <c r="F176" s="5"/>
      <c r="G176" s="5"/>
      <c r="H176" s="6"/>
      <c r="I176" s="5"/>
      <c r="J176" s="16"/>
      <c r="K176" s="16"/>
      <c r="L176" s="16"/>
      <c r="M176" s="5"/>
      <c r="N176" s="5"/>
    </row>
    <row r="177" spans="2:14" x14ac:dyDescent="0.2">
      <c r="B177" s="17" t="s">
        <v>45</v>
      </c>
      <c r="C177" s="5"/>
      <c r="D177" s="5"/>
      <c r="E177" s="5"/>
      <c r="F177" s="5"/>
      <c r="G177" s="5"/>
      <c r="H177" s="6"/>
      <c r="I177" s="5"/>
      <c r="J177" s="5" t="s">
        <v>45</v>
      </c>
      <c r="K177" s="5"/>
      <c r="L177" s="5"/>
      <c r="M177" s="5"/>
      <c r="N177" s="5"/>
    </row>
    <row r="178" spans="2:14" x14ac:dyDescent="0.2">
      <c r="B178" s="5"/>
      <c r="C178" s="5"/>
      <c r="D178" s="5"/>
      <c r="E178" s="5"/>
      <c r="F178" s="5"/>
      <c r="G178" s="5"/>
      <c r="H178" s="6"/>
      <c r="I178" s="5"/>
      <c r="J178" s="5"/>
      <c r="K178" s="5"/>
      <c r="L178" s="5"/>
      <c r="M178" s="5"/>
      <c r="N178" s="5"/>
    </row>
    <row r="179" spans="2:14" x14ac:dyDescent="0.2">
      <c r="B179" s="16"/>
      <c r="C179" s="16"/>
      <c r="D179" s="5"/>
      <c r="E179" s="5"/>
      <c r="F179" s="5"/>
      <c r="G179" s="5"/>
      <c r="H179" s="6"/>
      <c r="I179" s="5"/>
      <c r="J179" s="16"/>
      <c r="K179" s="16"/>
      <c r="L179" s="16"/>
      <c r="M179" s="5"/>
      <c r="N179" s="5"/>
    </row>
    <row r="180" spans="2:14" x14ac:dyDescent="0.2">
      <c r="B180" s="18" t="s">
        <v>46</v>
      </c>
      <c r="C180" s="5"/>
      <c r="D180" s="5"/>
      <c r="E180" s="5"/>
      <c r="F180" s="5"/>
      <c r="G180" s="5"/>
      <c r="H180" s="6"/>
      <c r="I180" s="5"/>
      <c r="J180" s="105" t="s">
        <v>46</v>
      </c>
      <c r="K180" s="105"/>
      <c r="L180" s="105"/>
      <c r="M180" s="5"/>
      <c r="N180" s="5"/>
    </row>
    <row r="181" spans="2:14" x14ac:dyDescent="0.2">
      <c r="B181" s="5"/>
      <c r="C181" s="5"/>
      <c r="D181" s="5"/>
      <c r="E181" s="5"/>
      <c r="F181" s="5"/>
      <c r="G181" s="5"/>
      <c r="H181" s="6"/>
      <c r="I181" s="5"/>
      <c r="J181" s="5"/>
      <c r="K181" s="5"/>
      <c r="L181" s="5"/>
      <c r="M181" s="5"/>
      <c r="N181" s="5"/>
    </row>
    <row r="182" spans="2:14" x14ac:dyDescent="0.2">
      <c r="B182" s="101" t="s">
        <v>47</v>
      </c>
      <c r="C182" s="5"/>
      <c r="D182" s="5"/>
      <c r="E182" s="5"/>
      <c r="F182" s="5"/>
      <c r="G182" s="5"/>
      <c r="H182" s="6"/>
      <c r="I182" s="5"/>
      <c r="J182" s="5" t="s">
        <v>47</v>
      </c>
      <c r="K182" s="5"/>
      <c r="L182" s="5"/>
      <c r="M182" s="5"/>
      <c r="N182" s="5"/>
    </row>
    <row r="184" spans="2:14" x14ac:dyDescent="0.2">
      <c r="B184" s="109" t="s">
        <v>5</v>
      </c>
      <c r="C184" s="121" t="s">
        <v>22</v>
      </c>
      <c r="D184" s="117" t="s">
        <v>23</v>
      </c>
      <c r="E184" s="117" t="s">
        <v>24</v>
      </c>
      <c r="F184" s="117" t="s">
        <v>48</v>
      </c>
      <c r="G184" s="117" t="s">
        <v>25</v>
      </c>
      <c r="H184" s="118" t="s">
        <v>0</v>
      </c>
      <c r="I184" s="119" t="s">
        <v>26</v>
      </c>
      <c r="J184" s="119"/>
      <c r="K184" s="119"/>
      <c r="L184" s="119"/>
      <c r="M184" s="123" t="s">
        <v>27</v>
      </c>
      <c r="N184" s="124" t="s">
        <v>28</v>
      </c>
    </row>
    <row r="185" spans="2:14" x14ac:dyDescent="0.2">
      <c r="B185" s="110"/>
      <c r="C185" s="122"/>
      <c r="D185" s="117"/>
      <c r="E185" s="117"/>
      <c r="F185" s="117"/>
      <c r="G185" s="117"/>
      <c r="H185" s="118"/>
      <c r="I185" s="3" t="s">
        <v>29</v>
      </c>
      <c r="J185" s="3" t="s">
        <v>30</v>
      </c>
      <c r="K185" s="3" t="s">
        <v>31</v>
      </c>
      <c r="L185" s="3" t="s">
        <v>32</v>
      </c>
      <c r="M185" s="123"/>
      <c r="N185" s="125"/>
    </row>
    <row r="186" spans="2:14" x14ac:dyDescent="0.2">
      <c r="B186" s="126" t="s">
        <v>84</v>
      </c>
      <c r="C186" s="127"/>
      <c r="D186" s="127"/>
      <c r="E186" s="127"/>
      <c r="F186" s="127"/>
      <c r="G186" s="128"/>
      <c r="H186" s="92" t="s">
        <v>86</v>
      </c>
      <c r="I186" s="91">
        <v>113.88420000000001</v>
      </c>
      <c r="J186" s="91">
        <v>81.4041</v>
      </c>
      <c r="K186" s="91">
        <v>40.770000000000003</v>
      </c>
      <c r="L186" s="88"/>
      <c r="M186" s="89">
        <v>3.13</v>
      </c>
      <c r="N186" s="90"/>
    </row>
    <row r="187" spans="2:14" x14ac:dyDescent="0.2">
      <c r="B187" s="129"/>
      <c r="C187" s="130"/>
      <c r="D187" s="130"/>
      <c r="E187" s="130"/>
      <c r="F187" s="130"/>
      <c r="G187" s="131"/>
      <c r="H187" s="92" t="s">
        <v>87</v>
      </c>
      <c r="I187" s="91">
        <v>103.01219999999999</v>
      </c>
      <c r="J187" s="91">
        <v>73.385999999999996</v>
      </c>
      <c r="K187" s="91">
        <v>36.828900000000004</v>
      </c>
      <c r="L187" s="88"/>
      <c r="M187" s="89">
        <v>3.13</v>
      </c>
      <c r="N187" s="90"/>
    </row>
    <row r="188" spans="2:14" x14ac:dyDescent="0.2">
      <c r="B188" s="129"/>
      <c r="C188" s="130"/>
      <c r="D188" s="130"/>
      <c r="E188" s="130"/>
      <c r="F188" s="130"/>
      <c r="G188" s="131"/>
      <c r="H188" s="92" t="s">
        <v>4</v>
      </c>
      <c r="I188" s="91">
        <v>427.94910000000004</v>
      </c>
      <c r="J188" s="91">
        <v>305.77499999999998</v>
      </c>
      <c r="K188" s="91">
        <v>153.83879999999999</v>
      </c>
      <c r="L188" s="91"/>
      <c r="M188" s="91">
        <v>13.32</v>
      </c>
      <c r="N188" s="91"/>
    </row>
    <row r="189" spans="2:14" x14ac:dyDescent="0.2">
      <c r="B189" s="129"/>
      <c r="C189" s="130"/>
      <c r="D189" s="130"/>
      <c r="E189" s="130"/>
      <c r="F189" s="130"/>
      <c r="G189" s="131"/>
      <c r="H189" s="92" t="s">
        <v>1</v>
      </c>
      <c r="I189" s="91">
        <v>57.213900000000002</v>
      </c>
      <c r="J189" s="91">
        <v>40.770000000000003</v>
      </c>
      <c r="K189" s="91">
        <v>20.6568</v>
      </c>
      <c r="L189" s="91"/>
      <c r="M189" s="91">
        <v>3.26</v>
      </c>
      <c r="N189" s="91"/>
    </row>
    <row r="190" spans="2:14" x14ac:dyDescent="0.2">
      <c r="B190" s="129"/>
      <c r="C190" s="130"/>
      <c r="D190" s="130"/>
      <c r="E190" s="130"/>
      <c r="F190" s="130"/>
      <c r="G190" s="131"/>
      <c r="H190" s="92" t="s">
        <v>3</v>
      </c>
      <c r="I190" s="91">
        <v>33.975000000000001</v>
      </c>
      <c r="J190" s="91">
        <v>24.733799999999999</v>
      </c>
      <c r="K190" s="91">
        <v>12.638699999999998</v>
      </c>
      <c r="L190" s="91"/>
      <c r="M190" s="91">
        <v>0.68</v>
      </c>
      <c r="N190" s="91"/>
    </row>
    <row r="191" spans="2:14" x14ac:dyDescent="0.2">
      <c r="B191" s="129"/>
      <c r="C191" s="130"/>
      <c r="D191" s="130"/>
      <c r="E191" s="130"/>
      <c r="F191" s="130"/>
      <c r="G191" s="131"/>
      <c r="H191" s="92" t="s">
        <v>2</v>
      </c>
      <c r="I191" s="91">
        <v>10.872</v>
      </c>
      <c r="J191" s="91">
        <v>8.2899000000000012</v>
      </c>
      <c r="K191" s="91">
        <v>4.2129000000000003</v>
      </c>
      <c r="L191" s="91"/>
      <c r="M191" s="91">
        <v>0.27</v>
      </c>
      <c r="N191" s="91"/>
    </row>
    <row r="192" spans="2:14" x14ac:dyDescent="0.2">
      <c r="B192" s="81" t="s">
        <v>85</v>
      </c>
      <c r="C192" s="78" t="s">
        <v>80</v>
      </c>
      <c r="D192" s="81">
        <v>4</v>
      </c>
      <c r="E192" s="81">
        <v>3</v>
      </c>
      <c r="F192" s="81"/>
      <c r="G192" s="22">
        <v>0.8</v>
      </c>
      <c r="H192" s="20" t="s">
        <v>86</v>
      </c>
      <c r="I192" s="83">
        <v>0</v>
      </c>
      <c r="J192" s="83">
        <v>0</v>
      </c>
      <c r="K192" s="83">
        <v>0</v>
      </c>
      <c r="L192" s="93">
        <f>SUM(I192:K192)</f>
        <v>0</v>
      </c>
      <c r="M192" s="84">
        <v>5</v>
      </c>
      <c r="N192" s="93">
        <f>SUM(L192:M192)</f>
        <v>5</v>
      </c>
    </row>
    <row r="193" spans="2:14" x14ac:dyDescent="0.2">
      <c r="B193" s="3"/>
      <c r="C193" s="3"/>
      <c r="D193" s="3"/>
      <c r="E193" s="3"/>
      <c r="F193" s="3"/>
      <c r="G193" s="3"/>
      <c r="H193" s="8" t="s">
        <v>33</v>
      </c>
      <c r="I193" s="94">
        <f>IFERROR(I192*I186,"")</f>
        <v>0</v>
      </c>
      <c r="J193" s="94">
        <f t="shared" ref="J193:M193" si="49">IFERROR(J192*J186,"")</f>
        <v>0</v>
      </c>
      <c r="K193" s="94">
        <f t="shared" si="49"/>
        <v>0</v>
      </c>
      <c r="L193" s="93">
        <f t="shared" ref="L193:L204" si="50">SUM(I193:K193)</f>
        <v>0</v>
      </c>
      <c r="M193" s="94">
        <f t="shared" si="49"/>
        <v>15.649999999999999</v>
      </c>
      <c r="N193" s="93">
        <f t="shared" ref="N193:N205" si="51">SUM(L193:M193)</f>
        <v>15.649999999999999</v>
      </c>
    </row>
    <row r="194" spans="2:14" x14ac:dyDescent="0.2">
      <c r="B194" s="3"/>
      <c r="C194" s="3"/>
      <c r="D194" s="3"/>
      <c r="E194" s="3"/>
      <c r="F194" s="3"/>
      <c r="G194" s="3"/>
      <c r="H194" s="20" t="s">
        <v>87</v>
      </c>
      <c r="I194" s="83">
        <v>0</v>
      </c>
      <c r="J194" s="83">
        <v>0</v>
      </c>
      <c r="K194" s="83">
        <v>0</v>
      </c>
      <c r="L194" s="93">
        <f t="shared" si="50"/>
        <v>0</v>
      </c>
      <c r="M194" s="84">
        <v>5</v>
      </c>
      <c r="N194" s="93">
        <f t="shared" si="51"/>
        <v>5</v>
      </c>
    </row>
    <row r="195" spans="2:14" x14ac:dyDescent="0.2">
      <c r="B195" s="3"/>
      <c r="C195" s="3"/>
      <c r="D195" s="3"/>
      <c r="E195" s="3"/>
      <c r="F195" s="3"/>
      <c r="G195" s="3"/>
      <c r="H195" s="8" t="s">
        <v>33</v>
      </c>
      <c r="I195" s="94">
        <f>IFERROR(I194*I187,"")</f>
        <v>0</v>
      </c>
      <c r="J195" s="94">
        <f t="shared" ref="J195:M195" si="52">IFERROR(J194*J187,"")</f>
        <v>0</v>
      </c>
      <c r="K195" s="94">
        <f t="shared" si="52"/>
        <v>0</v>
      </c>
      <c r="L195" s="93">
        <f t="shared" si="50"/>
        <v>0</v>
      </c>
      <c r="M195" s="94">
        <f t="shared" si="52"/>
        <v>15.649999999999999</v>
      </c>
      <c r="N195" s="93">
        <f t="shared" si="51"/>
        <v>15.649999999999999</v>
      </c>
    </row>
    <row r="196" spans="2:14" x14ac:dyDescent="0.2">
      <c r="B196" s="3"/>
      <c r="C196" s="3"/>
      <c r="D196" s="3"/>
      <c r="E196" s="3"/>
      <c r="F196" s="3"/>
      <c r="G196" s="3"/>
      <c r="H196" s="21" t="s">
        <v>4</v>
      </c>
      <c r="I196" s="86">
        <v>0</v>
      </c>
      <c r="J196" s="83">
        <v>0</v>
      </c>
      <c r="K196" s="83">
        <v>0</v>
      </c>
      <c r="L196" s="93">
        <f t="shared" si="50"/>
        <v>0</v>
      </c>
      <c r="M196" s="84">
        <v>0</v>
      </c>
      <c r="N196" s="93">
        <f t="shared" si="51"/>
        <v>0</v>
      </c>
    </row>
    <row r="197" spans="2:14" x14ac:dyDescent="0.2">
      <c r="B197" s="3"/>
      <c r="C197" s="3"/>
      <c r="D197" s="3"/>
      <c r="E197" s="3"/>
      <c r="F197" s="3"/>
      <c r="G197" s="3"/>
      <c r="H197" s="8" t="s">
        <v>33</v>
      </c>
      <c r="I197" s="94">
        <f>IFERROR(I196*I198,"")</f>
        <v>0</v>
      </c>
      <c r="J197" s="94">
        <f t="shared" ref="J197:M197" si="53">IFERROR(J196*J198,"")</f>
        <v>0</v>
      </c>
      <c r="K197" s="94">
        <f t="shared" si="53"/>
        <v>0</v>
      </c>
      <c r="L197" s="93">
        <f t="shared" si="50"/>
        <v>0</v>
      </c>
      <c r="M197" s="94">
        <f t="shared" si="53"/>
        <v>0</v>
      </c>
      <c r="N197" s="93">
        <f t="shared" si="51"/>
        <v>0</v>
      </c>
    </row>
    <row r="198" spans="2:14" x14ac:dyDescent="0.2">
      <c r="B198" s="3"/>
      <c r="C198" s="3"/>
      <c r="D198" s="3"/>
      <c r="E198" s="3"/>
      <c r="F198" s="3"/>
      <c r="G198" s="3"/>
      <c r="H198" s="21" t="s">
        <v>1</v>
      </c>
      <c r="I198" s="86">
        <v>4</v>
      </c>
      <c r="J198" s="83">
        <v>1</v>
      </c>
      <c r="K198" s="83">
        <v>0</v>
      </c>
      <c r="L198" s="93">
        <f t="shared" si="50"/>
        <v>5</v>
      </c>
      <c r="M198" s="84">
        <v>36</v>
      </c>
      <c r="N198" s="93">
        <f t="shared" si="51"/>
        <v>41</v>
      </c>
    </row>
    <row r="199" spans="2:14" x14ac:dyDescent="0.2">
      <c r="B199" s="3"/>
      <c r="C199" s="3"/>
      <c r="D199" s="3"/>
      <c r="E199" s="3"/>
      <c r="F199" s="3"/>
      <c r="G199" s="3"/>
      <c r="H199" s="8" t="s">
        <v>33</v>
      </c>
      <c r="I199" s="94">
        <f>IFERROR(I198*I189,"")</f>
        <v>228.85560000000001</v>
      </c>
      <c r="J199" s="94">
        <f t="shared" ref="J199:M199" si="54">IFERROR(J198*J189,"")</f>
        <v>40.770000000000003</v>
      </c>
      <c r="K199" s="94">
        <f t="shared" si="54"/>
        <v>0</v>
      </c>
      <c r="L199" s="93">
        <f t="shared" si="50"/>
        <v>269.62560000000002</v>
      </c>
      <c r="M199" s="94">
        <f t="shared" si="54"/>
        <v>117.35999999999999</v>
      </c>
      <c r="N199" s="93">
        <f t="shared" si="51"/>
        <v>386.98559999999998</v>
      </c>
    </row>
    <row r="200" spans="2:14" x14ac:dyDescent="0.2">
      <c r="B200" s="3"/>
      <c r="C200" s="3"/>
      <c r="D200" s="3"/>
      <c r="E200" s="3"/>
      <c r="F200" s="3"/>
      <c r="G200" s="3"/>
      <c r="H200" s="21" t="s">
        <v>3</v>
      </c>
      <c r="I200" s="86">
        <v>0</v>
      </c>
      <c r="J200" s="83">
        <v>0</v>
      </c>
      <c r="K200" s="83">
        <v>0</v>
      </c>
      <c r="L200" s="93">
        <f t="shared" si="50"/>
        <v>0</v>
      </c>
      <c r="M200" s="84">
        <v>0</v>
      </c>
      <c r="N200" s="93">
        <f t="shared" si="51"/>
        <v>0</v>
      </c>
    </row>
    <row r="201" spans="2:14" x14ac:dyDescent="0.2">
      <c r="B201" s="3"/>
      <c r="C201" s="3"/>
      <c r="D201" s="3"/>
      <c r="E201" s="3"/>
      <c r="F201" s="3"/>
      <c r="G201" s="3"/>
      <c r="H201" s="8" t="s">
        <v>33</v>
      </c>
      <c r="I201" s="94">
        <f>IFERROR(I200*I190,"")</f>
        <v>0</v>
      </c>
      <c r="J201" s="94">
        <f t="shared" ref="J201:M201" si="55">IFERROR(J200*J190,"")</f>
        <v>0</v>
      </c>
      <c r="K201" s="94">
        <f t="shared" si="55"/>
        <v>0</v>
      </c>
      <c r="L201" s="93">
        <f t="shared" si="50"/>
        <v>0</v>
      </c>
      <c r="M201" s="94">
        <f t="shared" si="55"/>
        <v>0</v>
      </c>
      <c r="N201" s="93">
        <f t="shared" si="51"/>
        <v>0</v>
      </c>
    </row>
    <row r="202" spans="2:14" x14ac:dyDescent="0.2">
      <c r="B202" s="3"/>
      <c r="C202" s="3"/>
      <c r="D202" s="3"/>
      <c r="E202" s="3"/>
      <c r="F202" s="3"/>
      <c r="G202" s="3"/>
      <c r="H202" s="21" t="s">
        <v>2</v>
      </c>
      <c r="I202" s="85">
        <v>0</v>
      </c>
      <c r="J202" s="83">
        <v>0</v>
      </c>
      <c r="K202" s="83">
        <v>0</v>
      </c>
      <c r="L202" s="93">
        <f t="shared" si="50"/>
        <v>0</v>
      </c>
      <c r="M202" s="84">
        <v>0</v>
      </c>
      <c r="N202" s="93">
        <f t="shared" si="51"/>
        <v>0</v>
      </c>
    </row>
    <row r="203" spans="2:14" x14ac:dyDescent="0.2">
      <c r="B203" s="3"/>
      <c r="C203" s="3"/>
      <c r="D203" s="3"/>
      <c r="E203" s="3"/>
      <c r="F203" s="3"/>
      <c r="G203" s="3"/>
      <c r="H203" s="8" t="s">
        <v>33</v>
      </c>
      <c r="I203" s="94">
        <f>SUM(I202*I191)</f>
        <v>0</v>
      </c>
      <c r="J203" s="94">
        <f t="shared" ref="J203:M203" si="56">SUM(J202*J191)</f>
        <v>0</v>
      </c>
      <c r="K203" s="94">
        <f t="shared" si="56"/>
        <v>0</v>
      </c>
      <c r="L203" s="93">
        <f t="shared" si="50"/>
        <v>0</v>
      </c>
      <c r="M203" s="94">
        <f t="shared" si="56"/>
        <v>0</v>
      </c>
      <c r="N203" s="93">
        <f t="shared" si="51"/>
        <v>0</v>
      </c>
    </row>
    <row r="204" spans="2:14" x14ac:dyDescent="0.2">
      <c r="B204" s="3"/>
      <c r="C204" s="3"/>
      <c r="D204" s="3"/>
      <c r="E204" s="3"/>
      <c r="F204" s="3"/>
      <c r="G204" s="3"/>
      <c r="H204" s="9" t="s">
        <v>34</v>
      </c>
      <c r="I204" s="94">
        <f>SUM(I192+I194+I196+I198+I200+I202)</f>
        <v>4</v>
      </c>
      <c r="J204" s="94">
        <f t="shared" ref="J204:M204" si="57">SUM(J192+J194+J196+J198+J200+J202)</f>
        <v>1</v>
      </c>
      <c r="K204" s="94">
        <f t="shared" si="57"/>
        <v>0</v>
      </c>
      <c r="L204" s="93">
        <f t="shared" si="50"/>
        <v>5</v>
      </c>
      <c r="M204" s="94">
        <f t="shared" si="57"/>
        <v>46</v>
      </c>
      <c r="N204" s="93">
        <f t="shared" si="51"/>
        <v>51</v>
      </c>
    </row>
    <row r="205" spans="2:14" x14ac:dyDescent="0.2">
      <c r="B205" s="3"/>
      <c r="C205" s="3"/>
      <c r="D205" s="3"/>
      <c r="E205" s="3"/>
      <c r="F205" s="3"/>
      <c r="G205" s="3"/>
      <c r="H205" s="9" t="s">
        <v>49</v>
      </c>
      <c r="I205" s="94">
        <f>SUM(I193+I195+I197+I199+I201+I203)</f>
        <v>228.85560000000001</v>
      </c>
      <c r="J205" s="94">
        <f t="shared" ref="J205:K205" si="58">SUM(J193+J195+J197+J199+J201+J203)</f>
        <v>40.770000000000003</v>
      </c>
      <c r="K205" s="94">
        <f t="shared" si="58"/>
        <v>0</v>
      </c>
      <c r="L205" s="98">
        <f t="shared" ref="L205" si="59">SUM(I205:K205)</f>
        <v>269.62560000000002</v>
      </c>
      <c r="M205" s="97">
        <f t="shared" ref="M205" si="60">SUM(M193+M195+M197+M199+M201+M203)</f>
        <v>148.65999999999997</v>
      </c>
      <c r="N205" s="98">
        <f t="shared" si="51"/>
        <v>418.28559999999999</v>
      </c>
    </row>
    <row r="206" spans="2:14" x14ac:dyDescent="0.2">
      <c r="B206" s="116" t="s">
        <v>35</v>
      </c>
      <c r="C206" s="116"/>
      <c r="D206" s="116"/>
      <c r="E206" s="116"/>
      <c r="F206" s="100"/>
      <c r="G206" s="5"/>
      <c r="H206" s="6"/>
      <c r="I206" s="5"/>
      <c r="J206" s="12"/>
      <c r="K206" s="12"/>
      <c r="L206" s="13"/>
      <c r="M206" s="12"/>
      <c r="N206" s="12"/>
    </row>
    <row r="207" spans="2:14" x14ac:dyDescent="0.2">
      <c r="B207" s="107" t="s">
        <v>79</v>
      </c>
      <c r="C207" s="107"/>
      <c r="D207" s="107"/>
      <c r="E207" s="107"/>
      <c r="F207" s="107"/>
      <c r="G207" s="107"/>
      <c r="H207" s="107"/>
      <c r="I207" s="107"/>
      <c r="J207" s="79"/>
      <c r="K207" s="79"/>
      <c r="L207" s="80"/>
      <c r="M207" s="79"/>
      <c r="N207" s="79"/>
    </row>
    <row r="208" spans="2:14" x14ac:dyDescent="0.2">
      <c r="B208" s="108" t="s">
        <v>36</v>
      </c>
      <c r="C208" s="108"/>
      <c r="D208" s="108"/>
      <c r="E208" s="108"/>
      <c r="F208" s="108"/>
      <c r="G208" s="108"/>
      <c r="H208" s="108"/>
      <c r="I208" s="108"/>
      <c r="J208" s="12"/>
      <c r="K208" s="12"/>
      <c r="L208" s="13"/>
      <c r="M208" s="12"/>
      <c r="N208" s="12"/>
    </row>
    <row r="209" spans="2:14" x14ac:dyDescent="0.2">
      <c r="B209" s="108" t="s">
        <v>37</v>
      </c>
      <c r="C209" s="108"/>
      <c r="D209" s="108"/>
      <c r="E209" s="108"/>
      <c r="F209" s="108"/>
      <c r="G209" s="108"/>
      <c r="H209" s="108"/>
      <c r="I209" s="108"/>
      <c r="J209" s="12"/>
      <c r="K209" s="12"/>
      <c r="L209" s="13"/>
      <c r="M209" s="12"/>
      <c r="N209" s="12"/>
    </row>
    <row r="210" spans="2:14" x14ac:dyDescent="0.2">
      <c r="B210" s="108" t="s">
        <v>38</v>
      </c>
      <c r="C210" s="108"/>
      <c r="D210" s="108"/>
      <c r="E210" s="108"/>
      <c r="F210" s="108"/>
      <c r="G210" s="108"/>
      <c r="H210" s="108"/>
      <c r="I210" s="108"/>
      <c r="J210" s="12"/>
      <c r="K210" s="12"/>
      <c r="L210" s="13"/>
      <c r="M210" s="12"/>
      <c r="N210" s="12"/>
    </row>
    <row r="211" spans="2:14" x14ac:dyDescent="0.2">
      <c r="B211" s="108" t="s">
        <v>39</v>
      </c>
      <c r="C211" s="108"/>
      <c r="D211" s="108"/>
      <c r="E211" s="108"/>
      <c r="F211" s="108"/>
      <c r="G211" s="108"/>
      <c r="H211" s="108"/>
      <c r="I211" s="108"/>
      <c r="J211" s="5"/>
      <c r="K211" s="5"/>
      <c r="L211" s="5"/>
      <c r="M211" s="5"/>
      <c r="N211" s="5"/>
    </row>
    <row r="212" spans="2:14" x14ac:dyDescent="0.2">
      <c r="B212" s="108" t="s">
        <v>40</v>
      </c>
      <c r="C212" s="108"/>
      <c r="D212" s="108"/>
      <c r="E212" s="108"/>
      <c r="F212" s="108"/>
      <c r="G212" s="108"/>
      <c r="H212" s="108"/>
      <c r="I212" s="108"/>
      <c r="J212" s="5"/>
      <c r="K212" s="5"/>
      <c r="L212" s="5"/>
      <c r="M212" s="5"/>
      <c r="N212" s="5"/>
    </row>
    <row r="213" spans="2:14" x14ac:dyDescent="0.2">
      <c r="B213" s="108" t="s">
        <v>41</v>
      </c>
      <c r="C213" s="108"/>
      <c r="D213" s="108"/>
      <c r="E213" s="108"/>
      <c r="F213" s="108"/>
      <c r="G213" s="108"/>
      <c r="H213" s="108"/>
      <c r="I213" s="108"/>
      <c r="J213" s="5"/>
      <c r="K213" s="5"/>
      <c r="L213" s="5"/>
      <c r="M213" s="5"/>
      <c r="N213" s="5"/>
    </row>
    <row r="214" spans="2:14" x14ac:dyDescent="0.2">
      <c r="B214" s="108" t="s">
        <v>42</v>
      </c>
      <c r="C214" s="108"/>
      <c r="D214" s="108"/>
      <c r="E214" s="108"/>
      <c r="F214" s="108"/>
      <c r="G214" s="108"/>
      <c r="H214" s="108"/>
      <c r="I214" s="108"/>
      <c r="J214" s="5"/>
      <c r="K214" s="5"/>
      <c r="L214" s="5"/>
      <c r="M214" s="5"/>
      <c r="N214" s="5"/>
    </row>
    <row r="215" spans="2:14" x14ac:dyDescent="0.2">
      <c r="B215" s="101"/>
      <c r="C215" s="101"/>
      <c r="D215" s="101"/>
      <c r="E215" s="101"/>
      <c r="F215" s="101"/>
      <c r="G215" s="101"/>
      <c r="H215" s="101"/>
      <c r="I215" s="101"/>
      <c r="J215" s="5"/>
      <c r="K215" s="5"/>
      <c r="L215" s="5"/>
      <c r="M215" s="5"/>
      <c r="N215" s="5"/>
    </row>
    <row r="216" spans="2:14" x14ac:dyDescent="0.2">
      <c r="B216" s="5" t="s">
        <v>43</v>
      </c>
      <c r="C216" s="5"/>
      <c r="D216" s="5"/>
      <c r="E216" s="5"/>
      <c r="F216" s="5"/>
      <c r="G216" s="5"/>
      <c r="H216" s="6"/>
      <c r="I216" s="5"/>
      <c r="J216" s="5" t="s">
        <v>44</v>
      </c>
      <c r="K216" s="5"/>
      <c r="L216" s="5"/>
      <c r="M216" s="5"/>
      <c r="N216" s="5"/>
    </row>
    <row r="217" spans="2:14" x14ac:dyDescent="0.2">
      <c r="B217" s="16" t="s">
        <v>78</v>
      </c>
      <c r="C217" s="16"/>
      <c r="D217" s="5"/>
      <c r="E217" s="5"/>
      <c r="F217" s="5"/>
      <c r="G217" s="5"/>
      <c r="H217" s="6"/>
      <c r="I217" s="5"/>
      <c r="J217" s="16"/>
      <c r="K217" s="16"/>
      <c r="L217" s="16"/>
      <c r="M217" s="5"/>
      <c r="N217" s="5"/>
    </row>
    <row r="218" spans="2:14" x14ac:dyDescent="0.2">
      <c r="B218" s="17" t="s">
        <v>45</v>
      </c>
      <c r="C218" s="5"/>
      <c r="D218" s="5"/>
      <c r="E218" s="5"/>
      <c r="F218" s="5"/>
      <c r="G218" s="5"/>
      <c r="H218" s="6"/>
      <c r="I218" s="5"/>
      <c r="J218" s="5" t="s">
        <v>45</v>
      </c>
      <c r="K218" s="5"/>
      <c r="L218" s="5"/>
      <c r="M218" s="5"/>
      <c r="N218" s="5"/>
    </row>
    <row r="219" spans="2:14" x14ac:dyDescent="0.2">
      <c r="B219" s="5"/>
      <c r="C219" s="5"/>
      <c r="D219" s="5"/>
      <c r="E219" s="5"/>
      <c r="F219" s="5"/>
      <c r="G219" s="5"/>
      <c r="H219" s="6"/>
      <c r="I219" s="5"/>
      <c r="J219" s="5"/>
      <c r="K219" s="5"/>
      <c r="L219" s="5"/>
      <c r="M219" s="5"/>
      <c r="N219" s="5"/>
    </row>
    <row r="220" spans="2:14" x14ac:dyDescent="0.2">
      <c r="B220" s="16"/>
      <c r="C220" s="16"/>
      <c r="D220" s="5"/>
      <c r="E220" s="5"/>
      <c r="F220" s="5"/>
      <c r="G220" s="5"/>
      <c r="H220" s="6"/>
      <c r="I220" s="5"/>
      <c r="J220" s="16"/>
      <c r="K220" s="16"/>
      <c r="L220" s="16"/>
      <c r="M220" s="5"/>
      <c r="N220" s="5"/>
    </row>
    <row r="221" spans="2:14" x14ac:dyDescent="0.2">
      <c r="B221" s="18" t="s">
        <v>46</v>
      </c>
      <c r="C221" s="5"/>
      <c r="D221" s="5"/>
      <c r="E221" s="5"/>
      <c r="F221" s="5"/>
      <c r="G221" s="5"/>
      <c r="H221" s="6"/>
      <c r="I221" s="5"/>
      <c r="J221" s="105" t="s">
        <v>46</v>
      </c>
      <c r="K221" s="105"/>
      <c r="L221" s="105"/>
      <c r="M221" s="5"/>
      <c r="N221" s="5"/>
    </row>
    <row r="222" spans="2:14" x14ac:dyDescent="0.2">
      <c r="B222" s="5"/>
      <c r="C222" s="5"/>
      <c r="D222" s="5"/>
      <c r="E222" s="5"/>
      <c r="F222" s="5"/>
      <c r="G222" s="5"/>
      <c r="H222" s="6"/>
      <c r="I222" s="5"/>
      <c r="J222" s="5"/>
      <c r="K222" s="5"/>
      <c r="L222" s="5"/>
      <c r="M222" s="5"/>
      <c r="N222" s="5"/>
    </row>
    <row r="223" spans="2:14" x14ac:dyDescent="0.2">
      <c r="B223" s="101" t="s">
        <v>47</v>
      </c>
      <c r="C223" s="5"/>
      <c r="D223" s="5"/>
      <c r="E223" s="5"/>
      <c r="F223" s="5"/>
      <c r="G223" s="5"/>
      <c r="H223" s="6"/>
      <c r="I223" s="5"/>
      <c r="J223" s="5" t="s">
        <v>47</v>
      </c>
      <c r="K223" s="5"/>
      <c r="L223" s="5"/>
      <c r="M223" s="5"/>
      <c r="N223" s="5"/>
    </row>
    <row r="225" spans="2:14" ht="12.75" customHeight="1" x14ac:dyDescent="0.2">
      <c r="B225" s="109" t="s">
        <v>5</v>
      </c>
      <c r="C225" s="121" t="s">
        <v>22</v>
      </c>
      <c r="D225" s="109" t="s">
        <v>23</v>
      </c>
      <c r="E225" s="109" t="s">
        <v>24</v>
      </c>
      <c r="F225" s="109" t="s">
        <v>48</v>
      </c>
      <c r="G225" s="109" t="s">
        <v>25</v>
      </c>
      <c r="H225" s="111" t="s">
        <v>0</v>
      </c>
      <c r="I225" s="113" t="s">
        <v>26</v>
      </c>
      <c r="J225" s="114"/>
      <c r="K225" s="114"/>
      <c r="L225" s="115"/>
      <c r="M225" s="132" t="s">
        <v>27</v>
      </c>
      <c r="N225" s="124" t="s">
        <v>28</v>
      </c>
    </row>
    <row r="226" spans="2:14" x14ac:dyDescent="0.2">
      <c r="B226" s="110"/>
      <c r="C226" s="122"/>
      <c r="D226" s="110"/>
      <c r="E226" s="110"/>
      <c r="F226" s="110"/>
      <c r="G226" s="110"/>
      <c r="H226" s="112"/>
      <c r="I226" s="3" t="s">
        <v>29</v>
      </c>
      <c r="J226" s="3" t="s">
        <v>30</v>
      </c>
      <c r="K226" s="3" t="s">
        <v>31</v>
      </c>
      <c r="L226" s="3" t="s">
        <v>32</v>
      </c>
      <c r="M226" s="133"/>
      <c r="N226" s="125"/>
    </row>
    <row r="227" spans="2:14" x14ac:dyDescent="0.2">
      <c r="B227" s="126" t="s">
        <v>84</v>
      </c>
      <c r="C227" s="127"/>
      <c r="D227" s="127"/>
      <c r="E227" s="127"/>
      <c r="F227" s="127"/>
      <c r="G227" s="128"/>
      <c r="H227" s="92" t="s">
        <v>86</v>
      </c>
      <c r="I227" s="91">
        <v>113.88420000000001</v>
      </c>
      <c r="J227" s="91">
        <v>81.4041</v>
      </c>
      <c r="K227" s="91">
        <v>40.770000000000003</v>
      </c>
      <c r="L227" s="88"/>
      <c r="M227" s="89">
        <v>3.13</v>
      </c>
      <c r="N227" s="90"/>
    </row>
    <row r="228" spans="2:14" x14ac:dyDescent="0.2">
      <c r="B228" s="129"/>
      <c r="C228" s="130"/>
      <c r="D228" s="130"/>
      <c r="E228" s="130"/>
      <c r="F228" s="130"/>
      <c r="G228" s="131"/>
      <c r="H228" s="92" t="s">
        <v>87</v>
      </c>
      <c r="I228" s="91">
        <v>103.01219999999999</v>
      </c>
      <c r="J228" s="91">
        <v>73.385999999999996</v>
      </c>
      <c r="K228" s="91">
        <v>36.828900000000004</v>
      </c>
      <c r="L228" s="88"/>
      <c r="M228" s="89">
        <v>3.13</v>
      </c>
      <c r="N228" s="90"/>
    </row>
    <row r="229" spans="2:14" x14ac:dyDescent="0.2">
      <c r="B229" s="129"/>
      <c r="C229" s="130"/>
      <c r="D229" s="130"/>
      <c r="E229" s="130"/>
      <c r="F229" s="130"/>
      <c r="G229" s="131"/>
      <c r="H229" s="92" t="s">
        <v>4</v>
      </c>
      <c r="I229" s="91">
        <v>427.94910000000004</v>
      </c>
      <c r="J229" s="91">
        <v>305.77499999999998</v>
      </c>
      <c r="K229" s="91">
        <v>153.83879999999999</v>
      </c>
      <c r="L229" s="91"/>
      <c r="M229" s="91">
        <v>13.32</v>
      </c>
      <c r="N229" s="91"/>
    </row>
    <row r="230" spans="2:14" x14ac:dyDescent="0.2">
      <c r="B230" s="129"/>
      <c r="C230" s="130"/>
      <c r="D230" s="130"/>
      <c r="E230" s="130"/>
      <c r="F230" s="130"/>
      <c r="G230" s="131"/>
      <c r="H230" s="92" t="s">
        <v>1</v>
      </c>
      <c r="I230" s="91">
        <v>57.213900000000002</v>
      </c>
      <c r="J230" s="91">
        <v>40.770000000000003</v>
      </c>
      <c r="K230" s="91">
        <v>20.6568</v>
      </c>
      <c r="L230" s="91"/>
      <c r="M230" s="91">
        <v>3.26</v>
      </c>
      <c r="N230" s="91"/>
    </row>
    <row r="231" spans="2:14" x14ac:dyDescent="0.2">
      <c r="B231" s="129"/>
      <c r="C231" s="130"/>
      <c r="D231" s="130"/>
      <c r="E231" s="130"/>
      <c r="F231" s="130"/>
      <c r="G231" s="131"/>
      <c r="H231" s="92" t="s">
        <v>3</v>
      </c>
      <c r="I231" s="91">
        <v>33.975000000000001</v>
      </c>
      <c r="J231" s="91">
        <v>24.733799999999999</v>
      </c>
      <c r="K231" s="91">
        <v>12.638699999999998</v>
      </c>
      <c r="L231" s="91"/>
      <c r="M231" s="91">
        <v>0.68</v>
      </c>
      <c r="N231" s="91"/>
    </row>
    <row r="232" spans="2:14" x14ac:dyDescent="0.2">
      <c r="B232" s="134"/>
      <c r="C232" s="135"/>
      <c r="D232" s="135"/>
      <c r="E232" s="135"/>
      <c r="F232" s="135"/>
      <c r="G232" s="136"/>
      <c r="H232" s="92" t="s">
        <v>2</v>
      </c>
      <c r="I232" s="91">
        <v>10.872</v>
      </c>
      <c r="J232" s="91">
        <v>8.2899000000000012</v>
      </c>
      <c r="K232" s="91">
        <v>4.2129000000000003</v>
      </c>
      <c r="L232" s="91"/>
      <c r="M232" s="91">
        <v>0.27</v>
      </c>
      <c r="N232" s="91"/>
    </row>
    <row r="233" spans="2:14" x14ac:dyDescent="0.2">
      <c r="B233" s="81" t="s">
        <v>85</v>
      </c>
      <c r="C233" s="78" t="s">
        <v>80</v>
      </c>
      <c r="D233" s="81">
        <v>4</v>
      </c>
      <c r="E233" s="81">
        <v>7</v>
      </c>
      <c r="F233" s="81"/>
      <c r="G233" s="22">
        <v>1.1000000000000001</v>
      </c>
      <c r="H233" s="20" t="s">
        <v>86</v>
      </c>
      <c r="I233" s="83">
        <v>0</v>
      </c>
      <c r="J233" s="83">
        <v>0</v>
      </c>
      <c r="K233" s="83">
        <v>0</v>
      </c>
      <c r="L233" s="93">
        <f>SUM(I233:K233)</f>
        <v>0</v>
      </c>
      <c r="M233" s="84">
        <v>1</v>
      </c>
      <c r="N233" s="93">
        <f>SUM(L233:M233)</f>
        <v>1</v>
      </c>
    </row>
    <row r="234" spans="2:14" x14ac:dyDescent="0.2">
      <c r="B234" s="3"/>
      <c r="C234" s="3"/>
      <c r="D234" s="3"/>
      <c r="E234" s="3"/>
      <c r="F234" s="3"/>
      <c r="G234" s="3"/>
      <c r="H234" s="8" t="s">
        <v>33</v>
      </c>
      <c r="I234" s="94">
        <f>IFERROR(I233*I227,"")</f>
        <v>0</v>
      </c>
      <c r="J234" s="94">
        <f t="shared" ref="J234:M234" si="61">IFERROR(J233*J227,"")</f>
        <v>0</v>
      </c>
      <c r="K234" s="94">
        <f t="shared" si="61"/>
        <v>0</v>
      </c>
      <c r="L234" s="93">
        <f t="shared" ref="L234:L245" si="62">SUM(I234:K234)</f>
        <v>0</v>
      </c>
      <c r="M234" s="94">
        <f t="shared" si="61"/>
        <v>3.13</v>
      </c>
      <c r="N234" s="93">
        <f t="shared" ref="N234:N246" si="63">SUM(L234:M234)</f>
        <v>3.13</v>
      </c>
    </row>
    <row r="235" spans="2:14" x14ac:dyDescent="0.2">
      <c r="B235" s="3"/>
      <c r="C235" s="3"/>
      <c r="D235" s="3"/>
      <c r="E235" s="3"/>
      <c r="F235" s="3"/>
      <c r="G235" s="3"/>
      <c r="H235" s="20" t="s">
        <v>87</v>
      </c>
      <c r="I235" s="83">
        <v>0</v>
      </c>
      <c r="J235" s="83">
        <v>0</v>
      </c>
      <c r="K235" s="83">
        <v>0</v>
      </c>
      <c r="L235" s="93">
        <f t="shared" si="62"/>
        <v>0</v>
      </c>
      <c r="M235" s="84">
        <v>4</v>
      </c>
      <c r="N235" s="93">
        <f t="shared" si="63"/>
        <v>4</v>
      </c>
    </row>
    <row r="236" spans="2:14" x14ac:dyDescent="0.2">
      <c r="B236" s="3"/>
      <c r="C236" s="3"/>
      <c r="D236" s="3"/>
      <c r="E236" s="3"/>
      <c r="F236" s="3"/>
      <c r="G236" s="3"/>
      <c r="H236" s="8" t="s">
        <v>33</v>
      </c>
      <c r="I236" s="94">
        <f>IFERROR(I235*I228,"")</f>
        <v>0</v>
      </c>
      <c r="J236" s="94">
        <f t="shared" ref="J236:M236" si="64">IFERROR(J235*J228,"")</f>
        <v>0</v>
      </c>
      <c r="K236" s="94">
        <f t="shared" si="64"/>
        <v>0</v>
      </c>
      <c r="L236" s="93">
        <f t="shared" si="62"/>
        <v>0</v>
      </c>
      <c r="M236" s="94">
        <f t="shared" si="64"/>
        <v>12.52</v>
      </c>
      <c r="N236" s="93">
        <f t="shared" si="63"/>
        <v>12.52</v>
      </c>
    </row>
    <row r="237" spans="2:14" x14ac:dyDescent="0.2">
      <c r="B237" s="3"/>
      <c r="C237" s="3"/>
      <c r="D237" s="3"/>
      <c r="E237" s="3"/>
      <c r="F237" s="3"/>
      <c r="G237" s="3"/>
      <c r="H237" s="21" t="s">
        <v>4</v>
      </c>
      <c r="I237" s="86">
        <v>0</v>
      </c>
      <c r="J237" s="83">
        <v>0</v>
      </c>
      <c r="K237" s="83">
        <v>0</v>
      </c>
      <c r="L237" s="93">
        <f t="shared" si="62"/>
        <v>0</v>
      </c>
      <c r="M237" s="84">
        <v>0</v>
      </c>
      <c r="N237" s="93">
        <f t="shared" si="63"/>
        <v>0</v>
      </c>
    </row>
    <row r="238" spans="2:14" x14ac:dyDescent="0.2">
      <c r="B238" s="3"/>
      <c r="C238" s="3"/>
      <c r="D238" s="3"/>
      <c r="E238" s="3"/>
      <c r="F238" s="3"/>
      <c r="G238" s="3"/>
      <c r="H238" s="8" t="s">
        <v>33</v>
      </c>
      <c r="I238" s="94">
        <f>IFERROR(I237*I239,"")</f>
        <v>0</v>
      </c>
      <c r="J238" s="94">
        <f t="shared" ref="J238:M238" si="65">IFERROR(J237*J239,"")</f>
        <v>0</v>
      </c>
      <c r="K238" s="94">
        <f t="shared" si="65"/>
        <v>0</v>
      </c>
      <c r="L238" s="93">
        <f t="shared" si="62"/>
        <v>0</v>
      </c>
      <c r="M238" s="94">
        <f t="shared" si="65"/>
        <v>0</v>
      </c>
      <c r="N238" s="93">
        <f t="shared" si="63"/>
        <v>0</v>
      </c>
    </row>
    <row r="239" spans="2:14" x14ac:dyDescent="0.2">
      <c r="B239" s="3"/>
      <c r="C239" s="3"/>
      <c r="D239" s="3"/>
      <c r="E239" s="3"/>
      <c r="F239" s="3"/>
      <c r="G239" s="3"/>
      <c r="H239" s="21" t="s">
        <v>1</v>
      </c>
      <c r="I239" s="86">
        <v>0</v>
      </c>
      <c r="J239" s="83">
        <v>0</v>
      </c>
      <c r="K239" s="83">
        <v>0</v>
      </c>
      <c r="L239" s="93">
        <f t="shared" si="62"/>
        <v>0</v>
      </c>
      <c r="M239" s="84">
        <v>6</v>
      </c>
      <c r="N239" s="93">
        <f t="shared" si="63"/>
        <v>6</v>
      </c>
    </row>
    <row r="240" spans="2:14" x14ac:dyDescent="0.2">
      <c r="B240" s="3"/>
      <c r="C240" s="3"/>
      <c r="D240" s="3"/>
      <c r="E240" s="3"/>
      <c r="F240" s="3"/>
      <c r="G240" s="3"/>
      <c r="H240" s="8" t="s">
        <v>33</v>
      </c>
      <c r="I240" s="94">
        <f>IFERROR(I239*I230,"")</f>
        <v>0</v>
      </c>
      <c r="J240" s="94">
        <f t="shared" ref="J240:M240" si="66">IFERROR(J239*J230,"")</f>
        <v>0</v>
      </c>
      <c r="K240" s="94">
        <f t="shared" si="66"/>
        <v>0</v>
      </c>
      <c r="L240" s="93">
        <f t="shared" si="62"/>
        <v>0</v>
      </c>
      <c r="M240" s="94">
        <f t="shared" si="66"/>
        <v>19.559999999999999</v>
      </c>
      <c r="N240" s="93">
        <f t="shared" si="63"/>
        <v>19.559999999999999</v>
      </c>
    </row>
    <row r="241" spans="2:14" x14ac:dyDescent="0.2">
      <c r="B241" s="3"/>
      <c r="C241" s="3"/>
      <c r="D241" s="3"/>
      <c r="E241" s="3"/>
      <c r="F241" s="3"/>
      <c r="G241" s="3"/>
      <c r="H241" s="21" t="s">
        <v>3</v>
      </c>
      <c r="I241" s="86">
        <v>0</v>
      </c>
      <c r="J241" s="83">
        <v>0</v>
      </c>
      <c r="K241" s="83">
        <v>0</v>
      </c>
      <c r="L241" s="93">
        <f t="shared" si="62"/>
        <v>0</v>
      </c>
      <c r="M241" s="84">
        <v>6</v>
      </c>
      <c r="N241" s="93">
        <f t="shared" si="63"/>
        <v>6</v>
      </c>
    </row>
    <row r="242" spans="2:14" x14ac:dyDescent="0.2">
      <c r="B242" s="3"/>
      <c r="C242" s="3"/>
      <c r="D242" s="3"/>
      <c r="E242" s="3"/>
      <c r="F242" s="3"/>
      <c r="G242" s="3"/>
      <c r="H242" s="8" t="s">
        <v>33</v>
      </c>
      <c r="I242" s="94">
        <f>IFERROR(I241*I231,"")</f>
        <v>0</v>
      </c>
      <c r="J242" s="94">
        <f t="shared" ref="J242:M242" si="67">IFERROR(J241*J231,"")</f>
        <v>0</v>
      </c>
      <c r="K242" s="94">
        <f t="shared" si="67"/>
        <v>0</v>
      </c>
      <c r="L242" s="93">
        <f t="shared" si="62"/>
        <v>0</v>
      </c>
      <c r="M242" s="94">
        <f t="shared" si="67"/>
        <v>4.08</v>
      </c>
      <c r="N242" s="93">
        <f t="shared" si="63"/>
        <v>4.08</v>
      </c>
    </row>
    <row r="243" spans="2:14" x14ac:dyDescent="0.2">
      <c r="B243" s="3"/>
      <c r="C243" s="3"/>
      <c r="D243" s="3"/>
      <c r="E243" s="3"/>
      <c r="F243" s="3"/>
      <c r="G243" s="3"/>
      <c r="H243" s="21" t="s">
        <v>2</v>
      </c>
      <c r="I243" s="85">
        <v>0</v>
      </c>
      <c r="J243" s="83">
        <v>0</v>
      </c>
      <c r="K243" s="83">
        <v>0</v>
      </c>
      <c r="L243" s="93">
        <f t="shared" si="62"/>
        <v>0</v>
      </c>
      <c r="M243" s="84">
        <v>1</v>
      </c>
      <c r="N243" s="93">
        <f t="shared" si="63"/>
        <v>1</v>
      </c>
    </row>
    <row r="244" spans="2:14" x14ac:dyDescent="0.2">
      <c r="B244" s="3"/>
      <c r="C244" s="3"/>
      <c r="D244" s="3"/>
      <c r="E244" s="3"/>
      <c r="F244" s="3"/>
      <c r="G244" s="3"/>
      <c r="H244" s="8" t="s">
        <v>33</v>
      </c>
      <c r="I244" s="94">
        <f>SUM(I243*I232)</f>
        <v>0</v>
      </c>
      <c r="J244" s="94">
        <f t="shared" ref="J244:M244" si="68">SUM(J243*J232)</f>
        <v>0</v>
      </c>
      <c r="K244" s="94">
        <f t="shared" si="68"/>
        <v>0</v>
      </c>
      <c r="L244" s="93">
        <f t="shared" si="62"/>
        <v>0</v>
      </c>
      <c r="M244" s="94">
        <f t="shared" si="68"/>
        <v>0.27</v>
      </c>
      <c r="N244" s="93">
        <f t="shared" si="63"/>
        <v>0.27</v>
      </c>
    </row>
    <row r="245" spans="2:14" x14ac:dyDescent="0.2">
      <c r="B245" s="3"/>
      <c r="C245" s="3"/>
      <c r="D245" s="3"/>
      <c r="E245" s="3"/>
      <c r="F245" s="3"/>
      <c r="G245" s="3"/>
      <c r="H245" s="9" t="s">
        <v>34</v>
      </c>
      <c r="I245" s="94">
        <f>SUM(I233+I235+I237+I239+I241+I243)</f>
        <v>0</v>
      </c>
      <c r="J245" s="94">
        <f t="shared" ref="J245:M245" si="69">SUM(J233+J235+J237+J239+J241+J243)</f>
        <v>0</v>
      </c>
      <c r="K245" s="94">
        <f t="shared" si="69"/>
        <v>0</v>
      </c>
      <c r="L245" s="93">
        <f t="shared" si="62"/>
        <v>0</v>
      </c>
      <c r="M245" s="94">
        <f t="shared" si="69"/>
        <v>18</v>
      </c>
      <c r="N245" s="93">
        <f t="shared" si="63"/>
        <v>18</v>
      </c>
    </row>
    <row r="246" spans="2:14" x14ac:dyDescent="0.2">
      <c r="B246" s="3"/>
      <c r="C246" s="3"/>
      <c r="D246" s="3"/>
      <c r="E246" s="3"/>
      <c r="F246" s="3"/>
      <c r="G246" s="3"/>
      <c r="H246" s="9" t="s">
        <v>49</v>
      </c>
      <c r="I246" s="94">
        <f>SUM(I234+I236+I238+I240+I242+I244)</f>
        <v>0</v>
      </c>
      <c r="J246" s="94">
        <f t="shared" ref="J246:K246" si="70">SUM(J234+J236+J238+J240+J242+J244)</f>
        <v>0</v>
      </c>
      <c r="K246" s="94">
        <f t="shared" si="70"/>
        <v>0</v>
      </c>
      <c r="L246" s="98">
        <f t="shared" ref="L246" si="71">SUM(I246:K246)</f>
        <v>0</v>
      </c>
      <c r="M246" s="97">
        <f t="shared" ref="M246" si="72">SUM(M234+M236+M238+M240+M242+M244)</f>
        <v>39.559999999999995</v>
      </c>
      <c r="N246" s="98">
        <f t="shared" si="63"/>
        <v>39.559999999999995</v>
      </c>
    </row>
    <row r="247" spans="2:14" x14ac:dyDescent="0.2">
      <c r="B247" s="116" t="s">
        <v>35</v>
      </c>
      <c r="C247" s="116"/>
      <c r="D247" s="116"/>
      <c r="E247" s="116"/>
      <c r="F247" s="100"/>
      <c r="G247" s="5"/>
      <c r="H247" s="6"/>
      <c r="I247" s="5"/>
      <c r="J247" s="12"/>
      <c r="K247" s="12"/>
      <c r="L247" s="13"/>
      <c r="M247" s="12"/>
      <c r="N247" s="12"/>
    </row>
    <row r="248" spans="2:14" x14ac:dyDescent="0.2">
      <c r="B248" s="107" t="s">
        <v>79</v>
      </c>
      <c r="C248" s="107"/>
      <c r="D248" s="107"/>
      <c r="E248" s="107"/>
      <c r="F248" s="107"/>
      <c r="G248" s="107"/>
      <c r="H248" s="107"/>
      <c r="I248" s="107"/>
      <c r="J248" s="79"/>
      <c r="K248" s="79"/>
      <c r="L248" s="80"/>
      <c r="M248" s="79"/>
      <c r="N248" s="79"/>
    </row>
    <row r="249" spans="2:14" x14ac:dyDescent="0.2">
      <c r="B249" s="108" t="s">
        <v>36</v>
      </c>
      <c r="C249" s="108"/>
      <c r="D249" s="108"/>
      <c r="E249" s="108"/>
      <c r="F249" s="108"/>
      <c r="G249" s="108"/>
      <c r="H249" s="108"/>
      <c r="I249" s="108"/>
      <c r="J249" s="12"/>
      <c r="K249" s="12"/>
      <c r="L249" s="13"/>
      <c r="M249" s="12"/>
      <c r="N249" s="12"/>
    </row>
    <row r="250" spans="2:14" x14ac:dyDescent="0.2">
      <c r="B250" s="108" t="s">
        <v>37</v>
      </c>
      <c r="C250" s="108"/>
      <c r="D250" s="108"/>
      <c r="E250" s="108"/>
      <c r="F250" s="108"/>
      <c r="G250" s="108"/>
      <c r="H250" s="108"/>
      <c r="I250" s="108"/>
      <c r="J250" s="12"/>
      <c r="K250" s="12"/>
      <c r="L250" s="13"/>
      <c r="M250" s="12"/>
      <c r="N250" s="12"/>
    </row>
    <row r="251" spans="2:14" x14ac:dyDescent="0.2">
      <c r="B251" s="108" t="s">
        <v>38</v>
      </c>
      <c r="C251" s="108"/>
      <c r="D251" s="108"/>
      <c r="E251" s="108"/>
      <c r="F251" s="108"/>
      <c r="G251" s="108"/>
      <c r="H251" s="108"/>
      <c r="I251" s="108"/>
      <c r="J251" s="12"/>
      <c r="K251" s="12"/>
      <c r="L251" s="13"/>
      <c r="M251" s="12"/>
      <c r="N251" s="12"/>
    </row>
    <row r="252" spans="2:14" x14ac:dyDescent="0.2">
      <c r="B252" s="108" t="s">
        <v>39</v>
      </c>
      <c r="C252" s="108"/>
      <c r="D252" s="108"/>
      <c r="E252" s="108"/>
      <c r="F252" s="108"/>
      <c r="G252" s="108"/>
      <c r="H252" s="108"/>
      <c r="I252" s="108"/>
      <c r="J252" s="5"/>
      <c r="K252" s="5"/>
      <c r="L252" s="5"/>
      <c r="M252" s="5"/>
      <c r="N252" s="5"/>
    </row>
    <row r="253" spans="2:14" x14ac:dyDescent="0.2">
      <c r="B253" s="108" t="s">
        <v>40</v>
      </c>
      <c r="C253" s="108"/>
      <c r="D253" s="108"/>
      <c r="E253" s="108"/>
      <c r="F253" s="108"/>
      <c r="G253" s="108"/>
      <c r="H253" s="108"/>
      <c r="I253" s="108"/>
      <c r="J253" s="5"/>
      <c r="K253" s="5"/>
      <c r="L253" s="5"/>
      <c r="M253" s="5"/>
      <c r="N253" s="5"/>
    </row>
    <row r="254" spans="2:14" x14ac:dyDescent="0.2">
      <c r="B254" s="108" t="s">
        <v>41</v>
      </c>
      <c r="C254" s="108"/>
      <c r="D254" s="108"/>
      <c r="E254" s="108"/>
      <c r="F254" s="108"/>
      <c r="G254" s="108"/>
      <c r="H254" s="108"/>
      <c r="I254" s="108"/>
      <c r="J254" s="5"/>
      <c r="K254" s="5"/>
      <c r="L254" s="5"/>
      <c r="M254" s="5"/>
      <c r="N254" s="5"/>
    </row>
    <row r="255" spans="2:14" x14ac:dyDescent="0.2">
      <c r="B255" s="108" t="s">
        <v>42</v>
      </c>
      <c r="C255" s="108"/>
      <c r="D255" s="108"/>
      <c r="E255" s="108"/>
      <c r="F255" s="108"/>
      <c r="G255" s="108"/>
      <c r="H255" s="108"/>
      <c r="I255" s="108"/>
      <c r="J255" s="5"/>
      <c r="K255" s="5"/>
      <c r="L255" s="5"/>
      <c r="M255" s="5"/>
      <c r="N255" s="5"/>
    </row>
    <row r="256" spans="2:14" x14ac:dyDescent="0.2">
      <c r="B256" s="101"/>
      <c r="C256" s="101"/>
      <c r="D256" s="101"/>
      <c r="E256" s="101"/>
      <c r="F256" s="101"/>
      <c r="G256" s="101"/>
      <c r="H256" s="101"/>
      <c r="I256" s="101"/>
      <c r="J256" s="5"/>
      <c r="K256" s="5"/>
      <c r="L256" s="5"/>
      <c r="M256" s="5"/>
      <c r="N256" s="5"/>
    </row>
    <row r="257" spans="2:14" x14ac:dyDescent="0.2">
      <c r="B257" s="5" t="s">
        <v>43</v>
      </c>
      <c r="C257" s="5"/>
      <c r="D257" s="5"/>
      <c r="E257" s="5"/>
      <c r="F257" s="5"/>
      <c r="G257" s="5"/>
      <c r="H257" s="6"/>
      <c r="I257" s="5"/>
      <c r="J257" s="5" t="s">
        <v>44</v>
      </c>
      <c r="K257" s="5"/>
      <c r="L257" s="5"/>
      <c r="M257" s="5"/>
      <c r="N257" s="5"/>
    </row>
    <row r="258" spans="2:14" x14ac:dyDescent="0.2">
      <c r="B258" s="16" t="s">
        <v>78</v>
      </c>
      <c r="C258" s="16"/>
      <c r="D258" s="5"/>
      <c r="E258" s="5"/>
      <c r="F258" s="5"/>
      <c r="G258" s="5"/>
      <c r="H258" s="6"/>
      <c r="I258" s="5"/>
      <c r="J258" s="16"/>
      <c r="K258" s="16"/>
      <c r="L258" s="16"/>
      <c r="M258" s="5"/>
      <c r="N258" s="5"/>
    </row>
    <row r="259" spans="2:14" x14ac:dyDescent="0.2">
      <c r="B259" s="17" t="s">
        <v>45</v>
      </c>
      <c r="C259" s="5"/>
      <c r="D259" s="5"/>
      <c r="E259" s="5"/>
      <c r="F259" s="5"/>
      <c r="G259" s="5"/>
      <c r="H259" s="6"/>
      <c r="I259" s="5"/>
      <c r="J259" s="5" t="s">
        <v>45</v>
      </c>
      <c r="K259" s="5"/>
      <c r="L259" s="5"/>
      <c r="M259" s="5"/>
      <c r="N259" s="5"/>
    </row>
    <row r="260" spans="2:14" x14ac:dyDescent="0.2">
      <c r="B260" s="5"/>
      <c r="C260" s="5"/>
      <c r="D260" s="5"/>
      <c r="E260" s="5"/>
      <c r="F260" s="5"/>
      <c r="G260" s="5"/>
      <c r="H260" s="6"/>
      <c r="I260" s="5"/>
      <c r="J260" s="5"/>
      <c r="K260" s="5"/>
      <c r="L260" s="5"/>
      <c r="M260" s="5"/>
      <c r="N260" s="5"/>
    </row>
    <row r="261" spans="2:14" x14ac:dyDescent="0.2">
      <c r="B261" s="16"/>
      <c r="C261" s="16"/>
      <c r="D261" s="5"/>
      <c r="E261" s="5"/>
      <c r="F261" s="5"/>
      <c r="G261" s="5"/>
      <c r="H261" s="6"/>
      <c r="I261" s="5"/>
      <c r="J261" s="16"/>
      <c r="K261" s="16"/>
      <c r="L261" s="16"/>
      <c r="M261" s="5"/>
      <c r="N261" s="5"/>
    </row>
    <row r="262" spans="2:14" x14ac:dyDescent="0.2">
      <c r="B262" s="18" t="s">
        <v>46</v>
      </c>
      <c r="C262" s="5"/>
      <c r="D262" s="5"/>
      <c r="E262" s="5"/>
      <c r="F262" s="5"/>
      <c r="G262" s="5"/>
      <c r="H262" s="6"/>
      <c r="I262" s="5"/>
      <c r="J262" s="105" t="s">
        <v>46</v>
      </c>
      <c r="K262" s="105"/>
      <c r="L262" s="105"/>
      <c r="M262" s="5"/>
      <c r="N262" s="5"/>
    </row>
    <row r="263" spans="2:14" x14ac:dyDescent="0.2">
      <c r="B263" s="5"/>
      <c r="C263" s="5"/>
      <c r="D263" s="5"/>
      <c r="E263" s="5"/>
      <c r="F263" s="5"/>
      <c r="G263" s="5"/>
      <c r="H263" s="6"/>
      <c r="I263" s="5"/>
      <c r="J263" s="5"/>
      <c r="K263" s="5"/>
      <c r="L263" s="5"/>
      <c r="M263" s="5"/>
      <c r="N263" s="5"/>
    </row>
    <row r="264" spans="2:14" x14ac:dyDescent="0.2">
      <c r="B264" s="101" t="s">
        <v>47</v>
      </c>
      <c r="C264" s="5"/>
      <c r="D264" s="5"/>
      <c r="E264" s="5"/>
      <c r="F264" s="5"/>
      <c r="G264" s="5"/>
      <c r="H264" s="6"/>
      <c r="I264" s="5"/>
      <c r="J264" s="5" t="s">
        <v>47</v>
      </c>
      <c r="K264" s="5"/>
      <c r="L264" s="5"/>
      <c r="M264" s="5"/>
      <c r="N264" s="5"/>
    </row>
    <row r="266" spans="2:14" x14ac:dyDescent="0.2">
      <c r="B266" s="109" t="s">
        <v>5</v>
      </c>
      <c r="C266" s="121" t="s">
        <v>22</v>
      </c>
      <c r="D266" s="117" t="s">
        <v>23</v>
      </c>
      <c r="E266" s="117" t="s">
        <v>24</v>
      </c>
      <c r="F266" s="117" t="s">
        <v>48</v>
      </c>
      <c r="G266" s="117" t="s">
        <v>25</v>
      </c>
      <c r="H266" s="118" t="s">
        <v>0</v>
      </c>
      <c r="I266" s="119" t="s">
        <v>26</v>
      </c>
      <c r="J266" s="119"/>
      <c r="K266" s="119"/>
      <c r="L266" s="119"/>
      <c r="M266" s="123" t="s">
        <v>27</v>
      </c>
      <c r="N266" s="124" t="s">
        <v>28</v>
      </c>
    </row>
    <row r="267" spans="2:14" x14ac:dyDescent="0.2">
      <c r="B267" s="110"/>
      <c r="C267" s="122"/>
      <c r="D267" s="117"/>
      <c r="E267" s="117"/>
      <c r="F267" s="117"/>
      <c r="G267" s="117"/>
      <c r="H267" s="118"/>
      <c r="I267" s="3" t="s">
        <v>29</v>
      </c>
      <c r="J267" s="3" t="s">
        <v>30</v>
      </c>
      <c r="K267" s="3" t="s">
        <v>31</v>
      </c>
      <c r="L267" s="3" t="s">
        <v>32</v>
      </c>
      <c r="M267" s="123"/>
      <c r="N267" s="125"/>
    </row>
    <row r="268" spans="2:14" x14ac:dyDescent="0.2">
      <c r="B268" s="126" t="s">
        <v>84</v>
      </c>
      <c r="C268" s="127"/>
      <c r="D268" s="127"/>
      <c r="E268" s="127"/>
      <c r="F268" s="127"/>
      <c r="G268" s="128"/>
      <c r="H268" s="92" t="s">
        <v>86</v>
      </c>
      <c r="I268" s="91">
        <v>113.88420000000001</v>
      </c>
      <c r="J268" s="91">
        <v>81.4041</v>
      </c>
      <c r="K268" s="91">
        <v>40.770000000000003</v>
      </c>
      <c r="L268" s="88"/>
      <c r="M268" s="89">
        <v>3.13</v>
      </c>
      <c r="N268" s="90"/>
    </row>
    <row r="269" spans="2:14" x14ac:dyDescent="0.2">
      <c r="B269" s="129"/>
      <c r="C269" s="130"/>
      <c r="D269" s="130"/>
      <c r="E269" s="130"/>
      <c r="F269" s="130"/>
      <c r="G269" s="131"/>
      <c r="H269" s="92" t="s">
        <v>87</v>
      </c>
      <c r="I269" s="91">
        <v>103.01219999999999</v>
      </c>
      <c r="J269" s="91">
        <v>73.385999999999996</v>
      </c>
      <c r="K269" s="91">
        <v>36.828900000000004</v>
      </c>
      <c r="L269" s="88"/>
      <c r="M269" s="89">
        <v>3.13</v>
      </c>
      <c r="N269" s="90"/>
    </row>
    <row r="270" spans="2:14" x14ac:dyDescent="0.2">
      <c r="B270" s="129"/>
      <c r="C270" s="130"/>
      <c r="D270" s="130"/>
      <c r="E270" s="130"/>
      <c r="F270" s="130"/>
      <c r="G270" s="131"/>
      <c r="H270" s="92" t="s">
        <v>4</v>
      </c>
      <c r="I270" s="91">
        <v>427.94910000000004</v>
      </c>
      <c r="J270" s="91">
        <v>305.77499999999998</v>
      </c>
      <c r="K270" s="91">
        <v>153.83879999999999</v>
      </c>
      <c r="L270" s="91"/>
      <c r="M270" s="91">
        <v>13.32</v>
      </c>
      <c r="N270" s="91"/>
    </row>
    <row r="271" spans="2:14" x14ac:dyDescent="0.2">
      <c r="B271" s="129"/>
      <c r="C271" s="130"/>
      <c r="D271" s="130"/>
      <c r="E271" s="130"/>
      <c r="F271" s="130"/>
      <c r="G271" s="131"/>
      <c r="H271" s="92" t="s">
        <v>1</v>
      </c>
      <c r="I271" s="91">
        <v>57.213900000000002</v>
      </c>
      <c r="J271" s="91">
        <v>40.770000000000003</v>
      </c>
      <c r="K271" s="91">
        <v>20.6568</v>
      </c>
      <c r="L271" s="91"/>
      <c r="M271" s="91">
        <v>3.26</v>
      </c>
      <c r="N271" s="91"/>
    </row>
    <row r="272" spans="2:14" x14ac:dyDescent="0.2">
      <c r="B272" s="129"/>
      <c r="C272" s="130"/>
      <c r="D272" s="130"/>
      <c r="E272" s="130"/>
      <c r="F272" s="130"/>
      <c r="G272" s="131"/>
      <c r="H272" s="92" t="s">
        <v>3</v>
      </c>
      <c r="I272" s="91">
        <v>33.975000000000001</v>
      </c>
      <c r="J272" s="91">
        <v>24.733799999999999</v>
      </c>
      <c r="K272" s="91">
        <v>12.638699999999998</v>
      </c>
      <c r="L272" s="91"/>
      <c r="M272" s="91">
        <v>0.68</v>
      </c>
      <c r="N272" s="91"/>
    </row>
    <row r="273" spans="2:14" x14ac:dyDescent="0.2">
      <c r="B273" s="129"/>
      <c r="C273" s="130"/>
      <c r="D273" s="130"/>
      <c r="E273" s="130"/>
      <c r="F273" s="130"/>
      <c r="G273" s="131"/>
      <c r="H273" s="92" t="s">
        <v>2</v>
      </c>
      <c r="I273" s="91">
        <v>10.872</v>
      </c>
      <c r="J273" s="91">
        <v>8.2899000000000012</v>
      </c>
      <c r="K273" s="91">
        <v>4.2129000000000003</v>
      </c>
      <c r="L273" s="91"/>
      <c r="M273" s="91">
        <v>0.27</v>
      </c>
      <c r="N273" s="91"/>
    </row>
    <row r="274" spans="2:14" x14ac:dyDescent="0.2">
      <c r="B274" s="81" t="s">
        <v>85</v>
      </c>
      <c r="C274" s="78" t="s">
        <v>80</v>
      </c>
      <c r="D274" s="81">
        <v>4</v>
      </c>
      <c r="E274" s="81">
        <v>17</v>
      </c>
      <c r="F274" s="81"/>
      <c r="G274" s="22">
        <v>2.2999999999999998</v>
      </c>
      <c r="H274" s="20" t="s">
        <v>86</v>
      </c>
      <c r="I274" s="83">
        <v>0</v>
      </c>
      <c r="J274" s="83">
        <v>0</v>
      </c>
      <c r="K274" s="83">
        <v>0</v>
      </c>
      <c r="L274" s="93">
        <f>SUM(I274:K274)</f>
        <v>0</v>
      </c>
      <c r="M274" s="84">
        <v>0</v>
      </c>
      <c r="N274" s="93">
        <f>SUM(L274:M274)</f>
        <v>0</v>
      </c>
    </row>
    <row r="275" spans="2:14" x14ac:dyDescent="0.2">
      <c r="B275" s="3"/>
      <c r="C275" s="3"/>
      <c r="D275" s="3"/>
      <c r="E275" s="3"/>
      <c r="F275" s="3"/>
      <c r="G275" s="3"/>
      <c r="H275" s="8" t="s">
        <v>33</v>
      </c>
      <c r="I275" s="94">
        <f>IFERROR(I274*I268,"")</f>
        <v>0</v>
      </c>
      <c r="J275" s="94">
        <f t="shared" ref="J275:M275" si="73">IFERROR(J274*J268,"")</f>
        <v>0</v>
      </c>
      <c r="K275" s="94">
        <f t="shared" si="73"/>
        <v>0</v>
      </c>
      <c r="L275" s="93">
        <f t="shared" ref="L275:L286" si="74">SUM(I275:K275)</f>
        <v>0</v>
      </c>
      <c r="M275" s="94">
        <f t="shared" si="73"/>
        <v>0</v>
      </c>
      <c r="N275" s="93">
        <f t="shared" ref="N275:N287" si="75">SUM(L275:M275)</f>
        <v>0</v>
      </c>
    </row>
    <row r="276" spans="2:14" x14ac:dyDescent="0.2">
      <c r="B276" s="3"/>
      <c r="C276" s="3"/>
      <c r="D276" s="3"/>
      <c r="E276" s="3"/>
      <c r="F276" s="3"/>
      <c r="G276" s="3"/>
      <c r="H276" s="20" t="s">
        <v>87</v>
      </c>
      <c r="I276" s="83">
        <v>0</v>
      </c>
      <c r="J276" s="83">
        <v>0</v>
      </c>
      <c r="K276" s="83">
        <v>0</v>
      </c>
      <c r="L276" s="93">
        <f t="shared" si="74"/>
        <v>0</v>
      </c>
      <c r="M276" s="84">
        <v>0</v>
      </c>
      <c r="N276" s="93">
        <f t="shared" si="75"/>
        <v>0</v>
      </c>
    </row>
    <row r="277" spans="2:14" x14ac:dyDescent="0.2">
      <c r="B277" s="3"/>
      <c r="C277" s="3"/>
      <c r="D277" s="3"/>
      <c r="E277" s="3"/>
      <c r="F277" s="3"/>
      <c r="G277" s="3"/>
      <c r="H277" s="8" t="s">
        <v>33</v>
      </c>
      <c r="I277" s="94">
        <f>IFERROR(I276*I269,"")</f>
        <v>0</v>
      </c>
      <c r="J277" s="94">
        <f t="shared" ref="J277:M277" si="76">IFERROR(J276*J269,"")</f>
        <v>0</v>
      </c>
      <c r="K277" s="94">
        <f t="shared" si="76"/>
        <v>0</v>
      </c>
      <c r="L277" s="93">
        <f t="shared" si="74"/>
        <v>0</v>
      </c>
      <c r="M277" s="94">
        <f t="shared" si="76"/>
        <v>0</v>
      </c>
      <c r="N277" s="93">
        <f t="shared" si="75"/>
        <v>0</v>
      </c>
    </row>
    <row r="278" spans="2:14" x14ac:dyDescent="0.2">
      <c r="B278" s="3"/>
      <c r="C278" s="3"/>
      <c r="D278" s="3"/>
      <c r="E278" s="3"/>
      <c r="F278" s="3"/>
      <c r="G278" s="3"/>
      <c r="H278" s="21" t="s">
        <v>4</v>
      </c>
      <c r="I278" s="86">
        <v>0</v>
      </c>
      <c r="J278" s="83">
        <v>0</v>
      </c>
      <c r="K278" s="83">
        <v>0</v>
      </c>
      <c r="L278" s="93">
        <f t="shared" si="74"/>
        <v>0</v>
      </c>
      <c r="M278" s="84">
        <v>0</v>
      </c>
      <c r="N278" s="93">
        <f t="shared" si="75"/>
        <v>0</v>
      </c>
    </row>
    <row r="279" spans="2:14" x14ac:dyDescent="0.2">
      <c r="B279" s="3"/>
      <c r="C279" s="3"/>
      <c r="D279" s="3"/>
      <c r="E279" s="3"/>
      <c r="F279" s="3"/>
      <c r="G279" s="3"/>
      <c r="H279" s="8" t="s">
        <v>33</v>
      </c>
      <c r="I279" s="94">
        <f>IFERROR(I278*I280,"")</f>
        <v>0</v>
      </c>
      <c r="J279" s="94">
        <f t="shared" ref="J279:M279" si="77">IFERROR(J278*J280,"")</f>
        <v>0</v>
      </c>
      <c r="K279" s="94">
        <f t="shared" si="77"/>
        <v>0</v>
      </c>
      <c r="L279" s="93">
        <f t="shared" si="74"/>
        <v>0</v>
      </c>
      <c r="M279" s="94">
        <f t="shared" si="77"/>
        <v>0</v>
      </c>
      <c r="N279" s="93">
        <f t="shared" si="75"/>
        <v>0</v>
      </c>
    </row>
    <row r="280" spans="2:14" x14ac:dyDescent="0.2">
      <c r="B280" s="3"/>
      <c r="C280" s="3"/>
      <c r="D280" s="3"/>
      <c r="E280" s="3"/>
      <c r="F280" s="3"/>
      <c r="G280" s="3"/>
      <c r="H280" s="21" t="s">
        <v>1</v>
      </c>
      <c r="I280" s="86">
        <v>1</v>
      </c>
      <c r="J280" s="83">
        <v>1</v>
      </c>
      <c r="K280" s="83">
        <v>0</v>
      </c>
      <c r="L280" s="93">
        <f t="shared" si="74"/>
        <v>2</v>
      </c>
      <c r="M280" s="84">
        <v>6</v>
      </c>
      <c r="N280" s="93">
        <f t="shared" si="75"/>
        <v>8</v>
      </c>
    </row>
    <row r="281" spans="2:14" x14ac:dyDescent="0.2">
      <c r="B281" s="3"/>
      <c r="C281" s="3"/>
      <c r="D281" s="3"/>
      <c r="E281" s="3"/>
      <c r="F281" s="3"/>
      <c r="G281" s="3"/>
      <c r="H281" s="8" t="s">
        <v>33</v>
      </c>
      <c r="I281" s="94">
        <f>IFERROR(I280*I271,"")</f>
        <v>57.213900000000002</v>
      </c>
      <c r="J281" s="94">
        <f t="shared" ref="J281:M281" si="78">IFERROR(J280*J271,"")</f>
        <v>40.770000000000003</v>
      </c>
      <c r="K281" s="94">
        <f t="shared" si="78"/>
        <v>0</v>
      </c>
      <c r="L281" s="93">
        <f t="shared" si="74"/>
        <v>97.983900000000006</v>
      </c>
      <c r="M281" s="94">
        <f t="shared" si="78"/>
        <v>19.559999999999999</v>
      </c>
      <c r="N281" s="93">
        <f t="shared" si="75"/>
        <v>117.54390000000001</v>
      </c>
    </row>
    <row r="282" spans="2:14" x14ac:dyDescent="0.2">
      <c r="B282" s="3"/>
      <c r="C282" s="3"/>
      <c r="D282" s="3"/>
      <c r="E282" s="3"/>
      <c r="F282" s="3"/>
      <c r="G282" s="3"/>
      <c r="H282" s="21" t="s">
        <v>3</v>
      </c>
      <c r="I282" s="86">
        <v>0</v>
      </c>
      <c r="J282" s="83">
        <v>0</v>
      </c>
      <c r="K282" s="83">
        <v>0</v>
      </c>
      <c r="L282" s="93">
        <f t="shared" si="74"/>
        <v>0</v>
      </c>
      <c r="M282" s="84">
        <v>0</v>
      </c>
      <c r="N282" s="93">
        <f t="shared" si="75"/>
        <v>0</v>
      </c>
    </row>
    <row r="283" spans="2:14" x14ac:dyDescent="0.2">
      <c r="B283" s="3"/>
      <c r="C283" s="3"/>
      <c r="D283" s="3"/>
      <c r="E283" s="3"/>
      <c r="F283" s="3"/>
      <c r="G283" s="3"/>
      <c r="H283" s="8" t="s">
        <v>33</v>
      </c>
      <c r="I283" s="94">
        <f>IFERROR(I282*I272,"")</f>
        <v>0</v>
      </c>
      <c r="J283" s="94">
        <f t="shared" ref="J283:M283" si="79">IFERROR(J282*J272,"")</f>
        <v>0</v>
      </c>
      <c r="K283" s="94">
        <f t="shared" si="79"/>
        <v>0</v>
      </c>
      <c r="L283" s="93">
        <f t="shared" si="74"/>
        <v>0</v>
      </c>
      <c r="M283" s="94">
        <f t="shared" si="79"/>
        <v>0</v>
      </c>
      <c r="N283" s="93">
        <f t="shared" si="75"/>
        <v>0</v>
      </c>
    </row>
    <row r="284" spans="2:14" x14ac:dyDescent="0.2">
      <c r="B284" s="3"/>
      <c r="C284" s="3"/>
      <c r="D284" s="3"/>
      <c r="E284" s="3"/>
      <c r="F284" s="3"/>
      <c r="G284" s="3"/>
      <c r="H284" s="21" t="s">
        <v>2</v>
      </c>
      <c r="I284" s="85">
        <v>0</v>
      </c>
      <c r="J284" s="83">
        <v>0</v>
      </c>
      <c r="K284" s="83">
        <v>0</v>
      </c>
      <c r="L284" s="93">
        <f t="shared" si="74"/>
        <v>0</v>
      </c>
      <c r="M284" s="84">
        <v>6</v>
      </c>
      <c r="N284" s="93">
        <f t="shared" si="75"/>
        <v>6</v>
      </c>
    </row>
    <row r="285" spans="2:14" x14ac:dyDescent="0.2">
      <c r="B285" s="3"/>
      <c r="C285" s="3"/>
      <c r="D285" s="3"/>
      <c r="E285" s="3"/>
      <c r="F285" s="3"/>
      <c r="G285" s="3"/>
      <c r="H285" s="8" t="s">
        <v>33</v>
      </c>
      <c r="I285" s="94">
        <f>SUM(I284*I273)</f>
        <v>0</v>
      </c>
      <c r="J285" s="94">
        <f t="shared" ref="J285:M285" si="80">SUM(J284*J273)</f>
        <v>0</v>
      </c>
      <c r="K285" s="94">
        <f t="shared" si="80"/>
        <v>0</v>
      </c>
      <c r="L285" s="93">
        <f t="shared" si="74"/>
        <v>0</v>
      </c>
      <c r="M285" s="94">
        <f t="shared" si="80"/>
        <v>1.62</v>
      </c>
      <c r="N285" s="93">
        <f t="shared" si="75"/>
        <v>1.62</v>
      </c>
    </row>
    <row r="286" spans="2:14" x14ac:dyDescent="0.2">
      <c r="B286" s="3"/>
      <c r="C286" s="3"/>
      <c r="D286" s="3"/>
      <c r="E286" s="3"/>
      <c r="F286" s="3"/>
      <c r="G286" s="3"/>
      <c r="H286" s="9" t="s">
        <v>34</v>
      </c>
      <c r="I286" s="94">
        <f>SUM(I274+I276+I278+I280+I282+I284)</f>
        <v>1</v>
      </c>
      <c r="J286" s="94">
        <f t="shared" ref="J286:M286" si="81">SUM(J274+J276+J278+J280+J282+J284)</f>
        <v>1</v>
      </c>
      <c r="K286" s="94">
        <f t="shared" si="81"/>
        <v>0</v>
      </c>
      <c r="L286" s="93">
        <f t="shared" si="74"/>
        <v>2</v>
      </c>
      <c r="M286" s="94">
        <f t="shared" si="81"/>
        <v>12</v>
      </c>
      <c r="N286" s="93">
        <f t="shared" si="75"/>
        <v>14</v>
      </c>
    </row>
    <row r="287" spans="2:14" x14ac:dyDescent="0.2">
      <c r="B287" s="3"/>
      <c r="C287" s="3"/>
      <c r="D287" s="3"/>
      <c r="E287" s="3"/>
      <c r="F287" s="3"/>
      <c r="G287" s="3"/>
      <c r="H287" s="9" t="s">
        <v>49</v>
      </c>
      <c r="I287" s="94">
        <f>SUM(I275+I277+I279+I281+I283+I285)</f>
        <v>57.213900000000002</v>
      </c>
      <c r="J287" s="94">
        <f t="shared" ref="J287:K287" si="82">SUM(J275+J277+J279+J281+J283+J285)</f>
        <v>40.770000000000003</v>
      </c>
      <c r="K287" s="94">
        <f t="shared" si="82"/>
        <v>0</v>
      </c>
      <c r="L287" s="98">
        <f t="shared" ref="L287" si="83">SUM(I287:K287)</f>
        <v>97.983900000000006</v>
      </c>
      <c r="M287" s="97">
        <f t="shared" ref="M287" si="84">SUM(M275+M277+M279+M281+M283+M285)</f>
        <v>21.18</v>
      </c>
      <c r="N287" s="98">
        <f t="shared" si="75"/>
        <v>119.16390000000001</v>
      </c>
    </row>
    <row r="288" spans="2:14" x14ac:dyDescent="0.2">
      <c r="B288" s="116" t="s">
        <v>35</v>
      </c>
      <c r="C288" s="116"/>
      <c r="D288" s="116"/>
      <c r="E288" s="116"/>
      <c r="F288" s="100"/>
      <c r="G288" s="5"/>
      <c r="H288" s="6"/>
      <c r="I288" s="5"/>
      <c r="J288" s="12"/>
      <c r="K288" s="12"/>
      <c r="L288" s="13"/>
      <c r="M288" s="12"/>
      <c r="N288" s="12"/>
    </row>
    <row r="289" spans="2:14" x14ac:dyDescent="0.2">
      <c r="B289" s="107" t="s">
        <v>79</v>
      </c>
      <c r="C289" s="107"/>
      <c r="D289" s="107"/>
      <c r="E289" s="107"/>
      <c r="F289" s="107"/>
      <c r="G289" s="107"/>
      <c r="H289" s="107"/>
      <c r="I289" s="107"/>
      <c r="J289" s="79"/>
      <c r="K289" s="79"/>
      <c r="L289" s="80"/>
      <c r="M289" s="79"/>
      <c r="N289" s="79"/>
    </row>
    <row r="290" spans="2:14" x14ac:dyDescent="0.2">
      <c r="B290" s="108" t="s">
        <v>36</v>
      </c>
      <c r="C290" s="108"/>
      <c r="D290" s="108"/>
      <c r="E290" s="108"/>
      <c r="F290" s="108"/>
      <c r="G290" s="108"/>
      <c r="H290" s="108"/>
      <c r="I290" s="108"/>
      <c r="J290" s="12"/>
      <c r="K290" s="12"/>
      <c r="L290" s="13"/>
      <c r="M290" s="12"/>
      <c r="N290" s="12"/>
    </row>
    <row r="291" spans="2:14" x14ac:dyDescent="0.2">
      <c r="B291" s="108" t="s">
        <v>37</v>
      </c>
      <c r="C291" s="108"/>
      <c r="D291" s="108"/>
      <c r="E291" s="108"/>
      <c r="F291" s="108"/>
      <c r="G291" s="108"/>
      <c r="H291" s="108"/>
      <c r="I291" s="108"/>
      <c r="J291" s="12"/>
      <c r="K291" s="12"/>
      <c r="L291" s="13"/>
      <c r="M291" s="12"/>
      <c r="N291" s="12"/>
    </row>
    <row r="292" spans="2:14" x14ac:dyDescent="0.2">
      <c r="B292" s="108" t="s">
        <v>38</v>
      </c>
      <c r="C292" s="108"/>
      <c r="D292" s="108"/>
      <c r="E292" s="108"/>
      <c r="F292" s="108"/>
      <c r="G292" s="108"/>
      <c r="H292" s="108"/>
      <c r="I292" s="108"/>
      <c r="J292" s="12"/>
      <c r="K292" s="12"/>
      <c r="L292" s="13"/>
      <c r="M292" s="12"/>
      <c r="N292" s="12"/>
    </row>
    <row r="293" spans="2:14" x14ac:dyDescent="0.2">
      <c r="B293" s="108" t="s">
        <v>39</v>
      </c>
      <c r="C293" s="108"/>
      <c r="D293" s="108"/>
      <c r="E293" s="108"/>
      <c r="F293" s="108"/>
      <c r="G293" s="108"/>
      <c r="H293" s="108"/>
      <c r="I293" s="108"/>
      <c r="J293" s="5"/>
      <c r="K293" s="5"/>
      <c r="L293" s="5"/>
      <c r="M293" s="5"/>
      <c r="N293" s="5"/>
    </row>
    <row r="294" spans="2:14" x14ac:dyDescent="0.2">
      <c r="B294" s="108" t="s">
        <v>40</v>
      </c>
      <c r="C294" s="108"/>
      <c r="D294" s="108"/>
      <c r="E294" s="108"/>
      <c r="F294" s="108"/>
      <c r="G294" s="108"/>
      <c r="H294" s="108"/>
      <c r="I294" s="108"/>
      <c r="J294" s="5"/>
      <c r="K294" s="5"/>
      <c r="L294" s="5"/>
      <c r="M294" s="5"/>
      <c r="N294" s="5"/>
    </row>
    <row r="295" spans="2:14" x14ac:dyDescent="0.2">
      <c r="B295" s="108" t="s">
        <v>41</v>
      </c>
      <c r="C295" s="108"/>
      <c r="D295" s="108"/>
      <c r="E295" s="108"/>
      <c r="F295" s="108"/>
      <c r="G295" s="108"/>
      <c r="H295" s="108"/>
      <c r="I295" s="108"/>
      <c r="J295" s="5"/>
      <c r="K295" s="5"/>
      <c r="L295" s="5"/>
      <c r="M295" s="5"/>
      <c r="N295" s="5"/>
    </row>
    <row r="296" spans="2:14" x14ac:dyDescent="0.2">
      <c r="B296" s="108" t="s">
        <v>42</v>
      </c>
      <c r="C296" s="108"/>
      <c r="D296" s="108"/>
      <c r="E296" s="108"/>
      <c r="F296" s="108"/>
      <c r="G296" s="108"/>
      <c r="H296" s="108"/>
      <c r="I296" s="108"/>
      <c r="J296" s="5"/>
      <c r="K296" s="5"/>
      <c r="L296" s="5"/>
      <c r="M296" s="5"/>
      <c r="N296" s="5"/>
    </row>
    <row r="297" spans="2:14" x14ac:dyDescent="0.2">
      <c r="B297" s="101"/>
      <c r="C297" s="101"/>
      <c r="D297" s="101"/>
      <c r="E297" s="101"/>
      <c r="F297" s="101"/>
      <c r="G297" s="101"/>
      <c r="H297" s="101"/>
      <c r="I297" s="101"/>
      <c r="J297" s="5"/>
      <c r="K297" s="5"/>
      <c r="L297" s="5"/>
      <c r="M297" s="5"/>
      <c r="N297" s="5"/>
    </row>
    <row r="298" spans="2:14" x14ac:dyDescent="0.2">
      <c r="B298" s="5" t="s">
        <v>43</v>
      </c>
      <c r="C298" s="5"/>
      <c r="D298" s="5"/>
      <c r="E298" s="5"/>
      <c r="F298" s="5"/>
      <c r="G298" s="5"/>
      <c r="H298" s="6"/>
      <c r="I298" s="5"/>
      <c r="J298" s="5" t="s">
        <v>44</v>
      </c>
      <c r="K298" s="5"/>
      <c r="L298" s="5"/>
      <c r="M298" s="5"/>
      <c r="N298" s="5"/>
    </row>
    <row r="299" spans="2:14" x14ac:dyDescent="0.2">
      <c r="B299" s="16" t="s">
        <v>78</v>
      </c>
      <c r="C299" s="16"/>
      <c r="D299" s="5"/>
      <c r="E299" s="5"/>
      <c r="F299" s="5"/>
      <c r="G299" s="5"/>
      <c r="H299" s="6"/>
      <c r="I299" s="5"/>
      <c r="J299" s="16"/>
      <c r="K299" s="16"/>
      <c r="L299" s="16"/>
      <c r="M299" s="5"/>
      <c r="N299" s="5"/>
    </row>
    <row r="300" spans="2:14" x14ac:dyDescent="0.2">
      <c r="B300" s="17" t="s">
        <v>45</v>
      </c>
      <c r="C300" s="5"/>
      <c r="D300" s="5"/>
      <c r="E300" s="5"/>
      <c r="F300" s="5"/>
      <c r="G300" s="5"/>
      <c r="H300" s="6"/>
      <c r="I300" s="5"/>
      <c r="J300" s="5" t="s">
        <v>45</v>
      </c>
      <c r="K300" s="5"/>
      <c r="L300" s="5"/>
      <c r="M300" s="5"/>
      <c r="N300" s="5"/>
    </row>
    <row r="301" spans="2:14" x14ac:dyDescent="0.2">
      <c r="B301" s="5"/>
      <c r="C301" s="5"/>
      <c r="D301" s="5"/>
      <c r="E301" s="5"/>
      <c r="F301" s="5"/>
      <c r="G301" s="5"/>
      <c r="H301" s="6"/>
      <c r="I301" s="5"/>
      <c r="J301" s="5"/>
      <c r="K301" s="5"/>
      <c r="L301" s="5"/>
      <c r="M301" s="5"/>
      <c r="N301" s="5"/>
    </row>
    <row r="302" spans="2:14" x14ac:dyDescent="0.2">
      <c r="B302" s="16"/>
      <c r="C302" s="16"/>
      <c r="D302" s="5"/>
      <c r="E302" s="5"/>
      <c r="F302" s="5"/>
      <c r="G302" s="5"/>
      <c r="H302" s="6"/>
      <c r="I302" s="5"/>
      <c r="J302" s="16"/>
      <c r="K302" s="16"/>
      <c r="L302" s="16"/>
      <c r="M302" s="5"/>
      <c r="N302" s="5"/>
    </row>
    <row r="303" spans="2:14" x14ac:dyDescent="0.2">
      <c r="B303" s="18" t="s">
        <v>46</v>
      </c>
      <c r="C303" s="5"/>
      <c r="D303" s="5"/>
      <c r="E303" s="5"/>
      <c r="F303" s="5"/>
      <c r="G303" s="5"/>
      <c r="H303" s="6"/>
      <c r="I303" s="5"/>
      <c r="J303" s="105" t="s">
        <v>46</v>
      </c>
      <c r="K303" s="105"/>
      <c r="L303" s="105"/>
      <c r="M303" s="5"/>
      <c r="N303" s="5"/>
    </row>
    <row r="304" spans="2:14" x14ac:dyDescent="0.2">
      <c r="B304" s="5"/>
      <c r="C304" s="5"/>
      <c r="D304" s="5"/>
      <c r="E304" s="5"/>
      <c r="F304" s="5"/>
      <c r="G304" s="5"/>
      <c r="H304" s="6"/>
      <c r="I304" s="5"/>
      <c r="J304" s="5"/>
      <c r="K304" s="5"/>
      <c r="L304" s="5"/>
      <c r="M304" s="5"/>
      <c r="N304" s="5"/>
    </row>
    <row r="305" spans="2:14" x14ac:dyDescent="0.2">
      <c r="B305" s="101" t="s">
        <v>47</v>
      </c>
      <c r="C305" s="5"/>
      <c r="D305" s="5"/>
      <c r="E305" s="5"/>
      <c r="F305" s="5"/>
      <c r="G305" s="5"/>
      <c r="H305" s="6"/>
      <c r="I305" s="5"/>
      <c r="J305" s="5" t="s">
        <v>47</v>
      </c>
      <c r="K305" s="5"/>
      <c r="L305" s="5"/>
      <c r="M305" s="5"/>
      <c r="N305" s="5"/>
    </row>
    <row r="306" spans="2:14" x14ac:dyDescent="0.2">
      <c r="B306" s="101"/>
      <c r="C306" s="5"/>
      <c r="D306" s="5"/>
      <c r="E306" s="5"/>
      <c r="F306" s="5"/>
      <c r="G306" s="5"/>
      <c r="H306" s="6"/>
      <c r="I306" s="5"/>
      <c r="J306" s="5"/>
      <c r="K306" s="5"/>
      <c r="L306" s="5"/>
      <c r="M306" s="5"/>
      <c r="N306" s="5"/>
    </row>
    <row r="307" spans="2:14" x14ac:dyDescent="0.2">
      <c r="B307" s="109" t="s">
        <v>5</v>
      </c>
      <c r="C307" s="121" t="s">
        <v>22</v>
      </c>
      <c r="D307" s="117" t="s">
        <v>23</v>
      </c>
      <c r="E307" s="117" t="s">
        <v>24</v>
      </c>
      <c r="F307" s="117" t="s">
        <v>48</v>
      </c>
      <c r="G307" s="117" t="s">
        <v>25</v>
      </c>
      <c r="H307" s="118" t="s">
        <v>0</v>
      </c>
      <c r="I307" s="119" t="s">
        <v>26</v>
      </c>
      <c r="J307" s="119"/>
      <c r="K307" s="119"/>
      <c r="L307" s="119"/>
      <c r="M307" s="123" t="s">
        <v>27</v>
      </c>
      <c r="N307" s="124" t="s">
        <v>28</v>
      </c>
    </row>
    <row r="308" spans="2:14" x14ac:dyDescent="0.2">
      <c r="B308" s="110"/>
      <c r="C308" s="122"/>
      <c r="D308" s="117"/>
      <c r="E308" s="117"/>
      <c r="F308" s="117"/>
      <c r="G308" s="117"/>
      <c r="H308" s="118"/>
      <c r="I308" s="3" t="s">
        <v>29</v>
      </c>
      <c r="J308" s="3" t="s">
        <v>30</v>
      </c>
      <c r="K308" s="3" t="s">
        <v>31</v>
      </c>
      <c r="L308" s="3" t="s">
        <v>32</v>
      </c>
      <c r="M308" s="123"/>
      <c r="N308" s="125"/>
    </row>
    <row r="309" spans="2:14" x14ac:dyDescent="0.2">
      <c r="B309" s="126" t="s">
        <v>84</v>
      </c>
      <c r="C309" s="127"/>
      <c r="D309" s="127"/>
      <c r="E309" s="127"/>
      <c r="F309" s="127"/>
      <c r="G309" s="128"/>
      <c r="H309" s="92" t="s">
        <v>86</v>
      </c>
      <c r="I309" s="91">
        <v>113.88420000000001</v>
      </c>
      <c r="J309" s="91">
        <v>81.4041</v>
      </c>
      <c r="K309" s="91">
        <v>40.770000000000003</v>
      </c>
      <c r="L309" s="88"/>
      <c r="M309" s="89">
        <v>3.13</v>
      </c>
      <c r="N309" s="90"/>
    </row>
    <row r="310" spans="2:14" x14ac:dyDescent="0.2">
      <c r="B310" s="129"/>
      <c r="C310" s="130"/>
      <c r="D310" s="130"/>
      <c r="E310" s="130"/>
      <c r="F310" s="130"/>
      <c r="G310" s="131"/>
      <c r="H310" s="92" t="s">
        <v>87</v>
      </c>
      <c r="I310" s="91">
        <v>103.01219999999999</v>
      </c>
      <c r="J310" s="91">
        <v>73.385999999999996</v>
      </c>
      <c r="K310" s="91">
        <v>36.828900000000004</v>
      </c>
      <c r="L310" s="88"/>
      <c r="M310" s="89">
        <v>3.13</v>
      </c>
      <c r="N310" s="90"/>
    </row>
    <row r="311" spans="2:14" x14ac:dyDescent="0.2">
      <c r="B311" s="129"/>
      <c r="C311" s="130"/>
      <c r="D311" s="130"/>
      <c r="E311" s="130"/>
      <c r="F311" s="130"/>
      <c r="G311" s="131"/>
      <c r="H311" s="92" t="s">
        <v>4</v>
      </c>
      <c r="I311" s="91">
        <v>427.94910000000004</v>
      </c>
      <c r="J311" s="91">
        <v>305.77499999999998</v>
      </c>
      <c r="K311" s="91">
        <v>153.83879999999999</v>
      </c>
      <c r="L311" s="91"/>
      <c r="M311" s="91">
        <v>13.32</v>
      </c>
      <c r="N311" s="91"/>
    </row>
    <row r="312" spans="2:14" x14ac:dyDescent="0.2">
      <c r="B312" s="129"/>
      <c r="C312" s="130"/>
      <c r="D312" s="130"/>
      <c r="E312" s="130"/>
      <c r="F312" s="130"/>
      <c r="G312" s="131"/>
      <c r="H312" s="92" t="s">
        <v>1</v>
      </c>
      <c r="I312" s="91">
        <v>57.213900000000002</v>
      </c>
      <c r="J312" s="91">
        <v>40.770000000000003</v>
      </c>
      <c r="K312" s="91">
        <v>20.6568</v>
      </c>
      <c r="L312" s="91"/>
      <c r="M312" s="91">
        <v>3.26</v>
      </c>
      <c r="N312" s="91"/>
    </row>
    <row r="313" spans="2:14" x14ac:dyDescent="0.2">
      <c r="B313" s="129"/>
      <c r="C313" s="130"/>
      <c r="D313" s="130"/>
      <c r="E313" s="130"/>
      <c r="F313" s="130"/>
      <c r="G313" s="131"/>
      <c r="H313" s="92" t="s">
        <v>3</v>
      </c>
      <c r="I313" s="91">
        <v>33.975000000000001</v>
      </c>
      <c r="J313" s="91">
        <v>24.733799999999999</v>
      </c>
      <c r="K313" s="91">
        <v>12.638699999999998</v>
      </c>
      <c r="L313" s="91"/>
      <c r="M313" s="91">
        <v>0.68</v>
      </c>
      <c r="N313" s="91"/>
    </row>
    <row r="314" spans="2:14" x14ac:dyDescent="0.2">
      <c r="B314" s="129"/>
      <c r="C314" s="130"/>
      <c r="D314" s="130"/>
      <c r="E314" s="130"/>
      <c r="F314" s="130"/>
      <c r="G314" s="131"/>
      <c r="H314" s="92" t="s">
        <v>2</v>
      </c>
      <c r="I314" s="91">
        <v>10.872</v>
      </c>
      <c r="J314" s="91">
        <v>8.2899000000000012</v>
      </c>
      <c r="K314" s="91">
        <v>4.2129000000000003</v>
      </c>
      <c r="L314" s="91"/>
      <c r="M314" s="91">
        <v>0.27</v>
      </c>
      <c r="N314" s="91"/>
    </row>
    <row r="315" spans="2:14" x14ac:dyDescent="0.2">
      <c r="B315" s="81" t="s">
        <v>85</v>
      </c>
      <c r="C315" s="78" t="s">
        <v>80</v>
      </c>
      <c r="D315" s="81">
        <v>5</v>
      </c>
      <c r="E315" s="81">
        <v>75</v>
      </c>
      <c r="F315" s="81"/>
      <c r="G315" s="22">
        <v>3.4</v>
      </c>
      <c r="H315" s="20" t="s">
        <v>86</v>
      </c>
      <c r="I315" s="83">
        <v>0</v>
      </c>
      <c r="J315" s="83">
        <v>0</v>
      </c>
      <c r="K315" s="83">
        <v>0</v>
      </c>
      <c r="L315" s="93">
        <f>SUM(I315:K315)</f>
        <v>0</v>
      </c>
      <c r="M315" s="84">
        <v>2</v>
      </c>
      <c r="N315" s="93">
        <f>SUM(L315:M315)</f>
        <v>2</v>
      </c>
    </row>
    <row r="316" spans="2:14" x14ac:dyDescent="0.2">
      <c r="B316" s="3"/>
      <c r="C316" s="3"/>
      <c r="D316" s="3"/>
      <c r="E316" s="3"/>
      <c r="F316" s="3"/>
      <c r="G316" s="3"/>
      <c r="H316" s="8" t="s">
        <v>33</v>
      </c>
      <c r="I316" s="94">
        <f>IFERROR(I315*I309,"")</f>
        <v>0</v>
      </c>
      <c r="J316" s="94">
        <f t="shared" ref="J316:M316" si="85">IFERROR(J315*J309,"")</f>
        <v>0</v>
      </c>
      <c r="K316" s="94">
        <f t="shared" si="85"/>
        <v>0</v>
      </c>
      <c r="L316" s="93">
        <f t="shared" ref="L316:L327" si="86">SUM(I316:K316)</f>
        <v>0</v>
      </c>
      <c r="M316" s="94">
        <f t="shared" si="85"/>
        <v>6.26</v>
      </c>
      <c r="N316" s="93">
        <f t="shared" ref="N316:N328" si="87">SUM(L316:M316)</f>
        <v>6.26</v>
      </c>
    </row>
    <row r="317" spans="2:14" x14ac:dyDescent="0.2">
      <c r="B317" s="3"/>
      <c r="C317" s="3"/>
      <c r="D317" s="3"/>
      <c r="E317" s="3"/>
      <c r="F317" s="3"/>
      <c r="G317" s="3"/>
      <c r="H317" s="20" t="s">
        <v>87</v>
      </c>
      <c r="I317" s="83">
        <v>0</v>
      </c>
      <c r="J317" s="83">
        <v>0</v>
      </c>
      <c r="K317" s="83">
        <v>0</v>
      </c>
      <c r="L317" s="93">
        <f t="shared" si="86"/>
        <v>0</v>
      </c>
      <c r="M317" s="84">
        <v>0</v>
      </c>
      <c r="N317" s="93">
        <f t="shared" si="87"/>
        <v>0</v>
      </c>
    </row>
    <row r="318" spans="2:14" x14ac:dyDescent="0.2">
      <c r="B318" s="3"/>
      <c r="C318" s="3"/>
      <c r="D318" s="3"/>
      <c r="E318" s="3"/>
      <c r="F318" s="3"/>
      <c r="G318" s="3"/>
      <c r="H318" s="8" t="s">
        <v>33</v>
      </c>
      <c r="I318" s="94">
        <f>IFERROR(I317*I310,"")</f>
        <v>0</v>
      </c>
      <c r="J318" s="94">
        <f t="shared" ref="J318:M318" si="88">IFERROR(J317*J310,"")</f>
        <v>0</v>
      </c>
      <c r="K318" s="94">
        <f t="shared" si="88"/>
        <v>0</v>
      </c>
      <c r="L318" s="93">
        <f t="shared" si="86"/>
        <v>0</v>
      </c>
      <c r="M318" s="94">
        <f t="shared" si="88"/>
        <v>0</v>
      </c>
      <c r="N318" s="93">
        <f t="shared" si="87"/>
        <v>0</v>
      </c>
    </row>
    <row r="319" spans="2:14" x14ac:dyDescent="0.2">
      <c r="B319" s="3"/>
      <c r="C319" s="3"/>
      <c r="D319" s="3"/>
      <c r="E319" s="3"/>
      <c r="F319" s="3"/>
      <c r="G319" s="3"/>
      <c r="H319" s="21" t="s">
        <v>4</v>
      </c>
      <c r="I319" s="86">
        <v>0</v>
      </c>
      <c r="J319" s="83">
        <v>0</v>
      </c>
      <c r="K319" s="83">
        <v>0</v>
      </c>
      <c r="L319" s="93">
        <f t="shared" si="86"/>
        <v>0</v>
      </c>
      <c r="M319" s="84">
        <v>0</v>
      </c>
      <c r="N319" s="93">
        <f t="shared" si="87"/>
        <v>0</v>
      </c>
    </row>
    <row r="320" spans="2:14" x14ac:dyDescent="0.2">
      <c r="B320" s="3"/>
      <c r="C320" s="3"/>
      <c r="D320" s="3"/>
      <c r="E320" s="3"/>
      <c r="F320" s="3"/>
      <c r="G320" s="3"/>
      <c r="H320" s="8" t="s">
        <v>33</v>
      </c>
      <c r="I320" s="94">
        <f>IFERROR(I319*I321,"")</f>
        <v>0</v>
      </c>
      <c r="J320" s="94">
        <f t="shared" ref="J320:M320" si="89">IFERROR(J319*J321,"")</f>
        <v>0</v>
      </c>
      <c r="K320" s="94">
        <f t="shared" si="89"/>
        <v>0</v>
      </c>
      <c r="L320" s="93">
        <f t="shared" si="86"/>
        <v>0</v>
      </c>
      <c r="M320" s="94">
        <f t="shared" si="89"/>
        <v>0</v>
      </c>
      <c r="N320" s="93">
        <f t="shared" si="87"/>
        <v>0</v>
      </c>
    </row>
    <row r="321" spans="2:14" x14ac:dyDescent="0.2">
      <c r="B321" s="3"/>
      <c r="C321" s="3"/>
      <c r="D321" s="3"/>
      <c r="E321" s="3"/>
      <c r="F321" s="3"/>
      <c r="G321" s="3"/>
      <c r="H321" s="21" t="s">
        <v>1</v>
      </c>
      <c r="I321" s="86">
        <v>0</v>
      </c>
      <c r="J321" s="83">
        <v>0</v>
      </c>
      <c r="K321" s="83">
        <v>0</v>
      </c>
      <c r="L321" s="93">
        <f t="shared" si="86"/>
        <v>0</v>
      </c>
      <c r="M321" s="84">
        <v>2</v>
      </c>
      <c r="N321" s="93">
        <f t="shared" si="87"/>
        <v>2</v>
      </c>
    </row>
    <row r="322" spans="2:14" x14ac:dyDescent="0.2">
      <c r="B322" s="3"/>
      <c r="C322" s="3"/>
      <c r="D322" s="3"/>
      <c r="E322" s="3"/>
      <c r="F322" s="3"/>
      <c r="G322" s="3"/>
      <c r="H322" s="8" t="s">
        <v>33</v>
      </c>
      <c r="I322" s="94">
        <f>IFERROR(I321*I312,"")</f>
        <v>0</v>
      </c>
      <c r="J322" s="94">
        <f t="shared" ref="J322:M322" si="90">IFERROR(J321*J312,"")</f>
        <v>0</v>
      </c>
      <c r="K322" s="94">
        <f t="shared" si="90"/>
        <v>0</v>
      </c>
      <c r="L322" s="93">
        <f t="shared" si="86"/>
        <v>0</v>
      </c>
      <c r="M322" s="94">
        <f t="shared" si="90"/>
        <v>6.52</v>
      </c>
      <c r="N322" s="93">
        <f t="shared" si="87"/>
        <v>6.52</v>
      </c>
    </row>
    <row r="323" spans="2:14" x14ac:dyDescent="0.2">
      <c r="B323" s="3"/>
      <c r="C323" s="3"/>
      <c r="D323" s="3"/>
      <c r="E323" s="3"/>
      <c r="F323" s="3"/>
      <c r="G323" s="3"/>
      <c r="H323" s="21" t="s">
        <v>3</v>
      </c>
      <c r="I323" s="86">
        <v>0</v>
      </c>
      <c r="J323" s="83">
        <v>0</v>
      </c>
      <c r="K323" s="83">
        <v>0</v>
      </c>
      <c r="L323" s="93">
        <f t="shared" si="86"/>
        <v>0</v>
      </c>
      <c r="M323" s="84">
        <v>0</v>
      </c>
      <c r="N323" s="93">
        <f t="shared" si="87"/>
        <v>0</v>
      </c>
    </row>
    <row r="324" spans="2:14" x14ac:dyDescent="0.2">
      <c r="B324" s="3"/>
      <c r="C324" s="3"/>
      <c r="D324" s="3"/>
      <c r="E324" s="3"/>
      <c r="F324" s="3"/>
      <c r="G324" s="3"/>
      <c r="H324" s="8" t="s">
        <v>33</v>
      </c>
      <c r="I324" s="94">
        <f>IFERROR(I323*I313,"")</f>
        <v>0</v>
      </c>
      <c r="J324" s="94">
        <f t="shared" ref="J324:M324" si="91">IFERROR(J323*J313,"")</f>
        <v>0</v>
      </c>
      <c r="K324" s="94">
        <f t="shared" si="91"/>
        <v>0</v>
      </c>
      <c r="L324" s="93">
        <f t="shared" si="86"/>
        <v>0</v>
      </c>
      <c r="M324" s="94">
        <f t="shared" si="91"/>
        <v>0</v>
      </c>
      <c r="N324" s="93">
        <f t="shared" si="87"/>
        <v>0</v>
      </c>
    </row>
    <row r="325" spans="2:14" x14ac:dyDescent="0.2">
      <c r="B325" s="3"/>
      <c r="C325" s="3"/>
      <c r="D325" s="3"/>
      <c r="E325" s="3"/>
      <c r="F325" s="3"/>
      <c r="G325" s="3"/>
      <c r="H325" s="21" t="s">
        <v>2</v>
      </c>
      <c r="I325" s="85">
        <v>0</v>
      </c>
      <c r="J325" s="83">
        <v>0</v>
      </c>
      <c r="K325" s="83">
        <v>0</v>
      </c>
      <c r="L325" s="93">
        <f t="shared" si="86"/>
        <v>0</v>
      </c>
      <c r="M325" s="84">
        <v>52</v>
      </c>
      <c r="N325" s="93">
        <f t="shared" si="87"/>
        <v>52</v>
      </c>
    </row>
    <row r="326" spans="2:14" x14ac:dyDescent="0.2">
      <c r="B326" s="3"/>
      <c r="C326" s="3"/>
      <c r="D326" s="3"/>
      <c r="E326" s="3"/>
      <c r="F326" s="3"/>
      <c r="G326" s="3"/>
      <c r="H326" s="8" t="s">
        <v>33</v>
      </c>
      <c r="I326" s="94">
        <f>SUM(I325*I314)</f>
        <v>0</v>
      </c>
      <c r="J326" s="94">
        <f t="shared" ref="J326:M326" si="92">SUM(J325*J314)</f>
        <v>0</v>
      </c>
      <c r="K326" s="94">
        <f t="shared" si="92"/>
        <v>0</v>
      </c>
      <c r="L326" s="93">
        <f t="shared" si="86"/>
        <v>0</v>
      </c>
      <c r="M326" s="94">
        <f t="shared" si="92"/>
        <v>14.040000000000001</v>
      </c>
      <c r="N326" s="93">
        <f t="shared" si="87"/>
        <v>14.040000000000001</v>
      </c>
    </row>
    <row r="327" spans="2:14" x14ac:dyDescent="0.2">
      <c r="B327" s="3"/>
      <c r="C327" s="3"/>
      <c r="D327" s="3"/>
      <c r="E327" s="3"/>
      <c r="F327" s="3"/>
      <c r="G327" s="3"/>
      <c r="H327" s="9" t="s">
        <v>34</v>
      </c>
      <c r="I327" s="94">
        <f>SUM(I315+I317+I319+I321+I323+I325)</f>
        <v>0</v>
      </c>
      <c r="J327" s="94">
        <f t="shared" ref="J327:M327" si="93">SUM(J315+J317+J319+J321+J323+J325)</f>
        <v>0</v>
      </c>
      <c r="K327" s="94">
        <f t="shared" si="93"/>
        <v>0</v>
      </c>
      <c r="L327" s="93">
        <f t="shared" si="86"/>
        <v>0</v>
      </c>
      <c r="M327" s="94">
        <f t="shared" si="93"/>
        <v>56</v>
      </c>
      <c r="N327" s="93">
        <f t="shared" si="87"/>
        <v>56</v>
      </c>
    </row>
    <row r="328" spans="2:14" x14ac:dyDescent="0.2">
      <c r="B328" s="3"/>
      <c r="C328" s="3"/>
      <c r="D328" s="3"/>
      <c r="E328" s="3"/>
      <c r="F328" s="3"/>
      <c r="G328" s="3"/>
      <c r="H328" s="9" t="s">
        <v>49</v>
      </c>
      <c r="I328" s="94">
        <f>SUM(I316+I318+I320+I322+I324+I326)</f>
        <v>0</v>
      </c>
      <c r="J328" s="94">
        <f t="shared" ref="J328:K328" si="94">SUM(J316+J318+J320+J322+J324+J326)</f>
        <v>0</v>
      </c>
      <c r="K328" s="94">
        <f t="shared" si="94"/>
        <v>0</v>
      </c>
      <c r="L328" s="98">
        <f t="shared" ref="L328" si="95">SUM(I328:K328)</f>
        <v>0</v>
      </c>
      <c r="M328" s="97">
        <f t="shared" ref="M328" si="96">SUM(M316+M318+M320+M322+M324+M326)</f>
        <v>26.82</v>
      </c>
      <c r="N328" s="98">
        <f t="shared" si="87"/>
        <v>26.82</v>
      </c>
    </row>
    <row r="329" spans="2:14" x14ac:dyDescent="0.2">
      <c r="B329" s="116" t="s">
        <v>35</v>
      </c>
      <c r="C329" s="116"/>
      <c r="D329" s="116"/>
      <c r="E329" s="116"/>
      <c r="F329" s="100"/>
      <c r="G329" s="5"/>
      <c r="H329" s="6"/>
      <c r="I329" s="5"/>
      <c r="J329" s="12"/>
      <c r="K329" s="12"/>
      <c r="L329" s="13"/>
      <c r="M329" s="12"/>
      <c r="N329" s="12"/>
    </row>
    <row r="330" spans="2:14" x14ac:dyDescent="0.2">
      <c r="B330" s="107" t="s">
        <v>79</v>
      </c>
      <c r="C330" s="107"/>
      <c r="D330" s="107"/>
      <c r="E330" s="107"/>
      <c r="F330" s="107"/>
      <c r="G330" s="107"/>
      <c r="H330" s="107"/>
      <c r="I330" s="107"/>
      <c r="J330" s="79"/>
      <c r="K330" s="79"/>
      <c r="L330" s="80"/>
      <c r="M330" s="79"/>
      <c r="N330" s="79"/>
    </row>
    <row r="331" spans="2:14" x14ac:dyDescent="0.2">
      <c r="B331" s="108" t="s">
        <v>36</v>
      </c>
      <c r="C331" s="108"/>
      <c r="D331" s="108"/>
      <c r="E331" s="108"/>
      <c r="F331" s="108"/>
      <c r="G331" s="108"/>
      <c r="H331" s="108"/>
      <c r="I331" s="108"/>
      <c r="J331" s="12"/>
      <c r="K331" s="12"/>
      <c r="L331" s="13"/>
      <c r="M331" s="12"/>
      <c r="N331" s="12"/>
    </row>
    <row r="332" spans="2:14" x14ac:dyDescent="0.2">
      <c r="B332" s="108" t="s">
        <v>37</v>
      </c>
      <c r="C332" s="108"/>
      <c r="D332" s="108"/>
      <c r="E332" s="108"/>
      <c r="F332" s="108"/>
      <c r="G332" s="108"/>
      <c r="H332" s="108"/>
      <c r="I332" s="108"/>
      <c r="J332" s="12"/>
      <c r="K332" s="12"/>
      <c r="L332" s="13"/>
      <c r="M332" s="12"/>
      <c r="N332" s="12"/>
    </row>
    <row r="333" spans="2:14" x14ac:dyDescent="0.2">
      <c r="B333" s="108" t="s">
        <v>38</v>
      </c>
      <c r="C333" s="108"/>
      <c r="D333" s="108"/>
      <c r="E333" s="108"/>
      <c r="F333" s="108"/>
      <c r="G333" s="108"/>
      <c r="H333" s="108"/>
      <c r="I333" s="108"/>
      <c r="J333" s="12"/>
      <c r="K333" s="12"/>
      <c r="L333" s="13"/>
      <c r="M333" s="12"/>
      <c r="N333" s="12"/>
    </row>
    <row r="334" spans="2:14" x14ac:dyDescent="0.2">
      <c r="B334" s="108" t="s">
        <v>39</v>
      </c>
      <c r="C334" s="108"/>
      <c r="D334" s="108"/>
      <c r="E334" s="108"/>
      <c r="F334" s="108"/>
      <c r="G334" s="108"/>
      <c r="H334" s="108"/>
      <c r="I334" s="108"/>
      <c r="J334" s="5"/>
      <c r="K334" s="5"/>
      <c r="L334" s="5"/>
      <c r="M334" s="5"/>
      <c r="N334" s="5"/>
    </row>
    <row r="335" spans="2:14" x14ac:dyDescent="0.2">
      <c r="B335" s="108" t="s">
        <v>40</v>
      </c>
      <c r="C335" s="108"/>
      <c r="D335" s="108"/>
      <c r="E335" s="108"/>
      <c r="F335" s="108"/>
      <c r="G335" s="108"/>
      <c r="H335" s="108"/>
      <c r="I335" s="108"/>
      <c r="J335" s="5"/>
      <c r="K335" s="5"/>
      <c r="L335" s="5"/>
      <c r="M335" s="5"/>
      <c r="N335" s="5"/>
    </row>
    <row r="336" spans="2:14" x14ac:dyDescent="0.2">
      <c r="B336" s="108" t="s">
        <v>41</v>
      </c>
      <c r="C336" s="108"/>
      <c r="D336" s="108"/>
      <c r="E336" s="108"/>
      <c r="F336" s="108"/>
      <c r="G336" s="108"/>
      <c r="H336" s="108"/>
      <c r="I336" s="108"/>
      <c r="J336" s="5"/>
      <c r="K336" s="5"/>
      <c r="L336" s="5"/>
      <c r="M336" s="5"/>
      <c r="N336" s="5"/>
    </row>
    <row r="337" spans="2:14" x14ac:dyDescent="0.2">
      <c r="B337" s="108" t="s">
        <v>42</v>
      </c>
      <c r="C337" s="108"/>
      <c r="D337" s="108"/>
      <c r="E337" s="108"/>
      <c r="F337" s="108"/>
      <c r="G337" s="108"/>
      <c r="H337" s="108"/>
      <c r="I337" s="108"/>
      <c r="J337" s="5"/>
      <c r="K337" s="5"/>
      <c r="L337" s="5"/>
      <c r="M337" s="5"/>
      <c r="N337" s="5"/>
    </row>
    <row r="338" spans="2:14" x14ac:dyDescent="0.2">
      <c r="B338" s="101"/>
      <c r="C338" s="101"/>
      <c r="D338" s="101"/>
      <c r="E338" s="101"/>
      <c r="F338" s="101"/>
      <c r="G338" s="101"/>
      <c r="H338" s="101"/>
      <c r="I338" s="101"/>
      <c r="J338" s="5"/>
      <c r="K338" s="5"/>
      <c r="L338" s="5"/>
      <c r="M338" s="5"/>
      <c r="N338" s="5"/>
    </row>
    <row r="339" spans="2:14" x14ac:dyDescent="0.2">
      <c r="B339" s="5" t="s">
        <v>43</v>
      </c>
      <c r="C339" s="5"/>
      <c r="D339" s="5"/>
      <c r="E339" s="5"/>
      <c r="F339" s="5"/>
      <c r="G339" s="5"/>
      <c r="H339" s="6"/>
      <c r="I339" s="5"/>
      <c r="J339" s="5" t="s">
        <v>44</v>
      </c>
      <c r="K339" s="5"/>
      <c r="L339" s="5"/>
      <c r="M339" s="5"/>
      <c r="N339" s="5"/>
    </row>
    <row r="340" spans="2:14" x14ac:dyDescent="0.2">
      <c r="B340" s="16" t="s">
        <v>78</v>
      </c>
      <c r="C340" s="16"/>
      <c r="D340" s="5"/>
      <c r="E340" s="5"/>
      <c r="F340" s="5"/>
      <c r="G340" s="5"/>
      <c r="H340" s="6"/>
      <c r="I340" s="5"/>
      <c r="J340" s="16"/>
      <c r="K340" s="16"/>
      <c r="L340" s="16"/>
      <c r="M340" s="5"/>
      <c r="N340" s="5"/>
    </row>
    <row r="341" spans="2:14" x14ac:dyDescent="0.2">
      <c r="B341" s="17" t="s">
        <v>45</v>
      </c>
      <c r="C341" s="5"/>
      <c r="D341" s="5"/>
      <c r="E341" s="5"/>
      <c r="F341" s="5"/>
      <c r="G341" s="5"/>
      <c r="H341" s="6"/>
      <c r="I341" s="5"/>
      <c r="J341" s="5" t="s">
        <v>45</v>
      </c>
      <c r="K341" s="5"/>
      <c r="L341" s="5"/>
      <c r="M341" s="5"/>
      <c r="N341" s="5"/>
    </row>
    <row r="342" spans="2:14" x14ac:dyDescent="0.2">
      <c r="B342" s="5"/>
      <c r="C342" s="5"/>
      <c r="D342" s="5"/>
      <c r="E342" s="5"/>
      <c r="F342" s="5"/>
      <c r="G342" s="5"/>
      <c r="H342" s="6"/>
      <c r="I342" s="5"/>
      <c r="J342" s="5"/>
      <c r="K342" s="5"/>
      <c r="L342" s="5"/>
      <c r="M342" s="5"/>
      <c r="N342" s="5"/>
    </row>
    <row r="343" spans="2:14" x14ac:dyDescent="0.2">
      <c r="B343" s="16"/>
      <c r="C343" s="16"/>
      <c r="D343" s="5"/>
      <c r="E343" s="5"/>
      <c r="F343" s="5"/>
      <c r="G343" s="5"/>
      <c r="H343" s="6"/>
      <c r="I343" s="5"/>
      <c r="J343" s="16"/>
      <c r="K343" s="16"/>
      <c r="L343" s="16"/>
      <c r="M343" s="5"/>
      <c r="N343" s="5"/>
    </row>
    <row r="344" spans="2:14" x14ac:dyDescent="0.2">
      <c r="B344" s="18" t="s">
        <v>46</v>
      </c>
      <c r="C344" s="5"/>
      <c r="D344" s="5"/>
      <c r="E344" s="5"/>
      <c r="F344" s="5"/>
      <c r="G344" s="5"/>
      <c r="H344" s="6"/>
      <c r="I344" s="5"/>
      <c r="J344" s="105" t="s">
        <v>46</v>
      </c>
      <c r="K344" s="105"/>
      <c r="L344" s="105"/>
      <c r="M344" s="5"/>
      <c r="N344" s="5"/>
    </row>
    <row r="345" spans="2:14" x14ac:dyDescent="0.2">
      <c r="B345" s="5"/>
      <c r="C345" s="5"/>
      <c r="D345" s="5"/>
      <c r="E345" s="5"/>
      <c r="F345" s="5"/>
      <c r="G345" s="5"/>
      <c r="H345" s="6"/>
      <c r="I345" s="5"/>
      <c r="J345" s="5"/>
      <c r="K345" s="5"/>
      <c r="L345" s="5"/>
      <c r="M345" s="5"/>
      <c r="N345" s="5"/>
    </row>
    <row r="346" spans="2:14" x14ac:dyDescent="0.2">
      <c r="B346" s="101" t="s">
        <v>47</v>
      </c>
      <c r="C346" s="5"/>
      <c r="D346" s="5"/>
      <c r="E346" s="5"/>
      <c r="F346" s="5"/>
      <c r="G346" s="5"/>
      <c r="H346" s="6"/>
      <c r="I346" s="5"/>
      <c r="J346" s="5" t="s">
        <v>47</v>
      </c>
      <c r="K346" s="5"/>
      <c r="L346" s="5"/>
      <c r="M346" s="5"/>
      <c r="N346" s="5"/>
    </row>
    <row r="348" spans="2:14" x14ac:dyDescent="0.2">
      <c r="B348" s="109" t="s">
        <v>5</v>
      </c>
      <c r="C348" s="121" t="s">
        <v>22</v>
      </c>
      <c r="D348" s="117" t="s">
        <v>23</v>
      </c>
      <c r="E348" s="117" t="s">
        <v>24</v>
      </c>
      <c r="F348" s="117" t="s">
        <v>48</v>
      </c>
      <c r="G348" s="117" t="s">
        <v>25</v>
      </c>
      <c r="H348" s="118" t="s">
        <v>0</v>
      </c>
      <c r="I348" s="119" t="s">
        <v>26</v>
      </c>
      <c r="J348" s="119"/>
      <c r="K348" s="119"/>
      <c r="L348" s="119"/>
      <c r="M348" s="123" t="s">
        <v>27</v>
      </c>
      <c r="N348" s="124" t="s">
        <v>28</v>
      </c>
    </row>
    <row r="349" spans="2:14" x14ac:dyDescent="0.2">
      <c r="B349" s="110"/>
      <c r="C349" s="122"/>
      <c r="D349" s="117"/>
      <c r="E349" s="117"/>
      <c r="F349" s="117"/>
      <c r="G349" s="117"/>
      <c r="H349" s="118"/>
      <c r="I349" s="3" t="s">
        <v>29</v>
      </c>
      <c r="J349" s="3" t="s">
        <v>30</v>
      </c>
      <c r="K349" s="3" t="s">
        <v>31</v>
      </c>
      <c r="L349" s="3" t="s">
        <v>32</v>
      </c>
      <c r="M349" s="123"/>
      <c r="N349" s="125"/>
    </row>
    <row r="350" spans="2:14" x14ac:dyDescent="0.2">
      <c r="B350" s="126" t="s">
        <v>84</v>
      </c>
      <c r="C350" s="127"/>
      <c r="D350" s="127"/>
      <c r="E350" s="127"/>
      <c r="F350" s="127"/>
      <c r="G350" s="128"/>
      <c r="H350" s="92" t="s">
        <v>86</v>
      </c>
      <c r="I350" s="91">
        <v>113.88420000000001</v>
      </c>
      <c r="J350" s="91">
        <v>81.4041</v>
      </c>
      <c r="K350" s="91">
        <v>40.770000000000003</v>
      </c>
      <c r="L350" s="88"/>
      <c r="M350" s="89">
        <v>3.13</v>
      </c>
      <c r="N350" s="90"/>
    </row>
    <row r="351" spans="2:14" x14ac:dyDescent="0.2">
      <c r="B351" s="129"/>
      <c r="C351" s="130"/>
      <c r="D351" s="130"/>
      <c r="E351" s="130"/>
      <c r="F351" s="130"/>
      <c r="G351" s="131"/>
      <c r="H351" s="92" t="s">
        <v>87</v>
      </c>
      <c r="I351" s="91">
        <v>103.01219999999999</v>
      </c>
      <c r="J351" s="91">
        <v>73.385999999999996</v>
      </c>
      <c r="K351" s="91">
        <v>36.828900000000004</v>
      </c>
      <c r="L351" s="88"/>
      <c r="M351" s="89">
        <v>3.13</v>
      </c>
      <c r="N351" s="90"/>
    </row>
    <row r="352" spans="2:14" x14ac:dyDescent="0.2">
      <c r="B352" s="129"/>
      <c r="C352" s="130"/>
      <c r="D352" s="130"/>
      <c r="E352" s="130"/>
      <c r="F352" s="130"/>
      <c r="G352" s="131"/>
      <c r="H352" s="92" t="s">
        <v>4</v>
      </c>
      <c r="I352" s="91">
        <v>427.94910000000004</v>
      </c>
      <c r="J352" s="91">
        <v>305.77499999999998</v>
      </c>
      <c r="K352" s="91">
        <v>153.83879999999999</v>
      </c>
      <c r="L352" s="91"/>
      <c r="M352" s="91">
        <v>13.32</v>
      </c>
      <c r="N352" s="91"/>
    </row>
    <row r="353" spans="2:14" x14ac:dyDescent="0.2">
      <c r="B353" s="129"/>
      <c r="C353" s="130"/>
      <c r="D353" s="130"/>
      <c r="E353" s="130"/>
      <c r="F353" s="130"/>
      <c r="G353" s="131"/>
      <c r="H353" s="92" t="s">
        <v>1</v>
      </c>
      <c r="I353" s="91">
        <v>57.213900000000002</v>
      </c>
      <c r="J353" s="91">
        <v>40.770000000000003</v>
      </c>
      <c r="K353" s="91">
        <v>20.6568</v>
      </c>
      <c r="L353" s="91"/>
      <c r="M353" s="91">
        <v>3.26</v>
      </c>
      <c r="N353" s="91"/>
    </row>
    <row r="354" spans="2:14" x14ac:dyDescent="0.2">
      <c r="B354" s="129"/>
      <c r="C354" s="130"/>
      <c r="D354" s="130"/>
      <c r="E354" s="130"/>
      <c r="F354" s="130"/>
      <c r="G354" s="131"/>
      <c r="H354" s="92" t="s">
        <v>3</v>
      </c>
      <c r="I354" s="91">
        <v>33.975000000000001</v>
      </c>
      <c r="J354" s="91">
        <v>24.733799999999999</v>
      </c>
      <c r="K354" s="91">
        <v>12.638699999999998</v>
      </c>
      <c r="L354" s="91"/>
      <c r="M354" s="91">
        <v>0.68</v>
      </c>
      <c r="N354" s="91"/>
    </row>
    <row r="355" spans="2:14" x14ac:dyDescent="0.2">
      <c r="B355" s="129"/>
      <c r="C355" s="130"/>
      <c r="D355" s="130"/>
      <c r="E355" s="130"/>
      <c r="F355" s="130"/>
      <c r="G355" s="131"/>
      <c r="H355" s="92" t="s">
        <v>2</v>
      </c>
      <c r="I355" s="91">
        <v>10.872</v>
      </c>
      <c r="J355" s="91">
        <v>8.2899000000000012</v>
      </c>
      <c r="K355" s="91">
        <v>4.2129000000000003</v>
      </c>
      <c r="L355" s="91"/>
      <c r="M355" s="91">
        <v>0.27</v>
      </c>
      <c r="N355" s="91"/>
    </row>
    <row r="356" spans="2:14" x14ac:dyDescent="0.2">
      <c r="B356" s="81" t="s">
        <v>85</v>
      </c>
      <c r="C356" s="78" t="s">
        <v>80</v>
      </c>
      <c r="D356" s="81">
        <v>6</v>
      </c>
      <c r="E356" s="81">
        <v>16</v>
      </c>
      <c r="F356" s="81"/>
      <c r="G356" s="22">
        <v>1.1000000000000001</v>
      </c>
      <c r="H356" s="20" t="s">
        <v>86</v>
      </c>
      <c r="I356" s="83">
        <v>1</v>
      </c>
      <c r="J356" s="83">
        <v>0</v>
      </c>
      <c r="K356" s="83">
        <v>0</v>
      </c>
      <c r="L356" s="93">
        <f>SUM(I356:K356)</f>
        <v>1</v>
      </c>
      <c r="M356" s="84">
        <v>0</v>
      </c>
      <c r="N356" s="93">
        <f>SUM(L356:M356)</f>
        <v>1</v>
      </c>
    </row>
    <row r="357" spans="2:14" x14ac:dyDescent="0.2">
      <c r="B357" s="3"/>
      <c r="C357" s="3"/>
      <c r="D357" s="3"/>
      <c r="E357" s="3"/>
      <c r="F357" s="3"/>
      <c r="G357" s="3"/>
      <c r="H357" s="8" t="s">
        <v>33</v>
      </c>
      <c r="I357" s="94">
        <f>IFERROR(I356*I350,"")</f>
        <v>113.88420000000001</v>
      </c>
      <c r="J357" s="94">
        <f t="shared" ref="J357:M357" si="97">IFERROR(J356*J350,"")</f>
        <v>0</v>
      </c>
      <c r="K357" s="94">
        <f t="shared" si="97"/>
        <v>0</v>
      </c>
      <c r="L357" s="93">
        <f t="shared" ref="L357:L368" si="98">SUM(I357:K357)</f>
        <v>113.88420000000001</v>
      </c>
      <c r="M357" s="94">
        <f t="shared" si="97"/>
        <v>0</v>
      </c>
      <c r="N357" s="93">
        <f t="shared" ref="N357:N369" si="99">SUM(L357:M357)</f>
        <v>113.88420000000001</v>
      </c>
    </row>
    <row r="358" spans="2:14" x14ac:dyDescent="0.2">
      <c r="B358" s="3"/>
      <c r="C358" s="3"/>
      <c r="D358" s="3"/>
      <c r="E358" s="3"/>
      <c r="F358" s="3"/>
      <c r="G358" s="3"/>
      <c r="H358" s="20" t="s">
        <v>87</v>
      </c>
      <c r="I358" s="83">
        <v>0</v>
      </c>
      <c r="J358" s="83">
        <v>0</v>
      </c>
      <c r="K358" s="83">
        <v>0</v>
      </c>
      <c r="L358" s="93">
        <f t="shared" si="98"/>
        <v>0</v>
      </c>
      <c r="M358" s="84">
        <v>0</v>
      </c>
      <c r="N358" s="93">
        <f t="shared" si="99"/>
        <v>0</v>
      </c>
    </row>
    <row r="359" spans="2:14" x14ac:dyDescent="0.2">
      <c r="B359" s="3"/>
      <c r="C359" s="3"/>
      <c r="D359" s="3"/>
      <c r="E359" s="3"/>
      <c r="F359" s="3"/>
      <c r="G359" s="3"/>
      <c r="H359" s="8" t="s">
        <v>33</v>
      </c>
      <c r="I359" s="94">
        <f>IFERROR(I358*I351,"")</f>
        <v>0</v>
      </c>
      <c r="J359" s="94">
        <f t="shared" ref="J359:M359" si="100">IFERROR(J358*J351,"")</f>
        <v>0</v>
      </c>
      <c r="K359" s="94">
        <f t="shared" si="100"/>
        <v>0</v>
      </c>
      <c r="L359" s="93">
        <f t="shared" si="98"/>
        <v>0</v>
      </c>
      <c r="M359" s="94">
        <f t="shared" si="100"/>
        <v>0</v>
      </c>
      <c r="N359" s="93">
        <f t="shared" si="99"/>
        <v>0</v>
      </c>
    </row>
    <row r="360" spans="2:14" x14ac:dyDescent="0.2">
      <c r="B360" s="3"/>
      <c r="C360" s="3"/>
      <c r="D360" s="3"/>
      <c r="E360" s="3"/>
      <c r="F360" s="3"/>
      <c r="G360" s="3"/>
      <c r="H360" s="21" t="s">
        <v>4</v>
      </c>
      <c r="I360" s="86">
        <v>0</v>
      </c>
      <c r="J360" s="83">
        <v>0</v>
      </c>
      <c r="K360" s="83">
        <v>0</v>
      </c>
      <c r="L360" s="93">
        <f t="shared" si="98"/>
        <v>0</v>
      </c>
      <c r="M360" s="84">
        <v>0</v>
      </c>
      <c r="N360" s="93">
        <f t="shared" si="99"/>
        <v>0</v>
      </c>
    </row>
    <row r="361" spans="2:14" x14ac:dyDescent="0.2">
      <c r="B361" s="3"/>
      <c r="C361" s="3"/>
      <c r="D361" s="3"/>
      <c r="E361" s="3"/>
      <c r="F361" s="3"/>
      <c r="G361" s="3"/>
      <c r="H361" s="8" t="s">
        <v>33</v>
      </c>
      <c r="I361" s="94">
        <f>IFERROR(I360*I362,"")</f>
        <v>0</v>
      </c>
      <c r="J361" s="94">
        <f t="shared" ref="J361:M361" si="101">IFERROR(J360*J362,"")</f>
        <v>0</v>
      </c>
      <c r="K361" s="94">
        <f t="shared" si="101"/>
        <v>0</v>
      </c>
      <c r="L361" s="93">
        <f t="shared" si="98"/>
        <v>0</v>
      </c>
      <c r="M361" s="94">
        <f t="shared" si="101"/>
        <v>0</v>
      </c>
      <c r="N361" s="93">
        <f t="shared" si="99"/>
        <v>0</v>
      </c>
    </row>
    <row r="362" spans="2:14" x14ac:dyDescent="0.2">
      <c r="B362" s="3"/>
      <c r="C362" s="3"/>
      <c r="D362" s="3"/>
      <c r="E362" s="3"/>
      <c r="F362" s="3"/>
      <c r="G362" s="3"/>
      <c r="H362" s="21" t="s">
        <v>1</v>
      </c>
      <c r="I362" s="86">
        <v>4</v>
      </c>
      <c r="J362" s="83">
        <v>0</v>
      </c>
      <c r="K362" s="83">
        <v>0</v>
      </c>
      <c r="L362" s="93">
        <f t="shared" si="98"/>
        <v>4</v>
      </c>
      <c r="M362" s="84">
        <v>5</v>
      </c>
      <c r="N362" s="93">
        <f t="shared" si="99"/>
        <v>9</v>
      </c>
    </row>
    <row r="363" spans="2:14" x14ac:dyDescent="0.2">
      <c r="B363" s="3"/>
      <c r="C363" s="3"/>
      <c r="D363" s="3"/>
      <c r="E363" s="3"/>
      <c r="F363" s="3"/>
      <c r="G363" s="3"/>
      <c r="H363" s="8" t="s">
        <v>33</v>
      </c>
      <c r="I363" s="94">
        <f>IFERROR(I362*I353,"")</f>
        <v>228.85560000000001</v>
      </c>
      <c r="J363" s="94">
        <f t="shared" ref="J363:M363" si="102">IFERROR(J362*J353,"")</f>
        <v>0</v>
      </c>
      <c r="K363" s="94">
        <f t="shared" si="102"/>
        <v>0</v>
      </c>
      <c r="L363" s="93">
        <f t="shared" si="98"/>
        <v>228.85560000000001</v>
      </c>
      <c r="M363" s="94">
        <f t="shared" si="102"/>
        <v>16.299999999999997</v>
      </c>
      <c r="N363" s="93">
        <f t="shared" si="99"/>
        <v>245.15559999999999</v>
      </c>
    </row>
    <row r="364" spans="2:14" x14ac:dyDescent="0.2">
      <c r="B364" s="3"/>
      <c r="C364" s="3"/>
      <c r="D364" s="3"/>
      <c r="E364" s="3"/>
      <c r="F364" s="3"/>
      <c r="G364" s="3"/>
      <c r="H364" s="21" t="s">
        <v>3</v>
      </c>
      <c r="I364" s="86">
        <v>0</v>
      </c>
      <c r="J364" s="83">
        <v>0</v>
      </c>
      <c r="K364" s="83">
        <v>0</v>
      </c>
      <c r="L364" s="93">
        <f t="shared" si="98"/>
        <v>0</v>
      </c>
      <c r="M364" s="84">
        <v>0</v>
      </c>
      <c r="N364" s="93">
        <f t="shared" si="99"/>
        <v>0</v>
      </c>
    </row>
    <row r="365" spans="2:14" x14ac:dyDescent="0.2">
      <c r="B365" s="3"/>
      <c r="C365" s="3"/>
      <c r="D365" s="3"/>
      <c r="E365" s="3"/>
      <c r="F365" s="3"/>
      <c r="G365" s="3"/>
      <c r="H365" s="8" t="s">
        <v>33</v>
      </c>
      <c r="I365" s="94">
        <f>IFERROR(I364*I354,"")</f>
        <v>0</v>
      </c>
      <c r="J365" s="94">
        <f t="shared" ref="J365:M365" si="103">IFERROR(J364*J354,"")</f>
        <v>0</v>
      </c>
      <c r="K365" s="94">
        <f t="shared" si="103"/>
        <v>0</v>
      </c>
      <c r="L365" s="93">
        <f t="shared" si="98"/>
        <v>0</v>
      </c>
      <c r="M365" s="94">
        <f t="shared" si="103"/>
        <v>0</v>
      </c>
      <c r="N365" s="93">
        <f t="shared" si="99"/>
        <v>0</v>
      </c>
    </row>
    <row r="366" spans="2:14" x14ac:dyDescent="0.2">
      <c r="B366" s="3"/>
      <c r="C366" s="3"/>
      <c r="D366" s="3"/>
      <c r="E366" s="3"/>
      <c r="F366" s="3"/>
      <c r="G366" s="3"/>
      <c r="H366" s="21" t="s">
        <v>2</v>
      </c>
      <c r="I366" s="85">
        <v>0</v>
      </c>
      <c r="J366" s="83">
        <v>0</v>
      </c>
      <c r="K366" s="83">
        <v>0</v>
      </c>
      <c r="L366" s="93">
        <f t="shared" si="98"/>
        <v>0</v>
      </c>
      <c r="M366" s="84">
        <v>12</v>
      </c>
      <c r="N366" s="93">
        <f t="shared" si="99"/>
        <v>12</v>
      </c>
    </row>
    <row r="367" spans="2:14" x14ac:dyDescent="0.2">
      <c r="B367" s="3"/>
      <c r="C367" s="3"/>
      <c r="D367" s="3"/>
      <c r="E367" s="3"/>
      <c r="F367" s="3"/>
      <c r="G367" s="3"/>
      <c r="H367" s="8" t="s">
        <v>33</v>
      </c>
      <c r="I367" s="94">
        <f>SUM(I366*I355)</f>
        <v>0</v>
      </c>
      <c r="J367" s="94">
        <f t="shared" ref="J367:M367" si="104">SUM(J366*J355)</f>
        <v>0</v>
      </c>
      <c r="K367" s="94">
        <f t="shared" si="104"/>
        <v>0</v>
      </c>
      <c r="L367" s="93">
        <f t="shared" si="98"/>
        <v>0</v>
      </c>
      <c r="M367" s="94">
        <f t="shared" si="104"/>
        <v>3.24</v>
      </c>
      <c r="N367" s="93">
        <f t="shared" si="99"/>
        <v>3.24</v>
      </c>
    </row>
    <row r="368" spans="2:14" x14ac:dyDescent="0.2">
      <c r="B368" s="3"/>
      <c r="C368" s="3"/>
      <c r="D368" s="3"/>
      <c r="E368" s="3"/>
      <c r="F368" s="3"/>
      <c r="G368" s="3"/>
      <c r="H368" s="9" t="s">
        <v>34</v>
      </c>
      <c r="I368" s="94">
        <f>SUM(I356+I358+I360+I362+I364+I366)</f>
        <v>5</v>
      </c>
      <c r="J368" s="94">
        <f t="shared" ref="J368:M368" si="105">SUM(J356+J358+J360+J362+J364+J366)</f>
        <v>0</v>
      </c>
      <c r="K368" s="94">
        <f t="shared" si="105"/>
        <v>0</v>
      </c>
      <c r="L368" s="93">
        <f t="shared" si="98"/>
        <v>5</v>
      </c>
      <c r="M368" s="94">
        <f t="shared" si="105"/>
        <v>17</v>
      </c>
      <c r="N368" s="93">
        <f t="shared" si="99"/>
        <v>22</v>
      </c>
    </row>
    <row r="369" spans="2:14" x14ac:dyDescent="0.2">
      <c r="B369" s="3"/>
      <c r="C369" s="3"/>
      <c r="D369" s="3"/>
      <c r="E369" s="3"/>
      <c r="F369" s="3"/>
      <c r="G369" s="3"/>
      <c r="H369" s="9" t="s">
        <v>49</v>
      </c>
      <c r="I369" s="94">
        <f>SUM(I357+I359+I361+I363+I365+I367)</f>
        <v>342.7398</v>
      </c>
      <c r="J369" s="94">
        <f t="shared" ref="J369:K369" si="106">SUM(J357+J359+J361+J363+J365+J367)</f>
        <v>0</v>
      </c>
      <c r="K369" s="94">
        <f t="shared" si="106"/>
        <v>0</v>
      </c>
      <c r="L369" s="98">
        <f t="shared" ref="L369" si="107">SUM(I369:K369)</f>
        <v>342.7398</v>
      </c>
      <c r="M369" s="97">
        <f t="shared" ref="M369" si="108">SUM(M357+M359+M361+M363+M365+M367)</f>
        <v>19.54</v>
      </c>
      <c r="N369" s="98">
        <f t="shared" si="99"/>
        <v>362.27980000000002</v>
      </c>
    </row>
    <row r="370" spans="2:14" x14ac:dyDescent="0.2">
      <c r="B370" s="116" t="s">
        <v>35</v>
      </c>
      <c r="C370" s="116"/>
      <c r="D370" s="116"/>
      <c r="E370" s="116"/>
      <c r="F370" s="100"/>
      <c r="G370" s="5"/>
      <c r="H370" s="6"/>
      <c r="I370" s="5"/>
      <c r="J370" s="12"/>
      <c r="K370" s="12"/>
      <c r="L370" s="13"/>
      <c r="M370" s="12"/>
      <c r="N370" s="12"/>
    </row>
    <row r="371" spans="2:14" x14ac:dyDescent="0.2">
      <c r="B371" s="107" t="s">
        <v>79</v>
      </c>
      <c r="C371" s="107"/>
      <c r="D371" s="107"/>
      <c r="E371" s="107"/>
      <c r="F371" s="107"/>
      <c r="G371" s="107"/>
      <c r="H371" s="107"/>
      <c r="I371" s="107"/>
      <c r="J371" s="79"/>
      <c r="K371" s="79"/>
      <c r="L371" s="80"/>
      <c r="M371" s="79"/>
      <c r="N371" s="79"/>
    </row>
    <row r="372" spans="2:14" x14ac:dyDescent="0.2">
      <c r="B372" s="108" t="s">
        <v>36</v>
      </c>
      <c r="C372" s="108"/>
      <c r="D372" s="108"/>
      <c r="E372" s="108"/>
      <c r="F372" s="108"/>
      <c r="G372" s="108"/>
      <c r="H372" s="108"/>
      <c r="I372" s="108"/>
      <c r="J372" s="12"/>
      <c r="K372" s="12"/>
      <c r="L372" s="13"/>
      <c r="M372" s="12"/>
      <c r="N372" s="12"/>
    </row>
    <row r="373" spans="2:14" x14ac:dyDescent="0.2">
      <c r="B373" s="108" t="s">
        <v>37</v>
      </c>
      <c r="C373" s="108"/>
      <c r="D373" s="108"/>
      <c r="E373" s="108"/>
      <c r="F373" s="108"/>
      <c r="G373" s="108"/>
      <c r="H373" s="108"/>
      <c r="I373" s="108"/>
      <c r="J373" s="12"/>
      <c r="K373" s="12"/>
      <c r="L373" s="13"/>
      <c r="M373" s="12"/>
      <c r="N373" s="12"/>
    </row>
    <row r="374" spans="2:14" x14ac:dyDescent="0.2">
      <c r="B374" s="108" t="s">
        <v>38</v>
      </c>
      <c r="C374" s="108"/>
      <c r="D374" s="108"/>
      <c r="E374" s="108"/>
      <c r="F374" s="108"/>
      <c r="G374" s="108"/>
      <c r="H374" s="108"/>
      <c r="I374" s="108"/>
      <c r="J374" s="12"/>
      <c r="K374" s="12"/>
      <c r="L374" s="13"/>
      <c r="M374" s="12"/>
      <c r="N374" s="12"/>
    </row>
    <row r="375" spans="2:14" x14ac:dyDescent="0.2">
      <c r="B375" s="108" t="s">
        <v>39</v>
      </c>
      <c r="C375" s="108"/>
      <c r="D375" s="108"/>
      <c r="E375" s="108"/>
      <c r="F375" s="108"/>
      <c r="G375" s="108"/>
      <c r="H375" s="108"/>
      <c r="I375" s="108"/>
      <c r="J375" s="5"/>
      <c r="K375" s="5"/>
      <c r="L375" s="5"/>
      <c r="M375" s="5"/>
      <c r="N375" s="5"/>
    </row>
    <row r="376" spans="2:14" x14ac:dyDescent="0.2">
      <c r="B376" s="108" t="s">
        <v>40</v>
      </c>
      <c r="C376" s="108"/>
      <c r="D376" s="108"/>
      <c r="E376" s="108"/>
      <c r="F376" s="108"/>
      <c r="G376" s="108"/>
      <c r="H376" s="108"/>
      <c r="I376" s="108"/>
      <c r="J376" s="5"/>
      <c r="K376" s="5"/>
      <c r="L376" s="5"/>
      <c r="M376" s="5"/>
      <c r="N376" s="5"/>
    </row>
    <row r="377" spans="2:14" x14ac:dyDescent="0.2">
      <c r="B377" s="108" t="s">
        <v>41</v>
      </c>
      <c r="C377" s="108"/>
      <c r="D377" s="108"/>
      <c r="E377" s="108"/>
      <c r="F377" s="108"/>
      <c r="G377" s="108"/>
      <c r="H377" s="108"/>
      <c r="I377" s="108"/>
      <c r="J377" s="5"/>
      <c r="K377" s="5"/>
      <c r="L377" s="5"/>
      <c r="M377" s="5"/>
      <c r="N377" s="5"/>
    </row>
    <row r="378" spans="2:14" x14ac:dyDescent="0.2">
      <c r="B378" s="108" t="s">
        <v>42</v>
      </c>
      <c r="C378" s="108"/>
      <c r="D378" s="108"/>
      <c r="E378" s="108"/>
      <c r="F378" s="108"/>
      <c r="G378" s="108"/>
      <c r="H378" s="108"/>
      <c r="I378" s="108"/>
      <c r="J378" s="5"/>
      <c r="K378" s="5"/>
      <c r="L378" s="5"/>
      <c r="M378" s="5"/>
      <c r="N378" s="5"/>
    </row>
    <row r="379" spans="2:14" x14ac:dyDescent="0.2">
      <c r="B379" s="101"/>
      <c r="C379" s="101"/>
      <c r="D379" s="101"/>
      <c r="E379" s="101"/>
      <c r="F379" s="101"/>
      <c r="G379" s="101"/>
      <c r="H379" s="101"/>
      <c r="I379" s="101"/>
      <c r="J379" s="5"/>
      <c r="K379" s="5"/>
      <c r="L379" s="5"/>
      <c r="M379" s="5"/>
      <c r="N379" s="5"/>
    </row>
    <row r="380" spans="2:14" x14ac:dyDescent="0.2">
      <c r="B380" s="5" t="s">
        <v>43</v>
      </c>
      <c r="C380" s="5"/>
      <c r="D380" s="5"/>
      <c r="E380" s="5"/>
      <c r="F380" s="5"/>
      <c r="G380" s="5"/>
      <c r="H380" s="6"/>
      <c r="I380" s="5"/>
      <c r="J380" s="5" t="s">
        <v>44</v>
      </c>
      <c r="K380" s="5"/>
      <c r="L380" s="5"/>
      <c r="M380" s="5"/>
      <c r="N380" s="5"/>
    </row>
    <row r="381" spans="2:14" x14ac:dyDescent="0.2">
      <c r="B381" s="16" t="s">
        <v>78</v>
      </c>
      <c r="C381" s="16"/>
      <c r="D381" s="5"/>
      <c r="E381" s="5"/>
      <c r="F381" s="5"/>
      <c r="G381" s="5"/>
      <c r="H381" s="6"/>
      <c r="I381" s="5"/>
      <c r="J381" s="16"/>
      <c r="K381" s="16"/>
      <c r="L381" s="16"/>
      <c r="M381" s="5"/>
      <c r="N381" s="5"/>
    </row>
    <row r="382" spans="2:14" x14ac:dyDescent="0.2">
      <c r="B382" s="17" t="s">
        <v>45</v>
      </c>
      <c r="C382" s="5"/>
      <c r="D382" s="5"/>
      <c r="E382" s="5"/>
      <c r="F382" s="5"/>
      <c r="G382" s="5"/>
      <c r="H382" s="6"/>
      <c r="I382" s="5"/>
      <c r="J382" s="5" t="s">
        <v>45</v>
      </c>
      <c r="K382" s="5"/>
      <c r="L382" s="5"/>
      <c r="M382" s="5"/>
      <c r="N382" s="5"/>
    </row>
    <row r="383" spans="2:14" x14ac:dyDescent="0.2">
      <c r="B383" s="5"/>
      <c r="C383" s="5"/>
      <c r="D383" s="5"/>
      <c r="E383" s="5"/>
      <c r="F383" s="5"/>
      <c r="G383" s="5"/>
      <c r="H383" s="6"/>
      <c r="I383" s="5"/>
      <c r="J383" s="5"/>
      <c r="K383" s="5"/>
      <c r="L383" s="5"/>
      <c r="M383" s="5"/>
      <c r="N383" s="5"/>
    </row>
    <row r="384" spans="2:14" x14ac:dyDescent="0.2">
      <c r="B384" s="16"/>
      <c r="C384" s="16"/>
      <c r="D384" s="5"/>
      <c r="E384" s="5"/>
      <c r="F384" s="5"/>
      <c r="G384" s="5"/>
      <c r="H384" s="6"/>
      <c r="I384" s="5"/>
      <c r="J384" s="16"/>
      <c r="K384" s="16"/>
      <c r="L384" s="16"/>
      <c r="M384" s="5"/>
      <c r="N384" s="5"/>
    </row>
    <row r="385" spans="2:14" x14ac:dyDescent="0.2">
      <c r="B385" s="18" t="s">
        <v>46</v>
      </c>
      <c r="C385" s="5"/>
      <c r="D385" s="5"/>
      <c r="E385" s="5"/>
      <c r="F385" s="5"/>
      <c r="G385" s="5"/>
      <c r="H385" s="6"/>
      <c r="I385" s="5"/>
      <c r="J385" s="105" t="s">
        <v>46</v>
      </c>
      <c r="K385" s="105"/>
      <c r="L385" s="105"/>
      <c r="M385" s="5"/>
      <c r="N385" s="5"/>
    </row>
    <row r="386" spans="2:14" x14ac:dyDescent="0.2">
      <c r="B386" s="5"/>
      <c r="C386" s="5"/>
      <c r="D386" s="5"/>
      <c r="E386" s="5"/>
      <c r="F386" s="5"/>
      <c r="G386" s="5"/>
      <c r="H386" s="6"/>
      <c r="I386" s="5"/>
      <c r="J386" s="5"/>
      <c r="K386" s="5"/>
      <c r="L386" s="5"/>
      <c r="M386" s="5"/>
      <c r="N386" s="5"/>
    </row>
    <row r="387" spans="2:14" x14ac:dyDescent="0.2">
      <c r="B387" s="101" t="s">
        <v>47</v>
      </c>
      <c r="C387" s="5"/>
      <c r="D387" s="5"/>
      <c r="E387" s="5"/>
      <c r="F387" s="5"/>
      <c r="G387" s="5"/>
      <c r="H387" s="6"/>
      <c r="I387" s="5"/>
      <c r="J387" s="5" t="s">
        <v>47</v>
      </c>
      <c r="K387" s="5"/>
      <c r="L387" s="5"/>
      <c r="M387" s="5"/>
      <c r="N387" s="5"/>
    </row>
    <row r="388" spans="2:14" x14ac:dyDescent="0.2">
      <c r="B388" s="101"/>
      <c r="C388" s="5"/>
      <c r="D388" s="5"/>
      <c r="E388" s="5"/>
      <c r="F388" s="5"/>
      <c r="G388" s="5"/>
      <c r="H388" s="6"/>
      <c r="I388" s="5"/>
      <c r="J388" s="5"/>
      <c r="K388" s="5"/>
      <c r="L388" s="5"/>
      <c r="M388" s="5"/>
      <c r="N388" s="5"/>
    </row>
    <row r="389" spans="2:14" x14ac:dyDescent="0.2">
      <c r="B389" s="109" t="s">
        <v>5</v>
      </c>
      <c r="C389" s="121" t="s">
        <v>22</v>
      </c>
      <c r="D389" s="117" t="s">
        <v>23</v>
      </c>
      <c r="E389" s="117" t="s">
        <v>24</v>
      </c>
      <c r="F389" s="117" t="s">
        <v>48</v>
      </c>
      <c r="G389" s="117" t="s">
        <v>25</v>
      </c>
      <c r="H389" s="118" t="s">
        <v>0</v>
      </c>
      <c r="I389" s="119" t="s">
        <v>26</v>
      </c>
      <c r="J389" s="119"/>
      <c r="K389" s="119"/>
      <c r="L389" s="119"/>
      <c r="M389" s="123" t="s">
        <v>27</v>
      </c>
      <c r="N389" s="124" t="s">
        <v>28</v>
      </c>
    </row>
    <row r="390" spans="2:14" x14ac:dyDescent="0.2">
      <c r="B390" s="110"/>
      <c r="C390" s="122"/>
      <c r="D390" s="117"/>
      <c r="E390" s="117"/>
      <c r="F390" s="117"/>
      <c r="G390" s="117"/>
      <c r="H390" s="118"/>
      <c r="I390" s="3" t="s">
        <v>29</v>
      </c>
      <c r="J390" s="3" t="s">
        <v>30</v>
      </c>
      <c r="K390" s="3" t="s">
        <v>31</v>
      </c>
      <c r="L390" s="3" t="s">
        <v>32</v>
      </c>
      <c r="M390" s="123"/>
      <c r="N390" s="125"/>
    </row>
    <row r="391" spans="2:14" x14ac:dyDescent="0.2">
      <c r="B391" s="126" t="s">
        <v>84</v>
      </c>
      <c r="C391" s="127"/>
      <c r="D391" s="127"/>
      <c r="E391" s="127"/>
      <c r="F391" s="127"/>
      <c r="G391" s="128"/>
      <c r="H391" s="92" t="s">
        <v>86</v>
      </c>
      <c r="I391" s="91">
        <v>113.88420000000001</v>
      </c>
      <c r="J391" s="91">
        <v>81.4041</v>
      </c>
      <c r="K391" s="91">
        <v>40.770000000000003</v>
      </c>
      <c r="L391" s="88"/>
      <c r="M391" s="89">
        <v>3.13</v>
      </c>
      <c r="N391" s="90"/>
    </row>
    <row r="392" spans="2:14" x14ac:dyDescent="0.2">
      <c r="B392" s="129"/>
      <c r="C392" s="130"/>
      <c r="D392" s="130"/>
      <c r="E392" s="130"/>
      <c r="F392" s="130"/>
      <c r="G392" s="131"/>
      <c r="H392" s="92" t="s">
        <v>87</v>
      </c>
      <c r="I392" s="91">
        <v>103.01219999999999</v>
      </c>
      <c r="J392" s="91">
        <v>73.385999999999996</v>
      </c>
      <c r="K392" s="91">
        <v>36.828900000000004</v>
      </c>
      <c r="L392" s="88"/>
      <c r="M392" s="89">
        <v>3.13</v>
      </c>
      <c r="N392" s="90"/>
    </row>
    <row r="393" spans="2:14" x14ac:dyDescent="0.2">
      <c r="B393" s="129"/>
      <c r="C393" s="130"/>
      <c r="D393" s="130"/>
      <c r="E393" s="130"/>
      <c r="F393" s="130"/>
      <c r="G393" s="131"/>
      <c r="H393" s="92" t="s">
        <v>4</v>
      </c>
      <c r="I393" s="91">
        <v>427.94910000000004</v>
      </c>
      <c r="J393" s="91">
        <v>305.77499999999998</v>
      </c>
      <c r="K393" s="91">
        <v>153.83879999999999</v>
      </c>
      <c r="L393" s="91"/>
      <c r="M393" s="91">
        <v>13.32</v>
      </c>
      <c r="N393" s="91"/>
    </row>
    <row r="394" spans="2:14" x14ac:dyDescent="0.2">
      <c r="B394" s="129"/>
      <c r="C394" s="130"/>
      <c r="D394" s="130"/>
      <c r="E394" s="130"/>
      <c r="F394" s="130"/>
      <c r="G394" s="131"/>
      <c r="H394" s="92" t="s">
        <v>1</v>
      </c>
      <c r="I394" s="91">
        <v>57.213900000000002</v>
      </c>
      <c r="J394" s="91">
        <v>40.770000000000003</v>
      </c>
      <c r="K394" s="91">
        <v>20.6568</v>
      </c>
      <c r="L394" s="91"/>
      <c r="M394" s="91">
        <v>3.26</v>
      </c>
      <c r="N394" s="91"/>
    </row>
    <row r="395" spans="2:14" x14ac:dyDescent="0.2">
      <c r="B395" s="129"/>
      <c r="C395" s="130"/>
      <c r="D395" s="130"/>
      <c r="E395" s="130"/>
      <c r="F395" s="130"/>
      <c r="G395" s="131"/>
      <c r="H395" s="92" t="s">
        <v>3</v>
      </c>
      <c r="I395" s="91">
        <v>33.975000000000001</v>
      </c>
      <c r="J395" s="91">
        <v>24.733799999999999</v>
      </c>
      <c r="K395" s="91">
        <v>12.638699999999998</v>
      </c>
      <c r="L395" s="91"/>
      <c r="M395" s="91">
        <v>0.68</v>
      </c>
      <c r="N395" s="91"/>
    </row>
    <row r="396" spans="2:14" x14ac:dyDescent="0.2">
      <c r="B396" s="129"/>
      <c r="C396" s="130"/>
      <c r="D396" s="130"/>
      <c r="E396" s="130"/>
      <c r="F396" s="130"/>
      <c r="G396" s="131"/>
      <c r="H396" s="92" t="s">
        <v>2</v>
      </c>
      <c r="I396" s="91">
        <v>10.872</v>
      </c>
      <c r="J396" s="91">
        <v>8.2899000000000012</v>
      </c>
      <c r="K396" s="91">
        <v>4.2129000000000003</v>
      </c>
      <c r="L396" s="91"/>
      <c r="M396" s="91">
        <v>0.27</v>
      </c>
      <c r="N396" s="91"/>
    </row>
    <row r="397" spans="2:14" x14ac:dyDescent="0.2">
      <c r="B397" s="81" t="s">
        <v>85</v>
      </c>
      <c r="C397" s="78" t="s">
        <v>80</v>
      </c>
      <c r="D397" s="81">
        <v>6</v>
      </c>
      <c r="E397" s="81">
        <v>32</v>
      </c>
      <c r="F397" s="81"/>
      <c r="G397" s="22">
        <v>1.3</v>
      </c>
      <c r="H397" s="20" t="s">
        <v>86</v>
      </c>
      <c r="I397" s="83">
        <v>0</v>
      </c>
      <c r="J397" s="83">
        <v>0</v>
      </c>
      <c r="K397" s="83">
        <v>0</v>
      </c>
      <c r="L397" s="93">
        <f>SUM(I397:K397)</f>
        <v>0</v>
      </c>
      <c r="M397" s="84">
        <v>0</v>
      </c>
      <c r="N397" s="93">
        <f>SUM(L397:M397)</f>
        <v>0</v>
      </c>
    </row>
    <row r="398" spans="2:14" x14ac:dyDescent="0.2">
      <c r="B398" s="3"/>
      <c r="C398" s="3"/>
      <c r="D398" s="3"/>
      <c r="E398" s="3"/>
      <c r="F398" s="3"/>
      <c r="G398" s="3"/>
      <c r="H398" s="8" t="s">
        <v>33</v>
      </c>
      <c r="I398" s="94">
        <f>IFERROR(I397*I391,"")</f>
        <v>0</v>
      </c>
      <c r="J398" s="94">
        <f t="shared" ref="J398:M398" si="109">IFERROR(J397*J391,"")</f>
        <v>0</v>
      </c>
      <c r="K398" s="94">
        <f t="shared" si="109"/>
        <v>0</v>
      </c>
      <c r="L398" s="93">
        <f t="shared" ref="L398:L409" si="110">SUM(I398:K398)</f>
        <v>0</v>
      </c>
      <c r="M398" s="94">
        <f t="shared" si="109"/>
        <v>0</v>
      </c>
      <c r="N398" s="93">
        <f t="shared" ref="N398:N410" si="111">SUM(L398:M398)</f>
        <v>0</v>
      </c>
    </row>
    <row r="399" spans="2:14" x14ac:dyDescent="0.2">
      <c r="B399" s="3"/>
      <c r="C399" s="3"/>
      <c r="D399" s="3"/>
      <c r="E399" s="3"/>
      <c r="F399" s="3"/>
      <c r="G399" s="3"/>
      <c r="H399" s="20" t="s">
        <v>87</v>
      </c>
      <c r="I399" s="83">
        <v>0</v>
      </c>
      <c r="J399" s="83">
        <v>0</v>
      </c>
      <c r="K399" s="83">
        <v>0</v>
      </c>
      <c r="L399" s="93">
        <f t="shared" si="110"/>
        <v>0</v>
      </c>
      <c r="M399" s="84">
        <v>0</v>
      </c>
      <c r="N399" s="93">
        <f t="shared" si="111"/>
        <v>0</v>
      </c>
    </row>
    <row r="400" spans="2:14" x14ac:dyDescent="0.2">
      <c r="B400" s="3"/>
      <c r="C400" s="3"/>
      <c r="D400" s="3"/>
      <c r="E400" s="3"/>
      <c r="F400" s="3"/>
      <c r="G400" s="3"/>
      <c r="H400" s="8" t="s">
        <v>33</v>
      </c>
      <c r="I400" s="94">
        <f>IFERROR(I399*I392,"")</f>
        <v>0</v>
      </c>
      <c r="J400" s="94">
        <f t="shared" ref="J400:M400" si="112">IFERROR(J399*J392,"")</f>
        <v>0</v>
      </c>
      <c r="K400" s="94">
        <f t="shared" si="112"/>
        <v>0</v>
      </c>
      <c r="L400" s="93">
        <f t="shared" si="110"/>
        <v>0</v>
      </c>
      <c r="M400" s="94">
        <f t="shared" si="112"/>
        <v>0</v>
      </c>
      <c r="N400" s="93">
        <f t="shared" si="111"/>
        <v>0</v>
      </c>
    </row>
    <row r="401" spans="2:14" x14ac:dyDescent="0.2">
      <c r="B401" s="3"/>
      <c r="C401" s="3"/>
      <c r="D401" s="3"/>
      <c r="E401" s="3"/>
      <c r="F401" s="3"/>
      <c r="G401" s="3"/>
      <c r="H401" s="21" t="s">
        <v>4</v>
      </c>
      <c r="I401" s="86">
        <v>0</v>
      </c>
      <c r="J401" s="83">
        <v>0</v>
      </c>
      <c r="K401" s="83">
        <v>0</v>
      </c>
      <c r="L401" s="93">
        <f t="shared" si="110"/>
        <v>0</v>
      </c>
      <c r="M401" s="84">
        <v>0</v>
      </c>
      <c r="N401" s="93">
        <f t="shared" si="111"/>
        <v>0</v>
      </c>
    </row>
    <row r="402" spans="2:14" x14ac:dyDescent="0.2">
      <c r="B402" s="3"/>
      <c r="C402" s="3"/>
      <c r="D402" s="3"/>
      <c r="E402" s="3"/>
      <c r="F402" s="3"/>
      <c r="G402" s="3"/>
      <c r="H402" s="8" t="s">
        <v>33</v>
      </c>
      <c r="I402" s="94">
        <f>IFERROR(I401*I403,"")</f>
        <v>0</v>
      </c>
      <c r="J402" s="94">
        <f t="shared" ref="J402:M402" si="113">IFERROR(J401*J403,"")</f>
        <v>0</v>
      </c>
      <c r="K402" s="94">
        <f t="shared" si="113"/>
        <v>0</v>
      </c>
      <c r="L402" s="93">
        <f t="shared" si="110"/>
        <v>0</v>
      </c>
      <c r="M402" s="94">
        <f t="shared" si="113"/>
        <v>0</v>
      </c>
      <c r="N402" s="93">
        <f t="shared" si="111"/>
        <v>0</v>
      </c>
    </row>
    <row r="403" spans="2:14" x14ac:dyDescent="0.2">
      <c r="B403" s="3"/>
      <c r="C403" s="3"/>
      <c r="D403" s="3"/>
      <c r="E403" s="3"/>
      <c r="F403" s="3"/>
      <c r="G403" s="3"/>
      <c r="H403" s="21" t="s">
        <v>1</v>
      </c>
      <c r="I403" s="86">
        <v>0</v>
      </c>
      <c r="J403" s="83">
        <v>0</v>
      </c>
      <c r="K403" s="83">
        <v>0</v>
      </c>
      <c r="L403" s="93">
        <f t="shared" si="110"/>
        <v>0</v>
      </c>
      <c r="M403" s="84">
        <v>4</v>
      </c>
      <c r="N403" s="93">
        <f t="shared" si="111"/>
        <v>4</v>
      </c>
    </row>
    <row r="404" spans="2:14" x14ac:dyDescent="0.2">
      <c r="B404" s="3"/>
      <c r="C404" s="3"/>
      <c r="D404" s="3"/>
      <c r="E404" s="3"/>
      <c r="F404" s="3"/>
      <c r="G404" s="3"/>
      <c r="H404" s="8" t="s">
        <v>33</v>
      </c>
      <c r="I404" s="94">
        <f>IFERROR(I403*I394,"")</f>
        <v>0</v>
      </c>
      <c r="J404" s="94">
        <f t="shared" ref="J404:M404" si="114">IFERROR(J403*J394,"")</f>
        <v>0</v>
      </c>
      <c r="K404" s="94">
        <f t="shared" si="114"/>
        <v>0</v>
      </c>
      <c r="L404" s="93">
        <f t="shared" si="110"/>
        <v>0</v>
      </c>
      <c r="M404" s="94">
        <f t="shared" si="114"/>
        <v>13.04</v>
      </c>
      <c r="N404" s="93">
        <f t="shared" si="111"/>
        <v>13.04</v>
      </c>
    </row>
    <row r="405" spans="2:14" x14ac:dyDescent="0.2">
      <c r="B405" s="3"/>
      <c r="C405" s="3"/>
      <c r="D405" s="3"/>
      <c r="E405" s="3"/>
      <c r="F405" s="3"/>
      <c r="G405" s="3"/>
      <c r="H405" s="21" t="s">
        <v>3</v>
      </c>
      <c r="I405" s="86">
        <v>0</v>
      </c>
      <c r="J405" s="83">
        <v>0</v>
      </c>
      <c r="K405" s="83">
        <v>0</v>
      </c>
      <c r="L405" s="93">
        <f t="shared" si="110"/>
        <v>0</v>
      </c>
      <c r="M405" s="84">
        <v>2</v>
      </c>
      <c r="N405" s="93">
        <f t="shared" si="111"/>
        <v>2</v>
      </c>
    </row>
    <row r="406" spans="2:14" x14ac:dyDescent="0.2">
      <c r="B406" s="3"/>
      <c r="C406" s="3"/>
      <c r="D406" s="3"/>
      <c r="E406" s="3"/>
      <c r="F406" s="3"/>
      <c r="G406" s="3"/>
      <c r="H406" s="8" t="s">
        <v>33</v>
      </c>
      <c r="I406" s="94">
        <f>IFERROR(I405*I395,"")</f>
        <v>0</v>
      </c>
      <c r="J406" s="94">
        <f t="shared" ref="J406:M406" si="115">IFERROR(J405*J395,"")</f>
        <v>0</v>
      </c>
      <c r="K406" s="94">
        <f t="shared" si="115"/>
        <v>0</v>
      </c>
      <c r="L406" s="93">
        <f t="shared" si="110"/>
        <v>0</v>
      </c>
      <c r="M406" s="94">
        <f t="shared" si="115"/>
        <v>1.36</v>
      </c>
      <c r="N406" s="93">
        <f t="shared" si="111"/>
        <v>1.36</v>
      </c>
    </row>
    <row r="407" spans="2:14" x14ac:dyDescent="0.2">
      <c r="B407" s="3"/>
      <c r="C407" s="3"/>
      <c r="D407" s="3"/>
      <c r="E407" s="3"/>
      <c r="F407" s="3"/>
      <c r="G407" s="3"/>
      <c r="H407" s="21" t="s">
        <v>2</v>
      </c>
      <c r="I407" s="85">
        <v>0</v>
      </c>
      <c r="J407" s="83">
        <v>0</v>
      </c>
      <c r="K407" s="83">
        <v>0</v>
      </c>
      <c r="L407" s="93">
        <f t="shared" si="110"/>
        <v>0</v>
      </c>
      <c r="M407" s="84">
        <v>12</v>
      </c>
      <c r="N407" s="93">
        <f t="shared" si="111"/>
        <v>12</v>
      </c>
    </row>
    <row r="408" spans="2:14" x14ac:dyDescent="0.2">
      <c r="B408" s="3"/>
      <c r="C408" s="3"/>
      <c r="D408" s="3"/>
      <c r="E408" s="3"/>
      <c r="F408" s="3"/>
      <c r="G408" s="3"/>
      <c r="H408" s="8" t="s">
        <v>33</v>
      </c>
      <c r="I408" s="94">
        <f>SUM(I407*I396)</f>
        <v>0</v>
      </c>
      <c r="J408" s="94">
        <f t="shared" ref="J408:M408" si="116">SUM(J407*J396)</f>
        <v>0</v>
      </c>
      <c r="K408" s="94">
        <f t="shared" si="116"/>
        <v>0</v>
      </c>
      <c r="L408" s="93">
        <f t="shared" si="110"/>
        <v>0</v>
      </c>
      <c r="M408" s="94">
        <f t="shared" si="116"/>
        <v>3.24</v>
      </c>
      <c r="N408" s="93">
        <f t="shared" si="111"/>
        <v>3.24</v>
      </c>
    </row>
    <row r="409" spans="2:14" x14ac:dyDescent="0.2">
      <c r="B409" s="3"/>
      <c r="C409" s="3"/>
      <c r="D409" s="3"/>
      <c r="E409" s="3"/>
      <c r="F409" s="3"/>
      <c r="G409" s="3"/>
      <c r="H409" s="9" t="s">
        <v>34</v>
      </c>
      <c r="I409" s="94">
        <f>SUM(I397+I399+I401+I403+I405+I407)</f>
        <v>0</v>
      </c>
      <c r="J409" s="94">
        <f t="shared" ref="J409:M409" si="117">SUM(J397+J399+J401+J403+J405+J407)</f>
        <v>0</v>
      </c>
      <c r="K409" s="94">
        <f t="shared" si="117"/>
        <v>0</v>
      </c>
      <c r="L409" s="93">
        <f t="shared" si="110"/>
        <v>0</v>
      </c>
      <c r="M409" s="94">
        <f t="shared" si="117"/>
        <v>18</v>
      </c>
      <c r="N409" s="93">
        <f t="shared" si="111"/>
        <v>18</v>
      </c>
    </row>
    <row r="410" spans="2:14" x14ac:dyDescent="0.2">
      <c r="B410" s="3"/>
      <c r="C410" s="3"/>
      <c r="D410" s="3"/>
      <c r="E410" s="3"/>
      <c r="F410" s="3"/>
      <c r="G410" s="3"/>
      <c r="H410" s="9" t="s">
        <v>49</v>
      </c>
      <c r="I410" s="94">
        <f>SUM(I398+I400+I402+I404+I406+I408)</f>
        <v>0</v>
      </c>
      <c r="J410" s="94">
        <f t="shared" ref="J410:K410" si="118">SUM(J398+J400+J402+J404+J406+J408)</f>
        <v>0</v>
      </c>
      <c r="K410" s="94">
        <f t="shared" si="118"/>
        <v>0</v>
      </c>
      <c r="L410" s="98">
        <f t="shared" ref="L410" si="119">SUM(I410:K410)</f>
        <v>0</v>
      </c>
      <c r="M410" s="97">
        <f t="shared" ref="M410" si="120">SUM(M398+M400+M402+M404+M406+M408)</f>
        <v>17.64</v>
      </c>
      <c r="N410" s="98">
        <f t="shared" si="111"/>
        <v>17.64</v>
      </c>
    </row>
    <row r="411" spans="2:14" x14ac:dyDescent="0.2">
      <c r="B411" s="116" t="s">
        <v>35</v>
      </c>
      <c r="C411" s="116"/>
      <c r="D411" s="116"/>
      <c r="E411" s="116"/>
      <c r="F411" s="100"/>
      <c r="G411" s="5"/>
      <c r="H411" s="6"/>
      <c r="I411" s="5"/>
      <c r="J411" s="12"/>
      <c r="K411" s="12"/>
      <c r="L411" s="13"/>
      <c r="M411" s="12"/>
      <c r="N411" s="12"/>
    </row>
    <row r="412" spans="2:14" x14ac:dyDescent="0.2">
      <c r="B412" s="107" t="s">
        <v>79</v>
      </c>
      <c r="C412" s="107"/>
      <c r="D412" s="107"/>
      <c r="E412" s="107"/>
      <c r="F412" s="107"/>
      <c r="G412" s="107"/>
      <c r="H412" s="107"/>
      <c r="I412" s="107"/>
      <c r="J412" s="79"/>
      <c r="K412" s="79"/>
      <c r="L412" s="80"/>
      <c r="M412" s="79"/>
      <c r="N412" s="79"/>
    </row>
    <row r="413" spans="2:14" x14ac:dyDescent="0.2">
      <c r="B413" s="108" t="s">
        <v>36</v>
      </c>
      <c r="C413" s="108"/>
      <c r="D413" s="108"/>
      <c r="E413" s="108"/>
      <c r="F413" s="108"/>
      <c r="G413" s="108"/>
      <c r="H413" s="108"/>
      <c r="I413" s="108"/>
      <c r="J413" s="12"/>
      <c r="K413" s="12"/>
      <c r="L413" s="13"/>
      <c r="M413" s="12"/>
      <c r="N413" s="12"/>
    </row>
    <row r="414" spans="2:14" x14ac:dyDescent="0.2">
      <c r="B414" s="108" t="s">
        <v>37</v>
      </c>
      <c r="C414" s="108"/>
      <c r="D414" s="108"/>
      <c r="E414" s="108"/>
      <c r="F414" s="108"/>
      <c r="G414" s="108"/>
      <c r="H414" s="108"/>
      <c r="I414" s="108"/>
      <c r="J414" s="12"/>
      <c r="K414" s="12"/>
      <c r="L414" s="13"/>
      <c r="M414" s="12"/>
      <c r="N414" s="12"/>
    </row>
    <row r="415" spans="2:14" x14ac:dyDescent="0.2">
      <c r="B415" s="108" t="s">
        <v>38</v>
      </c>
      <c r="C415" s="108"/>
      <c r="D415" s="108"/>
      <c r="E415" s="108"/>
      <c r="F415" s="108"/>
      <c r="G415" s="108"/>
      <c r="H415" s="108"/>
      <c r="I415" s="108"/>
      <c r="J415" s="12"/>
      <c r="K415" s="12"/>
      <c r="L415" s="13"/>
      <c r="M415" s="12"/>
      <c r="N415" s="12"/>
    </row>
    <row r="416" spans="2:14" x14ac:dyDescent="0.2">
      <c r="B416" s="108" t="s">
        <v>39</v>
      </c>
      <c r="C416" s="108"/>
      <c r="D416" s="108"/>
      <c r="E416" s="108"/>
      <c r="F416" s="108"/>
      <c r="G416" s="108"/>
      <c r="H416" s="108"/>
      <c r="I416" s="108"/>
      <c r="J416" s="5"/>
      <c r="K416" s="5"/>
      <c r="L416" s="5"/>
      <c r="M416" s="5"/>
      <c r="N416" s="5"/>
    </row>
    <row r="417" spans="2:14" x14ac:dyDescent="0.2">
      <c r="B417" s="108" t="s">
        <v>40</v>
      </c>
      <c r="C417" s="108"/>
      <c r="D417" s="108"/>
      <c r="E417" s="108"/>
      <c r="F417" s="108"/>
      <c r="G417" s="108"/>
      <c r="H417" s="108"/>
      <c r="I417" s="108"/>
      <c r="J417" s="5"/>
      <c r="K417" s="5"/>
      <c r="L417" s="5"/>
      <c r="M417" s="5"/>
      <c r="N417" s="5"/>
    </row>
    <row r="418" spans="2:14" x14ac:dyDescent="0.2">
      <c r="B418" s="108" t="s">
        <v>41</v>
      </c>
      <c r="C418" s="108"/>
      <c r="D418" s="108"/>
      <c r="E418" s="108"/>
      <c r="F418" s="108"/>
      <c r="G418" s="108"/>
      <c r="H418" s="108"/>
      <c r="I418" s="108"/>
      <c r="J418" s="5"/>
      <c r="K418" s="5"/>
      <c r="L418" s="5"/>
      <c r="M418" s="5"/>
      <c r="N418" s="5"/>
    </row>
    <row r="419" spans="2:14" x14ac:dyDescent="0.2">
      <c r="B419" s="108" t="s">
        <v>42</v>
      </c>
      <c r="C419" s="108"/>
      <c r="D419" s="108"/>
      <c r="E419" s="108"/>
      <c r="F419" s="108"/>
      <c r="G419" s="108"/>
      <c r="H419" s="108"/>
      <c r="I419" s="108"/>
      <c r="J419" s="5"/>
      <c r="K419" s="5"/>
      <c r="L419" s="5"/>
      <c r="M419" s="5"/>
      <c r="N419" s="5"/>
    </row>
    <row r="420" spans="2:14" x14ac:dyDescent="0.2">
      <c r="B420" s="101"/>
      <c r="C420" s="101"/>
      <c r="D420" s="101"/>
      <c r="E420" s="101"/>
      <c r="F420" s="101"/>
      <c r="G420" s="101"/>
      <c r="H420" s="101"/>
      <c r="I420" s="101"/>
      <c r="J420" s="5"/>
      <c r="K420" s="5"/>
      <c r="L420" s="5"/>
      <c r="M420" s="5"/>
      <c r="N420" s="5"/>
    </row>
    <row r="421" spans="2:14" x14ac:dyDescent="0.2">
      <c r="B421" s="5" t="s">
        <v>43</v>
      </c>
      <c r="C421" s="5"/>
      <c r="D421" s="5"/>
      <c r="E421" s="5"/>
      <c r="F421" s="5"/>
      <c r="G421" s="5"/>
      <c r="H421" s="6"/>
      <c r="I421" s="5"/>
      <c r="J421" s="5" t="s">
        <v>44</v>
      </c>
      <c r="K421" s="5"/>
      <c r="L421" s="5"/>
      <c r="M421" s="5"/>
      <c r="N421" s="5"/>
    </row>
    <row r="422" spans="2:14" x14ac:dyDescent="0.2">
      <c r="B422" s="16" t="s">
        <v>78</v>
      </c>
      <c r="C422" s="16"/>
      <c r="D422" s="5"/>
      <c r="E422" s="5"/>
      <c r="F422" s="5"/>
      <c r="G422" s="5"/>
      <c r="H422" s="6"/>
      <c r="I422" s="5"/>
      <c r="J422" s="16"/>
      <c r="K422" s="16"/>
      <c r="L422" s="16"/>
      <c r="M422" s="5"/>
      <c r="N422" s="5"/>
    </row>
    <row r="423" spans="2:14" x14ac:dyDescent="0.2">
      <c r="B423" s="17" t="s">
        <v>45</v>
      </c>
      <c r="C423" s="5"/>
      <c r="D423" s="5"/>
      <c r="E423" s="5"/>
      <c r="F423" s="5"/>
      <c r="G423" s="5"/>
      <c r="H423" s="6"/>
      <c r="I423" s="5"/>
      <c r="J423" s="5" t="s">
        <v>45</v>
      </c>
      <c r="K423" s="5"/>
      <c r="L423" s="5"/>
      <c r="M423" s="5"/>
      <c r="N423" s="5"/>
    </row>
    <row r="424" spans="2:14" x14ac:dyDescent="0.2">
      <c r="B424" s="5"/>
      <c r="C424" s="5"/>
      <c r="D424" s="5"/>
      <c r="E424" s="5"/>
      <c r="F424" s="5"/>
      <c r="G424" s="5"/>
      <c r="H424" s="6"/>
      <c r="I424" s="5"/>
      <c r="J424" s="5"/>
      <c r="K424" s="5"/>
      <c r="L424" s="5"/>
      <c r="M424" s="5"/>
      <c r="N424" s="5"/>
    </row>
    <row r="425" spans="2:14" x14ac:dyDescent="0.2">
      <c r="B425" s="16"/>
      <c r="C425" s="16"/>
      <c r="D425" s="5"/>
      <c r="E425" s="5"/>
      <c r="F425" s="5"/>
      <c r="G425" s="5"/>
      <c r="H425" s="6"/>
      <c r="I425" s="5"/>
      <c r="J425" s="16"/>
      <c r="K425" s="16"/>
      <c r="L425" s="16"/>
      <c r="M425" s="5"/>
      <c r="N425" s="5"/>
    </row>
    <row r="426" spans="2:14" x14ac:dyDescent="0.2">
      <c r="B426" s="18" t="s">
        <v>46</v>
      </c>
      <c r="C426" s="5"/>
      <c r="D426" s="5"/>
      <c r="E426" s="5"/>
      <c r="F426" s="5"/>
      <c r="G426" s="5"/>
      <c r="H426" s="6"/>
      <c r="I426" s="5"/>
      <c r="J426" s="105" t="s">
        <v>46</v>
      </c>
      <c r="K426" s="105"/>
      <c r="L426" s="105"/>
      <c r="M426" s="5"/>
      <c r="N426" s="5"/>
    </row>
    <row r="427" spans="2:14" x14ac:dyDescent="0.2">
      <c r="B427" s="5"/>
      <c r="C427" s="5"/>
      <c r="D427" s="5"/>
      <c r="E427" s="5"/>
      <c r="F427" s="5"/>
      <c r="G427" s="5"/>
      <c r="H427" s="6"/>
      <c r="I427" s="5"/>
      <c r="J427" s="5"/>
      <c r="K427" s="5"/>
      <c r="L427" s="5"/>
      <c r="M427" s="5"/>
      <c r="N427" s="5"/>
    </row>
    <row r="428" spans="2:14" x14ac:dyDescent="0.2">
      <c r="B428" s="101" t="s">
        <v>47</v>
      </c>
      <c r="C428" s="5"/>
      <c r="D428" s="5"/>
      <c r="E428" s="5"/>
      <c r="F428" s="5"/>
      <c r="G428" s="5"/>
      <c r="H428" s="6"/>
      <c r="I428" s="5"/>
      <c r="J428" s="5" t="s">
        <v>47</v>
      </c>
      <c r="K428" s="5"/>
      <c r="L428" s="5"/>
      <c r="M428" s="5"/>
      <c r="N428" s="5"/>
    </row>
    <row r="430" spans="2:14" x14ac:dyDescent="0.2">
      <c r="B430" s="109" t="s">
        <v>5</v>
      </c>
      <c r="C430" s="121" t="s">
        <v>22</v>
      </c>
      <c r="D430" s="117" t="s">
        <v>23</v>
      </c>
      <c r="E430" s="117" t="s">
        <v>24</v>
      </c>
      <c r="F430" s="117" t="s">
        <v>48</v>
      </c>
      <c r="G430" s="117" t="s">
        <v>25</v>
      </c>
      <c r="H430" s="118" t="s">
        <v>0</v>
      </c>
      <c r="I430" s="119" t="s">
        <v>26</v>
      </c>
      <c r="J430" s="119"/>
      <c r="K430" s="119"/>
      <c r="L430" s="119"/>
      <c r="M430" s="123" t="s">
        <v>27</v>
      </c>
      <c r="N430" s="124" t="s">
        <v>28</v>
      </c>
    </row>
    <row r="431" spans="2:14" x14ac:dyDescent="0.2">
      <c r="B431" s="110"/>
      <c r="C431" s="122"/>
      <c r="D431" s="117"/>
      <c r="E431" s="117"/>
      <c r="F431" s="117"/>
      <c r="G431" s="117"/>
      <c r="H431" s="118"/>
      <c r="I431" s="3" t="s">
        <v>29</v>
      </c>
      <c r="J431" s="3" t="s">
        <v>30</v>
      </c>
      <c r="K431" s="3" t="s">
        <v>31</v>
      </c>
      <c r="L431" s="3" t="s">
        <v>32</v>
      </c>
      <c r="M431" s="123"/>
      <c r="N431" s="125"/>
    </row>
    <row r="432" spans="2:14" x14ac:dyDescent="0.2">
      <c r="B432" s="126" t="s">
        <v>84</v>
      </c>
      <c r="C432" s="127"/>
      <c r="D432" s="127"/>
      <c r="E432" s="127"/>
      <c r="F432" s="127"/>
      <c r="G432" s="128"/>
      <c r="H432" s="92" t="s">
        <v>86</v>
      </c>
      <c r="I432" s="91">
        <v>113.88420000000001</v>
      </c>
      <c r="J432" s="91">
        <v>81.4041</v>
      </c>
      <c r="K432" s="91">
        <v>40.770000000000003</v>
      </c>
      <c r="L432" s="88"/>
      <c r="M432" s="89">
        <v>3.13</v>
      </c>
      <c r="N432" s="90"/>
    </row>
    <row r="433" spans="2:14" x14ac:dyDescent="0.2">
      <c r="B433" s="129"/>
      <c r="C433" s="130"/>
      <c r="D433" s="130"/>
      <c r="E433" s="130"/>
      <c r="F433" s="130"/>
      <c r="G433" s="131"/>
      <c r="H433" s="92" t="s">
        <v>87</v>
      </c>
      <c r="I433" s="91">
        <v>103.01219999999999</v>
      </c>
      <c r="J433" s="91">
        <v>73.385999999999996</v>
      </c>
      <c r="K433" s="91">
        <v>36.828900000000004</v>
      </c>
      <c r="L433" s="88"/>
      <c r="M433" s="89">
        <v>3.13</v>
      </c>
      <c r="N433" s="90"/>
    </row>
    <row r="434" spans="2:14" x14ac:dyDescent="0.2">
      <c r="B434" s="129"/>
      <c r="C434" s="130"/>
      <c r="D434" s="130"/>
      <c r="E434" s="130"/>
      <c r="F434" s="130"/>
      <c r="G434" s="131"/>
      <c r="H434" s="92" t="s">
        <v>4</v>
      </c>
      <c r="I434" s="91">
        <v>427.94910000000004</v>
      </c>
      <c r="J434" s="91">
        <v>305.77499999999998</v>
      </c>
      <c r="K434" s="91">
        <v>153.83879999999999</v>
      </c>
      <c r="L434" s="91"/>
      <c r="M434" s="91">
        <v>13.32</v>
      </c>
      <c r="N434" s="91"/>
    </row>
    <row r="435" spans="2:14" x14ac:dyDescent="0.2">
      <c r="B435" s="129"/>
      <c r="C435" s="130"/>
      <c r="D435" s="130"/>
      <c r="E435" s="130"/>
      <c r="F435" s="130"/>
      <c r="G435" s="131"/>
      <c r="H435" s="92" t="s">
        <v>1</v>
      </c>
      <c r="I435" s="91">
        <v>57.213900000000002</v>
      </c>
      <c r="J435" s="91">
        <v>40.770000000000003</v>
      </c>
      <c r="K435" s="91">
        <v>20.6568</v>
      </c>
      <c r="L435" s="91"/>
      <c r="M435" s="91">
        <v>3.26</v>
      </c>
      <c r="N435" s="91"/>
    </row>
    <row r="436" spans="2:14" x14ac:dyDescent="0.2">
      <c r="B436" s="129"/>
      <c r="C436" s="130"/>
      <c r="D436" s="130"/>
      <c r="E436" s="130"/>
      <c r="F436" s="130"/>
      <c r="G436" s="131"/>
      <c r="H436" s="92" t="s">
        <v>3</v>
      </c>
      <c r="I436" s="91">
        <v>33.975000000000001</v>
      </c>
      <c r="J436" s="91">
        <v>24.733799999999999</v>
      </c>
      <c r="K436" s="91">
        <v>12.638699999999998</v>
      </c>
      <c r="L436" s="91"/>
      <c r="M436" s="91">
        <v>0.68</v>
      </c>
      <c r="N436" s="91"/>
    </row>
    <row r="437" spans="2:14" x14ac:dyDescent="0.2">
      <c r="B437" s="129"/>
      <c r="C437" s="130"/>
      <c r="D437" s="130"/>
      <c r="E437" s="130"/>
      <c r="F437" s="130"/>
      <c r="G437" s="131"/>
      <c r="H437" s="92" t="s">
        <v>2</v>
      </c>
      <c r="I437" s="91">
        <v>10.872</v>
      </c>
      <c r="J437" s="91">
        <v>8.2899000000000012</v>
      </c>
      <c r="K437" s="91">
        <v>4.2129000000000003</v>
      </c>
      <c r="L437" s="91"/>
      <c r="M437" s="91">
        <v>0.27</v>
      </c>
      <c r="N437" s="91"/>
    </row>
    <row r="438" spans="2:14" x14ac:dyDescent="0.2">
      <c r="B438" s="81" t="s">
        <v>85</v>
      </c>
      <c r="C438" s="78" t="s">
        <v>80</v>
      </c>
      <c r="D438" s="81">
        <v>6</v>
      </c>
      <c r="E438" s="81">
        <v>33</v>
      </c>
      <c r="F438" s="81"/>
      <c r="G438" s="22">
        <v>1.3</v>
      </c>
      <c r="H438" s="20" t="s">
        <v>86</v>
      </c>
      <c r="I438" s="83">
        <v>0</v>
      </c>
      <c r="J438" s="83">
        <v>0</v>
      </c>
      <c r="K438" s="83">
        <v>0</v>
      </c>
      <c r="L438" s="93">
        <f>SUM(I438:K438)</f>
        <v>0</v>
      </c>
      <c r="M438" s="84">
        <v>0</v>
      </c>
      <c r="N438" s="93">
        <f>SUM(L438:M438)</f>
        <v>0</v>
      </c>
    </row>
    <row r="439" spans="2:14" x14ac:dyDescent="0.2">
      <c r="B439" s="3"/>
      <c r="C439" s="3"/>
      <c r="D439" s="3"/>
      <c r="E439" s="3"/>
      <c r="F439" s="3"/>
      <c r="G439" s="3"/>
      <c r="H439" s="8" t="s">
        <v>33</v>
      </c>
      <c r="I439" s="94">
        <f>IFERROR(I438*I432,"")</f>
        <v>0</v>
      </c>
      <c r="J439" s="94">
        <f t="shared" ref="J439:M439" si="121">IFERROR(J438*J432,"")</f>
        <v>0</v>
      </c>
      <c r="K439" s="94">
        <f t="shared" si="121"/>
        <v>0</v>
      </c>
      <c r="L439" s="93">
        <f t="shared" ref="L439:L450" si="122">SUM(I439:K439)</f>
        <v>0</v>
      </c>
      <c r="M439" s="94">
        <f t="shared" si="121"/>
        <v>0</v>
      </c>
      <c r="N439" s="93">
        <f t="shared" ref="N439:N451" si="123">SUM(L439:M439)</f>
        <v>0</v>
      </c>
    </row>
    <row r="440" spans="2:14" x14ac:dyDescent="0.2">
      <c r="B440" s="3"/>
      <c r="C440" s="3"/>
      <c r="D440" s="3"/>
      <c r="E440" s="3"/>
      <c r="F440" s="3"/>
      <c r="G440" s="3"/>
      <c r="H440" s="20" t="s">
        <v>87</v>
      </c>
      <c r="I440" s="83">
        <v>0</v>
      </c>
      <c r="J440" s="83">
        <v>0</v>
      </c>
      <c r="K440" s="83">
        <v>0</v>
      </c>
      <c r="L440" s="93">
        <f t="shared" si="122"/>
        <v>0</v>
      </c>
      <c r="M440" s="84">
        <v>1</v>
      </c>
      <c r="N440" s="93">
        <f t="shared" si="123"/>
        <v>1</v>
      </c>
    </row>
    <row r="441" spans="2:14" x14ac:dyDescent="0.2">
      <c r="B441" s="3"/>
      <c r="C441" s="3"/>
      <c r="D441" s="3"/>
      <c r="E441" s="3"/>
      <c r="F441" s="3"/>
      <c r="G441" s="3"/>
      <c r="H441" s="8" t="s">
        <v>33</v>
      </c>
      <c r="I441" s="94">
        <f>IFERROR(I440*I433,"")</f>
        <v>0</v>
      </c>
      <c r="J441" s="94">
        <f t="shared" ref="J441:M441" si="124">IFERROR(J440*J433,"")</f>
        <v>0</v>
      </c>
      <c r="K441" s="94">
        <f t="shared" si="124"/>
        <v>0</v>
      </c>
      <c r="L441" s="93">
        <f t="shared" si="122"/>
        <v>0</v>
      </c>
      <c r="M441" s="94">
        <f t="shared" si="124"/>
        <v>3.13</v>
      </c>
      <c r="N441" s="93">
        <f t="shared" si="123"/>
        <v>3.13</v>
      </c>
    </row>
    <row r="442" spans="2:14" x14ac:dyDescent="0.2">
      <c r="B442" s="3"/>
      <c r="C442" s="3"/>
      <c r="D442" s="3"/>
      <c r="E442" s="3"/>
      <c r="F442" s="3"/>
      <c r="G442" s="3"/>
      <c r="H442" s="21" t="s">
        <v>4</v>
      </c>
      <c r="I442" s="86">
        <v>0</v>
      </c>
      <c r="J442" s="83">
        <v>0</v>
      </c>
      <c r="K442" s="83">
        <v>0</v>
      </c>
      <c r="L442" s="93">
        <f t="shared" si="122"/>
        <v>0</v>
      </c>
      <c r="M442" s="84">
        <v>0</v>
      </c>
      <c r="N442" s="93">
        <f t="shared" si="123"/>
        <v>0</v>
      </c>
    </row>
    <row r="443" spans="2:14" x14ac:dyDescent="0.2">
      <c r="B443" s="3"/>
      <c r="C443" s="3"/>
      <c r="D443" s="3"/>
      <c r="E443" s="3"/>
      <c r="F443" s="3"/>
      <c r="G443" s="3"/>
      <c r="H443" s="8" t="s">
        <v>33</v>
      </c>
      <c r="I443" s="94">
        <f>IFERROR(I442*I444,"")</f>
        <v>0</v>
      </c>
      <c r="J443" s="94">
        <f t="shared" ref="J443:M443" si="125">IFERROR(J442*J444,"")</f>
        <v>0</v>
      </c>
      <c r="K443" s="94">
        <f t="shared" si="125"/>
        <v>0</v>
      </c>
      <c r="L443" s="93">
        <f t="shared" si="122"/>
        <v>0</v>
      </c>
      <c r="M443" s="94">
        <f t="shared" si="125"/>
        <v>0</v>
      </c>
      <c r="N443" s="93">
        <f t="shared" si="123"/>
        <v>0</v>
      </c>
    </row>
    <row r="444" spans="2:14" x14ac:dyDescent="0.2">
      <c r="B444" s="3"/>
      <c r="C444" s="3"/>
      <c r="D444" s="3"/>
      <c r="E444" s="3"/>
      <c r="F444" s="3"/>
      <c r="G444" s="3"/>
      <c r="H444" s="21" t="s">
        <v>1</v>
      </c>
      <c r="I444" s="86">
        <v>0</v>
      </c>
      <c r="J444" s="83">
        <v>0</v>
      </c>
      <c r="K444" s="83">
        <v>0</v>
      </c>
      <c r="L444" s="93">
        <f t="shared" si="122"/>
        <v>0</v>
      </c>
      <c r="M444" s="84">
        <v>18</v>
      </c>
      <c r="N444" s="93">
        <f t="shared" si="123"/>
        <v>18</v>
      </c>
    </row>
    <row r="445" spans="2:14" x14ac:dyDescent="0.2">
      <c r="B445" s="3"/>
      <c r="C445" s="3"/>
      <c r="D445" s="3"/>
      <c r="E445" s="3"/>
      <c r="F445" s="3"/>
      <c r="G445" s="3"/>
      <c r="H445" s="8" t="s">
        <v>33</v>
      </c>
      <c r="I445" s="94">
        <f>IFERROR(I444*I435,"")</f>
        <v>0</v>
      </c>
      <c r="J445" s="94">
        <f t="shared" ref="J445:M445" si="126">IFERROR(J444*J435,"")</f>
        <v>0</v>
      </c>
      <c r="K445" s="94">
        <f t="shared" si="126"/>
        <v>0</v>
      </c>
      <c r="L445" s="93">
        <f t="shared" si="122"/>
        <v>0</v>
      </c>
      <c r="M445" s="94">
        <f t="shared" si="126"/>
        <v>58.679999999999993</v>
      </c>
      <c r="N445" s="93">
        <f t="shared" si="123"/>
        <v>58.679999999999993</v>
      </c>
    </row>
    <row r="446" spans="2:14" x14ac:dyDescent="0.2">
      <c r="B446" s="3"/>
      <c r="C446" s="3"/>
      <c r="D446" s="3"/>
      <c r="E446" s="3"/>
      <c r="F446" s="3"/>
      <c r="G446" s="3"/>
      <c r="H446" s="21" t="s">
        <v>3</v>
      </c>
      <c r="I446" s="86">
        <v>0</v>
      </c>
      <c r="J446" s="83">
        <v>0</v>
      </c>
      <c r="K446" s="83">
        <v>0</v>
      </c>
      <c r="L446" s="93">
        <f t="shared" si="122"/>
        <v>0</v>
      </c>
      <c r="M446" s="84">
        <v>0</v>
      </c>
      <c r="N446" s="93">
        <f t="shared" si="123"/>
        <v>0</v>
      </c>
    </row>
    <row r="447" spans="2:14" x14ac:dyDescent="0.2">
      <c r="B447" s="3"/>
      <c r="C447" s="3"/>
      <c r="D447" s="3"/>
      <c r="E447" s="3"/>
      <c r="F447" s="3"/>
      <c r="G447" s="3"/>
      <c r="H447" s="8" t="s">
        <v>33</v>
      </c>
      <c r="I447" s="94">
        <f>IFERROR(I446*I436,"")</f>
        <v>0</v>
      </c>
      <c r="J447" s="94">
        <f t="shared" ref="J447:M447" si="127">IFERROR(J446*J436,"")</f>
        <v>0</v>
      </c>
      <c r="K447" s="94">
        <f t="shared" si="127"/>
        <v>0</v>
      </c>
      <c r="L447" s="93">
        <f t="shared" si="122"/>
        <v>0</v>
      </c>
      <c r="M447" s="94">
        <f t="shared" si="127"/>
        <v>0</v>
      </c>
      <c r="N447" s="93">
        <f t="shared" si="123"/>
        <v>0</v>
      </c>
    </row>
    <row r="448" spans="2:14" x14ac:dyDescent="0.2">
      <c r="B448" s="3"/>
      <c r="C448" s="3"/>
      <c r="D448" s="3"/>
      <c r="E448" s="3"/>
      <c r="F448" s="3"/>
      <c r="G448" s="3"/>
      <c r="H448" s="21" t="s">
        <v>2</v>
      </c>
      <c r="I448" s="85">
        <v>0</v>
      </c>
      <c r="J448" s="83">
        <v>0</v>
      </c>
      <c r="K448" s="83">
        <v>0</v>
      </c>
      <c r="L448" s="93">
        <f t="shared" si="122"/>
        <v>0</v>
      </c>
      <c r="M448" s="84">
        <v>5</v>
      </c>
      <c r="N448" s="93">
        <f t="shared" si="123"/>
        <v>5</v>
      </c>
    </row>
    <row r="449" spans="2:14" x14ac:dyDescent="0.2">
      <c r="B449" s="3"/>
      <c r="C449" s="3"/>
      <c r="D449" s="3"/>
      <c r="E449" s="3"/>
      <c r="F449" s="3"/>
      <c r="G449" s="3"/>
      <c r="H449" s="8" t="s">
        <v>33</v>
      </c>
      <c r="I449" s="94">
        <f>SUM(I448*I437)</f>
        <v>0</v>
      </c>
      <c r="J449" s="94">
        <f t="shared" ref="J449:M449" si="128">SUM(J448*J437)</f>
        <v>0</v>
      </c>
      <c r="K449" s="94">
        <f t="shared" si="128"/>
        <v>0</v>
      </c>
      <c r="L449" s="93">
        <f t="shared" si="122"/>
        <v>0</v>
      </c>
      <c r="M449" s="94">
        <f t="shared" si="128"/>
        <v>1.35</v>
      </c>
      <c r="N449" s="93">
        <f t="shared" si="123"/>
        <v>1.35</v>
      </c>
    </row>
    <row r="450" spans="2:14" x14ac:dyDescent="0.2">
      <c r="B450" s="3"/>
      <c r="C450" s="3"/>
      <c r="D450" s="3"/>
      <c r="E450" s="3"/>
      <c r="F450" s="3"/>
      <c r="G450" s="3"/>
      <c r="H450" s="9" t="s">
        <v>34</v>
      </c>
      <c r="I450" s="94">
        <f>SUM(I438+I440+I442+I444+I446+I448)</f>
        <v>0</v>
      </c>
      <c r="J450" s="94">
        <f t="shared" ref="J450:M450" si="129">SUM(J438+J440+J442+J444+J446+J448)</f>
        <v>0</v>
      </c>
      <c r="K450" s="94">
        <f t="shared" si="129"/>
        <v>0</v>
      </c>
      <c r="L450" s="93">
        <f t="shared" si="122"/>
        <v>0</v>
      </c>
      <c r="M450" s="94">
        <f t="shared" si="129"/>
        <v>24</v>
      </c>
      <c r="N450" s="93">
        <f t="shared" si="123"/>
        <v>24</v>
      </c>
    </row>
    <row r="451" spans="2:14" x14ac:dyDescent="0.2">
      <c r="B451" s="3"/>
      <c r="C451" s="3"/>
      <c r="D451" s="3"/>
      <c r="E451" s="3"/>
      <c r="F451" s="3"/>
      <c r="G451" s="3"/>
      <c r="H451" s="9" t="s">
        <v>49</v>
      </c>
      <c r="I451" s="94">
        <f>SUM(I439+I441+I443+I445+I447+I449)</f>
        <v>0</v>
      </c>
      <c r="J451" s="94">
        <f t="shared" ref="J451:K451" si="130">SUM(J439+J441+J443+J445+J447+J449)</f>
        <v>0</v>
      </c>
      <c r="K451" s="94">
        <f t="shared" si="130"/>
        <v>0</v>
      </c>
      <c r="L451" s="98">
        <f t="shared" ref="L451" si="131">SUM(I451:K451)</f>
        <v>0</v>
      </c>
      <c r="M451" s="97">
        <f t="shared" ref="M451" si="132">SUM(M439+M441+M443+M445+M447+M449)</f>
        <v>63.16</v>
      </c>
      <c r="N451" s="98">
        <f t="shared" si="123"/>
        <v>63.16</v>
      </c>
    </row>
    <row r="452" spans="2:14" x14ac:dyDescent="0.2">
      <c r="B452" s="116" t="s">
        <v>35</v>
      </c>
      <c r="C452" s="116"/>
      <c r="D452" s="116"/>
      <c r="E452" s="116"/>
      <c r="F452" s="100"/>
      <c r="G452" s="5"/>
      <c r="H452" s="6"/>
      <c r="I452" s="5"/>
      <c r="J452" s="12"/>
      <c r="K452" s="12"/>
      <c r="L452" s="13"/>
      <c r="M452" s="12"/>
      <c r="N452" s="12"/>
    </row>
    <row r="453" spans="2:14" x14ac:dyDescent="0.2">
      <c r="B453" s="107" t="s">
        <v>79</v>
      </c>
      <c r="C453" s="107"/>
      <c r="D453" s="107"/>
      <c r="E453" s="107"/>
      <c r="F453" s="107"/>
      <c r="G453" s="107"/>
      <c r="H453" s="107"/>
      <c r="I453" s="107"/>
      <c r="J453" s="79"/>
      <c r="K453" s="79"/>
      <c r="L453" s="80"/>
      <c r="M453" s="79"/>
      <c r="N453" s="79"/>
    </row>
    <row r="454" spans="2:14" x14ac:dyDescent="0.2">
      <c r="B454" s="108" t="s">
        <v>36</v>
      </c>
      <c r="C454" s="108"/>
      <c r="D454" s="108"/>
      <c r="E454" s="108"/>
      <c r="F454" s="108"/>
      <c r="G454" s="108"/>
      <c r="H454" s="108"/>
      <c r="I454" s="108"/>
      <c r="J454" s="12"/>
      <c r="K454" s="12"/>
      <c r="L454" s="13"/>
      <c r="M454" s="12"/>
      <c r="N454" s="12"/>
    </row>
    <row r="455" spans="2:14" x14ac:dyDescent="0.2">
      <c r="B455" s="108" t="s">
        <v>37</v>
      </c>
      <c r="C455" s="108"/>
      <c r="D455" s="108"/>
      <c r="E455" s="108"/>
      <c r="F455" s="108"/>
      <c r="G455" s="108"/>
      <c r="H455" s="108"/>
      <c r="I455" s="108"/>
      <c r="J455" s="12"/>
      <c r="K455" s="12"/>
      <c r="L455" s="13"/>
      <c r="M455" s="12"/>
      <c r="N455" s="12"/>
    </row>
    <row r="456" spans="2:14" x14ac:dyDescent="0.2">
      <c r="B456" s="108" t="s">
        <v>38</v>
      </c>
      <c r="C456" s="108"/>
      <c r="D456" s="108"/>
      <c r="E456" s="108"/>
      <c r="F456" s="108"/>
      <c r="G456" s="108"/>
      <c r="H456" s="108"/>
      <c r="I456" s="108"/>
      <c r="J456" s="12"/>
      <c r="K456" s="12"/>
      <c r="L456" s="13"/>
      <c r="M456" s="12"/>
      <c r="N456" s="12"/>
    </row>
    <row r="457" spans="2:14" x14ac:dyDescent="0.2">
      <c r="B457" s="108" t="s">
        <v>39</v>
      </c>
      <c r="C457" s="108"/>
      <c r="D457" s="108"/>
      <c r="E457" s="108"/>
      <c r="F457" s="108"/>
      <c r="G457" s="108"/>
      <c r="H457" s="108"/>
      <c r="I457" s="108"/>
      <c r="J457" s="5"/>
      <c r="K457" s="5"/>
      <c r="L457" s="5"/>
      <c r="M457" s="5"/>
      <c r="N457" s="5"/>
    </row>
    <row r="458" spans="2:14" x14ac:dyDescent="0.2">
      <c r="B458" s="108" t="s">
        <v>40</v>
      </c>
      <c r="C458" s="108"/>
      <c r="D458" s="108"/>
      <c r="E458" s="108"/>
      <c r="F458" s="108"/>
      <c r="G458" s="108"/>
      <c r="H458" s="108"/>
      <c r="I458" s="108"/>
      <c r="J458" s="5"/>
      <c r="K458" s="5"/>
      <c r="L458" s="5"/>
      <c r="M458" s="5"/>
      <c r="N458" s="5"/>
    </row>
    <row r="459" spans="2:14" x14ac:dyDescent="0.2">
      <c r="B459" s="108" t="s">
        <v>41</v>
      </c>
      <c r="C459" s="108"/>
      <c r="D459" s="108"/>
      <c r="E459" s="108"/>
      <c r="F459" s="108"/>
      <c r="G459" s="108"/>
      <c r="H459" s="108"/>
      <c r="I459" s="108"/>
      <c r="J459" s="5"/>
      <c r="K459" s="5"/>
      <c r="L459" s="5"/>
      <c r="M459" s="5"/>
      <c r="N459" s="5"/>
    </row>
    <row r="460" spans="2:14" x14ac:dyDescent="0.2">
      <c r="B460" s="108" t="s">
        <v>42</v>
      </c>
      <c r="C460" s="108"/>
      <c r="D460" s="108"/>
      <c r="E460" s="108"/>
      <c r="F460" s="108"/>
      <c r="G460" s="108"/>
      <c r="H460" s="108"/>
      <c r="I460" s="108"/>
      <c r="J460" s="5"/>
      <c r="K460" s="5"/>
      <c r="L460" s="5"/>
      <c r="M460" s="5"/>
      <c r="N460" s="5"/>
    </row>
    <row r="461" spans="2:14" x14ac:dyDescent="0.2">
      <c r="B461" s="101"/>
      <c r="C461" s="101"/>
      <c r="D461" s="101"/>
      <c r="E461" s="101"/>
      <c r="F461" s="101"/>
      <c r="G461" s="101"/>
      <c r="H461" s="101"/>
      <c r="I461" s="101"/>
      <c r="J461" s="5"/>
      <c r="K461" s="5"/>
      <c r="L461" s="5"/>
      <c r="M461" s="5"/>
      <c r="N461" s="5"/>
    </row>
    <row r="462" spans="2:14" x14ac:dyDescent="0.2">
      <c r="B462" s="5" t="s">
        <v>43</v>
      </c>
      <c r="C462" s="5"/>
      <c r="D462" s="5"/>
      <c r="E462" s="5"/>
      <c r="F462" s="5"/>
      <c r="G462" s="5"/>
      <c r="H462" s="6"/>
      <c r="I462" s="5"/>
      <c r="J462" s="5" t="s">
        <v>44</v>
      </c>
      <c r="K462" s="5"/>
      <c r="L462" s="5"/>
      <c r="M462" s="5"/>
      <c r="N462" s="5"/>
    </row>
    <row r="463" spans="2:14" x14ac:dyDescent="0.2">
      <c r="B463" s="16" t="s">
        <v>78</v>
      </c>
      <c r="C463" s="16"/>
      <c r="D463" s="5"/>
      <c r="E463" s="5"/>
      <c r="F463" s="5"/>
      <c r="G463" s="5"/>
      <c r="H463" s="6"/>
      <c r="I463" s="5"/>
      <c r="J463" s="16"/>
      <c r="K463" s="16"/>
      <c r="L463" s="16"/>
      <c r="M463" s="5"/>
      <c r="N463" s="5"/>
    </row>
    <row r="464" spans="2:14" x14ac:dyDescent="0.2">
      <c r="B464" s="17" t="s">
        <v>45</v>
      </c>
      <c r="C464" s="5"/>
      <c r="D464" s="5"/>
      <c r="E464" s="5"/>
      <c r="F464" s="5"/>
      <c r="G464" s="5"/>
      <c r="H464" s="6"/>
      <c r="I464" s="5"/>
      <c r="J464" s="5" t="s">
        <v>45</v>
      </c>
      <c r="K464" s="5"/>
      <c r="L464" s="5"/>
      <c r="M464" s="5"/>
      <c r="N464" s="5"/>
    </row>
    <row r="465" spans="2:14" x14ac:dyDescent="0.2">
      <c r="B465" s="5"/>
      <c r="C465" s="5"/>
      <c r="D465" s="5"/>
      <c r="E465" s="5"/>
      <c r="F465" s="5"/>
      <c r="G465" s="5"/>
      <c r="H465" s="6"/>
      <c r="I465" s="5"/>
      <c r="J465" s="5"/>
      <c r="K465" s="5"/>
      <c r="L465" s="5"/>
      <c r="M465" s="5"/>
      <c r="N465" s="5"/>
    </row>
    <row r="466" spans="2:14" x14ac:dyDescent="0.2">
      <c r="B466" s="16"/>
      <c r="C466" s="16"/>
      <c r="D466" s="5"/>
      <c r="E466" s="5"/>
      <c r="F466" s="5"/>
      <c r="G466" s="5"/>
      <c r="H466" s="6"/>
      <c r="I466" s="5"/>
      <c r="J466" s="16"/>
      <c r="K466" s="16"/>
      <c r="L466" s="16"/>
      <c r="M466" s="5"/>
      <c r="N466" s="5"/>
    </row>
    <row r="467" spans="2:14" x14ac:dyDescent="0.2">
      <c r="B467" s="18" t="s">
        <v>46</v>
      </c>
      <c r="C467" s="5"/>
      <c r="D467" s="5"/>
      <c r="E467" s="5"/>
      <c r="F467" s="5"/>
      <c r="G467" s="5"/>
      <c r="H467" s="6"/>
      <c r="I467" s="5"/>
      <c r="J467" s="105" t="s">
        <v>46</v>
      </c>
      <c r="K467" s="105"/>
      <c r="L467" s="105"/>
      <c r="M467" s="5"/>
      <c r="N467" s="5"/>
    </row>
    <row r="468" spans="2:14" x14ac:dyDescent="0.2">
      <c r="B468" s="5"/>
      <c r="C468" s="5"/>
      <c r="D468" s="5"/>
      <c r="E468" s="5"/>
      <c r="F468" s="5"/>
      <c r="G468" s="5"/>
      <c r="H468" s="6"/>
      <c r="I468" s="5"/>
      <c r="J468" s="5"/>
      <c r="K468" s="5"/>
      <c r="L468" s="5"/>
      <c r="M468" s="5"/>
      <c r="N468" s="5"/>
    </row>
    <row r="469" spans="2:14" x14ac:dyDescent="0.2">
      <c r="B469" s="101" t="s">
        <v>47</v>
      </c>
      <c r="C469" s="5"/>
      <c r="D469" s="5"/>
      <c r="E469" s="5"/>
      <c r="F469" s="5"/>
      <c r="G469" s="5"/>
      <c r="H469" s="6"/>
      <c r="I469" s="5"/>
      <c r="J469" s="5" t="s">
        <v>47</v>
      </c>
      <c r="K469" s="5"/>
      <c r="L469" s="5"/>
      <c r="M469" s="5"/>
      <c r="N469" s="5"/>
    </row>
    <row r="471" spans="2:14" x14ac:dyDescent="0.2">
      <c r="B471" s="109" t="s">
        <v>5</v>
      </c>
      <c r="C471" s="121" t="s">
        <v>22</v>
      </c>
      <c r="D471" s="117" t="s">
        <v>23</v>
      </c>
      <c r="E471" s="117" t="s">
        <v>24</v>
      </c>
      <c r="F471" s="117" t="s">
        <v>48</v>
      </c>
      <c r="G471" s="117" t="s">
        <v>25</v>
      </c>
      <c r="H471" s="118" t="s">
        <v>0</v>
      </c>
      <c r="I471" s="119" t="s">
        <v>26</v>
      </c>
      <c r="J471" s="119"/>
      <c r="K471" s="119"/>
      <c r="L471" s="119"/>
      <c r="M471" s="123" t="s">
        <v>27</v>
      </c>
      <c r="N471" s="124" t="s">
        <v>28</v>
      </c>
    </row>
    <row r="472" spans="2:14" x14ac:dyDescent="0.2">
      <c r="B472" s="110"/>
      <c r="C472" s="122"/>
      <c r="D472" s="117"/>
      <c r="E472" s="117"/>
      <c r="F472" s="117"/>
      <c r="G472" s="117"/>
      <c r="H472" s="118"/>
      <c r="I472" s="3" t="s">
        <v>29</v>
      </c>
      <c r="J472" s="3" t="s">
        <v>30</v>
      </c>
      <c r="K472" s="3" t="s">
        <v>31</v>
      </c>
      <c r="L472" s="3" t="s">
        <v>32</v>
      </c>
      <c r="M472" s="123"/>
      <c r="N472" s="125"/>
    </row>
    <row r="473" spans="2:14" x14ac:dyDescent="0.2">
      <c r="B473" s="126" t="s">
        <v>84</v>
      </c>
      <c r="C473" s="127"/>
      <c r="D473" s="127"/>
      <c r="E473" s="127"/>
      <c r="F473" s="127"/>
      <c r="G473" s="128"/>
      <c r="H473" s="92" t="s">
        <v>86</v>
      </c>
      <c r="I473" s="91">
        <v>113.88420000000001</v>
      </c>
      <c r="J473" s="91">
        <v>81.4041</v>
      </c>
      <c r="K473" s="91">
        <v>40.770000000000003</v>
      </c>
      <c r="L473" s="88"/>
      <c r="M473" s="89">
        <v>3.13</v>
      </c>
      <c r="N473" s="90"/>
    </row>
    <row r="474" spans="2:14" x14ac:dyDescent="0.2">
      <c r="B474" s="129"/>
      <c r="C474" s="130"/>
      <c r="D474" s="130"/>
      <c r="E474" s="130"/>
      <c r="F474" s="130"/>
      <c r="G474" s="131"/>
      <c r="H474" s="92" t="s">
        <v>87</v>
      </c>
      <c r="I474" s="91">
        <v>103.01219999999999</v>
      </c>
      <c r="J474" s="91">
        <v>73.385999999999996</v>
      </c>
      <c r="K474" s="91">
        <v>36.828900000000004</v>
      </c>
      <c r="L474" s="88"/>
      <c r="M474" s="89">
        <v>3.13</v>
      </c>
      <c r="N474" s="90"/>
    </row>
    <row r="475" spans="2:14" x14ac:dyDescent="0.2">
      <c r="B475" s="129"/>
      <c r="C475" s="130"/>
      <c r="D475" s="130"/>
      <c r="E475" s="130"/>
      <c r="F475" s="130"/>
      <c r="G475" s="131"/>
      <c r="H475" s="92" t="s">
        <v>4</v>
      </c>
      <c r="I475" s="91">
        <v>427.94910000000004</v>
      </c>
      <c r="J475" s="91">
        <v>305.77499999999998</v>
      </c>
      <c r="K475" s="91">
        <v>153.83879999999999</v>
      </c>
      <c r="L475" s="91"/>
      <c r="M475" s="91">
        <v>13.32</v>
      </c>
      <c r="N475" s="91"/>
    </row>
    <row r="476" spans="2:14" x14ac:dyDescent="0.2">
      <c r="B476" s="129"/>
      <c r="C476" s="130"/>
      <c r="D476" s="130"/>
      <c r="E476" s="130"/>
      <c r="F476" s="130"/>
      <c r="G476" s="131"/>
      <c r="H476" s="92" t="s">
        <v>1</v>
      </c>
      <c r="I476" s="91">
        <v>57.213900000000002</v>
      </c>
      <c r="J476" s="91">
        <v>40.770000000000003</v>
      </c>
      <c r="K476" s="91">
        <v>20.6568</v>
      </c>
      <c r="L476" s="91"/>
      <c r="M476" s="91">
        <v>3.26</v>
      </c>
      <c r="N476" s="91"/>
    </row>
    <row r="477" spans="2:14" x14ac:dyDescent="0.2">
      <c r="B477" s="129"/>
      <c r="C477" s="130"/>
      <c r="D477" s="130"/>
      <c r="E477" s="130"/>
      <c r="F477" s="130"/>
      <c r="G477" s="131"/>
      <c r="H477" s="92" t="s">
        <v>3</v>
      </c>
      <c r="I477" s="91">
        <v>33.975000000000001</v>
      </c>
      <c r="J477" s="91">
        <v>24.733799999999999</v>
      </c>
      <c r="K477" s="91">
        <v>12.638699999999998</v>
      </c>
      <c r="L477" s="91"/>
      <c r="M477" s="91">
        <v>0.68</v>
      </c>
      <c r="N477" s="91"/>
    </row>
    <row r="478" spans="2:14" x14ac:dyDescent="0.2">
      <c r="B478" s="129"/>
      <c r="C478" s="130"/>
      <c r="D478" s="130"/>
      <c r="E478" s="130"/>
      <c r="F478" s="130"/>
      <c r="G478" s="131"/>
      <c r="H478" s="92" t="s">
        <v>2</v>
      </c>
      <c r="I478" s="91">
        <v>10.872</v>
      </c>
      <c r="J478" s="91">
        <v>8.2899000000000012</v>
      </c>
      <c r="K478" s="91">
        <v>4.2129000000000003</v>
      </c>
      <c r="L478" s="91"/>
      <c r="M478" s="91">
        <v>0.27</v>
      </c>
      <c r="N478" s="91"/>
    </row>
    <row r="479" spans="2:14" x14ac:dyDescent="0.2">
      <c r="B479" s="81" t="s">
        <v>85</v>
      </c>
      <c r="C479" s="78" t="s">
        <v>80</v>
      </c>
      <c r="D479" s="81">
        <v>6</v>
      </c>
      <c r="E479" s="81">
        <v>40</v>
      </c>
      <c r="F479" s="81"/>
      <c r="G479" s="22">
        <v>1.7</v>
      </c>
      <c r="H479" s="20" t="s">
        <v>86</v>
      </c>
      <c r="I479" s="83">
        <v>0</v>
      </c>
      <c r="J479" s="83">
        <v>0</v>
      </c>
      <c r="K479" s="83">
        <v>0</v>
      </c>
      <c r="L479" s="93">
        <f>SUM(I479:K479)</f>
        <v>0</v>
      </c>
      <c r="M479" s="84">
        <v>1</v>
      </c>
      <c r="N479" s="93">
        <f>SUM(L479:M479)</f>
        <v>1</v>
      </c>
    </row>
    <row r="480" spans="2:14" x14ac:dyDescent="0.2">
      <c r="B480" s="3"/>
      <c r="C480" s="3"/>
      <c r="D480" s="3"/>
      <c r="E480" s="3"/>
      <c r="F480" s="3"/>
      <c r="G480" s="3"/>
      <c r="H480" s="8" t="s">
        <v>33</v>
      </c>
      <c r="I480" s="94">
        <f>IFERROR(I479*I473,"")</f>
        <v>0</v>
      </c>
      <c r="J480" s="94">
        <f t="shared" ref="J480:M480" si="133">IFERROR(J479*J473,"")</f>
        <v>0</v>
      </c>
      <c r="K480" s="94">
        <f t="shared" si="133"/>
        <v>0</v>
      </c>
      <c r="L480" s="93">
        <f t="shared" ref="L480:L491" si="134">SUM(I480:K480)</f>
        <v>0</v>
      </c>
      <c r="M480" s="94">
        <f t="shared" si="133"/>
        <v>3.13</v>
      </c>
      <c r="N480" s="93">
        <f t="shared" ref="N480:N492" si="135">SUM(L480:M480)</f>
        <v>3.13</v>
      </c>
    </row>
    <row r="481" spans="2:14" x14ac:dyDescent="0.2">
      <c r="B481" s="3"/>
      <c r="C481" s="3"/>
      <c r="D481" s="3"/>
      <c r="E481" s="3"/>
      <c r="F481" s="3"/>
      <c r="G481" s="3"/>
      <c r="H481" s="20" t="s">
        <v>87</v>
      </c>
      <c r="I481" s="83">
        <v>2</v>
      </c>
      <c r="J481" s="83">
        <v>1</v>
      </c>
      <c r="K481" s="83">
        <v>0</v>
      </c>
      <c r="L481" s="93">
        <f t="shared" si="134"/>
        <v>3</v>
      </c>
      <c r="M481" s="84">
        <v>5</v>
      </c>
      <c r="N481" s="93">
        <f t="shared" si="135"/>
        <v>8</v>
      </c>
    </row>
    <row r="482" spans="2:14" x14ac:dyDescent="0.2">
      <c r="B482" s="3"/>
      <c r="C482" s="3"/>
      <c r="D482" s="3"/>
      <c r="E482" s="3"/>
      <c r="F482" s="3"/>
      <c r="G482" s="3"/>
      <c r="H482" s="8" t="s">
        <v>33</v>
      </c>
      <c r="I482" s="94">
        <f>IFERROR(I481*I474,"")</f>
        <v>206.02439999999999</v>
      </c>
      <c r="J482" s="94">
        <f t="shared" ref="J482:M482" si="136">IFERROR(J481*J474,"")</f>
        <v>73.385999999999996</v>
      </c>
      <c r="K482" s="94">
        <f t="shared" si="136"/>
        <v>0</v>
      </c>
      <c r="L482" s="93">
        <f t="shared" si="134"/>
        <v>279.41039999999998</v>
      </c>
      <c r="M482" s="94">
        <f t="shared" si="136"/>
        <v>15.649999999999999</v>
      </c>
      <c r="N482" s="93">
        <f t="shared" si="135"/>
        <v>295.06039999999996</v>
      </c>
    </row>
    <row r="483" spans="2:14" x14ac:dyDescent="0.2">
      <c r="B483" s="3"/>
      <c r="C483" s="3"/>
      <c r="D483" s="3"/>
      <c r="E483" s="3"/>
      <c r="F483" s="3"/>
      <c r="G483" s="3"/>
      <c r="H483" s="21" t="s">
        <v>4</v>
      </c>
      <c r="I483" s="86">
        <v>0</v>
      </c>
      <c r="J483" s="83">
        <v>0</v>
      </c>
      <c r="K483" s="83">
        <v>0</v>
      </c>
      <c r="L483" s="93">
        <f t="shared" si="134"/>
        <v>0</v>
      </c>
      <c r="M483" s="84">
        <v>0</v>
      </c>
      <c r="N483" s="93">
        <f t="shared" si="135"/>
        <v>0</v>
      </c>
    </row>
    <row r="484" spans="2:14" x14ac:dyDescent="0.2">
      <c r="B484" s="3"/>
      <c r="C484" s="3"/>
      <c r="D484" s="3"/>
      <c r="E484" s="3"/>
      <c r="F484" s="3"/>
      <c r="G484" s="3"/>
      <c r="H484" s="8" t="s">
        <v>33</v>
      </c>
      <c r="I484" s="94">
        <f>IFERROR(I483*I485,"")</f>
        <v>0</v>
      </c>
      <c r="J484" s="94">
        <f t="shared" ref="J484:M484" si="137">IFERROR(J483*J485,"")</f>
        <v>0</v>
      </c>
      <c r="K484" s="94">
        <f t="shared" si="137"/>
        <v>0</v>
      </c>
      <c r="L484" s="93">
        <f t="shared" si="134"/>
        <v>0</v>
      </c>
      <c r="M484" s="94">
        <f t="shared" si="137"/>
        <v>0</v>
      </c>
      <c r="N484" s="93">
        <f t="shared" si="135"/>
        <v>0</v>
      </c>
    </row>
    <row r="485" spans="2:14" x14ac:dyDescent="0.2">
      <c r="B485" s="3"/>
      <c r="C485" s="3"/>
      <c r="D485" s="3"/>
      <c r="E485" s="3"/>
      <c r="F485" s="3"/>
      <c r="G485" s="3"/>
      <c r="H485" s="21" t="s">
        <v>1</v>
      </c>
      <c r="I485" s="86">
        <v>1</v>
      </c>
      <c r="J485" s="83">
        <v>0</v>
      </c>
      <c r="K485" s="83">
        <v>0</v>
      </c>
      <c r="L485" s="93">
        <f t="shared" si="134"/>
        <v>1</v>
      </c>
      <c r="M485" s="84">
        <v>15</v>
      </c>
      <c r="N485" s="93">
        <f t="shared" si="135"/>
        <v>16</v>
      </c>
    </row>
    <row r="486" spans="2:14" x14ac:dyDescent="0.2">
      <c r="B486" s="3"/>
      <c r="C486" s="3"/>
      <c r="D486" s="3"/>
      <c r="E486" s="3"/>
      <c r="F486" s="3"/>
      <c r="G486" s="3"/>
      <c r="H486" s="8" t="s">
        <v>33</v>
      </c>
      <c r="I486" s="94">
        <f>IFERROR(I485*I476,"")</f>
        <v>57.213900000000002</v>
      </c>
      <c r="J486" s="94">
        <f t="shared" ref="J486:M486" si="138">IFERROR(J485*J476,"")</f>
        <v>0</v>
      </c>
      <c r="K486" s="94">
        <f t="shared" si="138"/>
        <v>0</v>
      </c>
      <c r="L486" s="93">
        <f t="shared" si="134"/>
        <v>57.213900000000002</v>
      </c>
      <c r="M486" s="94">
        <f t="shared" si="138"/>
        <v>48.9</v>
      </c>
      <c r="N486" s="93">
        <f t="shared" si="135"/>
        <v>106.1139</v>
      </c>
    </row>
    <row r="487" spans="2:14" x14ac:dyDescent="0.2">
      <c r="B487" s="3"/>
      <c r="C487" s="3"/>
      <c r="D487" s="3"/>
      <c r="E487" s="3"/>
      <c r="F487" s="3"/>
      <c r="G487" s="3"/>
      <c r="H487" s="21" t="s">
        <v>3</v>
      </c>
      <c r="I487" s="86">
        <v>0</v>
      </c>
      <c r="J487" s="83">
        <v>0</v>
      </c>
      <c r="K487" s="83">
        <v>0</v>
      </c>
      <c r="L487" s="93">
        <f t="shared" si="134"/>
        <v>0</v>
      </c>
      <c r="M487" s="84">
        <v>1</v>
      </c>
      <c r="N487" s="93">
        <f t="shared" si="135"/>
        <v>1</v>
      </c>
    </row>
    <row r="488" spans="2:14" x14ac:dyDescent="0.2">
      <c r="B488" s="3"/>
      <c r="C488" s="3"/>
      <c r="D488" s="3"/>
      <c r="E488" s="3"/>
      <c r="F488" s="3"/>
      <c r="G488" s="3"/>
      <c r="H488" s="8" t="s">
        <v>33</v>
      </c>
      <c r="I488" s="94">
        <f>IFERROR(I487*I477,"")</f>
        <v>0</v>
      </c>
      <c r="J488" s="94">
        <f t="shared" ref="J488:M488" si="139">IFERROR(J487*J477,"")</f>
        <v>0</v>
      </c>
      <c r="K488" s="94">
        <f t="shared" si="139"/>
        <v>0</v>
      </c>
      <c r="L488" s="93">
        <f t="shared" si="134"/>
        <v>0</v>
      </c>
      <c r="M488" s="94">
        <f t="shared" si="139"/>
        <v>0.68</v>
      </c>
      <c r="N488" s="93">
        <f t="shared" si="135"/>
        <v>0.68</v>
      </c>
    </row>
    <row r="489" spans="2:14" x14ac:dyDescent="0.2">
      <c r="B489" s="3"/>
      <c r="C489" s="3"/>
      <c r="D489" s="3"/>
      <c r="E489" s="3"/>
      <c r="F489" s="3"/>
      <c r="G489" s="3"/>
      <c r="H489" s="21" t="s">
        <v>2</v>
      </c>
      <c r="I489" s="85">
        <v>0</v>
      </c>
      <c r="J489" s="83">
        <v>0</v>
      </c>
      <c r="K489" s="83">
        <v>0</v>
      </c>
      <c r="L489" s="93">
        <f t="shared" si="134"/>
        <v>0</v>
      </c>
      <c r="M489" s="84">
        <v>8</v>
      </c>
      <c r="N489" s="93">
        <f t="shared" si="135"/>
        <v>8</v>
      </c>
    </row>
    <row r="490" spans="2:14" x14ac:dyDescent="0.2">
      <c r="B490" s="3"/>
      <c r="C490" s="3"/>
      <c r="D490" s="3"/>
      <c r="E490" s="3"/>
      <c r="F490" s="3"/>
      <c r="G490" s="3"/>
      <c r="H490" s="8" t="s">
        <v>33</v>
      </c>
      <c r="I490" s="94">
        <f>SUM(I489*I478)</f>
        <v>0</v>
      </c>
      <c r="J490" s="94">
        <f t="shared" ref="J490:M490" si="140">SUM(J489*J478)</f>
        <v>0</v>
      </c>
      <c r="K490" s="94">
        <f t="shared" si="140"/>
        <v>0</v>
      </c>
      <c r="L490" s="93">
        <f t="shared" si="134"/>
        <v>0</v>
      </c>
      <c r="M490" s="94">
        <f t="shared" si="140"/>
        <v>2.16</v>
      </c>
      <c r="N490" s="93">
        <f t="shared" si="135"/>
        <v>2.16</v>
      </c>
    </row>
    <row r="491" spans="2:14" x14ac:dyDescent="0.2">
      <c r="B491" s="3"/>
      <c r="C491" s="3"/>
      <c r="D491" s="3"/>
      <c r="E491" s="3"/>
      <c r="F491" s="3"/>
      <c r="G491" s="3"/>
      <c r="H491" s="9" t="s">
        <v>34</v>
      </c>
      <c r="I491" s="94">
        <f>SUM(I479+I481+I483+I485+I487+I489)</f>
        <v>3</v>
      </c>
      <c r="J491" s="94">
        <f t="shared" ref="J491:M491" si="141">SUM(J479+J481+J483+J485+J487+J489)</f>
        <v>1</v>
      </c>
      <c r="K491" s="94">
        <f t="shared" si="141"/>
        <v>0</v>
      </c>
      <c r="L491" s="93">
        <f t="shared" si="134"/>
        <v>4</v>
      </c>
      <c r="M491" s="94">
        <f t="shared" si="141"/>
        <v>30</v>
      </c>
      <c r="N491" s="93">
        <f t="shared" si="135"/>
        <v>34</v>
      </c>
    </row>
    <row r="492" spans="2:14" x14ac:dyDescent="0.2">
      <c r="B492" s="3"/>
      <c r="C492" s="3"/>
      <c r="D492" s="3"/>
      <c r="E492" s="3"/>
      <c r="F492" s="3"/>
      <c r="G492" s="3"/>
      <c r="H492" s="9" t="s">
        <v>49</v>
      </c>
      <c r="I492" s="94">
        <f>SUM(I480+I482+I484+I486+I488+I490)</f>
        <v>263.23829999999998</v>
      </c>
      <c r="J492" s="94">
        <f t="shared" ref="J492:K492" si="142">SUM(J480+J482+J484+J486+J488+J490)</f>
        <v>73.385999999999996</v>
      </c>
      <c r="K492" s="94">
        <f t="shared" si="142"/>
        <v>0</v>
      </c>
      <c r="L492" s="98">
        <f t="shared" ref="L492" si="143">SUM(I492:K492)</f>
        <v>336.62429999999995</v>
      </c>
      <c r="M492" s="97">
        <f t="shared" ref="M492" si="144">SUM(M480+M482+M484+M486+M488+M490)</f>
        <v>70.52</v>
      </c>
      <c r="N492" s="98">
        <f t="shared" si="135"/>
        <v>407.14429999999993</v>
      </c>
    </row>
    <row r="493" spans="2:14" x14ac:dyDescent="0.2">
      <c r="B493" s="116" t="s">
        <v>35</v>
      </c>
      <c r="C493" s="116"/>
      <c r="D493" s="116"/>
      <c r="E493" s="116"/>
      <c r="F493" s="100"/>
      <c r="G493" s="5"/>
      <c r="H493" s="6"/>
      <c r="I493" s="5"/>
      <c r="J493" s="12"/>
      <c r="K493" s="12"/>
      <c r="L493" s="13"/>
      <c r="M493" s="12"/>
      <c r="N493" s="12"/>
    </row>
    <row r="494" spans="2:14" x14ac:dyDescent="0.2">
      <c r="B494" s="107" t="s">
        <v>79</v>
      </c>
      <c r="C494" s="107"/>
      <c r="D494" s="107"/>
      <c r="E494" s="107"/>
      <c r="F494" s="107"/>
      <c r="G494" s="107"/>
      <c r="H494" s="107"/>
      <c r="I494" s="107"/>
      <c r="J494" s="79"/>
      <c r="K494" s="79"/>
      <c r="L494" s="80"/>
      <c r="M494" s="79"/>
      <c r="N494" s="79"/>
    </row>
    <row r="495" spans="2:14" x14ac:dyDescent="0.2">
      <c r="B495" s="108" t="s">
        <v>36</v>
      </c>
      <c r="C495" s="108"/>
      <c r="D495" s="108"/>
      <c r="E495" s="108"/>
      <c r="F495" s="108"/>
      <c r="G495" s="108"/>
      <c r="H495" s="108"/>
      <c r="I495" s="108"/>
      <c r="J495" s="12"/>
      <c r="K495" s="12"/>
      <c r="L495" s="13"/>
      <c r="M495" s="12"/>
      <c r="N495" s="12"/>
    </row>
    <row r="496" spans="2:14" x14ac:dyDescent="0.2">
      <c r="B496" s="108" t="s">
        <v>37</v>
      </c>
      <c r="C496" s="108"/>
      <c r="D496" s="108"/>
      <c r="E496" s="108"/>
      <c r="F496" s="108"/>
      <c r="G496" s="108"/>
      <c r="H496" s="108"/>
      <c r="I496" s="108"/>
      <c r="J496" s="12"/>
      <c r="K496" s="12"/>
      <c r="L496" s="13"/>
      <c r="M496" s="12"/>
      <c r="N496" s="12"/>
    </row>
    <row r="497" spans="2:14" x14ac:dyDescent="0.2">
      <c r="B497" s="108" t="s">
        <v>38</v>
      </c>
      <c r="C497" s="108"/>
      <c r="D497" s="108"/>
      <c r="E497" s="108"/>
      <c r="F497" s="108"/>
      <c r="G497" s="108"/>
      <c r="H497" s="108"/>
      <c r="I497" s="108"/>
      <c r="J497" s="12"/>
      <c r="K497" s="12"/>
      <c r="L497" s="13"/>
      <c r="M497" s="12"/>
      <c r="N497" s="12"/>
    </row>
    <row r="498" spans="2:14" x14ac:dyDescent="0.2">
      <c r="B498" s="108" t="s">
        <v>39</v>
      </c>
      <c r="C498" s="108"/>
      <c r="D498" s="108"/>
      <c r="E498" s="108"/>
      <c r="F498" s="108"/>
      <c r="G498" s="108"/>
      <c r="H498" s="108"/>
      <c r="I498" s="108"/>
      <c r="J498" s="5"/>
      <c r="K498" s="5"/>
      <c r="L498" s="5"/>
      <c r="M498" s="5"/>
      <c r="N498" s="5"/>
    </row>
    <row r="499" spans="2:14" x14ac:dyDescent="0.2">
      <c r="B499" s="108" t="s">
        <v>40</v>
      </c>
      <c r="C499" s="108"/>
      <c r="D499" s="108"/>
      <c r="E499" s="108"/>
      <c r="F499" s="108"/>
      <c r="G499" s="108"/>
      <c r="H499" s="108"/>
      <c r="I499" s="108"/>
      <c r="J499" s="5"/>
      <c r="K499" s="5"/>
      <c r="L499" s="5"/>
      <c r="M499" s="5"/>
      <c r="N499" s="5"/>
    </row>
    <row r="500" spans="2:14" x14ac:dyDescent="0.2">
      <c r="B500" s="108" t="s">
        <v>41</v>
      </c>
      <c r="C500" s="108"/>
      <c r="D500" s="108"/>
      <c r="E500" s="108"/>
      <c r="F500" s="108"/>
      <c r="G500" s="108"/>
      <c r="H500" s="108"/>
      <c r="I500" s="108"/>
      <c r="J500" s="5"/>
      <c r="K500" s="5"/>
      <c r="L500" s="5"/>
      <c r="M500" s="5"/>
      <c r="N500" s="5"/>
    </row>
    <row r="501" spans="2:14" x14ac:dyDescent="0.2">
      <c r="B501" s="108" t="s">
        <v>42</v>
      </c>
      <c r="C501" s="108"/>
      <c r="D501" s="108"/>
      <c r="E501" s="108"/>
      <c r="F501" s="108"/>
      <c r="G501" s="108"/>
      <c r="H501" s="108"/>
      <c r="I501" s="108"/>
      <c r="J501" s="5"/>
      <c r="K501" s="5"/>
      <c r="L501" s="5"/>
      <c r="M501" s="5"/>
      <c r="N501" s="5"/>
    </row>
    <row r="502" spans="2:14" x14ac:dyDescent="0.2">
      <c r="B502" s="101"/>
      <c r="C502" s="101"/>
      <c r="D502" s="101"/>
      <c r="E502" s="101"/>
      <c r="F502" s="101"/>
      <c r="G502" s="101"/>
      <c r="H502" s="101"/>
      <c r="I502" s="101"/>
      <c r="J502" s="5"/>
      <c r="K502" s="5"/>
      <c r="L502" s="5"/>
      <c r="M502" s="5"/>
      <c r="N502" s="5"/>
    </row>
    <row r="503" spans="2:14" x14ac:dyDescent="0.2">
      <c r="B503" s="5" t="s">
        <v>43</v>
      </c>
      <c r="C503" s="5"/>
      <c r="D503" s="5"/>
      <c r="E503" s="5"/>
      <c r="F503" s="5"/>
      <c r="G503" s="5"/>
      <c r="H503" s="6"/>
      <c r="I503" s="5"/>
      <c r="J503" s="5" t="s">
        <v>44</v>
      </c>
      <c r="K503" s="5"/>
      <c r="L503" s="5"/>
      <c r="M503" s="5"/>
      <c r="N503" s="5"/>
    </row>
    <row r="504" spans="2:14" x14ac:dyDescent="0.2">
      <c r="B504" s="16" t="s">
        <v>78</v>
      </c>
      <c r="C504" s="16"/>
      <c r="D504" s="5"/>
      <c r="E504" s="5"/>
      <c r="F504" s="5"/>
      <c r="G504" s="5"/>
      <c r="H504" s="6"/>
      <c r="I504" s="5"/>
      <c r="J504" s="16"/>
      <c r="K504" s="16"/>
      <c r="L504" s="16"/>
      <c r="M504" s="5"/>
      <c r="N504" s="5"/>
    </row>
    <row r="505" spans="2:14" x14ac:dyDescent="0.2">
      <c r="B505" s="17" t="s">
        <v>45</v>
      </c>
      <c r="C505" s="5"/>
      <c r="D505" s="5"/>
      <c r="E505" s="5"/>
      <c r="F505" s="5"/>
      <c r="G505" s="5"/>
      <c r="H505" s="6"/>
      <c r="I505" s="5"/>
      <c r="J505" s="5" t="s">
        <v>45</v>
      </c>
      <c r="K505" s="5"/>
      <c r="L505" s="5"/>
      <c r="M505" s="5"/>
      <c r="N505" s="5"/>
    </row>
    <row r="506" spans="2:14" x14ac:dyDescent="0.2">
      <c r="B506" s="5"/>
      <c r="C506" s="5"/>
      <c r="D506" s="5"/>
      <c r="E506" s="5"/>
      <c r="F506" s="5"/>
      <c r="G506" s="5"/>
      <c r="H506" s="6"/>
      <c r="I506" s="5"/>
      <c r="J506" s="5"/>
      <c r="K506" s="5"/>
      <c r="L506" s="5"/>
      <c r="M506" s="5"/>
      <c r="N506" s="5"/>
    </row>
    <row r="507" spans="2:14" x14ac:dyDescent="0.2">
      <c r="B507" s="16"/>
      <c r="C507" s="16"/>
      <c r="D507" s="5"/>
      <c r="E507" s="5"/>
      <c r="F507" s="5"/>
      <c r="G507" s="5"/>
      <c r="H507" s="6"/>
      <c r="I507" s="5"/>
      <c r="J507" s="16"/>
      <c r="K507" s="16"/>
      <c r="L507" s="16"/>
      <c r="M507" s="5"/>
      <c r="N507" s="5"/>
    </row>
    <row r="508" spans="2:14" x14ac:dyDescent="0.2">
      <c r="B508" s="18" t="s">
        <v>46</v>
      </c>
      <c r="C508" s="5"/>
      <c r="D508" s="5"/>
      <c r="E508" s="5"/>
      <c r="F508" s="5"/>
      <c r="G508" s="5"/>
      <c r="H508" s="6"/>
      <c r="I508" s="5"/>
      <c r="J508" s="105" t="s">
        <v>46</v>
      </c>
      <c r="K508" s="105"/>
      <c r="L508" s="105"/>
      <c r="M508" s="5"/>
      <c r="N508" s="5"/>
    </row>
    <row r="509" spans="2:14" x14ac:dyDescent="0.2">
      <c r="B509" s="5"/>
      <c r="C509" s="5"/>
      <c r="D509" s="5"/>
      <c r="E509" s="5"/>
      <c r="F509" s="5"/>
      <c r="G509" s="5"/>
      <c r="H509" s="6"/>
      <c r="I509" s="5"/>
      <c r="J509" s="5"/>
      <c r="K509" s="5"/>
      <c r="L509" s="5"/>
      <c r="M509" s="5"/>
      <c r="N509" s="5"/>
    </row>
    <row r="510" spans="2:14" x14ac:dyDescent="0.2">
      <c r="B510" s="101" t="s">
        <v>47</v>
      </c>
      <c r="C510" s="5"/>
      <c r="D510" s="5"/>
      <c r="E510" s="5"/>
      <c r="F510" s="5"/>
      <c r="G510" s="5"/>
      <c r="H510" s="6"/>
      <c r="I510" s="5"/>
      <c r="J510" s="5" t="s">
        <v>47</v>
      </c>
      <c r="K510" s="5"/>
      <c r="L510" s="5"/>
      <c r="M510" s="5"/>
      <c r="N510" s="5"/>
    </row>
    <row r="512" spans="2:14" x14ac:dyDescent="0.2">
      <c r="B512" s="109" t="s">
        <v>5</v>
      </c>
      <c r="C512" s="121" t="s">
        <v>22</v>
      </c>
      <c r="D512" s="117" t="s">
        <v>23</v>
      </c>
      <c r="E512" s="117" t="s">
        <v>24</v>
      </c>
      <c r="F512" s="117" t="s">
        <v>48</v>
      </c>
      <c r="G512" s="117" t="s">
        <v>25</v>
      </c>
      <c r="H512" s="118" t="s">
        <v>0</v>
      </c>
      <c r="I512" s="119" t="s">
        <v>26</v>
      </c>
      <c r="J512" s="119"/>
      <c r="K512" s="119"/>
      <c r="L512" s="119"/>
      <c r="M512" s="123" t="s">
        <v>27</v>
      </c>
      <c r="N512" s="124" t="s">
        <v>28</v>
      </c>
    </row>
    <row r="513" spans="2:14" x14ac:dyDescent="0.2">
      <c r="B513" s="110"/>
      <c r="C513" s="122"/>
      <c r="D513" s="117"/>
      <c r="E513" s="117"/>
      <c r="F513" s="117"/>
      <c r="G513" s="117"/>
      <c r="H513" s="118"/>
      <c r="I513" s="3" t="s">
        <v>29</v>
      </c>
      <c r="J513" s="3" t="s">
        <v>30</v>
      </c>
      <c r="K513" s="3" t="s">
        <v>31</v>
      </c>
      <c r="L513" s="3" t="s">
        <v>32</v>
      </c>
      <c r="M513" s="123"/>
      <c r="N513" s="125"/>
    </row>
    <row r="514" spans="2:14" x14ac:dyDescent="0.2">
      <c r="B514" s="126" t="s">
        <v>84</v>
      </c>
      <c r="C514" s="127"/>
      <c r="D514" s="127"/>
      <c r="E514" s="127"/>
      <c r="F514" s="127"/>
      <c r="G514" s="128"/>
      <c r="H514" s="92" t="s">
        <v>86</v>
      </c>
      <c r="I514" s="91">
        <v>113.88420000000001</v>
      </c>
      <c r="J514" s="91">
        <v>81.4041</v>
      </c>
      <c r="K514" s="91">
        <v>40.770000000000003</v>
      </c>
      <c r="L514" s="88"/>
      <c r="M514" s="89">
        <v>3.13</v>
      </c>
      <c r="N514" s="90"/>
    </row>
    <row r="515" spans="2:14" x14ac:dyDescent="0.2">
      <c r="B515" s="129"/>
      <c r="C515" s="130"/>
      <c r="D515" s="130"/>
      <c r="E515" s="130"/>
      <c r="F515" s="130"/>
      <c r="G515" s="131"/>
      <c r="H515" s="92" t="s">
        <v>87</v>
      </c>
      <c r="I515" s="91">
        <v>103.01219999999999</v>
      </c>
      <c r="J515" s="91">
        <v>73.385999999999996</v>
      </c>
      <c r="K515" s="91">
        <v>36.828900000000004</v>
      </c>
      <c r="L515" s="88"/>
      <c r="M515" s="89">
        <v>3.13</v>
      </c>
      <c r="N515" s="90"/>
    </row>
    <row r="516" spans="2:14" x14ac:dyDescent="0.2">
      <c r="B516" s="129"/>
      <c r="C516" s="130"/>
      <c r="D516" s="130"/>
      <c r="E516" s="130"/>
      <c r="F516" s="130"/>
      <c r="G516" s="131"/>
      <c r="H516" s="92" t="s">
        <v>4</v>
      </c>
      <c r="I516" s="91">
        <v>427.94910000000004</v>
      </c>
      <c r="J516" s="91">
        <v>305.77499999999998</v>
      </c>
      <c r="K516" s="91">
        <v>153.83879999999999</v>
      </c>
      <c r="L516" s="91"/>
      <c r="M516" s="91">
        <v>13.32</v>
      </c>
      <c r="N516" s="91"/>
    </row>
    <row r="517" spans="2:14" x14ac:dyDescent="0.2">
      <c r="B517" s="129"/>
      <c r="C517" s="130"/>
      <c r="D517" s="130"/>
      <c r="E517" s="130"/>
      <c r="F517" s="130"/>
      <c r="G517" s="131"/>
      <c r="H517" s="92" t="s">
        <v>1</v>
      </c>
      <c r="I517" s="91">
        <v>57.213900000000002</v>
      </c>
      <c r="J517" s="91">
        <v>40.770000000000003</v>
      </c>
      <c r="K517" s="91">
        <v>20.6568</v>
      </c>
      <c r="L517" s="91"/>
      <c r="M517" s="91">
        <v>3.26</v>
      </c>
      <c r="N517" s="91"/>
    </row>
    <row r="518" spans="2:14" x14ac:dyDescent="0.2">
      <c r="B518" s="129"/>
      <c r="C518" s="130"/>
      <c r="D518" s="130"/>
      <c r="E518" s="130"/>
      <c r="F518" s="130"/>
      <c r="G518" s="131"/>
      <c r="H518" s="92" t="s">
        <v>3</v>
      </c>
      <c r="I518" s="91">
        <v>33.975000000000001</v>
      </c>
      <c r="J518" s="91">
        <v>24.733799999999999</v>
      </c>
      <c r="K518" s="91">
        <v>12.638699999999998</v>
      </c>
      <c r="L518" s="91"/>
      <c r="M518" s="91">
        <v>0.68</v>
      </c>
      <c r="N518" s="91"/>
    </row>
    <row r="519" spans="2:14" x14ac:dyDescent="0.2">
      <c r="B519" s="129"/>
      <c r="C519" s="130"/>
      <c r="D519" s="130"/>
      <c r="E519" s="130"/>
      <c r="F519" s="130"/>
      <c r="G519" s="131"/>
      <c r="H519" s="92" t="s">
        <v>2</v>
      </c>
      <c r="I519" s="91">
        <v>10.872</v>
      </c>
      <c r="J519" s="91">
        <v>8.2899000000000012</v>
      </c>
      <c r="K519" s="91">
        <v>4.2129000000000003</v>
      </c>
      <c r="L519" s="91"/>
      <c r="M519" s="91">
        <v>0.27</v>
      </c>
      <c r="N519" s="91"/>
    </row>
    <row r="520" spans="2:14" x14ac:dyDescent="0.2">
      <c r="B520" s="81" t="s">
        <v>85</v>
      </c>
      <c r="C520" s="78" t="s">
        <v>80</v>
      </c>
      <c r="D520" s="81">
        <v>7</v>
      </c>
      <c r="E520" s="81">
        <v>23</v>
      </c>
      <c r="F520" s="81"/>
      <c r="G520" s="22">
        <v>2.1</v>
      </c>
      <c r="H520" s="20" t="s">
        <v>86</v>
      </c>
      <c r="I520" s="83">
        <v>12</v>
      </c>
      <c r="J520" s="83">
        <v>2</v>
      </c>
      <c r="K520" s="83">
        <v>0</v>
      </c>
      <c r="L520" s="93">
        <f>SUM(I520:K520)</f>
        <v>14</v>
      </c>
      <c r="M520" s="84">
        <v>7</v>
      </c>
      <c r="N520" s="93">
        <f>SUM(L520:M520)</f>
        <v>21</v>
      </c>
    </row>
    <row r="521" spans="2:14" x14ac:dyDescent="0.2">
      <c r="B521" s="3"/>
      <c r="C521" s="3"/>
      <c r="D521" s="3"/>
      <c r="E521" s="3"/>
      <c r="F521" s="3"/>
      <c r="G521" s="3"/>
      <c r="H521" s="8" t="s">
        <v>33</v>
      </c>
      <c r="I521" s="94">
        <f>IFERROR(I520*I514,"")</f>
        <v>1366.6104</v>
      </c>
      <c r="J521" s="94">
        <f t="shared" ref="J521:M521" si="145">IFERROR(J520*J514,"")</f>
        <v>162.8082</v>
      </c>
      <c r="K521" s="94">
        <f t="shared" si="145"/>
        <v>0</v>
      </c>
      <c r="L521" s="93">
        <f t="shared" ref="L521:L532" si="146">SUM(I521:K521)</f>
        <v>1529.4186</v>
      </c>
      <c r="M521" s="94">
        <f t="shared" si="145"/>
        <v>21.91</v>
      </c>
      <c r="N521" s="93">
        <f t="shared" ref="N521:N533" si="147">SUM(L521:M521)</f>
        <v>1551.3286000000001</v>
      </c>
    </row>
    <row r="522" spans="2:14" x14ac:dyDescent="0.2">
      <c r="B522" s="3"/>
      <c r="C522" s="3"/>
      <c r="D522" s="3"/>
      <c r="E522" s="3"/>
      <c r="F522" s="3"/>
      <c r="G522" s="3"/>
      <c r="H522" s="20" t="s">
        <v>87</v>
      </c>
      <c r="I522" s="83">
        <v>0</v>
      </c>
      <c r="J522" s="83">
        <v>0</v>
      </c>
      <c r="K522" s="83">
        <v>0</v>
      </c>
      <c r="L522" s="93">
        <f t="shared" si="146"/>
        <v>0</v>
      </c>
      <c r="M522" s="84">
        <v>0</v>
      </c>
      <c r="N522" s="93">
        <f t="shared" si="147"/>
        <v>0</v>
      </c>
    </row>
    <row r="523" spans="2:14" x14ac:dyDescent="0.2">
      <c r="B523" s="3"/>
      <c r="C523" s="3"/>
      <c r="D523" s="3"/>
      <c r="E523" s="3"/>
      <c r="F523" s="3"/>
      <c r="G523" s="3"/>
      <c r="H523" s="8" t="s">
        <v>33</v>
      </c>
      <c r="I523" s="94">
        <f>IFERROR(I522*I515,"")</f>
        <v>0</v>
      </c>
      <c r="J523" s="94">
        <f t="shared" ref="J523:M523" si="148">IFERROR(J522*J515,"")</f>
        <v>0</v>
      </c>
      <c r="K523" s="94">
        <f t="shared" si="148"/>
        <v>0</v>
      </c>
      <c r="L523" s="93">
        <f t="shared" si="146"/>
        <v>0</v>
      </c>
      <c r="M523" s="94">
        <f t="shared" si="148"/>
        <v>0</v>
      </c>
      <c r="N523" s="93">
        <f t="shared" si="147"/>
        <v>0</v>
      </c>
    </row>
    <row r="524" spans="2:14" x14ac:dyDescent="0.2">
      <c r="B524" s="3"/>
      <c r="C524" s="3"/>
      <c r="D524" s="3"/>
      <c r="E524" s="3"/>
      <c r="F524" s="3"/>
      <c r="G524" s="3"/>
      <c r="H524" s="21" t="s">
        <v>4</v>
      </c>
      <c r="I524" s="86">
        <v>0</v>
      </c>
      <c r="J524" s="83">
        <v>0</v>
      </c>
      <c r="K524" s="83">
        <v>0</v>
      </c>
      <c r="L524" s="93">
        <f t="shared" si="146"/>
        <v>0</v>
      </c>
      <c r="M524" s="84">
        <v>0</v>
      </c>
      <c r="N524" s="93">
        <f t="shared" si="147"/>
        <v>0</v>
      </c>
    </row>
    <row r="525" spans="2:14" x14ac:dyDescent="0.2">
      <c r="B525" s="3"/>
      <c r="C525" s="3"/>
      <c r="D525" s="3"/>
      <c r="E525" s="3"/>
      <c r="F525" s="3"/>
      <c r="G525" s="3"/>
      <c r="H525" s="8" t="s">
        <v>33</v>
      </c>
      <c r="I525" s="94">
        <f>IFERROR(I524*I526,"")</f>
        <v>0</v>
      </c>
      <c r="J525" s="94">
        <f t="shared" ref="J525:M525" si="149">IFERROR(J524*J526,"")</f>
        <v>0</v>
      </c>
      <c r="K525" s="94">
        <f t="shared" si="149"/>
        <v>0</v>
      </c>
      <c r="L525" s="93">
        <f t="shared" si="146"/>
        <v>0</v>
      </c>
      <c r="M525" s="94">
        <f t="shared" si="149"/>
        <v>0</v>
      </c>
      <c r="N525" s="93">
        <f t="shared" si="147"/>
        <v>0</v>
      </c>
    </row>
    <row r="526" spans="2:14" x14ac:dyDescent="0.2">
      <c r="B526" s="3"/>
      <c r="C526" s="3"/>
      <c r="D526" s="3"/>
      <c r="E526" s="3"/>
      <c r="F526" s="3"/>
      <c r="G526" s="3"/>
      <c r="H526" s="21" t="s">
        <v>1</v>
      </c>
      <c r="I526" s="86">
        <v>0</v>
      </c>
      <c r="J526" s="83">
        <v>0</v>
      </c>
      <c r="K526" s="83">
        <v>0</v>
      </c>
      <c r="L526" s="93">
        <f t="shared" si="146"/>
        <v>0</v>
      </c>
      <c r="M526" s="84">
        <v>5</v>
      </c>
      <c r="N526" s="93">
        <f t="shared" si="147"/>
        <v>5</v>
      </c>
    </row>
    <row r="527" spans="2:14" x14ac:dyDescent="0.2">
      <c r="B527" s="3"/>
      <c r="C527" s="3"/>
      <c r="D527" s="3"/>
      <c r="E527" s="3"/>
      <c r="F527" s="3"/>
      <c r="G527" s="3"/>
      <c r="H527" s="8" t="s">
        <v>33</v>
      </c>
      <c r="I527" s="94">
        <f>IFERROR(I526*I517,"")</f>
        <v>0</v>
      </c>
      <c r="J527" s="94">
        <f t="shared" ref="J527:M527" si="150">IFERROR(J526*J517,"")</f>
        <v>0</v>
      </c>
      <c r="K527" s="94">
        <f t="shared" si="150"/>
        <v>0</v>
      </c>
      <c r="L527" s="93">
        <f t="shared" si="146"/>
        <v>0</v>
      </c>
      <c r="M527" s="94">
        <f t="shared" si="150"/>
        <v>16.299999999999997</v>
      </c>
      <c r="N527" s="93">
        <f t="shared" si="147"/>
        <v>16.299999999999997</v>
      </c>
    </row>
    <row r="528" spans="2:14" x14ac:dyDescent="0.2">
      <c r="B528" s="3"/>
      <c r="C528" s="3"/>
      <c r="D528" s="3"/>
      <c r="E528" s="3"/>
      <c r="F528" s="3"/>
      <c r="G528" s="3"/>
      <c r="H528" s="21" t="s">
        <v>3</v>
      </c>
      <c r="I528" s="86">
        <v>0</v>
      </c>
      <c r="J528" s="83">
        <v>0</v>
      </c>
      <c r="K528" s="83">
        <v>0</v>
      </c>
      <c r="L528" s="93">
        <f t="shared" si="146"/>
        <v>0</v>
      </c>
      <c r="M528" s="84">
        <v>0</v>
      </c>
      <c r="N528" s="93">
        <f t="shared" si="147"/>
        <v>0</v>
      </c>
    </row>
    <row r="529" spans="2:14" x14ac:dyDescent="0.2">
      <c r="B529" s="3"/>
      <c r="C529" s="3"/>
      <c r="D529" s="3"/>
      <c r="E529" s="3"/>
      <c r="F529" s="3"/>
      <c r="G529" s="3"/>
      <c r="H529" s="8" t="s">
        <v>33</v>
      </c>
      <c r="I529" s="94">
        <f>IFERROR(I528*I518,"")</f>
        <v>0</v>
      </c>
      <c r="J529" s="94">
        <f t="shared" ref="J529:M529" si="151">IFERROR(J528*J518,"")</f>
        <v>0</v>
      </c>
      <c r="K529" s="94">
        <f t="shared" si="151"/>
        <v>0</v>
      </c>
      <c r="L529" s="93">
        <f t="shared" si="146"/>
        <v>0</v>
      </c>
      <c r="M529" s="94">
        <f t="shared" si="151"/>
        <v>0</v>
      </c>
      <c r="N529" s="93">
        <f t="shared" si="147"/>
        <v>0</v>
      </c>
    </row>
    <row r="530" spans="2:14" x14ac:dyDescent="0.2">
      <c r="B530" s="3"/>
      <c r="C530" s="3"/>
      <c r="D530" s="3"/>
      <c r="E530" s="3"/>
      <c r="F530" s="3"/>
      <c r="G530" s="3"/>
      <c r="H530" s="21" t="s">
        <v>2</v>
      </c>
      <c r="I530" s="85">
        <v>0</v>
      </c>
      <c r="J530" s="83">
        <v>0</v>
      </c>
      <c r="K530" s="83">
        <v>0</v>
      </c>
      <c r="L530" s="93">
        <f t="shared" si="146"/>
        <v>0</v>
      </c>
      <c r="M530" s="84">
        <v>0</v>
      </c>
      <c r="N530" s="93">
        <f t="shared" si="147"/>
        <v>0</v>
      </c>
    </row>
    <row r="531" spans="2:14" x14ac:dyDescent="0.2">
      <c r="B531" s="3"/>
      <c r="C531" s="3"/>
      <c r="D531" s="3"/>
      <c r="E531" s="3"/>
      <c r="F531" s="3"/>
      <c r="G531" s="3"/>
      <c r="H531" s="8" t="s">
        <v>33</v>
      </c>
      <c r="I531" s="94">
        <f>SUM(I530*I519)</f>
        <v>0</v>
      </c>
      <c r="J531" s="94">
        <f t="shared" ref="J531:M531" si="152">SUM(J530*J519)</f>
        <v>0</v>
      </c>
      <c r="K531" s="94">
        <f t="shared" si="152"/>
        <v>0</v>
      </c>
      <c r="L531" s="93">
        <f t="shared" si="146"/>
        <v>0</v>
      </c>
      <c r="M531" s="94">
        <f t="shared" si="152"/>
        <v>0</v>
      </c>
      <c r="N531" s="93">
        <f t="shared" si="147"/>
        <v>0</v>
      </c>
    </row>
    <row r="532" spans="2:14" x14ac:dyDescent="0.2">
      <c r="B532" s="3"/>
      <c r="C532" s="3"/>
      <c r="D532" s="3"/>
      <c r="E532" s="3"/>
      <c r="F532" s="3"/>
      <c r="G532" s="3"/>
      <c r="H532" s="9" t="s">
        <v>34</v>
      </c>
      <c r="I532" s="94">
        <f>SUM(I520+I522+I524+I526+I528+I530)</f>
        <v>12</v>
      </c>
      <c r="J532" s="94">
        <f t="shared" ref="J532:M532" si="153">SUM(J520+J522+J524+J526+J528+J530)</f>
        <v>2</v>
      </c>
      <c r="K532" s="94">
        <f t="shared" si="153"/>
        <v>0</v>
      </c>
      <c r="L532" s="93">
        <f t="shared" si="146"/>
        <v>14</v>
      </c>
      <c r="M532" s="94">
        <f t="shared" si="153"/>
        <v>12</v>
      </c>
      <c r="N532" s="93">
        <f t="shared" si="147"/>
        <v>26</v>
      </c>
    </row>
    <row r="533" spans="2:14" x14ac:dyDescent="0.2">
      <c r="B533" s="3"/>
      <c r="C533" s="3"/>
      <c r="D533" s="3"/>
      <c r="E533" s="3"/>
      <c r="F533" s="3"/>
      <c r="G533" s="3"/>
      <c r="H533" s="9" t="s">
        <v>49</v>
      </c>
      <c r="I533" s="94">
        <f>SUM(I521+I523+I525+I527+I529+I531)</f>
        <v>1366.6104</v>
      </c>
      <c r="J533" s="94">
        <f t="shared" ref="J533:K533" si="154">SUM(J521+J523+J525+J527+J529+J531)</f>
        <v>162.8082</v>
      </c>
      <c r="K533" s="94">
        <f t="shared" si="154"/>
        <v>0</v>
      </c>
      <c r="L533" s="98">
        <f t="shared" ref="L533" si="155">SUM(I533:K533)</f>
        <v>1529.4186</v>
      </c>
      <c r="M533" s="97">
        <f t="shared" ref="M533" si="156">SUM(M521+M523+M525+M527+M529+M531)</f>
        <v>38.209999999999994</v>
      </c>
      <c r="N533" s="98">
        <f t="shared" si="147"/>
        <v>1567.6286</v>
      </c>
    </row>
    <row r="534" spans="2:14" x14ac:dyDescent="0.2">
      <c r="B534" s="116" t="s">
        <v>35</v>
      </c>
      <c r="C534" s="116"/>
      <c r="D534" s="116"/>
      <c r="E534" s="116"/>
      <c r="F534" s="100"/>
      <c r="G534" s="5"/>
      <c r="H534" s="6"/>
      <c r="I534" s="5"/>
      <c r="J534" s="12"/>
      <c r="K534" s="12"/>
      <c r="L534" s="13"/>
      <c r="M534" s="12"/>
      <c r="N534" s="12"/>
    </row>
    <row r="535" spans="2:14" x14ac:dyDescent="0.2">
      <c r="B535" s="107" t="s">
        <v>79</v>
      </c>
      <c r="C535" s="107"/>
      <c r="D535" s="107"/>
      <c r="E535" s="107"/>
      <c r="F535" s="107"/>
      <c r="G535" s="107"/>
      <c r="H535" s="107"/>
      <c r="I535" s="107"/>
      <c r="J535" s="79"/>
      <c r="K535" s="79"/>
      <c r="L535" s="80"/>
      <c r="M535" s="79"/>
      <c r="N535" s="79"/>
    </row>
    <row r="536" spans="2:14" x14ac:dyDescent="0.2">
      <c r="B536" s="108" t="s">
        <v>36</v>
      </c>
      <c r="C536" s="108"/>
      <c r="D536" s="108"/>
      <c r="E536" s="108"/>
      <c r="F536" s="108"/>
      <c r="G536" s="108"/>
      <c r="H536" s="108"/>
      <c r="I536" s="108"/>
      <c r="J536" s="12"/>
      <c r="K536" s="12"/>
      <c r="L536" s="13"/>
      <c r="M536" s="12"/>
      <c r="N536" s="12"/>
    </row>
    <row r="537" spans="2:14" x14ac:dyDescent="0.2">
      <c r="B537" s="108" t="s">
        <v>37</v>
      </c>
      <c r="C537" s="108"/>
      <c r="D537" s="108"/>
      <c r="E537" s="108"/>
      <c r="F537" s="108"/>
      <c r="G537" s="108"/>
      <c r="H537" s="108"/>
      <c r="I537" s="108"/>
      <c r="J537" s="12"/>
      <c r="K537" s="12"/>
      <c r="L537" s="13"/>
      <c r="M537" s="12"/>
      <c r="N537" s="12"/>
    </row>
    <row r="538" spans="2:14" x14ac:dyDescent="0.2">
      <c r="B538" s="108" t="s">
        <v>38</v>
      </c>
      <c r="C538" s="108"/>
      <c r="D538" s="108"/>
      <c r="E538" s="108"/>
      <c r="F538" s="108"/>
      <c r="G538" s="108"/>
      <c r="H538" s="108"/>
      <c r="I538" s="108"/>
      <c r="J538" s="12"/>
      <c r="K538" s="12"/>
      <c r="L538" s="13"/>
      <c r="M538" s="12"/>
      <c r="N538" s="12"/>
    </row>
    <row r="539" spans="2:14" x14ac:dyDescent="0.2">
      <c r="B539" s="108" t="s">
        <v>39</v>
      </c>
      <c r="C539" s="108"/>
      <c r="D539" s="108"/>
      <c r="E539" s="108"/>
      <c r="F539" s="108"/>
      <c r="G539" s="108"/>
      <c r="H539" s="108"/>
      <c r="I539" s="108"/>
      <c r="J539" s="5"/>
      <c r="K539" s="5"/>
      <c r="L539" s="5"/>
      <c r="M539" s="5"/>
      <c r="N539" s="5"/>
    </row>
    <row r="540" spans="2:14" x14ac:dyDescent="0.2">
      <c r="B540" s="108" t="s">
        <v>40</v>
      </c>
      <c r="C540" s="108"/>
      <c r="D540" s="108"/>
      <c r="E540" s="108"/>
      <c r="F540" s="108"/>
      <c r="G540" s="108"/>
      <c r="H540" s="108"/>
      <c r="I540" s="108"/>
      <c r="J540" s="5"/>
      <c r="K540" s="5"/>
      <c r="L540" s="5"/>
      <c r="M540" s="5"/>
      <c r="N540" s="5"/>
    </row>
    <row r="541" spans="2:14" x14ac:dyDescent="0.2">
      <c r="B541" s="108" t="s">
        <v>41</v>
      </c>
      <c r="C541" s="108"/>
      <c r="D541" s="108"/>
      <c r="E541" s="108"/>
      <c r="F541" s="108"/>
      <c r="G541" s="108"/>
      <c r="H541" s="108"/>
      <c r="I541" s="108"/>
      <c r="J541" s="5"/>
      <c r="K541" s="5"/>
      <c r="L541" s="5"/>
      <c r="M541" s="5"/>
      <c r="N541" s="5"/>
    </row>
    <row r="542" spans="2:14" x14ac:dyDescent="0.2">
      <c r="B542" s="108" t="s">
        <v>42</v>
      </c>
      <c r="C542" s="108"/>
      <c r="D542" s="108"/>
      <c r="E542" s="108"/>
      <c r="F542" s="108"/>
      <c r="G542" s="108"/>
      <c r="H542" s="108"/>
      <c r="I542" s="108"/>
      <c r="J542" s="5"/>
      <c r="K542" s="5"/>
      <c r="L542" s="5"/>
      <c r="M542" s="5"/>
      <c r="N542" s="5"/>
    </row>
    <row r="543" spans="2:14" x14ac:dyDescent="0.2">
      <c r="B543" s="101"/>
      <c r="C543" s="101"/>
      <c r="D543" s="101"/>
      <c r="E543" s="101"/>
      <c r="F543" s="101"/>
      <c r="G543" s="101"/>
      <c r="H543" s="101"/>
      <c r="I543" s="101"/>
      <c r="J543" s="5"/>
      <c r="K543" s="5"/>
      <c r="L543" s="5"/>
      <c r="M543" s="5"/>
      <c r="N543" s="5"/>
    </row>
    <row r="544" spans="2:14" x14ac:dyDescent="0.2">
      <c r="B544" s="5" t="s">
        <v>43</v>
      </c>
      <c r="C544" s="5"/>
      <c r="D544" s="5"/>
      <c r="E544" s="5"/>
      <c r="F544" s="5"/>
      <c r="G544" s="5"/>
      <c r="H544" s="6"/>
      <c r="I544" s="5"/>
      <c r="J544" s="5" t="s">
        <v>44</v>
      </c>
      <c r="K544" s="5"/>
      <c r="L544" s="5"/>
      <c r="M544" s="5"/>
      <c r="N544" s="5"/>
    </row>
    <row r="545" spans="2:14" x14ac:dyDescent="0.2">
      <c r="B545" s="16" t="s">
        <v>78</v>
      </c>
      <c r="C545" s="16"/>
      <c r="D545" s="5"/>
      <c r="E545" s="5"/>
      <c r="F545" s="5"/>
      <c r="G545" s="5"/>
      <c r="H545" s="6"/>
      <c r="I545" s="5"/>
      <c r="J545" s="16"/>
      <c r="K545" s="16"/>
      <c r="L545" s="16"/>
      <c r="M545" s="5"/>
      <c r="N545" s="5"/>
    </row>
    <row r="546" spans="2:14" x14ac:dyDescent="0.2">
      <c r="B546" s="17" t="s">
        <v>45</v>
      </c>
      <c r="C546" s="5"/>
      <c r="D546" s="5"/>
      <c r="E546" s="5"/>
      <c r="F546" s="5"/>
      <c r="G546" s="5"/>
      <c r="H546" s="6"/>
      <c r="I546" s="5"/>
      <c r="J546" s="5" t="s">
        <v>45</v>
      </c>
      <c r="K546" s="5"/>
      <c r="L546" s="5"/>
      <c r="M546" s="5"/>
      <c r="N546" s="5"/>
    </row>
    <row r="547" spans="2:14" x14ac:dyDescent="0.2">
      <c r="B547" s="5"/>
      <c r="C547" s="5"/>
      <c r="D547" s="5"/>
      <c r="E547" s="5"/>
      <c r="F547" s="5"/>
      <c r="G547" s="5"/>
      <c r="H547" s="6"/>
      <c r="I547" s="5"/>
      <c r="J547" s="5"/>
      <c r="K547" s="5"/>
      <c r="L547" s="5"/>
      <c r="M547" s="5"/>
      <c r="N547" s="5"/>
    </row>
    <row r="548" spans="2:14" x14ac:dyDescent="0.2">
      <c r="B548" s="16"/>
      <c r="C548" s="16"/>
      <c r="D548" s="5"/>
      <c r="E548" s="5"/>
      <c r="F548" s="5"/>
      <c r="G548" s="5"/>
      <c r="H548" s="6"/>
      <c r="I548" s="5"/>
      <c r="J548" s="16"/>
      <c r="K548" s="16"/>
      <c r="L548" s="16"/>
      <c r="M548" s="5"/>
      <c r="N548" s="5"/>
    </row>
    <row r="549" spans="2:14" x14ac:dyDescent="0.2">
      <c r="B549" s="18" t="s">
        <v>46</v>
      </c>
      <c r="C549" s="5"/>
      <c r="D549" s="5"/>
      <c r="E549" s="5"/>
      <c r="F549" s="5"/>
      <c r="G549" s="5"/>
      <c r="H549" s="6"/>
      <c r="I549" s="5"/>
      <c r="J549" s="105" t="s">
        <v>46</v>
      </c>
      <c r="K549" s="105"/>
      <c r="L549" s="105"/>
      <c r="M549" s="5"/>
      <c r="N549" s="5"/>
    </row>
    <row r="550" spans="2:14" x14ac:dyDescent="0.2">
      <c r="B550" s="5"/>
      <c r="C550" s="5"/>
      <c r="D550" s="5"/>
      <c r="E550" s="5"/>
      <c r="F550" s="5"/>
      <c r="G550" s="5"/>
      <c r="H550" s="6"/>
      <c r="I550" s="5"/>
      <c r="J550" s="5"/>
      <c r="K550" s="5"/>
      <c r="L550" s="5"/>
      <c r="M550" s="5"/>
      <c r="N550" s="5"/>
    </row>
    <row r="551" spans="2:14" x14ac:dyDescent="0.2">
      <c r="B551" s="101" t="s">
        <v>47</v>
      </c>
      <c r="C551" s="5"/>
      <c r="D551" s="5"/>
      <c r="E551" s="5"/>
      <c r="F551" s="5"/>
      <c r="G551" s="5"/>
      <c r="H551" s="6"/>
      <c r="I551" s="5"/>
      <c r="J551" s="5" t="s">
        <v>47</v>
      </c>
      <c r="K551" s="5"/>
      <c r="L551" s="5"/>
      <c r="M551" s="5"/>
      <c r="N551" s="5"/>
    </row>
    <row r="553" spans="2:14" x14ac:dyDescent="0.2">
      <c r="B553" s="109" t="s">
        <v>5</v>
      </c>
      <c r="C553" s="121" t="s">
        <v>22</v>
      </c>
      <c r="D553" s="117" t="s">
        <v>23</v>
      </c>
      <c r="E553" s="117" t="s">
        <v>24</v>
      </c>
      <c r="F553" s="117" t="s">
        <v>48</v>
      </c>
      <c r="G553" s="117" t="s">
        <v>25</v>
      </c>
      <c r="H553" s="118" t="s">
        <v>0</v>
      </c>
      <c r="I553" s="119" t="s">
        <v>26</v>
      </c>
      <c r="J553" s="119"/>
      <c r="K553" s="119"/>
      <c r="L553" s="119"/>
      <c r="M553" s="123" t="s">
        <v>27</v>
      </c>
      <c r="N553" s="124" t="s">
        <v>28</v>
      </c>
    </row>
    <row r="554" spans="2:14" x14ac:dyDescent="0.2">
      <c r="B554" s="110"/>
      <c r="C554" s="122"/>
      <c r="D554" s="117"/>
      <c r="E554" s="117"/>
      <c r="F554" s="117"/>
      <c r="G554" s="117"/>
      <c r="H554" s="118"/>
      <c r="I554" s="3" t="s">
        <v>29</v>
      </c>
      <c r="J554" s="3" t="s">
        <v>30</v>
      </c>
      <c r="K554" s="3" t="s">
        <v>31</v>
      </c>
      <c r="L554" s="3" t="s">
        <v>32</v>
      </c>
      <c r="M554" s="123"/>
      <c r="N554" s="125"/>
    </row>
    <row r="555" spans="2:14" x14ac:dyDescent="0.2">
      <c r="B555" s="126" t="s">
        <v>84</v>
      </c>
      <c r="C555" s="127"/>
      <c r="D555" s="127"/>
      <c r="E555" s="127"/>
      <c r="F555" s="127"/>
      <c r="G555" s="128"/>
      <c r="H555" s="92" t="s">
        <v>86</v>
      </c>
      <c r="I555" s="91">
        <v>113.88420000000001</v>
      </c>
      <c r="J555" s="91">
        <v>81.4041</v>
      </c>
      <c r="K555" s="91">
        <v>40.770000000000003</v>
      </c>
      <c r="L555" s="88"/>
      <c r="M555" s="89">
        <v>3.13</v>
      </c>
      <c r="N555" s="90"/>
    </row>
    <row r="556" spans="2:14" x14ac:dyDescent="0.2">
      <c r="B556" s="129"/>
      <c r="C556" s="130"/>
      <c r="D556" s="130"/>
      <c r="E556" s="130"/>
      <c r="F556" s="130"/>
      <c r="G556" s="131"/>
      <c r="H556" s="92" t="s">
        <v>87</v>
      </c>
      <c r="I556" s="91">
        <v>103.01219999999999</v>
      </c>
      <c r="J556" s="91">
        <v>73.385999999999996</v>
      </c>
      <c r="K556" s="91">
        <v>36.828900000000004</v>
      </c>
      <c r="L556" s="88"/>
      <c r="M556" s="89">
        <v>3.13</v>
      </c>
      <c r="N556" s="90"/>
    </row>
    <row r="557" spans="2:14" x14ac:dyDescent="0.2">
      <c r="B557" s="129"/>
      <c r="C557" s="130"/>
      <c r="D557" s="130"/>
      <c r="E557" s="130"/>
      <c r="F557" s="130"/>
      <c r="G557" s="131"/>
      <c r="H557" s="92" t="s">
        <v>4</v>
      </c>
      <c r="I557" s="91">
        <v>427.94910000000004</v>
      </c>
      <c r="J557" s="91">
        <v>305.77499999999998</v>
      </c>
      <c r="K557" s="91">
        <v>153.83879999999999</v>
      </c>
      <c r="L557" s="91"/>
      <c r="M557" s="91">
        <v>13.32</v>
      </c>
      <c r="N557" s="91"/>
    </row>
    <row r="558" spans="2:14" x14ac:dyDescent="0.2">
      <c r="B558" s="129"/>
      <c r="C558" s="130"/>
      <c r="D558" s="130"/>
      <c r="E558" s="130"/>
      <c r="F558" s="130"/>
      <c r="G558" s="131"/>
      <c r="H558" s="92" t="s">
        <v>1</v>
      </c>
      <c r="I558" s="91">
        <v>57.213900000000002</v>
      </c>
      <c r="J558" s="91">
        <v>40.770000000000003</v>
      </c>
      <c r="K558" s="91">
        <v>20.6568</v>
      </c>
      <c r="L558" s="91"/>
      <c r="M558" s="91">
        <v>3.26</v>
      </c>
      <c r="N558" s="91"/>
    </row>
    <row r="559" spans="2:14" x14ac:dyDescent="0.2">
      <c r="B559" s="129"/>
      <c r="C559" s="130"/>
      <c r="D559" s="130"/>
      <c r="E559" s="130"/>
      <c r="F559" s="130"/>
      <c r="G559" s="131"/>
      <c r="H559" s="92" t="s">
        <v>3</v>
      </c>
      <c r="I559" s="91">
        <v>33.975000000000001</v>
      </c>
      <c r="J559" s="91">
        <v>24.733799999999999</v>
      </c>
      <c r="K559" s="91">
        <v>12.638699999999998</v>
      </c>
      <c r="L559" s="91"/>
      <c r="M559" s="91">
        <v>0.68</v>
      </c>
      <c r="N559" s="91"/>
    </row>
    <row r="560" spans="2:14" x14ac:dyDescent="0.2">
      <c r="B560" s="129"/>
      <c r="C560" s="130"/>
      <c r="D560" s="130"/>
      <c r="E560" s="130"/>
      <c r="F560" s="130"/>
      <c r="G560" s="131"/>
      <c r="H560" s="92" t="s">
        <v>2</v>
      </c>
      <c r="I560" s="91">
        <v>10.872</v>
      </c>
      <c r="J560" s="91">
        <v>8.2899000000000012</v>
      </c>
      <c r="K560" s="91">
        <v>4.2129000000000003</v>
      </c>
      <c r="L560" s="91"/>
      <c r="M560" s="91">
        <v>0.27</v>
      </c>
      <c r="N560" s="91"/>
    </row>
    <row r="561" spans="2:14" x14ac:dyDescent="0.2">
      <c r="B561" s="81" t="s">
        <v>85</v>
      </c>
      <c r="C561" s="78" t="s">
        <v>80</v>
      </c>
      <c r="D561" s="81">
        <v>34</v>
      </c>
      <c r="E561" s="81">
        <v>13</v>
      </c>
      <c r="F561" s="81"/>
      <c r="G561" s="22">
        <v>1.3</v>
      </c>
      <c r="H561" s="20" t="s">
        <v>86</v>
      </c>
      <c r="I561" s="83">
        <v>1</v>
      </c>
      <c r="J561" s="83">
        <v>1</v>
      </c>
      <c r="K561" s="83">
        <v>0</v>
      </c>
      <c r="L561" s="93">
        <f>SUM(I561:K561)</f>
        <v>2</v>
      </c>
      <c r="M561" s="84">
        <v>49</v>
      </c>
      <c r="N561" s="93">
        <f>SUM(L561:M561)</f>
        <v>51</v>
      </c>
    </row>
    <row r="562" spans="2:14" x14ac:dyDescent="0.2">
      <c r="B562" s="3"/>
      <c r="C562" s="3"/>
      <c r="D562" s="3"/>
      <c r="E562" s="3"/>
      <c r="F562" s="3"/>
      <c r="G562" s="3"/>
      <c r="H562" s="8" t="s">
        <v>33</v>
      </c>
      <c r="I562" s="94">
        <f>IFERROR(I561*I555,"")</f>
        <v>113.88420000000001</v>
      </c>
      <c r="J562" s="94">
        <f t="shared" ref="J562:M562" si="157">IFERROR(J561*J555,"")</f>
        <v>81.4041</v>
      </c>
      <c r="K562" s="94">
        <f t="shared" si="157"/>
        <v>0</v>
      </c>
      <c r="L562" s="93">
        <f t="shared" ref="L562:L573" si="158">SUM(I562:K562)</f>
        <v>195.28829999999999</v>
      </c>
      <c r="M562" s="94">
        <f t="shared" si="157"/>
        <v>153.37</v>
      </c>
      <c r="N562" s="93">
        <f t="shared" ref="N562:N573" si="159">SUM(L562:M562)</f>
        <v>348.6583</v>
      </c>
    </row>
    <row r="563" spans="2:14" x14ac:dyDescent="0.2">
      <c r="B563" s="3"/>
      <c r="C563" s="3"/>
      <c r="D563" s="3"/>
      <c r="E563" s="3"/>
      <c r="F563" s="3"/>
      <c r="G563" s="3"/>
      <c r="H563" s="20" t="s">
        <v>87</v>
      </c>
      <c r="I563" s="83">
        <v>0</v>
      </c>
      <c r="J563" s="83">
        <v>0</v>
      </c>
      <c r="K563" s="83">
        <v>0</v>
      </c>
      <c r="L563" s="93">
        <f t="shared" si="158"/>
        <v>0</v>
      </c>
      <c r="M563" s="84">
        <v>1</v>
      </c>
      <c r="N563" s="93">
        <f t="shared" si="159"/>
        <v>1</v>
      </c>
    </row>
    <row r="564" spans="2:14" x14ac:dyDescent="0.2">
      <c r="B564" s="3"/>
      <c r="C564" s="3"/>
      <c r="D564" s="3"/>
      <c r="E564" s="3"/>
      <c r="F564" s="3"/>
      <c r="G564" s="3"/>
      <c r="H564" s="8" t="s">
        <v>33</v>
      </c>
      <c r="I564" s="94">
        <f>IFERROR(I563*I556,"")</f>
        <v>0</v>
      </c>
      <c r="J564" s="94">
        <f t="shared" ref="J564:M564" si="160">IFERROR(J563*J556,"")</f>
        <v>0</v>
      </c>
      <c r="K564" s="94">
        <f t="shared" si="160"/>
        <v>0</v>
      </c>
      <c r="L564" s="93">
        <f t="shared" si="158"/>
        <v>0</v>
      </c>
      <c r="M564" s="94">
        <f t="shared" si="160"/>
        <v>3.13</v>
      </c>
      <c r="N564" s="93">
        <f t="shared" si="159"/>
        <v>3.13</v>
      </c>
    </row>
    <row r="565" spans="2:14" x14ac:dyDescent="0.2">
      <c r="B565" s="3"/>
      <c r="C565" s="3"/>
      <c r="D565" s="3"/>
      <c r="E565" s="3"/>
      <c r="F565" s="3"/>
      <c r="G565" s="3"/>
      <c r="H565" s="21" t="s">
        <v>4</v>
      </c>
      <c r="I565" s="86">
        <v>0</v>
      </c>
      <c r="J565" s="83">
        <v>0</v>
      </c>
      <c r="K565" s="83">
        <v>0</v>
      </c>
      <c r="L565" s="93">
        <f t="shared" si="158"/>
        <v>0</v>
      </c>
      <c r="M565" s="84">
        <v>0</v>
      </c>
      <c r="N565" s="93">
        <f t="shared" si="159"/>
        <v>0</v>
      </c>
    </row>
    <row r="566" spans="2:14" x14ac:dyDescent="0.2">
      <c r="B566" s="3"/>
      <c r="C566" s="3"/>
      <c r="D566" s="3"/>
      <c r="E566" s="3"/>
      <c r="F566" s="3"/>
      <c r="G566" s="3"/>
      <c r="H566" s="8" t="s">
        <v>33</v>
      </c>
      <c r="I566" s="94">
        <f>IFERROR(I565*I567,"")</f>
        <v>0</v>
      </c>
      <c r="J566" s="94">
        <f t="shared" ref="J566:M566" si="161">IFERROR(J565*J567,"")</f>
        <v>0</v>
      </c>
      <c r="K566" s="94">
        <f t="shared" si="161"/>
        <v>0</v>
      </c>
      <c r="L566" s="93">
        <f t="shared" si="158"/>
        <v>0</v>
      </c>
      <c r="M566" s="94">
        <f t="shared" si="161"/>
        <v>0</v>
      </c>
      <c r="N566" s="93">
        <f t="shared" si="159"/>
        <v>0</v>
      </c>
    </row>
    <row r="567" spans="2:14" x14ac:dyDescent="0.2">
      <c r="B567" s="3"/>
      <c r="C567" s="3"/>
      <c r="D567" s="3"/>
      <c r="E567" s="3"/>
      <c r="F567" s="3"/>
      <c r="G567" s="3"/>
      <c r="H567" s="21" t="s">
        <v>1</v>
      </c>
      <c r="I567" s="86">
        <v>0</v>
      </c>
      <c r="J567" s="83">
        <v>0</v>
      </c>
      <c r="K567" s="83">
        <v>0</v>
      </c>
      <c r="L567" s="93">
        <f t="shared" si="158"/>
        <v>0</v>
      </c>
      <c r="M567" s="84">
        <v>0</v>
      </c>
      <c r="N567" s="93">
        <f t="shared" si="159"/>
        <v>0</v>
      </c>
    </row>
    <row r="568" spans="2:14" x14ac:dyDescent="0.2">
      <c r="B568" s="3"/>
      <c r="C568" s="3"/>
      <c r="D568" s="3"/>
      <c r="E568" s="3"/>
      <c r="F568" s="3"/>
      <c r="G568" s="3"/>
      <c r="H568" s="8" t="s">
        <v>33</v>
      </c>
      <c r="I568" s="94">
        <f>IFERROR(I567*I558,"")</f>
        <v>0</v>
      </c>
      <c r="J568" s="94">
        <f t="shared" ref="J568:M568" si="162">IFERROR(J567*J558,"")</f>
        <v>0</v>
      </c>
      <c r="K568" s="94">
        <f t="shared" si="162"/>
        <v>0</v>
      </c>
      <c r="L568" s="93">
        <f t="shared" si="158"/>
        <v>0</v>
      </c>
      <c r="M568" s="94">
        <f t="shared" si="162"/>
        <v>0</v>
      </c>
      <c r="N568" s="93">
        <f t="shared" si="159"/>
        <v>0</v>
      </c>
    </row>
    <row r="569" spans="2:14" x14ac:dyDescent="0.2">
      <c r="B569" s="3"/>
      <c r="C569" s="3"/>
      <c r="D569" s="3"/>
      <c r="E569" s="3"/>
      <c r="F569" s="3"/>
      <c r="G569" s="3"/>
      <c r="H569" s="21" t="s">
        <v>3</v>
      </c>
      <c r="I569" s="86">
        <v>0</v>
      </c>
      <c r="J569" s="83">
        <v>0</v>
      </c>
      <c r="K569" s="83">
        <v>0</v>
      </c>
      <c r="L569" s="93">
        <f t="shared" si="158"/>
        <v>0</v>
      </c>
      <c r="M569" s="84">
        <v>0</v>
      </c>
      <c r="N569" s="93">
        <f t="shared" si="159"/>
        <v>0</v>
      </c>
    </row>
    <row r="570" spans="2:14" x14ac:dyDescent="0.2">
      <c r="B570" s="3"/>
      <c r="C570" s="3"/>
      <c r="D570" s="3"/>
      <c r="E570" s="3"/>
      <c r="F570" s="3"/>
      <c r="G570" s="3"/>
      <c r="H570" s="8" t="s">
        <v>33</v>
      </c>
      <c r="I570" s="94">
        <f>IFERROR(I569*I559,"")</f>
        <v>0</v>
      </c>
      <c r="J570" s="94">
        <f t="shared" ref="J570:M570" si="163">IFERROR(J569*J559,"")</f>
        <v>0</v>
      </c>
      <c r="K570" s="94">
        <f t="shared" si="163"/>
        <v>0</v>
      </c>
      <c r="L570" s="93">
        <f t="shared" si="158"/>
        <v>0</v>
      </c>
      <c r="M570" s="94">
        <f t="shared" si="163"/>
        <v>0</v>
      </c>
      <c r="N570" s="93">
        <f t="shared" si="159"/>
        <v>0</v>
      </c>
    </row>
    <row r="571" spans="2:14" x14ac:dyDescent="0.2">
      <c r="B571" s="3"/>
      <c r="C571" s="3"/>
      <c r="D571" s="3"/>
      <c r="E571" s="3"/>
      <c r="F571" s="3"/>
      <c r="G571" s="3"/>
      <c r="H571" s="21" t="s">
        <v>2</v>
      </c>
      <c r="I571" s="85">
        <v>0</v>
      </c>
      <c r="J571" s="83">
        <v>0</v>
      </c>
      <c r="K571" s="83">
        <v>0</v>
      </c>
      <c r="L571" s="93">
        <f t="shared" si="158"/>
        <v>0</v>
      </c>
      <c r="M571" s="84">
        <v>0</v>
      </c>
      <c r="N571" s="93">
        <f t="shared" si="159"/>
        <v>0</v>
      </c>
    </row>
    <row r="572" spans="2:14" x14ac:dyDescent="0.2">
      <c r="B572" s="3"/>
      <c r="C572" s="3"/>
      <c r="D572" s="3"/>
      <c r="E572" s="3"/>
      <c r="F572" s="3"/>
      <c r="G572" s="3"/>
      <c r="H572" s="8" t="s">
        <v>33</v>
      </c>
      <c r="I572" s="94">
        <f>SUM(I571*I560)</f>
        <v>0</v>
      </c>
      <c r="J572" s="94">
        <f t="shared" ref="J572:M572" si="164">SUM(J571*J560)</f>
        <v>0</v>
      </c>
      <c r="K572" s="94">
        <f t="shared" si="164"/>
        <v>0</v>
      </c>
      <c r="L572" s="93">
        <f t="shared" si="158"/>
        <v>0</v>
      </c>
      <c r="M572" s="94">
        <f t="shared" si="164"/>
        <v>0</v>
      </c>
      <c r="N572" s="93">
        <f t="shared" si="159"/>
        <v>0</v>
      </c>
    </row>
    <row r="573" spans="2:14" x14ac:dyDescent="0.2">
      <c r="B573" s="3"/>
      <c r="C573" s="3"/>
      <c r="D573" s="3"/>
      <c r="E573" s="3"/>
      <c r="F573" s="3"/>
      <c r="G573" s="3"/>
      <c r="H573" s="9" t="s">
        <v>34</v>
      </c>
      <c r="I573" s="94">
        <f>SUM(I561+I563+I565+I567+I569+I571)</f>
        <v>1</v>
      </c>
      <c r="J573" s="94">
        <f t="shared" ref="J573:M573" si="165">SUM(J561+J563+J565+J567+J569+J571)</f>
        <v>1</v>
      </c>
      <c r="K573" s="94">
        <f t="shared" si="165"/>
        <v>0</v>
      </c>
      <c r="L573" s="93">
        <f t="shared" si="158"/>
        <v>2</v>
      </c>
      <c r="M573" s="94">
        <f t="shared" si="165"/>
        <v>50</v>
      </c>
      <c r="N573" s="93">
        <f t="shared" si="159"/>
        <v>52</v>
      </c>
    </row>
    <row r="574" spans="2:14" x14ac:dyDescent="0.2">
      <c r="B574" s="3"/>
      <c r="C574" s="3"/>
      <c r="D574" s="3"/>
      <c r="E574" s="3"/>
      <c r="F574" s="3"/>
      <c r="G574" s="3"/>
      <c r="H574" s="9" t="s">
        <v>49</v>
      </c>
      <c r="I574" s="94">
        <f>SUM(I562+I564+I566+I568+I570+I572)</f>
        <v>113.88420000000001</v>
      </c>
      <c r="J574" s="94">
        <f t="shared" ref="J574:K574" si="166">SUM(J562+J564+J566+J568+J570+J572)</f>
        <v>81.4041</v>
      </c>
      <c r="K574" s="94">
        <f t="shared" si="166"/>
        <v>0</v>
      </c>
      <c r="L574" s="98">
        <f t="shared" ref="L574" si="167">SUM(I574:K574)</f>
        <v>195.28829999999999</v>
      </c>
      <c r="M574" s="97">
        <f t="shared" ref="M574" si="168">SUM(M562+M564+M566+M568+M570+M572)</f>
        <v>156.5</v>
      </c>
      <c r="N574" s="98">
        <f t="shared" ref="N574" si="169">SUM(L574:M574)</f>
        <v>351.78829999999999</v>
      </c>
    </row>
    <row r="575" spans="2:14" x14ac:dyDescent="0.2">
      <c r="B575" s="116" t="s">
        <v>35</v>
      </c>
      <c r="C575" s="116"/>
      <c r="D575" s="116"/>
      <c r="E575" s="116"/>
      <c r="F575" s="100"/>
      <c r="G575" s="5"/>
      <c r="H575" s="6"/>
      <c r="I575" s="5"/>
      <c r="J575" s="12"/>
      <c r="K575" s="12"/>
      <c r="L575" s="13"/>
      <c r="M575" s="12"/>
      <c r="N575" s="12"/>
    </row>
    <row r="576" spans="2:14" x14ac:dyDescent="0.2">
      <c r="B576" s="107" t="s">
        <v>79</v>
      </c>
      <c r="C576" s="107"/>
      <c r="D576" s="107"/>
      <c r="E576" s="107"/>
      <c r="F576" s="107"/>
      <c r="G576" s="107"/>
      <c r="H576" s="107"/>
      <c r="I576" s="107"/>
      <c r="J576" s="79"/>
      <c r="K576" s="79"/>
      <c r="L576" s="80"/>
      <c r="M576" s="79"/>
      <c r="N576" s="79"/>
    </row>
    <row r="577" spans="2:14" x14ac:dyDescent="0.2">
      <c r="B577" s="108" t="s">
        <v>36</v>
      </c>
      <c r="C577" s="108"/>
      <c r="D577" s="108"/>
      <c r="E577" s="108"/>
      <c r="F577" s="108"/>
      <c r="G577" s="108"/>
      <c r="H577" s="108"/>
      <c r="I577" s="108"/>
      <c r="J577" s="12"/>
      <c r="K577" s="12"/>
      <c r="L577" s="13"/>
      <c r="M577" s="12"/>
      <c r="N577" s="12"/>
    </row>
    <row r="578" spans="2:14" x14ac:dyDescent="0.2">
      <c r="B578" s="108" t="s">
        <v>37</v>
      </c>
      <c r="C578" s="108"/>
      <c r="D578" s="108"/>
      <c r="E578" s="108"/>
      <c r="F578" s="108"/>
      <c r="G578" s="108"/>
      <c r="H578" s="108"/>
      <c r="I578" s="108"/>
      <c r="J578" s="12"/>
      <c r="K578" s="12"/>
      <c r="L578" s="13"/>
      <c r="M578" s="12"/>
      <c r="N578" s="12"/>
    </row>
    <row r="579" spans="2:14" x14ac:dyDescent="0.2">
      <c r="B579" s="108" t="s">
        <v>38</v>
      </c>
      <c r="C579" s="108"/>
      <c r="D579" s="108"/>
      <c r="E579" s="108"/>
      <c r="F579" s="108"/>
      <c r="G579" s="108"/>
      <c r="H579" s="108"/>
      <c r="I579" s="108"/>
      <c r="J579" s="12"/>
      <c r="K579" s="12"/>
      <c r="L579" s="13"/>
      <c r="M579" s="12"/>
      <c r="N579" s="12"/>
    </row>
    <row r="580" spans="2:14" x14ac:dyDescent="0.2">
      <c r="B580" s="108" t="s">
        <v>39</v>
      </c>
      <c r="C580" s="108"/>
      <c r="D580" s="108"/>
      <c r="E580" s="108"/>
      <c r="F580" s="108"/>
      <c r="G580" s="108"/>
      <c r="H580" s="108"/>
      <c r="I580" s="108"/>
      <c r="J580" s="5"/>
      <c r="K580" s="5"/>
      <c r="L580" s="5"/>
      <c r="M580" s="5"/>
      <c r="N580" s="5"/>
    </row>
    <row r="581" spans="2:14" x14ac:dyDescent="0.2">
      <c r="B581" s="108" t="s">
        <v>40</v>
      </c>
      <c r="C581" s="108"/>
      <c r="D581" s="108"/>
      <c r="E581" s="108"/>
      <c r="F581" s="108"/>
      <c r="G581" s="108"/>
      <c r="H581" s="108"/>
      <c r="I581" s="108"/>
      <c r="J581" s="5"/>
      <c r="K581" s="5"/>
      <c r="L581" s="5"/>
      <c r="M581" s="5"/>
      <c r="N581" s="5"/>
    </row>
    <row r="582" spans="2:14" x14ac:dyDescent="0.2">
      <c r="B582" s="108" t="s">
        <v>41</v>
      </c>
      <c r="C582" s="108"/>
      <c r="D582" s="108"/>
      <c r="E582" s="108"/>
      <c r="F582" s="108"/>
      <c r="G582" s="108"/>
      <c r="H582" s="108"/>
      <c r="I582" s="108"/>
      <c r="J582" s="5"/>
      <c r="K582" s="5"/>
      <c r="L582" s="5"/>
      <c r="M582" s="5"/>
      <c r="N582" s="5"/>
    </row>
    <row r="583" spans="2:14" x14ac:dyDescent="0.2">
      <c r="B583" s="108" t="s">
        <v>42</v>
      </c>
      <c r="C583" s="108"/>
      <c r="D583" s="108"/>
      <c r="E583" s="108"/>
      <c r="F583" s="108"/>
      <c r="G583" s="108"/>
      <c r="H583" s="108"/>
      <c r="I583" s="108"/>
      <c r="J583" s="5"/>
      <c r="K583" s="5"/>
      <c r="L583" s="5"/>
      <c r="M583" s="5"/>
      <c r="N583" s="5"/>
    </row>
    <row r="584" spans="2:14" x14ac:dyDescent="0.2">
      <c r="B584" s="101"/>
      <c r="C584" s="101"/>
      <c r="D584" s="101"/>
      <c r="E584" s="101"/>
      <c r="F584" s="101"/>
      <c r="G584" s="101"/>
      <c r="H584" s="101"/>
      <c r="I584" s="101"/>
      <c r="J584" s="5"/>
      <c r="K584" s="5"/>
      <c r="L584" s="5"/>
      <c r="M584" s="5"/>
      <c r="N584" s="5"/>
    </row>
    <row r="585" spans="2:14" x14ac:dyDescent="0.2">
      <c r="B585" s="5" t="s">
        <v>43</v>
      </c>
      <c r="C585" s="5"/>
      <c r="D585" s="5"/>
      <c r="E585" s="5"/>
      <c r="F585" s="5"/>
      <c r="G585" s="5"/>
      <c r="H585" s="6"/>
      <c r="I585" s="5"/>
      <c r="J585" s="5" t="s">
        <v>44</v>
      </c>
      <c r="K585" s="5"/>
      <c r="L585" s="5"/>
      <c r="M585" s="5"/>
      <c r="N585" s="5"/>
    </row>
    <row r="586" spans="2:14" x14ac:dyDescent="0.2">
      <c r="B586" s="16" t="s">
        <v>78</v>
      </c>
      <c r="C586" s="16"/>
      <c r="D586" s="5"/>
      <c r="E586" s="5"/>
      <c r="F586" s="5"/>
      <c r="G586" s="5"/>
      <c r="H586" s="6"/>
      <c r="I586" s="5"/>
      <c r="J586" s="16"/>
      <c r="K586" s="16"/>
      <c r="L586" s="16"/>
      <c r="M586" s="5"/>
      <c r="N586" s="5"/>
    </row>
    <row r="587" spans="2:14" x14ac:dyDescent="0.2">
      <c r="B587" s="17" t="s">
        <v>45</v>
      </c>
      <c r="C587" s="5"/>
      <c r="D587" s="5"/>
      <c r="E587" s="5"/>
      <c r="F587" s="5"/>
      <c r="G587" s="5"/>
      <c r="H587" s="6"/>
      <c r="I587" s="5"/>
      <c r="J587" s="5" t="s">
        <v>45</v>
      </c>
      <c r="K587" s="5"/>
      <c r="L587" s="5"/>
      <c r="M587" s="5"/>
      <c r="N587" s="5"/>
    </row>
    <row r="588" spans="2:14" x14ac:dyDescent="0.2">
      <c r="B588" s="5"/>
      <c r="C588" s="5"/>
      <c r="D588" s="5"/>
      <c r="E588" s="5"/>
      <c r="F588" s="5"/>
      <c r="G588" s="5"/>
      <c r="H588" s="6"/>
      <c r="I588" s="5"/>
      <c r="J588" s="5"/>
      <c r="K588" s="5"/>
      <c r="L588" s="5"/>
      <c r="M588" s="5"/>
      <c r="N588" s="5"/>
    </row>
    <row r="589" spans="2:14" x14ac:dyDescent="0.2">
      <c r="B589" s="16"/>
      <c r="C589" s="16"/>
      <c r="D589" s="5"/>
      <c r="E589" s="5"/>
      <c r="F589" s="5"/>
      <c r="G589" s="5"/>
      <c r="H589" s="6"/>
      <c r="I589" s="5"/>
      <c r="J589" s="16"/>
      <c r="K589" s="16"/>
      <c r="L589" s="16"/>
      <c r="M589" s="5"/>
      <c r="N589" s="5"/>
    </row>
    <row r="590" spans="2:14" x14ac:dyDescent="0.2">
      <c r="B590" s="18" t="s">
        <v>46</v>
      </c>
      <c r="C590" s="5"/>
      <c r="D590" s="5"/>
      <c r="E590" s="5"/>
      <c r="F590" s="5"/>
      <c r="G590" s="5"/>
      <c r="H590" s="6"/>
      <c r="I590" s="5"/>
      <c r="J590" s="105" t="s">
        <v>46</v>
      </c>
      <c r="K590" s="105"/>
      <c r="L590" s="105"/>
      <c r="M590" s="5"/>
      <c r="N590" s="5"/>
    </row>
    <row r="591" spans="2:14" x14ac:dyDescent="0.2">
      <c r="B591" s="5"/>
      <c r="C591" s="5"/>
      <c r="D591" s="5"/>
      <c r="E591" s="5"/>
      <c r="F591" s="5"/>
      <c r="G591" s="5"/>
      <c r="H591" s="6"/>
      <c r="I591" s="5"/>
      <c r="J591" s="5"/>
      <c r="K591" s="5"/>
      <c r="L591" s="5"/>
      <c r="M591" s="5"/>
      <c r="N591" s="5"/>
    </row>
    <row r="592" spans="2:14" x14ac:dyDescent="0.2">
      <c r="B592" s="101" t="s">
        <v>47</v>
      </c>
      <c r="C592" s="5"/>
      <c r="D592" s="5"/>
      <c r="E592" s="5"/>
      <c r="F592" s="5"/>
      <c r="G592" s="5"/>
      <c r="H592" s="6"/>
      <c r="I592" s="5"/>
      <c r="J592" s="5" t="s">
        <v>47</v>
      </c>
      <c r="K592" s="5"/>
      <c r="L592" s="5"/>
      <c r="M592" s="5"/>
      <c r="N592" s="5"/>
    </row>
    <row r="594" spans="2:14" x14ac:dyDescent="0.2">
      <c r="B594" s="109" t="s">
        <v>5</v>
      </c>
      <c r="C594" s="121" t="s">
        <v>22</v>
      </c>
      <c r="D594" s="117" t="s">
        <v>23</v>
      </c>
      <c r="E594" s="117" t="s">
        <v>24</v>
      </c>
      <c r="F594" s="117" t="s">
        <v>48</v>
      </c>
      <c r="G594" s="117" t="s">
        <v>25</v>
      </c>
      <c r="H594" s="118" t="s">
        <v>0</v>
      </c>
      <c r="I594" s="119" t="s">
        <v>26</v>
      </c>
      <c r="J594" s="119"/>
      <c r="K594" s="119"/>
      <c r="L594" s="119"/>
      <c r="M594" s="123" t="s">
        <v>27</v>
      </c>
      <c r="N594" s="124" t="s">
        <v>28</v>
      </c>
    </row>
    <row r="595" spans="2:14" x14ac:dyDescent="0.2">
      <c r="B595" s="110"/>
      <c r="C595" s="122"/>
      <c r="D595" s="117"/>
      <c r="E595" s="117"/>
      <c r="F595" s="117"/>
      <c r="G595" s="117"/>
      <c r="H595" s="118"/>
      <c r="I595" s="3" t="s">
        <v>29</v>
      </c>
      <c r="J595" s="3" t="s">
        <v>30</v>
      </c>
      <c r="K595" s="3" t="s">
        <v>31</v>
      </c>
      <c r="L595" s="3" t="s">
        <v>32</v>
      </c>
      <c r="M595" s="123"/>
      <c r="N595" s="125"/>
    </row>
    <row r="596" spans="2:14" x14ac:dyDescent="0.2">
      <c r="B596" s="126" t="s">
        <v>84</v>
      </c>
      <c r="C596" s="127"/>
      <c r="D596" s="127"/>
      <c r="E596" s="127"/>
      <c r="F596" s="127"/>
      <c r="G596" s="128"/>
      <c r="H596" s="92" t="s">
        <v>86</v>
      </c>
      <c r="I596" s="91">
        <v>113.88420000000001</v>
      </c>
      <c r="J596" s="91">
        <v>81.4041</v>
      </c>
      <c r="K596" s="91">
        <v>40.770000000000003</v>
      </c>
      <c r="L596" s="88"/>
      <c r="M596" s="89">
        <v>3.13</v>
      </c>
      <c r="N596" s="90"/>
    </row>
    <row r="597" spans="2:14" x14ac:dyDescent="0.2">
      <c r="B597" s="129"/>
      <c r="C597" s="130"/>
      <c r="D597" s="130"/>
      <c r="E597" s="130"/>
      <c r="F597" s="130"/>
      <c r="G597" s="131"/>
      <c r="H597" s="92" t="s">
        <v>87</v>
      </c>
      <c r="I597" s="91">
        <v>103.01219999999999</v>
      </c>
      <c r="J597" s="91">
        <v>73.385999999999996</v>
      </c>
      <c r="K597" s="91">
        <v>36.828900000000004</v>
      </c>
      <c r="L597" s="88"/>
      <c r="M597" s="89">
        <v>3.13</v>
      </c>
      <c r="N597" s="90"/>
    </row>
    <row r="598" spans="2:14" x14ac:dyDescent="0.2">
      <c r="B598" s="129"/>
      <c r="C598" s="130"/>
      <c r="D598" s="130"/>
      <c r="E598" s="130"/>
      <c r="F598" s="130"/>
      <c r="G598" s="131"/>
      <c r="H598" s="92" t="s">
        <v>4</v>
      </c>
      <c r="I598" s="91">
        <v>427.94910000000004</v>
      </c>
      <c r="J598" s="91">
        <v>305.77499999999998</v>
      </c>
      <c r="K598" s="91">
        <v>153.83879999999999</v>
      </c>
      <c r="L598" s="91"/>
      <c r="M598" s="91">
        <v>13.32</v>
      </c>
      <c r="N598" s="91"/>
    </row>
    <row r="599" spans="2:14" x14ac:dyDescent="0.2">
      <c r="B599" s="129"/>
      <c r="C599" s="130"/>
      <c r="D599" s="130"/>
      <c r="E599" s="130"/>
      <c r="F599" s="130"/>
      <c r="G599" s="131"/>
      <c r="H599" s="92" t="s">
        <v>1</v>
      </c>
      <c r="I599" s="91">
        <v>57.213900000000002</v>
      </c>
      <c r="J599" s="91">
        <v>40.770000000000003</v>
      </c>
      <c r="K599" s="91">
        <v>20.6568</v>
      </c>
      <c r="L599" s="91"/>
      <c r="M599" s="91">
        <v>3.26</v>
      </c>
      <c r="N599" s="91"/>
    </row>
    <row r="600" spans="2:14" x14ac:dyDescent="0.2">
      <c r="B600" s="129"/>
      <c r="C600" s="130"/>
      <c r="D600" s="130"/>
      <c r="E600" s="130"/>
      <c r="F600" s="130"/>
      <c r="G600" s="131"/>
      <c r="H600" s="92" t="s">
        <v>3</v>
      </c>
      <c r="I600" s="91">
        <v>33.975000000000001</v>
      </c>
      <c r="J600" s="91">
        <v>24.733799999999999</v>
      </c>
      <c r="K600" s="91">
        <v>12.638699999999998</v>
      </c>
      <c r="L600" s="91"/>
      <c r="M600" s="91">
        <v>0.68</v>
      </c>
      <c r="N600" s="91"/>
    </row>
    <row r="601" spans="2:14" x14ac:dyDescent="0.2">
      <c r="B601" s="129"/>
      <c r="C601" s="130"/>
      <c r="D601" s="130"/>
      <c r="E601" s="130"/>
      <c r="F601" s="130"/>
      <c r="G601" s="131"/>
      <c r="H601" s="92" t="s">
        <v>2</v>
      </c>
      <c r="I601" s="91">
        <v>10.872</v>
      </c>
      <c r="J601" s="91">
        <v>8.2899000000000012</v>
      </c>
      <c r="K601" s="91">
        <v>4.2129000000000003</v>
      </c>
      <c r="L601" s="91"/>
      <c r="M601" s="91">
        <v>0.27</v>
      </c>
      <c r="N601" s="91"/>
    </row>
    <row r="602" spans="2:14" x14ac:dyDescent="0.2">
      <c r="B602" s="81" t="s">
        <v>85</v>
      </c>
      <c r="C602" s="78" t="s">
        <v>80</v>
      </c>
      <c r="D602" s="81">
        <v>36</v>
      </c>
      <c r="E602" s="81">
        <v>9</v>
      </c>
      <c r="F602" s="81"/>
      <c r="G602" s="22">
        <v>1.2</v>
      </c>
      <c r="H602" s="20" t="s">
        <v>86</v>
      </c>
      <c r="I602" s="83">
        <v>6</v>
      </c>
      <c r="J602" s="83">
        <v>3</v>
      </c>
      <c r="K602" s="83">
        <v>1</v>
      </c>
      <c r="L602" s="93">
        <f>SUM(I602:K602)</f>
        <v>10</v>
      </c>
      <c r="M602" s="84">
        <v>10</v>
      </c>
      <c r="N602" s="93">
        <f>SUM(L602:M602)</f>
        <v>20</v>
      </c>
    </row>
    <row r="603" spans="2:14" x14ac:dyDescent="0.2">
      <c r="B603" s="3"/>
      <c r="C603" s="3"/>
      <c r="D603" s="3"/>
      <c r="E603" s="3"/>
      <c r="F603" s="3"/>
      <c r="G603" s="3"/>
      <c r="H603" s="8" t="s">
        <v>33</v>
      </c>
      <c r="I603" s="94">
        <f>IFERROR(I602*I596,"")</f>
        <v>683.30520000000001</v>
      </c>
      <c r="J603" s="94">
        <f t="shared" ref="J603:M603" si="170">IFERROR(J602*J596,"")</f>
        <v>244.2123</v>
      </c>
      <c r="K603" s="94">
        <f t="shared" si="170"/>
        <v>40.770000000000003</v>
      </c>
      <c r="L603" s="93">
        <f t="shared" ref="L603:L614" si="171">SUM(I603:K603)</f>
        <v>968.28750000000002</v>
      </c>
      <c r="M603" s="94">
        <f t="shared" si="170"/>
        <v>31.299999999999997</v>
      </c>
      <c r="N603" s="93">
        <f t="shared" ref="N603:N615" si="172">SUM(L603:M603)</f>
        <v>999.58749999999998</v>
      </c>
    </row>
    <row r="604" spans="2:14" x14ac:dyDescent="0.2">
      <c r="B604" s="3"/>
      <c r="C604" s="3"/>
      <c r="D604" s="3"/>
      <c r="E604" s="3"/>
      <c r="F604" s="3"/>
      <c r="G604" s="3"/>
      <c r="H604" s="20" t="s">
        <v>87</v>
      </c>
      <c r="I604" s="83">
        <v>0</v>
      </c>
      <c r="J604" s="83">
        <v>0</v>
      </c>
      <c r="K604" s="83">
        <v>0</v>
      </c>
      <c r="L604" s="93">
        <f t="shared" si="171"/>
        <v>0</v>
      </c>
      <c r="M604" s="84">
        <v>2</v>
      </c>
      <c r="N604" s="93">
        <f t="shared" si="172"/>
        <v>2</v>
      </c>
    </row>
    <row r="605" spans="2:14" x14ac:dyDescent="0.2">
      <c r="B605" s="3"/>
      <c r="C605" s="3"/>
      <c r="D605" s="3"/>
      <c r="E605" s="3"/>
      <c r="F605" s="3"/>
      <c r="G605" s="3"/>
      <c r="H605" s="8" t="s">
        <v>33</v>
      </c>
      <c r="I605" s="94">
        <f>IFERROR(I604*I597,"")</f>
        <v>0</v>
      </c>
      <c r="J605" s="94">
        <f t="shared" ref="J605:M605" si="173">IFERROR(J604*J597,"")</f>
        <v>0</v>
      </c>
      <c r="K605" s="94">
        <f t="shared" si="173"/>
        <v>0</v>
      </c>
      <c r="L605" s="93">
        <f t="shared" si="171"/>
        <v>0</v>
      </c>
      <c r="M605" s="94">
        <f t="shared" si="173"/>
        <v>6.26</v>
      </c>
      <c r="N605" s="93">
        <f t="shared" si="172"/>
        <v>6.26</v>
      </c>
    </row>
    <row r="606" spans="2:14" x14ac:dyDescent="0.2">
      <c r="B606" s="3"/>
      <c r="C606" s="3"/>
      <c r="D606" s="3"/>
      <c r="E606" s="3"/>
      <c r="F606" s="3"/>
      <c r="G606" s="3"/>
      <c r="H606" s="21" t="s">
        <v>4</v>
      </c>
      <c r="I606" s="86">
        <v>0</v>
      </c>
      <c r="J606" s="83">
        <v>0</v>
      </c>
      <c r="K606" s="83">
        <v>0</v>
      </c>
      <c r="L606" s="93">
        <f t="shared" si="171"/>
        <v>0</v>
      </c>
      <c r="M606" s="84">
        <v>0</v>
      </c>
      <c r="N606" s="93">
        <f t="shared" si="172"/>
        <v>0</v>
      </c>
    </row>
    <row r="607" spans="2:14" x14ac:dyDescent="0.2">
      <c r="B607" s="3"/>
      <c r="C607" s="3"/>
      <c r="D607" s="3"/>
      <c r="E607" s="3"/>
      <c r="F607" s="3"/>
      <c r="G607" s="3"/>
      <c r="H607" s="8" t="s">
        <v>33</v>
      </c>
      <c r="I607" s="94">
        <f>IFERROR(I606*I608,"")</f>
        <v>0</v>
      </c>
      <c r="J607" s="94">
        <f t="shared" ref="J607:M607" si="174">IFERROR(J606*J608,"")</f>
        <v>0</v>
      </c>
      <c r="K607" s="94">
        <f t="shared" si="174"/>
        <v>0</v>
      </c>
      <c r="L607" s="93">
        <f t="shared" si="171"/>
        <v>0</v>
      </c>
      <c r="M607" s="94">
        <f t="shared" si="174"/>
        <v>0</v>
      </c>
      <c r="N607" s="93">
        <f t="shared" si="172"/>
        <v>0</v>
      </c>
    </row>
    <row r="608" spans="2:14" x14ac:dyDescent="0.2">
      <c r="B608" s="3"/>
      <c r="C608" s="3"/>
      <c r="D608" s="3"/>
      <c r="E608" s="3"/>
      <c r="F608" s="3"/>
      <c r="G608" s="3"/>
      <c r="H608" s="21" t="s">
        <v>1</v>
      </c>
      <c r="I608" s="86">
        <v>0</v>
      </c>
      <c r="J608" s="83">
        <v>0</v>
      </c>
      <c r="K608" s="83">
        <v>0</v>
      </c>
      <c r="L608" s="93">
        <f t="shared" si="171"/>
        <v>0</v>
      </c>
      <c r="M608" s="84">
        <v>0</v>
      </c>
      <c r="N608" s="93">
        <f t="shared" si="172"/>
        <v>0</v>
      </c>
    </row>
    <row r="609" spans="2:14" x14ac:dyDescent="0.2">
      <c r="B609" s="3"/>
      <c r="C609" s="3"/>
      <c r="D609" s="3"/>
      <c r="E609" s="3"/>
      <c r="F609" s="3"/>
      <c r="G609" s="3"/>
      <c r="H609" s="8" t="s">
        <v>33</v>
      </c>
      <c r="I609" s="94">
        <f>IFERROR(I608*I599,"")</f>
        <v>0</v>
      </c>
      <c r="J609" s="94">
        <f t="shared" ref="J609:M609" si="175">IFERROR(J608*J599,"")</f>
        <v>0</v>
      </c>
      <c r="K609" s="94">
        <f t="shared" si="175"/>
        <v>0</v>
      </c>
      <c r="L609" s="93">
        <f t="shared" si="171"/>
        <v>0</v>
      </c>
      <c r="M609" s="94">
        <f t="shared" si="175"/>
        <v>0</v>
      </c>
      <c r="N609" s="93">
        <f t="shared" si="172"/>
        <v>0</v>
      </c>
    </row>
    <row r="610" spans="2:14" x14ac:dyDescent="0.2">
      <c r="B610" s="3"/>
      <c r="C610" s="3"/>
      <c r="D610" s="3"/>
      <c r="E610" s="3"/>
      <c r="F610" s="3"/>
      <c r="G610" s="3"/>
      <c r="H610" s="21" t="s">
        <v>3</v>
      </c>
      <c r="I610" s="86">
        <v>0</v>
      </c>
      <c r="J610" s="83">
        <v>0</v>
      </c>
      <c r="K610" s="83">
        <v>0</v>
      </c>
      <c r="L610" s="93">
        <f t="shared" si="171"/>
        <v>0</v>
      </c>
      <c r="M610" s="84">
        <v>0</v>
      </c>
      <c r="N610" s="93">
        <f t="shared" si="172"/>
        <v>0</v>
      </c>
    </row>
    <row r="611" spans="2:14" x14ac:dyDescent="0.2">
      <c r="B611" s="3"/>
      <c r="C611" s="3"/>
      <c r="D611" s="3"/>
      <c r="E611" s="3"/>
      <c r="F611" s="3"/>
      <c r="G611" s="3"/>
      <c r="H611" s="8" t="s">
        <v>33</v>
      </c>
      <c r="I611" s="94">
        <f>IFERROR(I610*I600,"")</f>
        <v>0</v>
      </c>
      <c r="J611" s="94">
        <f t="shared" ref="J611:M611" si="176">IFERROR(J610*J600,"")</f>
        <v>0</v>
      </c>
      <c r="K611" s="94">
        <f t="shared" si="176"/>
        <v>0</v>
      </c>
      <c r="L611" s="93">
        <f t="shared" si="171"/>
        <v>0</v>
      </c>
      <c r="M611" s="94">
        <f t="shared" si="176"/>
        <v>0</v>
      </c>
      <c r="N611" s="93">
        <f t="shared" si="172"/>
        <v>0</v>
      </c>
    </row>
    <row r="612" spans="2:14" x14ac:dyDescent="0.2">
      <c r="B612" s="3"/>
      <c r="C612" s="3"/>
      <c r="D612" s="3"/>
      <c r="E612" s="3"/>
      <c r="F612" s="3"/>
      <c r="G612" s="3"/>
      <c r="H612" s="21" t="s">
        <v>2</v>
      </c>
      <c r="I612" s="85">
        <v>0</v>
      </c>
      <c r="J612" s="83">
        <v>0</v>
      </c>
      <c r="K612" s="83">
        <v>0</v>
      </c>
      <c r="L612" s="93">
        <f t="shared" si="171"/>
        <v>0</v>
      </c>
      <c r="M612" s="84">
        <v>2</v>
      </c>
      <c r="N612" s="93">
        <f t="shared" si="172"/>
        <v>2</v>
      </c>
    </row>
    <row r="613" spans="2:14" x14ac:dyDescent="0.2">
      <c r="B613" s="3"/>
      <c r="C613" s="3"/>
      <c r="D613" s="3"/>
      <c r="E613" s="3"/>
      <c r="F613" s="3"/>
      <c r="G613" s="3"/>
      <c r="H613" s="8" t="s">
        <v>33</v>
      </c>
      <c r="I613" s="94">
        <f>SUM(I612*I601)</f>
        <v>0</v>
      </c>
      <c r="J613" s="94">
        <f t="shared" ref="J613:M613" si="177">SUM(J612*J601)</f>
        <v>0</v>
      </c>
      <c r="K613" s="94">
        <f t="shared" si="177"/>
        <v>0</v>
      </c>
      <c r="L613" s="93">
        <f t="shared" si="171"/>
        <v>0</v>
      </c>
      <c r="M613" s="94">
        <f t="shared" si="177"/>
        <v>0.54</v>
      </c>
      <c r="N613" s="93">
        <f t="shared" si="172"/>
        <v>0.54</v>
      </c>
    </row>
    <row r="614" spans="2:14" x14ac:dyDescent="0.2">
      <c r="B614" s="3"/>
      <c r="C614" s="3"/>
      <c r="D614" s="3"/>
      <c r="E614" s="3"/>
      <c r="F614" s="3"/>
      <c r="G614" s="3"/>
      <c r="H614" s="9" t="s">
        <v>34</v>
      </c>
      <c r="I614" s="94">
        <f>SUM(I602+I604+I606+I608+I610+I612)</f>
        <v>6</v>
      </c>
      <c r="J614" s="94">
        <f t="shared" ref="J614:M614" si="178">SUM(J602+J604+J606+J608+J610+J612)</f>
        <v>3</v>
      </c>
      <c r="K614" s="94">
        <f t="shared" si="178"/>
        <v>1</v>
      </c>
      <c r="L614" s="93">
        <f t="shared" si="171"/>
        <v>10</v>
      </c>
      <c r="M614" s="94">
        <f t="shared" si="178"/>
        <v>14</v>
      </c>
      <c r="N614" s="93">
        <f t="shared" si="172"/>
        <v>24</v>
      </c>
    </row>
    <row r="615" spans="2:14" x14ac:dyDescent="0.2">
      <c r="B615" s="3"/>
      <c r="C615" s="3"/>
      <c r="D615" s="3"/>
      <c r="E615" s="3"/>
      <c r="F615" s="3"/>
      <c r="G615" s="3"/>
      <c r="H615" s="9" t="s">
        <v>49</v>
      </c>
      <c r="I615" s="94">
        <f>SUM(I603+I605+I607+I609+I611+I613)</f>
        <v>683.30520000000001</v>
      </c>
      <c r="J615" s="94">
        <f t="shared" ref="J615:K615" si="179">SUM(J603+J605+J607+J609+J611+J613)</f>
        <v>244.2123</v>
      </c>
      <c r="K615" s="94">
        <f t="shared" si="179"/>
        <v>40.770000000000003</v>
      </c>
      <c r="L615" s="98">
        <f t="shared" ref="L615" si="180">SUM(I615:K615)</f>
        <v>968.28750000000002</v>
      </c>
      <c r="M615" s="97">
        <f t="shared" ref="M615" si="181">SUM(M603+M605+M607+M609+M611+M613)</f>
        <v>38.099999999999994</v>
      </c>
      <c r="N615" s="98">
        <f t="shared" si="172"/>
        <v>1006.3875</v>
      </c>
    </row>
    <row r="616" spans="2:14" x14ac:dyDescent="0.2">
      <c r="B616" s="116" t="s">
        <v>35</v>
      </c>
      <c r="C616" s="116"/>
      <c r="D616" s="116"/>
      <c r="E616" s="116"/>
      <c r="F616" s="100"/>
      <c r="G616" s="5"/>
      <c r="H616" s="6"/>
      <c r="I616" s="5"/>
      <c r="J616" s="12"/>
      <c r="K616" s="12"/>
      <c r="L616" s="13"/>
      <c r="M616" s="12"/>
      <c r="N616" s="12"/>
    </row>
    <row r="617" spans="2:14" x14ac:dyDescent="0.2">
      <c r="B617" s="107" t="s">
        <v>79</v>
      </c>
      <c r="C617" s="107"/>
      <c r="D617" s="107"/>
      <c r="E617" s="107"/>
      <c r="F617" s="107"/>
      <c r="G617" s="107"/>
      <c r="H617" s="107"/>
      <c r="I617" s="107"/>
      <c r="J617" s="79"/>
      <c r="K617" s="79"/>
      <c r="L617" s="80"/>
      <c r="M617" s="79"/>
      <c r="N617" s="79"/>
    </row>
    <row r="618" spans="2:14" x14ac:dyDescent="0.2">
      <c r="B618" s="108" t="s">
        <v>36</v>
      </c>
      <c r="C618" s="108"/>
      <c r="D618" s="108"/>
      <c r="E618" s="108"/>
      <c r="F618" s="108"/>
      <c r="G618" s="108"/>
      <c r="H618" s="108"/>
      <c r="I618" s="108"/>
      <c r="J618" s="12"/>
      <c r="K618" s="12"/>
      <c r="L618" s="13"/>
      <c r="M618" s="12"/>
      <c r="N618" s="12"/>
    </row>
    <row r="619" spans="2:14" x14ac:dyDescent="0.2">
      <c r="B619" s="108" t="s">
        <v>37</v>
      </c>
      <c r="C619" s="108"/>
      <c r="D619" s="108"/>
      <c r="E619" s="108"/>
      <c r="F619" s="108"/>
      <c r="G619" s="108"/>
      <c r="H619" s="108"/>
      <c r="I619" s="108"/>
      <c r="J619" s="12"/>
      <c r="K619" s="12"/>
      <c r="L619" s="13"/>
      <c r="M619" s="12"/>
      <c r="N619" s="12"/>
    </row>
    <row r="620" spans="2:14" x14ac:dyDescent="0.2">
      <c r="B620" s="108" t="s">
        <v>38</v>
      </c>
      <c r="C620" s="108"/>
      <c r="D620" s="108"/>
      <c r="E620" s="108"/>
      <c r="F620" s="108"/>
      <c r="G620" s="108"/>
      <c r="H620" s="108"/>
      <c r="I620" s="108"/>
      <c r="J620" s="12"/>
      <c r="K620" s="12"/>
      <c r="L620" s="13"/>
      <c r="M620" s="12"/>
      <c r="N620" s="12"/>
    </row>
    <row r="621" spans="2:14" x14ac:dyDescent="0.2">
      <c r="B621" s="108" t="s">
        <v>39</v>
      </c>
      <c r="C621" s="108"/>
      <c r="D621" s="108"/>
      <c r="E621" s="108"/>
      <c r="F621" s="108"/>
      <c r="G621" s="108"/>
      <c r="H621" s="108"/>
      <c r="I621" s="108"/>
      <c r="J621" s="5"/>
      <c r="K621" s="5"/>
      <c r="L621" s="5"/>
      <c r="M621" s="5"/>
      <c r="N621" s="5"/>
    </row>
    <row r="622" spans="2:14" x14ac:dyDescent="0.2">
      <c r="B622" s="108" t="s">
        <v>40</v>
      </c>
      <c r="C622" s="108"/>
      <c r="D622" s="108"/>
      <c r="E622" s="108"/>
      <c r="F622" s="108"/>
      <c r="G622" s="108"/>
      <c r="H622" s="108"/>
      <c r="I622" s="108"/>
      <c r="J622" s="5"/>
      <c r="K622" s="5"/>
      <c r="L622" s="5"/>
      <c r="M622" s="5"/>
      <c r="N622" s="5"/>
    </row>
    <row r="623" spans="2:14" x14ac:dyDescent="0.2">
      <c r="B623" s="108" t="s">
        <v>41</v>
      </c>
      <c r="C623" s="108"/>
      <c r="D623" s="108"/>
      <c r="E623" s="108"/>
      <c r="F623" s="108"/>
      <c r="G623" s="108"/>
      <c r="H623" s="108"/>
      <c r="I623" s="108"/>
      <c r="J623" s="5"/>
      <c r="K623" s="5"/>
      <c r="L623" s="5"/>
      <c r="M623" s="5"/>
      <c r="N623" s="5"/>
    </row>
    <row r="624" spans="2:14" x14ac:dyDescent="0.2">
      <c r="B624" s="108" t="s">
        <v>42</v>
      </c>
      <c r="C624" s="108"/>
      <c r="D624" s="108"/>
      <c r="E624" s="108"/>
      <c r="F624" s="108"/>
      <c r="G624" s="108"/>
      <c r="H624" s="108"/>
      <c r="I624" s="108"/>
      <c r="J624" s="5"/>
      <c r="K624" s="5"/>
      <c r="L624" s="5"/>
      <c r="M624" s="5"/>
      <c r="N624" s="5"/>
    </row>
    <row r="625" spans="2:14" x14ac:dyDescent="0.2">
      <c r="B625" s="101"/>
      <c r="C625" s="101"/>
      <c r="D625" s="101"/>
      <c r="E625" s="101"/>
      <c r="F625" s="101"/>
      <c r="G625" s="101"/>
      <c r="H625" s="101"/>
      <c r="I625" s="101"/>
      <c r="J625" s="5"/>
      <c r="K625" s="5"/>
      <c r="L625" s="5"/>
      <c r="M625" s="5"/>
      <c r="N625" s="5"/>
    </row>
    <row r="626" spans="2:14" x14ac:dyDescent="0.2">
      <c r="B626" s="5" t="s">
        <v>43</v>
      </c>
      <c r="C626" s="5"/>
      <c r="D626" s="5"/>
      <c r="E626" s="5"/>
      <c r="F626" s="5"/>
      <c r="G626" s="5"/>
      <c r="H626" s="6"/>
      <c r="I626" s="5"/>
      <c r="J626" s="5" t="s">
        <v>44</v>
      </c>
      <c r="K626" s="5"/>
      <c r="L626" s="5"/>
      <c r="M626" s="5"/>
      <c r="N626" s="5"/>
    </row>
    <row r="627" spans="2:14" x14ac:dyDescent="0.2">
      <c r="B627" s="16" t="s">
        <v>78</v>
      </c>
      <c r="C627" s="16"/>
      <c r="D627" s="5"/>
      <c r="E627" s="5"/>
      <c r="F627" s="5"/>
      <c r="G627" s="5"/>
      <c r="H627" s="6"/>
      <c r="I627" s="5"/>
      <c r="J627" s="16"/>
      <c r="K627" s="16"/>
      <c r="L627" s="16"/>
      <c r="M627" s="5"/>
      <c r="N627" s="5"/>
    </row>
    <row r="628" spans="2:14" x14ac:dyDescent="0.2">
      <c r="B628" s="17" t="s">
        <v>45</v>
      </c>
      <c r="C628" s="5"/>
      <c r="D628" s="5"/>
      <c r="E628" s="5"/>
      <c r="F628" s="5"/>
      <c r="G628" s="5"/>
      <c r="H628" s="6"/>
      <c r="I628" s="5"/>
      <c r="J628" s="5" t="s">
        <v>45</v>
      </c>
      <c r="K628" s="5"/>
      <c r="L628" s="5"/>
      <c r="M628" s="5"/>
      <c r="N628" s="5"/>
    </row>
    <row r="629" spans="2:14" x14ac:dyDescent="0.2">
      <c r="B629" s="5"/>
      <c r="C629" s="5"/>
      <c r="D629" s="5"/>
      <c r="E629" s="5"/>
      <c r="F629" s="5"/>
      <c r="G629" s="5"/>
      <c r="H629" s="6"/>
      <c r="I629" s="5"/>
      <c r="J629" s="5"/>
      <c r="K629" s="5"/>
      <c r="L629" s="5"/>
      <c r="M629" s="5"/>
      <c r="N629" s="5"/>
    </row>
    <row r="630" spans="2:14" x14ac:dyDescent="0.2">
      <c r="B630" s="16"/>
      <c r="C630" s="16"/>
      <c r="D630" s="5"/>
      <c r="E630" s="5"/>
      <c r="F630" s="5"/>
      <c r="G630" s="5"/>
      <c r="H630" s="6"/>
      <c r="I630" s="5"/>
      <c r="J630" s="16"/>
      <c r="K630" s="16"/>
      <c r="L630" s="16"/>
      <c r="M630" s="5"/>
      <c r="N630" s="5"/>
    </row>
    <row r="631" spans="2:14" x14ac:dyDescent="0.2">
      <c r="B631" s="18" t="s">
        <v>46</v>
      </c>
      <c r="C631" s="5"/>
      <c r="D631" s="5"/>
      <c r="E631" s="5"/>
      <c r="F631" s="5"/>
      <c r="G631" s="5"/>
      <c r="H631" s="6"/>
      <c r="I631" s="5"/>
      <c r="J631" s="105" t="s">
        <v>46</v>
      </c>
      <c r="K631" s="105"/>
      <c r="L631" s="105"/>
      <c r="M631" s="5"/>
      <c r="N631" s="5"/>
    </row>
    <row r="632" spans="2:14" x14ac:dyDescent="0.2">
      <c r="B632" s="5"/>
      <c r="C632" s="5"/>
      <c r="D632" s="5"/>
      <c r="E632" s="5"/>
      <c r="F632" s="5"/>
      <c r="G632" s="5"/>
      <c r="H632" s="6"/>
      <c r="I632" s="5"/>
      <c r="J632" s="5"/>
      <c r="K632" s="5"/>
      <c r="L632" s="5"/>
      <c r="M632" s="5"/>
      <c r="N632" s="5"/>
    </row>
    <row r="633" spans="2:14" x14ac:dyDescent="0.2">
      <c r="B633" s="101" t="s">
        <v>47</v>
      </c>
      <c r="C633" s="5"/>
      <c r="D633" s="5"/>
      <c r="E633" s="5"/>
      <c r="F633" s="5"/>
      <c r="G633" s="5"/>
      <c r="H633" s="6"/>
      <c r="I633" s="5"/>
      <c r="J633" s="5" t="s">
        <v>47</v>
      </c>
      <c r="K633" s="5"/>
      <c r="L633" s="5"/>
      <c r="M633" s="5"/>
      <c r="N633" s="5"/>
    </row>
    <row r="634" spans="2:14" x14ac:dyDescent="0.2">
      <c r="B634" s="101"/>
      <c r="C634" s="5"/>
      <c r="D634" s="5"/>
      <c r="E634" s="5"/>
      <c r="F634" s="5"/>
      <c r="G634" s="5"/>
      <c r="H634" s="6"/>
      <c r="I634" s="5"/>
      <c r="J634" s="5"/>
      <c r="K634" s="5"/>
      <c r="L634" s="5"/>
      <c r="M634" s="5"/>
      <c r="N634" s="5"/>
    </row>
    <row r="635" spans="2:14" ht="12.75" customHeight="1" x14ac:dyDescent="0.2">
      <c r="B635" s="109" t="s">
        <v>5</v>
      </c>
      <c r="C635" s="121" t="s">
        <v>22</v>
      </c>
      <c r="D635" s="109" t="s">
        <v>23</v>
      </c>
      <c r="E635" s="109" t="s">
        <v>24</v>
      </c>
      <c r="F635" s="109" t="s">
        <v>48</v>
      </c>
      <c r="G635" s="109" t="s">
        <v>25</v>
      </c>
      <c r="H635" s="111" t="s">
        <v>0</v>
      </c>
      <c r="I635" s="113" t="s">
        <v>26</v>
      </c>
      <c r="J635" s="114"/>
      <c r="K635" s="114"/>
      <c r="L635" s="115"/>
      <c r="M635" s="132" t="s">
        <v>27</v>
      </c>
      <c r="N635" s="124" t="s">
        <v>28</v>
      </c>
    </row>
    <row r="636" spans="2:14" x14ac:dyDescent="0.2">
      <c r="B636" s="110"/>
      <c r="C636" s="122"/>
      <c r="D636" s="110"/>
      <c r="E636" s="110"/>
      <c r="F636" s="110"/>
      <c r="G636" s="110"/>
      <c r="H636" s="112"/>
      <c r="I636" s="3" t="s">
        <v>29</v>
      </c>
      <c r="J636" s="3" t="s">
        <v>30</v>
      </c>
      <c r="K636" s="3" t="s">
        <v>31</v>
      </c>
      <c r="L636" s="3" t="s">
        <v>32</v>
      </c>
      <c r="M636" s="133"/>
      <c r="N636" s="125"/>
    </row>
    <row r="637" spans="2:14" x14ac:dyDescent="0.2">
      <c r="B637" s="126" t="s">
        <v>84</v>
      </c>
      <c r="C637" s="127"/>
      <c r="D637" s="127"/>
      <c r="E637" s="127"/>
      <c r="F637" s="127"/>
      <c r="G637" s="128"/>
      <c r="H637" s="92" t="s">
        <v>86</v>
      </c>
      <c r="I637" s="91">
        <v>113.88420000000001</v>
      </c>
      <c r="J637" s="91">
        <v>81.4041</v>
      </c>
      <c r="K637" s="91">
        <v>40.770000000000003</v>
      </c>
      <c r="L637" s="88"/>
      <c r="M637" s="89">
        <v>3.13</v>
      </c>
      <c r="N637" s="90"/>
    </row>
    <row r="638" spans="2:14" x14ac:dyDescent="0.2">
      <c r="B638" s="129"/>
      <c r="C638" s="130"/>
      <c r="D638" s="130"/>
      <c r="E638" s="130"/>
      <c r="F638" s="130"/>
      <c r="G638" s="131"/>
      <c r="H638" s="92" t="s">
        <v>87</v>
      </c>
      <c r="I638" s="91">
        <v>103.01219999999999</v>
      </c>
      <c r="J638" s="91">
        <v>73.385999999999996</v>
      </c>
      <c r="K638" s="91">
        <v>36.828900000000004</v>
      </c>
      <c r="L638" s="88"/>
      <c r="M638" s="89">
        <v>3.13</v>
      </c>
      <c r="N638" s="90"/>
    </row>
    <row r="639" spans="2:14" x14ac:dyDescent="0.2">
      <c r="B639" s="129"/>
      <c r="C639" s="130"/>
      <c r="D639" s="130"/>
      <c r="E639" s="130"/>
      <c r="F639" s="130"/>
      <c r="G639" s="131"/>
      <c r="H639" s="92" t="s">
        <v>4</v>
      </c>
      <c r="I639" s="91">
        <v>427.94910000000004</v>
      </c>
      <c r="J639" s="91">
        <v>305.77499999999998</v>
      </c>
      <c r="K639" s="91">
        <v>153.83879999999999</v>
      </c>
      <c r="L639" s="91"/>
      <c r="M639" s="91">
        <v>13.32</v>
      </c>
      <c r="N639" s="91"/>
    </row>
    <row r="640" spans="2:14" x14ac:dyDescent="0.2">
      <c r="B640" s="129"/>
      <c r="C640" s="130"/>
      <c r="D640" s="130"/>
      <c r="E640" s="130"/>
      <c r="F640" s="130"/>
      <c r="G640" s="131"/>
      <c r="H640" s="92" t="s">
        <v>1</v>
      </c>
      <c r="I640" s="91">
        <v>57.213900000000002</v>
      </c>
      <c r="J640" s="91">
        <v>40.770000000000003</v>
      </c>
      <c r="K640" s="91">
        <v>20.6568</v>
      </c>
      <c r="L640" s="91"/>
      <c r="M640" s="91">
        <v>3.26</v>
      </c>
      <c r="N640" s="91"/>
    </row>
    <row r="641" spans="2:14" x14ac:dyDescent="0.2">
      <c r="B641" s="129"/>
      <c r="C641" s="130"/>
      <c r="D641" s="130"/>
      <c r="E641" s="130"/>
      <c r="F641" s="130"/>
      <c r="G641" s="131"/>
      <c r="H641" s="92" t="s">
        <v>3</v>
      </c>
      <c r="I641" s="91">
        <v>33.975000000000001</v>
      </c>
      <c r="J641" s="91">
        <v>24.733799999999999</v>
      </c>
      <c r="K641" s="91">
        <v>12.638699999999998</v>
      </c>
      <c r="L641" s="91"/>
      <c r="M641" s="91">
        <v>0.68</v>
      </c>
      <c r="N641" s="91"/>
    </row>
    <row r="642" spans="2:14" x14ac:dyDescent="0.2">
      <c r="B642" s="134"/>
      <c r="C642" s="135"/>
      <c r="D642" s="135"/>
      <c r="E642" s="135"/>
      <c r="F642" s="135"/>
      <c r="G642" s="136"/>
      <c r="H642" s="92" t="s">
        <v>2</v>
      </c>
      <c r="I642" s="91">
        <v>10.872</v>
      </c>
      <c r="J642" s="91">
        <v>8.2899000000000012</v>
      </c>
      <c r="K642" s="91">
        <v>4.2129000000000003</v>
      </c>
      <c r="L642" s="91"/>
      <c r="M642" s="91">
        <v>0.27</v>
      </c>
      <c r="N642" s="91"/>
    </row>
    <row r="643" spans="2:14" x14ac:dyDescent="0.2">
      <c r="B643" s="81" t="s">
        <v>85</v>
      </c>
      <c r="C643" s="78" t="s">
        <v>80</v>
      </c>
      <c r="D643" s="81">
        <v>42</v>
      </c>
      <c r="E643" s="81">
        <v>33</v>
      </c>
      <c r="F643" s="81"/>
      <c r="G643" s="22">
        <v>4.2</v>
      </c>
      <c r="H643" s="20" t="s">
        <v>86</v>
      </c>
      <c r="I643" s="83">
        <v>4</v>
      </c>
      <c r="J643" s="83">
        <v>0</v>
      </c>
      <c r="K643" s="83">
        <v>0</v>
      </c>
      <c r="L643" s="93">
        <f>SUM(I643:K643)</f>
        <v>4</v>
      </c>
      <c r="M643" s="84">
        <v>0</v>
      </c>
      <c r="N643" s="93">
        <f>SUM(L643:M643)</f>
        <v>4</v>
      </c>
    </row>
    <row r="644" spans="2:14" x14ac:dyDescent="0.2">
      <c r="B644" s="3"/>
      <c r="C644" s="3"/>
      <c r="D644" s="3"/>
      <c r="E644" s="3"/>
      <c r="F644" s="3"/>
      <c r="G644" s="3"/>
      <c r="H644" s="8" t="s">
        <v>33</v>
      </c>
      <c r="I644" s="94">
        <f>IFERROR(I643*I637,"")</f>
        <v>455.53680000000003</v>
      </c>
      <c r="J644" s="94">
        <f t="shared" ref="J644:M644" si="182">IFERROR(J643*J637,"")</f>
        <v>0</v>
      </c>
      <c r="K644" s="94">
        <f t="shared" si="182"/>
        <v>0</v>
      </c>
      <c r="L644" s="93">
        <f t="shared" ref="L644:L655" si="183">SUM(I644:K644)</f>
        <v>455.53680000000003</v>
      </c>
      <c r="M644" s="94">
        <f t="shared" si="182"/>
        <v>0</v>
      </c>
      <c r="N644" s="93">
        <f t="shared" ref="N644:N655" si="184">SUM(L644:M644)</f>
        <v>455.53680000000003</v>
      </c>
    </row>
    <row r="645" spans="2:14" x14ac:dyDescent="0.2">
      <c r="B645" s="3"/>
      <c r="C645" s="3"/>
      <c r="D645" s="3"/>
      <c r="E645" s="3"/>
      <c r="F645" s="3"/>
      <c r="G645" s="3"/>
      <c r="H645" s="20" t="s">
        <v>87</v>
      </c>
      <c r="I645" s="83">
        <v>0</v>
      </c>
      <c r="J645" s="83">
        <v>0</v>
      </c>
      <c r="K645" s="83">
        <v>0</v>
      </c>
      <c r="L645" s="93">
        <f t="shared" si="183"/>
        <v>0</v>
      </c>
      <c r="M645" s="84">
        <v>18</v>
      </c>
      <c r="N645" s="93">
        <f t="shared" si="184"/>
        <v>18</v>
      </c>
    </row>
    <row r="646" spans="2:14" x14ac:dyDescent="0.2">
      <c r="B646" s="3"/>
      <c r="C646" s="3"/>
      <c r="D646" s="3"/>
      <c r="E646" s="3"/>
      <c r="F646" s="3"/>
      <c r="G646" s="3"/>
      <c r="H646" s="8" t="s">
        <v>33</v>
      </c>
      <c r="I646" s="94">
        <f>IFERROR(I645*I638,"")</f>
        <v>0</v>
      </c>
      <c r="J646" s="94">
        <f t="shared" ref="J646:M646" si="185">IFERROR(J645*J638,"")</f>
        <v>0</v>
      </c>
      <c r="K646" s="94">
        <f t="shared" si="185"/>
        <v>0</v>
      </c>
      <c r="L646" s="93">
        <f t="shared" si="183"/>
        <v>0</v>
      </c>
      <c r="M646" s="94">
        <f t="shared" si="185"/>
        <v>56.339999999999996</v>
      </c>
      <c r="N646" s="93">
        <f t="shared" si="184"/>
        <v>56.339999999999996</v>
      </c>
    </row>
    <row r="647" spans="2:14" x14ac:dyDescent="0.2">
      <c r="B647" s="3"/>
      <c r="C647" s="3"/>
      <c r="D647" s="3"/>
      <c r="E647" s="3"/>
      <c r="F647" s="3"/>
      <c r="G647" s="3"/>
      <c r="H647" s="21" t="s">
        <v>4</v>
      </c>
      <c r="I647" s="86">
        <v>0</v>
      </c>
      <c r="J647" s="83">
        <v>0</v>
      </c>
      <c r="K647" s="83">
        <v>0</v>
      </c>
      <c r="L647" s="93">
        <f t="shared" si="183"/>
        <v>0</v>
      </c>
      <c r="M647" s="84">
        <v>0</v>
      </c>
      <c r="N647" s="93">
        <f t="shared" si="184"/>
        <v>0</v>
      </c>
    </row>
    <row r="648" spans="2:14" x14ac:dyDescent="0.2">
      <c r="B648" s="3"/>
      <c r="C648" s="3"/>
      <c r="D648" s="3"/>
      <c r="E648" s="3"/>
      <c r="F648" s="3"/>
      <c r="G648" s="3"/>
      <c r="H648" s="8" t="s">
        <v>33</v>
      </c>
      <c r="I648" s="94">
        <f>IFERROR(I647*I649,"")</f>
        <v>0</v>
      </c>
      <c r="J648" s="94">
        <f t="shared" ref="J648:M648" si="186">IFERROR(J647*J649,"")</f>
        <v>0</v>
      </c>
      <c r="K648" s="94">
        <f t="shared" si="186"/>
        <v>0</v>
      </c>
      <c r="L648" s="93">
        <f t="shared" si="183"/>
        <v>0</v>
      </c>
      <c r="M648" s="94">
        <f t="shared" si="186"/>
        <v>0</v>
      </c>
      <c r="N648" s="93">
        <f t="shared" si="184"/>
        <v>0</v>
      </c>
    </row>
    <row r="649" spans="2:14" x14ac:dyDescent="0.2">
      <c r="B649" s="3"/>
      <c r="C649" s="3"/>
      <c r="D649" s="3"/>
      <c r="E649" s="3"/>
      <c r="F649" s="3"/>
      <c r="G649" s="3"/>
      <c r="H649" s="21" t="s">
        <v>1</v>
      </c>
      <c r="I649" s="86">
        <v>10</v>
      </c>
      <c r="J649" s="83">
        <v>1</v>
      </c>
      <c r="K649" s="83">
        <v>0</v>
      </c>
      <c r="L649" s="93">
        <f t="shared" si="183"/>
        <v>11</v>
      </c>
      <c r="M649" s="84">
        <v>40</v>
      </c>
      <c r="N649" s="93">
        <f t="shared" si="184"/>
        <v>51</v>
      </c>
    </row>
    <row r="650" spans="2:14" x14ac:dyDescent="0.2">
      <c r="B650" s="3"/>
      <c r="C650" s="3"/>
      <c r="D650" s="3"/>
      <c r="E650" s="3"/>
      <c r="F650" s="3"/>
      <c r="G650" s="3"/>
      <c r="H650" s="8" t="s">
        <v>33</v>
      </c>
      <c r="I650" s="94">
        <f>IFERROR(I649*I640,"")</f>
        <v>572.13900000000001</v>
      </c>
      <c r="J650" s="94">
        <f t="shared" ref="J650:M650" si="187">IFERROR(J649*J640,"")</f>
        <v>40.770000000000003</v>
      </c>
      <c r="K650" s="94">
        <f t="shared" si="187"/>
        <v>0</v>
      </c>
      <c r="L650" s="93">
        <f t="shared" si="183"/>
        <v>612.90899999999999</v>
      </c>
      <c r="M650" s="94">
        <f t="shared" si="187"/>
        <v>130.39999999999998</v>
      </c>
      <c r="N650" s="93">
        <f t="shared" si="184"/>
        <v>743.30899999999997</v>
      </c>
    </row>
    <row r="651" spans="2:14" x14ac:dyDescent="0.2">
      <c r="B651" s="3"/>
      <c r="C651" s="3"/>
      <c r="D651" s="3"/>
      <c r="E651" s="3"/>
      <c r="F651" s="3"/>
      <c r="G651" s="3"/>
      <c r="H651" s="21" t="s">
        <v>3</v>
      </c>
      <c r="I651" s="86">
        <v>0</v>
      </c>
      <c r="J651" s="83">
        <v>0</v>
      </c>
      <c r="K651" s="83">
        <v>0</v>
      </c>
      <c r="L651" s="93">
        <f t="shared" si="183"/>
        <v>0</v>
      </c>
      <c r="M651" s="84">
        <v>1</v>
      </c>
      <c r="N651" s="93">
        <f t="shared" si="184"/>
        <v>1</v>
      </c>
    </row>
    <row r="652" spans="2:14" x14ac:dyDescent="0.2">
      <c r="B652" s="3"/>
      <c r="C652" s="3"/>
      <c r="D652" s="3"/>
      <c r="E652" s="3"/>
      <c r="F652" s="3"/>
      <c r="G652" s="3"/>
      <c r="H652" s="8" t="s">
        <v>33</v>
      </c>
      <c r="I652" s="94">
        <f>IFERROR(I651*I641,"")</f>
        <v>0</v>
      </c>
      <c r="J652" s="94">
        <f t="shared" ref="J652:M652" si="188">IFERROR(J651*J641,"")</f>
        <v>0</v>
      </c>
      <c r="K652" s="94">
        <f t="shared" si="188"/>
        <v>0</v>
      </c>
      <c r="L652" s="93">
        <f t="shared" si="183"/>
        <v>0</v>
      </c>
      <c r="M652" s="94">
        <f t="shared" si="188"/>
        <v>0.68</v>
      </c>
      <c r="N652" s="93">
        <f t="shared" si="184"/>
        <v>0.68</v>
      </c>
    </row>
    <row r="653" spans="2:14" x14ac:dyDescent="0.2">
      <c r="B653" s="3"/>
      <c r="C653" s="3"/>
      <c r="D653" s="3"/>
      <c r="E653" s="3"/>
      <c r="F653" s="3"/>
      <c r="G653" s="3"/>
      <c r="H653" s="21" t="s">
        <v>2</v>
      </c>
      <c r="I653" s="85">
        <v>0</v>
      </c>
      <c r="J653" s="83">
        <v>0</v>
      </c>
      <c r="K653" s="83">
        <v>0</v>
      </c>
      <c r="L653" s="93">
        <f t="shared" si="183"/>
        <v>0</v>
      </c>
      <c r="M653" s="84">
        <v>9</v>
      </c>
      <c r="N653" s="93">
        <f t="shared" si="184"/>
        <v>9</v>
      </c>
    </row>
    <row r="654" spans="2:14" x14ac:dyDescent="0.2">
      <c r="B654" s="3"/>
      <c r="C654" s="3"/>
      <c r="D654" s="3"/>
      <c r="E654" s="3"/>
      <c r="F654" s="3"/>
      <c r="G654" s="3"/>
      <c r="H654" s="8" t="s">
        <v>33</v>
      </c>
      <c r="I654" s="94">
        <f>SUM(I653*I642)</f>
        <v>0</v>
      </c>
      <c r="J654" s="94">
        <f t="shared" ref="J654:M654" si="189">SUM(J653*J642)</f>
        <v>0</v>
      </c>
      <c r="K654" s="94">
        <f t="shared" si="189"/>
        <v>0</v>
      </c>
      <c r="L654" s="93">
        <f t="shared" si="183"/>
        <v>0</v>
      </c>
      <c r="M654" s="94">
        <f t="shared" si="189"/>
        <v>2.4300000000000002</v>
      </c>
      <c r="N654" s="93">
        <f t="shared" si="184"/>
        <v>2.4300000000000002</v>
      </c>
    </row>
    <row r="655" spans="2:14" x14ac:dyDescent="0.2">
      <c r="B655" s="3"/>
      <c r="C655" s="3"/>
      <c r="D655" s="3"/>
      <c r="E655" s="3"/>
      <c r="F655" s="3"/>
      <c r="G655" s="3"/>
      <c r="H655" s="9" t="s">
        <v>34</v>
      </c>
      <c r="I655" s="94">
        <f>SUM(I643+I645+I647+I649+I651+I653)</f>
        <v>14</v>
      </c>
      <c r="J655" s="94">
        <f t="shared" ref="J655:M655" si="190">SUM(J643+J645+J647+J649+J651+J653)</f>
        <v>1</v>
      </c>
      <c r="K655" s="94">
        <f t="shared" si="190"/>
        <v>0</v>
      </c>
      <c r="L655" s="93">
        <f t="shared" si="183"/>
        <v>15</v>
      </c>
      <c r="M655" s="94">
        <f t="shared" si="190"/>
        <v>68</v>
      </c>
      <c r="N655" s="93">
        <f t="shared" si="184"/>
        <v>83</v>
      </c>
    </row>
    <row r="656" spans="2:14" x14ac:dyDescent="0.2">
      <c r="B656" s="3"/>
      <c r="C656" s="3"/>
      <c r="D656" s="3"/>
      <c r="E656" s="3"/>
      <c r="F656" s="3"/>
      <c r="G656" s="3"/>
      <c r="H656" s="9" t="s">
        <v>49</v>
      </c>
      <c r="I656" s="94">
        <f>SUM(I644+I646+I648+I650+I652+I654)</f>
        <v>1027.6758</v>
      </c>
      <c r="J656" s="94">
        <f t="shared" ref="J656:K656" si="191">SUM(J644+J646+J648+J650+J652+J654)</f>
        <v>40.770000000000003</v>
      </c>
      <c r="K656" s="94">
        <f t="shared" si="191"/>
        <v>0</v>
      </c>
      <c r="L656" s="98">
        <f t="shared" ref="L656" si="192">SUM(I656:K656)</f>
        <v>1068.4458</v>
      </c>
      <c r="M656" s="97">
        <f t="shared" ref="M656" si="193">SUM(M644+M646+M648+M650+M652+M654)</f>
        <v>189.85</v>
      </c>
      <c r="N656" s="98">
        <f t="shared" ref="N656" si="194">SUM(L656:M656)</f>
        <v>1258.2957999999999</v>
      </c>
    </row>
    <row r="657" spans="2:14" x14ac:dyDescent="0.2">
      <c r="B657" s="106" t="s">
        <v>35</v>
      </c>
      <c r="C657" s="106"/>
      <c r="D657" s="106"/>
      <c r="E657" s="106"/>
      <c r="F657" s="104"/>
      <c r="G657" s="5"/>
      <c r="H657" s="6"/>
      <c r="I657" s="5"/>
      <c r="J657" s="12"/>
      <c r="K657" s="12"/>
      <c r="L657" s="13"/>
      <c r="M657" s="12"/>
      <c r="N657" s="12"/>
    </row>
    <row r="658" spans="2:14" x14ac:dyDescent="0.2">
      <c r="B658" s="107" t="s">
        <v>79</v>
      </c>
      <c r="C658" s="107"/>
      <c r="D658" s="107"/>
      <c r="E658" s="107"/>
      <c r="F658" s="107"/>
      <c r="G658" s="107"/>
      <c r="H658" s="107"/>
      <c r="I658" s="107"/>
      <c r="J658" s="79"/>
      <c r="K658" s="79"/>
      <c r="L658" s="80"/>
      <c r="M658" s="79"/>
      <c r="N658" s="79"/>
    </row>
    <row r="659" spans="2:14" x14ac:dyDescent="0.2">
      <c r="B659" s="108" t="s">
        <v>36</v>
      </c>
      <c r="C659" s="108"/>
      <c r="D659" s="108"/>
      <c r="E659" s="108"/>
      <c r="F659" s="108"/>
      <c r="G659" s="108"/>
      <c r="H659" s="108"/>
      <c r="I659" s="108"/>
      <c r="J659" s="12"/>
      <c r="K659" s="12"/>
      <c r="L659" s="13"/>
      <c r="M659" s="12"/>
      <c r="N659" s="12"/>
    </row>
    <row r="660" spans="2:14" x14ac:dyDescent="0.2">
      <c r="B660" s="108" t="s">
        <v>37</v>
      </c>
      <c r="C660" s="108"/>
      <c r="D660" s="108"/>
      <c r="E660" s="108"/>
      <c r="F660" s="108"/>
      <c r="G660" s="108"/>
      <c r="H660" s="108"/>
      <c r="I660" s="108"/>
      <c r="J660" s="12"/>
      <c r="K660" s="12"/>
      <c r="L660" s="13"/>
      <c r="M660" s="12"/>
      <c r="N660" s="12"/>
    </row>
    <row r="661" spans="2:14" x14ac:dyDescent="0.2">
      <c r="B661" s="108" t="s">
        <v>38</v>
      </c>
      <c r="C661" s="108"/>
      <c r="D661" s="108"/>
      <c r="E661" s="108"/>
      <c r="F661" s="108"/>
      <c r="G661" s="108"/>
      <c r="H661" s="108"/>
      <c r="I661" s="108"/>
      <c r="J661" s="12"/>
      <c r="K661" s="12"/>
      <c r="L661" s="13"/>
      <c r="M661" s="12"/>
      <c r="N661" s="12"/>
    </row>
    <row r="662" spans="2:14" x14ac:dyDescent="0.2">
      <c r="B662" s="108" t="s">
        <v>39</v>
      </c>
      <c r="C662" s="108"/>
      <c r="D662" s="108"/>
      <c r="E662" s="108"/>
      <c r="F662" s="108"/>
      <c r="G662" s="108"/>
      <c r="H662" s="108"/>
      <c r="I662" s="108"/>
      <c r="J662" s="5"/>
      <c r="K662" s="5"/>
      <c r="L662" s="5"/>
      <c r="M662" s="5"/>
      <c r="N662" s="5"/>
    </row>
    <row r="663" spans="2:14" x14ac:dyDescent="0.2">
      <c r="B663" s="108" t="s">
        <v>40</v>
      </c>
      <c r="C663" s="108"/>
      <c r="D663" s="108"/>
      <c r="E663" s="108"/>
      <c r="F663" s="108"/>
      <c r="G663" s="108"/>
      <c r="H663" s="108"/>
      <c r="I663" s="108"/>
      <c r="J663" s="5"/>
      <c r="K663" s="5"/>
      <c r="L663" s="5"/>
      <c r="M663" s="5"/>
      <c r="N663" s="5"/>
    </row>
    <row r="664" spans="2:14" x14ac:dyDescent="0.2">
      <c r="B664" s="108" t="s">
        <v>41</v>
      </c>
      <c r="C664" s="108"/>
      <c r="D664" s="108"/>
      <c r="E664" s="108"/>
      <c r="F664" s="108"/>
      <c r="G664" s="108"/>
      <c r="H664" s="108"/>
      <c r="I664" s="108"/>
      <c r="J664" s="5"/>
      <c r="K664" s="5"/>
      <c r="L664" s="5"/>
      <c r="M664" s="5"/>
      <c r="N664" s="5"/>
    </row>
    <row r="665" spans="2:14" x14ac:dyDescent="0.2">
      <c r="B665" s="108" t="s">
        <v>42</v>
      </c>
      <c r="C665" s="108"/>
      <c r="D665" s="108"/>
      <c r="E665" s="108"/>
      <c r="F665" s="108"/>
      <c r="G665" s="108"/>
      <c r="H665" s="108"/>
      <c r="I665" s="108"/>
      <c r="J665" s="5"/>
      <c r="K665" s="5"/>
      <c r="L665" s="5"/>
      <c r="M665" s="5"/>
      <c r="N665" s="5"/>
    </row>
    <row r="666" spans="2:14" x14ac:dyDescent="0.2">
      <c r="B666" s="103"/>
      <c r="C666" s="103"/>
      <c r="D666" s="103"/>
      <c r="E666" s="103"/>
      <c r="F666" s="103"/>
      <c r="G666" s="103"/>
      <c r="H666" s="103"/>
      <c r="I666" s="103"/>
      <c r="J666" s="5"/>
      <c r="K666" s="5"/>
      <c r="L666" s="5"/>
      <c r="M666" s="5"/>
      <c r="N666" s="5"/>
    </row>
    <row r="667" spans="2:14" x14ac:dyDescent="0.2">
      <c r="B667" s="5" t="s">
        <v>43</v>
      </c>
      <c r="C667" s="5"/>
      <c r="D667" s="5"/>
      <c r="E667" s="5"/>
      <c r="F667" s="5"/>
      <c r="G667" s="5"/>
      <c r="H667" s="6"/>
      <c r="I667" s="5"/>
      <c r="J667" s="5" t="s">
        <v>44</v>
      </c>
      <c r="K667" s="5"/>
      <c r="L667" s="5"/>
      <c r="M667" s="5"/>
      <c r="N667" s="5"/>
    </row>
    <row r="668" spans="2:14" x14ac:dyDescent="0.2">
      <c r="B668" s="16" t="s">
        <v>78</v>
      </c>
      <c r="C668" s="16"/>
      <c r="D668" s="5"/>
      <c r="E668" s="5"/>
      <c r="F668" s="5"/>
      <c r="G668" s="5"/>
      <c r="H668" s="6"/>
      <c r="I668" s="5"/>
      <c r="J668" s="16"/>
      <c r="K668" s="16"/>
      <c r="L668" s="16"/>
      <c r="M668" s="5"/>
      <c r="N668" s="5"/>
    </row>
    <row r="669" spans="2:14" x14ac:dyDescent="0.2">
      <c r="B669" s="17" t="s">
        <v>45</v>
      </c>
      <c r="C669" s="5"/>
      <c r="D669" s="5"/>
      <c r="E669" s="5"/>
      <c r="F669" s="5"/>
      <c r="G669" s="5"/>
      <c r="H669" s="6"/>
      <c r="I669" s="5"/>
      <c r="J669" s="5" t="s">
        <v>45</v>
      </c>
      <c r="K669" s="5"/>
      <c r="L669" s="5"/>
      <c r="M669" s="5"/>
      <c r="N669" s="5"/>
    </row>
    <row r="670" spans="2:14" x14ac:dyDescent="0.2">
      <c r="B670" s="5"/>
      <c r="C670" s="5"/>
      <c r="D670" s="5"/>
      <c r="E670" s="5"/>
      <c r="F670" s="5"/>
      <c r="G670" s="5"/>
      <c r="H670" s="6"/>
      <c r="I670" s="5"/>
      <c r="J670" s="5"/>
      <c r="K670" s="5"/>
      <c r="L670" s="5"/>
      <c r="M670" s="5"/>
      <c r="N670" s="5"/>
    </row>
    <row r="671" spans="2:14" x14ac:dyDescent="0.2">
      <c r="B671" s="16"/>
      <c r="C671" s="16"/>
      <c r="D671" s="5"/>
      <c r="E671" s="5"/>
      <c r="F671" s="5"/>
      <c r="G671" s="5"/>
      <c r="H671" s="6"/>
      <c r="I671" s="5"/>
      <c r="J671" s="16"/>
      <c r="K671" s="16"/>
      <c r="L671" s="16"/>
      <c r="M671" s="5"/>
      <c r="N671" s="5"/>
    </row>
    <row r="672" spans="2:14" x14ac:dyDescent="0.2">
      <c r="B672" s="18" t="s">
        <v>46</v>
      </c>
      <c r="C672" s="5"/>
      <c r="D672" s="5"/>
      <c r="E672" s="5"/>
      <c r="F672" s="5"/>
      <c r="G672" s="5"/>
      <c r="H672" s="6"/>
      <c r="I672" s="5"/>
      <c r="J672" s="105" t="s">
        <v>46</v>
      </c>
      <c r="K672" s="105"/>
      <c r="L672" s="105"/>
      <c r="M672" s="5"/>
      <c r="N672" s="5"/>
    </row>
    <row r="673" spans="2:14" x14ac:dyDescent="0.2">
      <c r="B673" s="5"/>
      <c r="C673" s="5"/>
      <c r="D673" s="5"/>
      <c r="E673" s="5"/>
      <c r="F673" s="5"/>
      <c r="G673" s="5"/>
      <c r="H673" s="6"/>
      <c r="I673" s="5"/>
      <c r="J673" s="5"/>
      <c r="K673" s="5"/>
      <c r="L673" s="5"/>
      <c r="M673" s="5"/>
      <c r="N673" s="5"/>
    </row>
    <row r="674" spans="2:14" x14ac:dyDescent="0.2">
      <c r="B674" s="103" t="s">
        <v>47</v>
      </c>
      <c r="C674" s="5"/>
      <c r="D674" s="5"/>
      <c r="E674" s="5"/>
      <c r="F674" s="5"/>
      <c r="G674" s="5"/>
      <c r="H674" s="6"/>
      <c r="I674" s="5"/>
      <c r="J674" s="5" t="s">
        <v>47</v>
      </c>
      <c r="K674" s="5"/>
      <c r="L674" s="5"/>
      <c r="M674" s="5"/>
      <c r="N674" s="5"/>
    </row>
    <row r="676" spans="2:14" x14ac:dyDescent="0.2">
      <c r="B676" s="109" t="s">
        <v>5</v>
      </c>
      <c r="C676" s="121" t="s">
        <v>22</v>
      </c>
      <c r="D676" s="117" t="s">
        <v>23</v>
      </c>
      <c r="E676" s="117" t="s">
        <v>24</v>
      </c>
      <c r="F676" s="117" t="s">
        <v>48</v>
      </c>
      <c r="G676" s="117" t="s">
        <v>25</v>
      </c>
      <c r="H676" s="118" t="s">
        <v>0</v>
      </c>
      <c r="I676" s="119" t="s">
        <v>26</v>
      </c>
      <c r="J676" s="119"/>
      <c r="K676" s="119"/>
      <c r="L676" s="119"/>
      <c r="M676" s="123" t="s">
        <v>27</v>
      </c>
      <c r="N676" s="124" t="s">
        <v>28</v>
      </c>
    </row>
    <row r="677" spans="2:14" x14ac:dyDescent="0.2">
      <c r="B677" s="110"/>
      <c r="C677" s="122"/>
      <c r="D677" s="117"/>
      <c r="E677" s="117"/>
      <c r="F677" s="117"/>
      <c r="G677" s="117"/>
      <c r="H677" s="118"/>
      <c r="I677" s="3" t="s">
        <v>29</v>
      </c>
      <c r="J677" s="3" t="s">
        <v>30</v>
      </c>
      <c r="K677" s="3" t="s">
        <v>31</v>
      </c>
      <c r="L677" s="3" t="s">
        <v>32</v>
      </c>
      <c r="M677" s="123"/>
      <c r="N677" s="125"/>
    </row>
    <row r="678" spans="2:14" x14ac:dyDescent="0.2">
      <c r="B678" s="126" t="s">
        <v>84</v>
      </c>
      <c r="C678" s="127"/>
      <c r="D678" s="127"/>
      <c r="E678" s="127"/>
      <c r="F678" s="127"/>
      <c r="G678" s="128"/>
      <c r="H678" s="92" t="s">
        <v>86</v>
      </c>
      <c r="I678" s="91">
        <v>113.88420000000001</v>
      </c>
      <c r="J678" s="91">
        <v>81.4041</v>
      </c>
      <c r="K678" s="91">
        <v>40.770000000000003</v>
      </c>
      <c r="L678" s="88"/>
      <c r="M678" s="89">
        <v>3.13</v>
      </c>
      <c r="N678" s="90"/>
    </row>
    <row r="679" spans="2:14" x14ac:dyDescent="0.2">
      <c r="B679" s="129"/>
      <c r="C679" s="130"/>
      <c r="D679" s="130"/>
      <c r="E679" s="130"/>
      <c r="F679" s="130"/>
      <c r="G679" s="131"/>
      <c r="H679" s="92" t="s">
        <v>87</v>
      </c>
      <c r="I679" s="91">
        <v>103.01219999999999</v>
      </c>
      <c r="J679" s="91">
        <v>73.385999999999996</v>
      </c>
      <c r="K679" s="91">
        <v>36.828900000000004</v>
      </c>
      <c r="L679" s="88"/>
      <c r="M679" s="89">
        <v>3.13</v>
      </c>
      <c r="N679" s="90"/>
    </row>
    <row r="680" spans="2:14" x14ac:dyDescent="0.2">
      <c r="B680" s="129"/>
      <c r="C680" s="130"/>
      <c r="D680" s="130"/>
      <c r="E680" s="130"/>
      <c r="F680" s="130"/>
      <c r="G680" s="131"/>
      <c r="H680" s="92" t="s">
        <v>4</v>
      </c>
      <c r="I680" s="91">
        <v>427.94910000000004</v>
      </c>
      <c r="J680" s="91">
        <v>305.77499999999998</v>
      </c>
      <c r="K680" s="91">
        <v>153.83879999999999</v>
      </c>
      <c r="L680" s="91"/>
      <c r="M680" s="91">
        <v>13.32</v>
      </c>
      <c r="N680" s="91"/>
    </row>
    <row r="681" spans="2:14" x14ac:dyDescent="0.2">
      <c r="B681" s="129"/>
      <c r="C681" s="130"/>
      <c r="D681" s="130"/>
      <c r="E681" s="130"/>
      <c r="F681" s="130"/>
      <c r="G681" s="131"/>
      <c r="H681" s="92" t="s">
        <v>1</v>
      </c>
      <c r="I681" s="91">
        <v>57.213900000000002</v>
      </c>
      <c r="J681" s="91">
        <v>40.770000000000003</v>
      </c>
      <c r="K681" s="91">
        <v>20.6568</v>
      </c>
      <c r="L681" s="91"/>
      <c r="M681" s="91">
        <v>3.26</v>
      </c>
      <c r="N681" s="91"/>
    </row>
    <row r="682" spans="2:14" x14ac:dyDescent="0.2">
      <c r="B682" s="129"/>
      <c r="C682" s="130"/>
      <c r="D682" s="130"/>
      <c r="E682" s="130"/>
      <c r="F682" s="130"/>
      <c r="G682" s="131"/>
      <c r="H682" s="92" t="s">
        <v>3</v>
      </c>
      <c r="I682" s="91">
        <v>33.975000000000001</v>
      </c>
      <c r="J682" s="91">
        <v>24.733799999999999</v>
      </c>
      <c r="K682" s="91">
        <v>12.638699999999998</v>
      </c>
      <c r="L682" s="91"/>
      <c r="M682" s="91">
        <v>0.68</v>
      </c>
      <c r="N682" s="91"/>
    </row>
    <row r="683" spans="2:14" x14ac:dyDescent="0.2">
      <c r="B683" s="129"/>
      <c r="C683" s="130"/>
      <c r="D683" s="130"/>
      <c r="E683" s="130"/>
      <c r="F683" s="130"/>
      <c r="G683" s="131"/>
      <c r="H683" s="92" t="s">
        <v>2</v>
      </c>
      <c r="I683" s="91">
        <v>10.872</v>
      </c>
      <c r="J683" s="91">
        <v>8.2899000000000012</v>
      </c>
      <c r="K683" s="91">
        <v>4.2129000000000003</v>
      </c>
      <c r="L683" s="91"/>
      <c r="M683" s="91">
        <v>0.27</v>
      </c>
      <c r="N683" s="91"/>
    </row>
    <row r="684" spans="2:14" x14ac:dyDescent="0.2">
      <c r="B684" s="81" t="s">
        <v>85</v>
      </c>
      <c r="C684" s="78" t="s">
        <v>80</v>
      </c>
      <c r="D684" s="81">
        <v>42</v>
      </c>
      <c r="E684" s="81">
        <v>40</v>
      </c>
      <c r="F684" s="81"/>
      <c r="G684" s="22">
        <v>0.6</v>
      </c>
      <c r="H684" s="20" t="s">
        <v>86</v>
      </c>
      <c r="I684" s="83">
        <v>0</v>
      </c>
      <c r="J684" s="83">
        <v>0</v>
      </c>
      <c r="K684" s="83">
        <v>0</v>
      </c>
      <c r="L684" s="93">
        <f>SUM(I684:K684)</f>
        <v>0</v>
      </c>
      <c r="M684" s="84">
        <v>0</v>
      </c>
      <c r="N684" s="93">
        <f>SUM(L684:M684)</f>
        <v>0</v>
      </c>
    </row>
    <row r="685" spans="2:14" x14ac:dyDescent="0.2">
      <c r="B685" s="3"/>
      <c r="C685" s="3"/>
      <c r="D685" s="3"/>
      <c r="E685" s="3"/>
      <c r="F685" s="3"/>
      <c r="G685" s="3"/>
      <c r="H685" s="8" t="s">
        <v>33</v>
      </c>
      <c r="I685" s="94">
        <f>IFERROR(I684*I678,"")</f>
        <v>0</v>
      </c>
      <c r="J685" s="94">
        <f t="shared" ref="J685:M685" si="195">IFERROR(J684*J678,"")</f>
        <v>0</v>
      </c>
      <c r="K685" s="94">
        <f t="shared" si="195"/>
        <v>0</v>
      </c>
      <c r="L685" s="93">
        <f t="shared" ref="L685:L696" si="196">SUM(I685:K685)</f>
        <v>0</v>
      </c>
      <c r="M685" s="94">
        <f t="shared" si="195"/>
        <v>0</v>
      </c>
      <c r="N685" s="93">
        <f t="shared" ref="N685:N697" si="197">SUM(L685:M685)</f>
        <v>0</v>
      </c>
    </row>
    <row r="686" spans="2:14" x14ac:dyDescent="0.2">
      <c r="B686" s="3"/>
      <c r="C686" s="3"/>
      <c r="D686" s="3"/>
      <c r="E686" s="3"/>
      <c r="F686" s="3"/>
      <c r="G686" s="3"/>
      <c r="H686" s="20" t="s">
        <v>87</v>
      </c>
      <c r="I686" s="83">
        <v>0</v>
      </c>
      <c r="J686" s="83">
        <v>0</v>
      </c>
      <c r="K686" s="83">
        <v>0</v>
      </c>
      <c r="L686" s="93">
        <f t="shared" si="196"/>
        <v>0</v>
      </c>
      <c r="M686" s="84">
        <v>7</v>
      </c>
      <c r="N686" s="93">
        <f t="shared" si="197"/>
        <v>7</v>
      </c>
    </row>
    <row r="687" spans="2:14" x14ac:dyDescent="0.2">
      <c r="B687" s="3"/>
      <c r="C687" s="3"/>
      <c r="D687" s="3"/>
      <c r="E687" s="3"/>
      <c r="F687" s="3"/>
      <c r="G687" s="3"/>
      <c r="H687" s="8" t="s">
        <v>33</v>
      </c>
      <c r="I687" s="94">
        <f>IFERROR(I686*I679,"")</f>
        <v>0</v>
      </c>
      <c r="J687" s="94">
        <f t="shared" ref="J687:M687" si="198">IFERROR(J686*J679,"")</f>
        <v>0</v>
      </c>
      <c r="K687" s="94">
        <f t="shared" si="198"/>
        <v>0</v>
      </c>
      <c r="L687" s="93">
        <f t="shared" si="196"/>
        <v>0</v>
      </c>
      <c r="M687" s="94">
        <f t="shared" si="198"/>
        <v>21.91</v>
      </c>
      <c r="N687" s="93">
        <f t="shared" si="197"/>
        <v>21.91</v>
      </c>
    </row>
    <row r="688" spans="2:14" x14ac:dyDescent="0.2">
      <c r="B688" s="3"/>
      <c r="C688" s="3"/>
      <c r="D688" s="3"/>
      <c r="E688" s="3"/>
      <c r="F688" s="3"/>
      <c r="G688" s="3"/>
      <c r="H688" s="21" t="s">
        <v>4</v>
      </c>
      <c r="I688" s="86">
        <v>0</v>
      </c>
      <c r="J688" s="83">
        <v>0</v>
      </c>
      <c r="K688" s="83">
        <v>0</v>
      </c>
      <c r="L688" s="93">
        <f t="shared" si="196"/>
        <v>0</v>
      </c>
      <c r="M688" s="84">
        <v>0</v>
      </c>
      <c r="N688" s="93">
        <f t="shared" si="197"/>
        <v>0</v>
      </c>
    </row>
    <row r="689" spans="2:14" x14ac:dyDescent="0.2">
      <c r="B689" s="3"/>
      <c r="C689" s="3"/>
      <c r="D689" s="3"/>
      <c r="E689" s="3"/>
      <c r="F689" s="3"/>
      <c r="G689" s="3"/>
      <c r="H689" s="8" t="s">
        <v>33</v>
      </c>
      <c r="I689" s="94">
        <f>IFERROR(I688*I690,"")</f>
        <v>0</v>
      </c>
      <c r="J689" s="94">
        <f t="shared" ref="J689:M689" si="199">IFERROR(J688*J690,"")</f>
        <v>0</v>
      </c>
      <c r="K689" s="94">
        <f t="shared" si="199"/>
        <v>0</v>
      </c>
      <c r="L689" s="93">
        <f t="shared" si="196"/>
        <v>0</v>
      </c>
      <c r="M689" s="94">
        <f t="shared" si="199"/>
        <v>0</v>
      </c>
      <c r="N689" s="93">
        <f t="shared" si="197"/>
        <v>0</v>
      </c>
    </row>
    <row r="690" spans="2:14" x14ac:dyDescent="0.2">
      <c r="B690" s="3"/>
      <c r="C690" s="3"/>
      <c r="D690" s="3"/>
      <c r="E690" s="3"/>
      <c r="F690" s="3"/>
      <c r="G690" s="3"/>
      <c r="H690" s="21" t="s">
        <v>1</v>
      </c>
      <c r="I690" s="86">
        <v>3</v>
      </c>
      <c r="J690" s="83">
        <v>0</v>
      </c>
      <c r="K690" s="83">
        <v>0</v>
      </c>
      <c r="L690" s="93">
        <f t="shared" si="196"/>
        <v>3</v>
      </c>
      <c r="M690" s="84">
        <v>7</v>
      </c>
      <c r="N690" s="93">
        <f t="shared" si="197"/>
        <v>10</v>
      </c>
    </row>
    <row r="691" spans="2:14" x14ac:dyDescent="0.2">
      <c r="B691" s="3"/>
      <c r="C691" s="3"/>
      <c r="D691" s="3"/>
      <c r="E691" s="3"/>
      <c r="F691" s="3"/>
      <c r="G691" s="3"/>
      <c r="H691" s="8" t="s">
        <v>33</v>
      </c>
      <c r="I691" s="94">
        <f>IFERROR(I690*I681,"")</f>
        <v>171.64170000000001</v>
      </c>
      <c r="J691" s="94">
        <f t="shared" ref="J691:M691" si="200">IFERROR(J690*J681,"")</f>
        <v>0</v>
      </c>
      <c r="K691" s="94">
        <f t="shared" si="200"/>
        <v>0</v>
      </c>
      <c r="L691" s="93">
        <f t="shared" si="196"/>
        <v>171.64170000000001</v>
      </c>
      <c r="M691" s="94">
        <f t="shared" si="200"/>
        <v>22.82</v>
      </c>
      <c r="N691" s="93">
        <f t="shared" si="197"/>
        <v>194.46170000000001</v>
      </c>
    </row>
    <row r="692" spans="2:14" x14ac:dyDescent="0.2">
      <c r="B692" s="3"/>
      <c r="C692" s="3"/>
      <c r="D692" s="3"/>
      <c r="E692" s="3"/>
      <c r="F692" s="3"/>
      <c r="G692" s="3"/>
      <c r="H692" s="21" t="s">
        <v>3</v>
      </c>
      <c r="I692" s="86">
        <v>0</v>
      </c>
      <c r="J692" s="83">
        <v>0</v>
      </c>
      <c r="K692" s="83">
        <v>0</v>
      </c>
      <c r="L692" s="93">
        <f t="shared" si="196"/>
        <v>0</v>
      </c>
      <c r="M692" s="84">
        <v>1</v>
      </c>
      <c r="N692" s="93">
        <f t="shared" si="197"/>
        <v>1</v>
      </c>
    </row>
    <row r="693" spans="2:14" x14ac:dyDescent="0.2">
      <c r="B693" s="3"/>
      <c r="C693" s="3"/>
      <c r="D693" s="3"/>
      <c r="E693" s="3"/>
      <c r="F693" s="3"/>
      <c r="G693" s="3"/>
      <c r="H693" s="8" t="s">
        <v>33</v>
      </c>
      <c r="I693" s="94">
        <f>IFERROR(I692*I682,"")</f>
        <v>0</v>
      </c>
      <c r="J693" s="94">
        <f t="shared" ref="J693:M693" si="201">IFERROR(J692*J682,"")</f>
        <v>0</v>
      </c>
      <c r="K693" s="94">
        <f t="shared" si="201"/>
        <v>0</v>
      </c>
      <c r="L693" s="93">
        <f t="shared" si="196"/>
        <v>0</v>
      </c>
      <c r="M693" s="94">
        <f t="shared" si="201"/>
        <v>0.68</v>
      </c>
      <c r="N693" s="93">
        <f t="shared" si="197"/>
        <v>0.68</v>
      </c>
    </row>
    <row r="694" spans="2:14" x14ac:dyDescent="0.2">
      <c r="B694" s="3"/>
      <c r="C694" s="3"/>
      <c r="D694" s="3"/>
      <c r="E694" s="3"/>
      <c r="F694" s="3"/>
      <c r="G694" s="3"/>
      <c r="H694" s="21" t="s">
        <v>2</v>
      </c>
      <c r="I694" s="85">
        <v>0</v>
      </c>
      <c r="J694" s="83">
        <v>0</v>
      </c>
      <c r="K694" s="83">
        <v>0</v>
      </c>
      <c r="L694" s="93">
        <f t="shared" si="196"/>
        <v>0</v>
      </c>
      <c r="M694" s="84">
        <v>1</v>
      </c>
      <c r="N694" s="93">
        <f t="shared" si="197"/>
        <v>1</v>
      </c>
    </row>
    <row r="695" spans="2:14" x14ac:dyDescent="0.2">
      <c r="B695" s="3"/>
      <c r="C695" s="3"/>
      <c r="D695" s="3"/>
      <c r="E695" s="3"/>
      <c r="F695" s="3"/>
      <c r="G695" s="3"/>
      <c r="H695" s="8" t="s">
        <v>33</v>
      </c>
      <c r="I695" s="94">
        <f>SUM(I694*I683)</f>
        <v>0</v>
      </c>
      <c r="J695" s="94">
        <f t="shared" ref="J695:M695" si="202">SUM(J694*J683)</f>
        <v>0</v>
      </c>
      <c r="K695" s="94">
        <f t="shared" si="202"/>
        <v>0</v>
      </c>
      <c r="L695" s="93">
        <f t="shared" si="196"/>
        <v>0</v>
      </c>
      <c r="M695" s="94">
        <f t="shared" si="202"/>
        <v>0.27</v>
      </c>
      <c r="N695" s="93">
        <f t="shared" si="197"/>
        <v>0.27</v>
      </c>
    </row>
    <row r="696" spans="2:14" x14ac:dyDescent="0.2">
      <c r="B696" s="3"/>
      <c r="C696" s="3"/>
      <c r="D696" s="3"/>
      <c r="E696" s="3"/>
      <c r="F696" s="3"/>
      <c r="G696" s="3"/>
      <c r="H696" s="9" t="s">
        <v>34</v>
      </c>
      <c r="I696" s="94">
        <f>SUM(I684+I686+I688+I690+I692+I694)</f>
        <v>3</v>
      </c>
      <c r="J696" s="94">
        <f t="shared" ref="J696:M696" si="203">SUM(J684+J686+J688+J690+J692+J694)</f>
        <v>0</v>
      </c>
      <c r="K696" s="94">
        <f t="shared" si="203"/>
        <v>0</v>
      </c>
      <c r="L696" s="93">
        <f t="shared" si="196"/>
        <v>3</v>
      </c>
      <c r="M696" s="94">
        <f t="shared" si="203"/>
        <v>16</v>
      </c>
      <c r="N696" s="93">
        <f t="shared" si="197"/>
        <v>19</v>
      </c>
    </row>
    <row r="697" spans="2:14" x14ac:dyDescent="0.2">
      <c r="B697" s="3"/>
      <c r="C697" s="3"/>
      <c r="D697" s="3"/>
      <c r="E697" s="3"/>
      <c r="F697" s="3"/>
      <c r="G697" s="3"/>
      <c r="H697" s="9" t="s">
        <v>49</v>
      </c>
      <c r="I697" s="94">
        <f>SUM(I685+I687+I689+I691+I693+I695)</f>
        <v>171.64170000000001</v>
      </c>
      <c r="J697" s="94">
        <f t="shared" ref="J697:K697" si="204">SUM(J685+J687+J689+J691+J693+J695)</f>
        <v>0</v>
      </c>
      <c r="K697" s="94">
        <f t="shared" si="204"/>
        <v>0</v>
      </c>
      <c r="L697" s="98">
        <f t="shared" ref="L697" si="205">SUM(I697:K697)</f>
        <v>171.64170000000001</v>
      </c>
      <c r="M697" s="97">
        <f t="shared" ref="M697" si="206">SUM(M685+M687+M689+M691+M693+M695)</f>
        <v>45.680000000000007</v>
      </c>
      <c r="N697" s="98">
        <f t="shared" si="197"/>
        <v>217.32170000000002</v>
      </c>
    </row>
    <row r="698" spans="2:14" x14ac:dyDescent="0.2">
      <c r="B698" s="106" t="s">
        <v>35</v>
      </c>
      <c r="C698" s="106"/>
      <c r="D698" s="106"/>
      <c r="E698" s="106"/>
      <c r="F698" s="104"/>
      <c r="G698" s="5"/>
      <c r="H698" s="6"/>
      <c r="I698" s="5"/>
      <c r="J698" s="12"/>
      <c r="K698" s="12"/>
      <c r="L698" s="13"/>
      <c r="M698" s="12"/>
      <c r="N698" s="12"/>
    </row>
    <row r="699" spans="2:14" x14ac:dyDescent="0.2">
      <c r="B699" s="107" t="s">
        <v>79</v>
      </c>
      <c r="C699" s="107"/>
      <c r="D699" s="107"/>
      <c r="E699" s="107"/>
      <c r="F699" s="107"/>
      <c r="G699" s="107"/>
      <c r="H699" s="107"/>
      <c r="I699" s="107"/>
      <c r="J699" s="79"/>
      <c r="K699" s="79"/>
      <c r="L699" s="80"/>
      <c r="M699" s="79"/>
      <c r="N699" s="79"/>
    </row>
    <row r="700" spans="2:14" x14ac:dyDescent="0.2">
      <c r="B700" s="108" t="s">
        <v>36</v>
      </c>
      <c r="C700" s="108"/>
      <c r="D700" s="108"/>
      <c r="E700" s="108"/>
      <c r="F700" s="108"/>
      <c r="G700" s="108"/>
      <c r="H700" s="108"/>
      <c r="I700" s="108"/>
      <c r="J700" s="12"/>
      <c r="K700" s="12"/>
      <c r="L700" s="13"/>
      <c r="M700" s="12"/>
      <c r="N700" s="12"/>
    </row>
    <row r="701" spans="2:14" x14ac:dyDescent="0.2">
      <c r="B701" s="108" t="s">
        <v>37</v>
      </c>
      <c r="C701" s="108"/>
      <c r="D701" s="108"/>
      <c r="E701" s="108"/>
      <c r="F701" s="108"/>
      <c r="G701" s="108"/>
      <c r="H701" s="108"/>
      <c r="I701" s="108"/>
      <c r="J701" s="12"/>
      <c r="K701" s="12"/>
      <c r="L701" s="13"/>
      <c r="M701" s="12"/>
      <c r="N701" s="12"/>
    </row>
    <row r="702" spans="2:14" x14ac:dyDescent="0.2">
      <c r="B702" s="108" t="s">
        <v>38</v>
      </c>
      <c r="C702" s="108"/>
      <c r="D702" s="108"/>
      <c r="E702" s="108"/>
      <c r="F702" s="108"/>
      <c r="G702" s="108"/>
      <c r="H702" s="108"/>
      <c r="I702" s="108"/>
      <c r="J702" s="12"/>
      <c r="K702" s="12"/>
      <c r="L702" s="13"/>
      <c r="M702" s="12"/>
      <c r="N702" s="12"/>
    </row>
    <row r="703" spans="2:14" x14ac:dyDescent="0.2">
      <c r="B703" s="108" t="s">
        <v>39</v>
      </c>
      <c r="C703" s="108"/>
      <c r="D703" s="108"/>
      <c r="E703" s="108"/>
      <c r="F703" s="108"/>
      <c r="G703" s="108"/>
      <c r="H703" s="108"/>
      <c r="I703" s="108"/>
      <c r="J703" s="5"/>
      <c r="K703" s="5"/>
      <c r="L703" s="5"/>
      <c r="M703" s="5"/>
      <c r="N703" s="5"/>
    </row>
    <row r="704" spans="2:14" x14ac:dyDescent="0.2">
      <c r="B704" s="108" t="s">
        <v>40</v>
      </c>
      <c r="C704" s="108"/>
      <c r="D704" s="108"/>
      <c r="E704" s="108"/>
      <c r="F704" s="108"/>
      <c r="G704" s="108"/>
      <c r="H704" s="108"/>
      <c r="I704" s="108"/>
      <c r="J704" s="5"/>
      <c r="K704" s="5"/>
      <c r="L704" s="5"/>
      <c r="M704" s="5"/>
      <c r="N704" s="5"/>
    </row>
    <row r="705" spans="2:14" x14ac:dyDescent="0.2">
      <c r="B705" s="108" t="s">
        <v>41</v>
      </c>
      <c r="C705" s="108"/>
      <c r="D705" s="108"/>
      <c r="E705" s="108"/>
      <c r="F705" s="108"/>
      <c r="G705" s="108"/>
      <c r="H705" s="108"/>
      <c r="I705" s="108"/>
      <c r="J705" s="5"/>
      <c r="K705" s="5"/>
      <c r="L705" s="5"/>
      <c r="M705" s="5"/>
      <c r="N705" s="5"/>
    </row>
    <row r="706" spans="2:14" x14ac:dyDescent="0.2">
      <c r="B706" s="108" t="s">
        <v>42</v>
      </c>
      <c r="C706" s="108"/>
      <c r="D706" s="108"/>
      <c r="E706" s="108"/>
      <c r="F706" s="108"/>
      <c r="G706" s="108"/>
      <c r="H706" s="108"/>
      <c r="I706" s="108"/>
      <c r="J706" s="5"/>
      <c r="K706" s="5"/>
      <c r="L706" s="5"/>
      <c r="M706" s="5"/>
      <c r="N706" s="5"/>
    </row>
    <row r="707" spans="2:14" x14ac:dyDescent="0.2">
      <c r="B707" s="103"/>
      <c r="C707" s="103"/>
      <c r="D707" s="103"/>
      <c r="E707" s="103"/>
      <c r="F707" s="103"/>
      <c r="G707" s="103"/>
      <c r="H707" s="103"/>
      <c r="I707" s="103"/>
      <c r="J707" s="5"/>
      <c r="K707" s="5"/>
      <c r="L707" s="5"/>
      <c r="M707" s="5"/>
      <c r="N707" s="5"/>
    </row>
    <row r="708" spans="2:14" x14ac:dyDescent="0.2">
      <c r="B708" s="5" t="s">
        <v>43</v>
      </c>
      <c r="C708" s="5"/>
      <c r="D708" s="5"/>
      <c r="E708" s="5"/>
      <c r="F708" s="5"/>
      <c r="G708" s="5"/>
      <c r="H708" s="6"/>
      <c r="I708" s="5"/>
      <c r="J708" s="5" t="s">
        <v>44</v>
      </c>
      <c r="K708" s="5"/>
      <c r="L708" s="5"/>
      <c r="M708" s="5"/>
      <c r="N708" s="5"/>
    </row>
    <row r="709" spans="2:14" x14ac:dyDescent="0.2">
      <c r="B709" s="16" t="s">
        <v>78</v>
      </c>
      <c r="C709" s="16"/>
      <c r="D709" s="5"/>
      <c r="E709" s="5"/>
      <c r="F709" s="5"/>
      <c r="G709" s="5"/>
      <c r="H709" s="6"/>
      <c r="I709" s="5"/>
      <c r="J709" s="16"/>
      <c r="K709" s="16"/>
      <c r="L709" s="16"/>
      <c r="M709" s="5"/>
      <c r="N709" s="5"/>
    </row>
    <row r="710" spans="2:14" x14ac:dyDescent="0.2">
      <c r="B710" s="17" t="s">
        <v>45</v>
      </c>
      <c r="C710" s="5"/>
      <c r="D710" s="5"/>
      <c r="E710" s="5"/>
      <c r="F710" s="5"/>
      <c r="G710" s="5"/>
      <c r="H710" s="6"/>
      <c r="I710" s="5"/>
      <c r="J710" s="5" t="s">
        <v>45</v>
      </c>
      <c r="K710" s="5"/>
      <c r="L710" s="5"/>
      <c r="M710" s="5"/>
      <c r="N710" s="5"/>
    </row>
    <row r="711" spans="2:14" x14ac:dyDescent="0.2">
      <c r="B711" s="5"/>
      <c r="C711" s="5"/>
      <c r="D711" s="5"/>
      <c r="E711" s="5"/>
      <c r="F711" s="5"/>
      <c r="G711" s="5"/>
      <c r="H711" s="6"/>
      <c r="I711" s="5"/>
      <c r="J711" s="5"/>
      <c r="K711" s="5"/>
      <c r="L711" s="5"/>
      <c r="M711" s="5"/>
      <c r="N711" s="5"/>
    </row>
    <row r="712" spans="2:14" x14ac:dyDescent="0.2">
      <c r="B712" s="16"/>
      <c r="C712" s="16"/>
      <c r="D712" s="5"/>
      <c r="E712" s="5"/>
      <c r="F712" s="5"/>
      <c r="G712" s="5"/>
      <c r="H712" s="6"/>
      <c r="I712" s="5"/>
      <c r="J712" s="16"/>
      <c r="K712" s="16"/>
      <c r="L712" s="16"/>
      <c r="M712" s="5"/>
      <c r="N712" s="5"/>
    </row>
    <row r="713" spans="2:14" x14ac:dyDescent="0.2">
      <c r="B713" s="18" t="s">
        <v>46</v>
      </c>
      <c r="C713" s="5"/>
      <c r="D713" s="5"/>
      <c r="E713" s="5"/>
      <c r="F713" s="5"/>
      <c r="G713" s="5"/>
      <c r="H713" s="6"/>
      <c r="I713" s="5"/>
      <c r="J713" s="105" t="s">
        <v>46</v>
      </c>
      <c r="K713" s="105"/>
      <c r="L713" s="105"/>
      <c r="M713" s="5"/>
      <c r="N713" s="5"/>
    </row>
    <row r="714" spans="2:14" x14ac:dyDescent="0.2">
      <c r="B714" s="5"/>
      <c r="C714" s="5"/>
      <c r="D714" s="5"/>
      <c r="E714" s="5"/>
      <c r="F714" s="5"/>
      <c r="G714" s="5"/>
      <c r="H714" s="6"/>
      <c r="I714" s="5"/>
      <c r="J714" s="5"/>
      <c r="K714" s="5"/>
      <c r="L714" s="5"/>
      <c r="M714" s="5"/>
      <c r="N714" s="5"/>
    </row>
    <row r="715" spans="2:14" x14ac:dyDescent="0.2">
      <c r="B715" s="103" t="s">
        <v>47</v>
      </c>
      <c r="C715" s="5"/>
      <c r="D715" s="5"/>
      <c r="E715" s="5"/>
      <c r="F715" s="5"/>
      <c r="G715" s="5"/>
      <c r="H715" s="6"/>
      <c r="I715" s="5"/>
      <c r="J715" s="5" t="s">
        <v>47</v>
      </c>
      <c r="K715" s="5"/>
      <c r="L715" s="5"/>
      <c r="M715" s="5"/>
      <c r="N715" s="5"/>
    </row>
    <row r="717" spans="2:14" ht="12.75" customHeight="1" x14ac:dyDescent="0.2">
      <c r="B717" s="109" t="s">
        <v>5</v>
      </c>
      <c r="C717" s="121" t="s">
        <v>22</v>
      </c>
      <c r="D717" s="109" t="s">
        <v>23</v>
      </c>
      <c r="E717" s="109" t="s">
        <v>24</v>
      </c>
      <c r="F717" s="109" t="s">
        <v>48</v>
      </c>
      <c r="G717" s="109" t="s">
        <v>25</v>
      </c>
      <c r="H717" s="111" t="s">
        <v>0</v>
      </c>
      <c r="I717" s="113" t="s">
        <v>26</v>
      </c>
      <c r="J717" s="114"/>
      <c r="K717" s="114"/>
      <c r="L717" s="115"/>
      <c r="M717" s="132" t="s">
        <v>27</v>
      </c>
      <c r="N717" s="124" t="s">
        <v>28</v>
      </c>
    </row>
    <row r="718" spans="2:14" x14ac:dyDescent="0.2">
      <c r="B718" s="110"/>
      <c r="C718" s="122"/>
      <c r="D718" s="110"/>
      <c r="E718" s="110"/>
      <c r="F718" s="110"/>
      <c r="G718" s="110"/>
      <c r="H718" s="112"/>
      <c r="I718" s="3" t="s">
        <v>29</v>
      </c>
      <c r="J718" s="3" t="s">
        <v>30</v>
      </c>
      <c r="K718" s="3" t="s">
        <v>31</v>
      </c>
      <c r="L718" s="3" t="s">
        <v>32</v>
      </c>
      <c r="M718" s="133"/>
      <c r="N718" s="125"/>
    </row>
    <row r="719" spans="2:14" x14ac:dyDescent="0.2">
      <c r="B719" s="126" t="s">
        <v>84</v>
      </c>
      <c r="C719" s="127"/>
      <c r="D719" s="127"/>
      <c r="E719" s="127"/>
      <c r="F719" s="127"/>
      <c r="G719" s="128"/>
      <c r="H719" s="92" t="s">
        <v>86</v>
      </c>
      <c r="I719" s="91">
        <v>113.88420000000001</v>
      </c>
      <c r="J719" s="91">
        <v>81.4041</v>
      </c>
      <c r="K719" s="91">
        <v>40.770000000000003</v>
      </c>
      <c r="L719" s="88"/>
      <c r="M719" s="89">
        <v>3.13</v>
      </c>
      <c r="N719" s="90"/>
    </row>
    <row r="720" spans="2:14" x14ac:dyDescent="0.2">
      <c r="B720" s="129"/>
      <c r="C720" s="130"/>
      <c r="D720" s="130"/>
      <c r="E720" s="130"/>
      <c r="F720" s="130"/>
      <c r="G720" s="131"/>
      <c r="H720" s="92" t="s">
        <v>87</v>
      </c>
      <c r="I720" s="91">
        <v>103.01219999999999</v>
      </c>
      <c r="J720" s="91">
        <v>73.385999999999996</v>
      </c>
      <c r="K720" s="91">
        <v>36.828900000000004</v>
      </c>
      <c r="L720" s="88"/>
      <c r="M720" s="89">
        <v>3.13</v>
      </c>
      <c r="N720" s="90"/>
    </row>
    <row r="721" spans="2:14" x14ac:dyDescent="0.2">
      <c r="B721" s="129"/>
      <c r="C721" s="130"/>
      <c r="D721" s="130"/>
      <c r="E721" s="130"/>
      <c r="F721" s="130"/>
      <c r="G721" s="131"/>
      <c r="H721" s="92" t="s">
        <v>4</v>
      </c>
      <c r="I721" s="91">
        <v>427.94910000000004</v>
      </c>
      <c r="J721" s="91">
        <v>305.77499999999998</v>
      </c>
      <c r="K721" s="91">
        <v>153.83879999999999</v>
      </c>
      <c r="L721" s="91"/>
      <c r="M721" s="91">
        <v>13.32</v>
      </c>
      <c r="N721" s="91"/>
    </row>
    <row r="722" spans="2:14" x14ac:dyDescent="0.2">
      <c r="B722" s="129"/>
      <c r="C722" s="130"/>
      <c r="D722" s="130"/>
      <c r="E722" s="130"/>
      <c r="F722" s="130"/>
      <c r="G722" s="131"/>
      <c r="H722" s="92" t="s">
        <v>1</v>
      </c>
      <c r="I722" s="91">
        <v>57.213900000000002</v>
      </c>
      <c r="J722" s="91">
        <v>40.770000000000003</v>
      </c>
      <c r="K722" s="91">
        <v>20.6568</v>
      </c>
      <c r="L722" s="91"/>
      <c r="M722" s="91">
        <v>3.26</v>
      </c>
      <c r="N722" s="91"/>
    </row>
    <row r="723" spans="2:14" x14ac:dyDescent="0.2">
      <c r="B723" s="129"/>
      <c r="C723" s="130"/>
      <c r="D723" s="130"/>
      <c r="E723" s="130"/>
      <c r="F723" s="130"/>
      <c r="G723" s="131"/>
      <c r="H723" s="92" t="s">
        <v>3</v>
      </c>
      <c r="I723" s="91">
        <v>33.975000000000001</v>
      </c>
      <c r="J723" s="91">
        <v>24.733799999999999</v>
      </c>
      <c r="K723" s="91">
        <v>12.638699999999998</v>
      </c>
      <c r="L723" s="91"/>
      <c r="M723" s="91">
        <v>0.68</v>
      </c>
      <c r="N723" s="91"/>
    </row>
    <row r="724" spans="2:14" x14ac:dyDescent="0.2">
      <c r="B724" s="134"/>
      <c r="C724" s="135"/>
      <c r="D724" s="135"/>
      <c r="E724" s="135"/>
      <c r="F724" s="135"/>
      <c r="G724" s="136"/>
      <c r="H724" s="92" t="s">
        <v>2</v>
      </c>
      <c r="I724" s="91">
        <v>10.872</v>
      </c>
      <c r="J724" s="91">
        <v>8.2899000000000012</v>
      </c>
      <c r="K724" s="91">
        <v>4.2129000000000003</v>
      </c>
      <c r="L724" s="91"/>
      <c r="M724" s="91">
        <v>0.27</v>
      </c>
      <c r="N724" s="91"/>
    </row>
    <row r="725" spans="2:14" x14ac:dyDescent="0.2">
      <c r="B725" s="81" t="s">
        <v>88</v>
      </c>
      <c r="C725" s="78" t="s">
        <v>80</v>
      </c>
      <c r="D725" s="81">
        <v>17</v>
      </c>
      <c r="E725" s="81">
        <v>4</v>
      </c>
      <c r="F725" s="81">
        <v>2</v>
      </c>
      <c r="G725" s="22">
        <v>1.7</v>
      </c>
      <c r="H725" s="20" t="s">
        <v>86</v>
      </c>
      <c r="I725" s="83">
        <v>82</v>
      </c>
      <c r="J725" s="83">
        <v>17</v>
      </c>
      <c r="K725" s="83">
        <v>2</v>
      </c>
      <c r="L725" s="93">
        <f>SUM(I725:K725)</f>
        <v>101</v>
      </c>
      <c r="M725" s="84">
        <v>15</v>
      </c>
      <c r="N725" s="93">
        <f>SUM(L725:M725)</f>
        <v>116</v>
      </c>
    </row>
    <row r="726" spans="2:14" x14ac:dyDescent="0.2">
      <c r="B726" s="3"/>
      <c r="C726" s="3"/>
      <c r="D726" s="3"/>
      <c r="E726" s="3"/>
      <c r="F726" s="3"/>
      <c r="G726" s="3"/>
      <c r="H726" s="8" t="s">
        <v>33</v>
      </c>
      <c r="I726" s="94">
        <f>IFERROR(I725*I719,"")</f>
        <v>9338.5043999999998</v>
      </c>
      <c r="J726" s="94">
        <f t="shared" ref="J726:M726" si="207">IFERROR(J725*J719,"")</f>
        <v>1383.8697</v>
      </c>
      <c r="K726" s="94">
        <f t="shared" si="207"/>
        <v>81.540000000000006</v>
      </c>
      <c r="L726" s="93">
        <f t="shared" ref="L726:L737" si="208">SUM(I726:K726)</f>
        <v>10803.9141</v>
      </c>
      <c r="M726" s="94">
        <f t="shared" si="207"/>
        <v>46.949999999999996</v>
      </c>
      <c r="N726" s="93">
        <f t="shared" ref="N726:N738" si="209">SUM(L726:M726)</f>
        <v>10850.864100000001</v>
      </c>
    </row>
    <row r="727" spans="2:14" x14ac:dyDescent="0.2">
      <c r="B727" s="3"/>
      <c r="C727" s="3"/>
      <c r="D727" s="3"/>
      <c r="E727" s="3"/>
      <c r="F727" s="3"/>
      <c r="G727" s="3"/>
      <c r="H727" s="20" t="s">
        <v>87</v>
      </c>
      <c r="I727" s="83">
        <v>0</v>
      </c>
      <c r="J727" s="83">
        <v>0</v>
      </c>
      <c r="K727" s="83">
        <v>0</v>
      </c>
      <c r="L727" s="93">
        <f t="shared" si="208"/>
        <v>0</v>
      </c>
      <c r="M727" s="84">
        <v>0</v>
      </c>
      <c r="N727" s="93">
        <f t="shared" si="209"/>
        <v>0</v>
      </c>
    </row>
    <row r="728" spans="2:14" x14ac:dyDescent="0.2">
      <c r="B728" s="3"/>
      <c r="C728" s="3"/>
      <c r="D728" s="3"/>
      <c r="E728" s="3"/>
      <c r="F728" s="3"/>
      <c r="G728" s="3"/>
      <c r="H728" s="8" t="s">
        <v>33</v>
      </c>
      <c r="I728" s="94">
        <f>IFERROR(I727*I720,"")</f>
        <v>0</v>
      </c>
      <c r="J728" s="94">
        <f t="shared" ref="J728:M728" si="210">IFERROR(J727*J720,"")</f>
        <v>0</v>
      </c>
      <c r="K728" s="94">
        <f t="shared" si="210"/>
        <v>0</v>
      </c>
      <c r="L728" s="93">
        <f t="shared" si="208"/>
        <v>0</v>
      </c>
      <c r="M728" s="94">
        <f t="shared" si="210"/>
        <v>0</v>
      </c>
      <c r="N728" s="93">
        <f t="shared" si="209"/>
        <v>0</v>
      </c>
    </row>
    <row r="729" spans="2:14" x14ac:dyDescent="0.2">
      <c r="B729" s="3"/>
      <c r="C729" s="3"/>
      <c r="D729" s="3"/>
      <c r="E729" s="3"/>
      <c r="F729" s="3"/>
      <c r="G729" s="3"/>
      <c r="H729" s="21" t="s">
        <v>4</v>
      </c>
      <c r="I729" s="86">
        <v>0</v>
      </c>
      <c r="J729" s="83">
        <v>0</v>
      </c>
      <c r="K729" s="83">
        <v>0</v>
      </c>
      <c r="L729" s="93">
        <f t="shared" si="208"/>
        <v>0</v>
      </c>
      <c r="M729" s="84">
        <v>0</v>
      </c>
      <c r="N729" s="93">
        <f t="shared" si="209"/>
        <v>0</v>
      </c>
    </row>
    <row r="730" spans="2:14" x14ac:dyDescent="0.2">
      <c r="B730" s="3"/>
      <c r="C730" s="3"/>
      <c r="D730" s="3"/>
      <c r="E730" s="3"/>
      <c r="F730" s="3"/>
      <c r="G730" s="3"/>
      <c r="H730" s="8" t="s">
        <v>33</v>
      </c>
      <c r="I730" s="94">
        <f>IFERROR(I729*I731,"")</f>
        <v>0</v>
      </c>
      <c r="J730" s="94">
        <f t="shared" ref="J730:M730" si="211">IFERROR(J729*J731,"")</f>
        <v>0</v>
      </c>
      <c r="K730" s="94">
        <f t="shared" si="211"/>
        <v>0</v>
      </c>
      <c r="L730" s="93">
        <f t="shared" si="208"/>
        <v>0</v>
      </c>
      <c r="M730" s="94">
        <f t="shared" si="211"/>
        <v>0</v>
      </c>
      <c r="N730" s="93">
        <f t="shared" si="209"/>
        <v>0</v>
      </c>
    </row>
    <row r="731" spans="2:14" x14ac:dyDescent="0.2">
      <c r="B731" s="3"/>
      <c r="C731" s="3"/>
      <c r="D731" s="3"/>
      <c r="E731" s="3"/>
      <c r="F731" s="3"/>
      <c r="G731" s="3"/>
      <c r="H731" s="21" t="s">
        <v>1</v>
      </c>
      <c r="I731" s="86">
        <v>0</v>
      </c>
      <c r="J731" s="83">
        <v>0</v>
      </c>
      <c r="K731" s="83">
        <v>0</v>
      </c>
      <c r="L731" s="93">
        <f t="shared" si="208"/>
        <v>0</v>
      </c>
      <c r="M731" s="84">
        <v>0</v>
      </c>
      <c r="N731" s="93">
        <f t="shared" si="209"/>
        <v>0</v>
      </c>
    </row>
    <row r="732" spans="2:14" x14ac:dyDescent="0.2">
      <c r="B732" s="3"/>
      <c r="C732" s="3"/>
      <c r="D732" s="3"/>
      <c r="E732" s="3"/>
      <c r="F732" s="3"/>
      <c r="G732" s="3"/>
      <c r="H732" s="8" t="s">
        <v>33</v>
      </c>
      <c r="I732" s="94">
        <f>IFERROR(I731*I722,"")</f>
        <v>0</v>
      </c>
      <c r="J732" s="94">
        <f t="shared" ref="J732:M732" si="212">IFERROR(J731*J722,"")</f>
        <v>0</v>
      </c>
      <c r="K732" s="94">
        <f t="shared" si="212"/>
        <v>0</v>
      </c>
      <c r="L732" s="93">
        <f t="shared" si="208"/>
        <v>0</v>
      </c>
      <c r="M732" s="94">
        <f t="shared" si="212"/>
        <v>0</v>
      </c>
      <c r="N732" s="93">
        <f t="shared" si="209"/>
        <v>0</v>
      </c>
    </row>
    <row r="733" spans="2:14" x14ac:dyDescent="0.2">
      <c r="B733" s="3"/>
      <c r="C733" s="3"/>
      <c r="D733" s="3"/>
      <c r="E733" s="3"/>
      <c r="F733" s="3"/>
      <c r="G733" s="3"/>
      <c r="H733" s="21" t="s">
        <v>3</v>
      </c>
      <c r="I733" s="86">
        <v>0</v>
      </c>
      <c r="J733" s="83">
        <v>0</v>
      </c>
      <c r="K733" s="83">
        <v>0</v>
      </c>
      <c r="L733" s="93">
        <f t="shared" si="208"/>
        <v>0</v>
      </c>
      <c r="M733" s="84">
        <v>0</v>
      </c>
      <c r="N733" s="93">
        <f t="shared" si="209"/>
        <v>0</v>
      </c>
    </row>
    <row r="734" spans="2:14" x14ac:dyDescent="0.2">
      <c r="B734" s="3"/>
      <c r="C734" s="3"/>
      <c r="D734" s="3"/>
      <c r="E734" s="3"/>
      <c r="F734" s="3"/>
      <c r="G734" s="3"/>
      <c r="H734" s="8" t="s">
        <v>33</v>
      </c>
      <c r="I734" s="94">
        <f>IFERROR(I733*I723,"")</f>
        <v>0</v>
      </c>
      <c r="J734" s="94">
        <f t="shared" ref="J734:M734" si="213">IFERROR(J733*J723,"")</f>
        <v>0</v>
      </c>
      <c r="K734" s="94">
        <f t="shared" si="213"/>
        <v>0</v>
      </c>
      <c r="L734" s="93">
        <f t="shared" si="208"/>
        <v>0</v>
      </c>
      <c r="M734" s="94">
        <f t="shared" si="213"/>
        <v>0</v>
      </c>
      <c r="N734" s="93">
        <f t="shared" si="209"/>
        <v>0</v>
      </c>
    </row>
    <row r="735" spans="2:14" x14ac:dyDescent="0.2">
      <c r="B735" s="3"/>
      <c r="C735" s="3"/>
      <c r="D735" s="3"/>
      <c r="E735" s="3"/>
      <c r="F735" s="3"/>
      <c r="G735" s="3"/>
      <c r="H735" s="21" t="s">
        <v>2</v>
      </c>
      <c r="I735" s="85">
        <v>0</v>
      </c>
      <c r="J735" s="83">
        <v>0</v>
      </c>
      <c r="K735" s="83">
        <v>0</v>
      </c>
      <c r="L735" s="93">
        <f t="shared" si="208"/>
        <v>0</v>
      </c>
      <c r="M735" s="84">
        <v>0</v>
      </c>
      <c r="N735" s="93">
        <f t="shared" si="209"/>
        <v>0</v>
      </c>
    </row>
    <row r="736" spans="2:14" x14ac:dyDescent="0.2">
      <c r="B736" s="3"/>
      <c r="C736" s="3"/>
      <c r="D736" s="3"/>
      <c r="E736" s="3"/>
      <c r="F736" s="3"/>
      <c r="G736" s="3"/>
      <c r="H736" s="8" t="s">
        <v>33</v>
      </c>
      <c r="I736" s="94">
        <f>SUM(I735*I724)</f>
        <v>0</v>
      </c>
      <c r="J736" s="94">
        <f t="shared" ref="J736:M736" si="214">SUM(J735*J724)</f>
        <v>0</v>
      </c>
      <c r="K736" s="94">
        <f t="shared" si="214"/>
        <v>0</v>
      </c>
      <c r="L736" s="93">
        <f t="shared" si="208"/>
        <v>0</v>
      </c>
      <c r="M736" s="94">
        <f t="shared" si="214"/>
        <v>0</v>
      </c>
      <c r="N736" s="93">
        <f t="shared" si="209"/>
        <v>0</v>
      </c>
    </row>
    <row r="737" spans="2:14" x14ac:dyDescent="0.2">
      <c r="B737" s="3"/>
      <c r="C737" s="3"/>
      <c r="D737" s="3"/>
      <c r="E737" s="3"/>
      <c r="F737" s="3"/>
      <c r="G737" s="3"/>
      <c r="H737" s="9" t="s">
        <v>34</v>
      </c>
      <c r="I737" s="94">
        <f>SUM(I725+I727+I729+I731+I733+I735)</f>
        <v>82</v>
      </c>
      <c r="J737" s="94">
        <f t="shared" ref="J737:M737" si="215">SUM(J725+J727+J729+J731+J733+J735)</f>
        <v>17</v>
      </c>
      <c r="K737" s="94">
        <f t="shared" si="215"/>
        <v>2</v>
      </c>
      <c r="L737" s="93">
        <f t="shared" si="208"/>
        <v>101</v>
      </c>
      <c r="M737" s="94">
        <f t="shared" si="215"/>
        <v>15</v>
      </c>
      <c r="N737" s="93">
        <f t="shared" si="209"/>
        <v>116</v>
      </c>
    </row>
    <row r="738" spans="2:14" x14ac:dyDescent="0.2">
      <c r="B738" s="3"/>
      <c r="C738" s="3"/>
      <c r="D738" s="3"/>
      <c r="E738" s="3"/>
      <c r="F738" s="3"/>
      <c r="G738" s="3"/>
      <c r="H738" s="9" t="s">
        <v>49</v>
      </c>
      <c r="I738" s="94">
        <f>SUM(I726+I728+I730+I732+I734+I736)</f>
        <v>9338.5043999999998</v>
      </c>
      <c r="J738" s="94">
        <f t="shared" ref="J738:K738" si="216">SUM(J726+J728+J730+J732+J734+J736)</f>
        <v>1383.8697</v>
      </c>
      <c r="K738" s="94">
        <f t="shared" si="216"/>
        <v>81.540000000000006</v>
      </c>
      <c r="L738" s="98">
        <f t="shared" ref="L738" si="217">SUM(I738:K738)</f>
        <v>10803.9141</v>
      </c>
      <c r="M738" s="97">
        <f t="shared" ref="M738" si="218">SUM(M726+M728+M730+M732+M734+M736)</f>
        <v>46.949999999999996</v>
      </c>
      <c r="N738" s="98">
        <f t="shared" si="209"/>
        <v>10850.864100000001</v>
      </c>
    </row>
    <row r="739" spans="2:14" x14ac:dyDescent="0.2">
      <c r="B739" s="106" t="s">
        <v>35</v>
      </c>
      <c r="C739" s="106"/>
      <c r="D739" s="106"/>
      <c r="E739" s="106"/>
      <c r="F739" s="104"/>
      <c r="G739" s="5"/>
      <c r="H739" s="6"/>
      <c r="I739" s="5"/>
      <c r="J739" s="12"/>
      <c r="K739" s="12"/>
      <c r="L739" s="13"/>
      <c r="M739" s="12"/>
      <c r="N739" s="12"/>
    </row>
    <row r="740" spans="2:14" x14ac:dyDescent="0.2">
      <c r="B740" s="107" t="s">
        <v>79</v>
      </c>
      <c r="C740" s="107"/>
      <c r="D740" s="107"/>
      <c r="E740" s="107"/>
      <c r="F740" s="107"/>
      <c r="G740" s="107"/>
      <c r="H740" s="107"/>
      <c r="I740" s="107"/>
      <c r="J740" s="79"/>
      <c r="K740" s="79"/>
      <c r="L740" s="80"/>
      <c r="M740" s="79"/>
      <c r="N740" s="79"/>
    </row>
    <row r="741" spans="2:14" x14ac:dyDescent="0.2">
      <c r="B741" s="108" t="s">
        <v>36</v>
      </c>
      <c r="C741" s="108"/>
      <c r="D741" s="108"/>
      <c r="E741" s="108"/>
      <c r="F741" s="108"/>
      <c r="G741" s="108"/>
      <c r="H741" s="108"/>
      <c r="I741" s="108"/>
      <c r="J741" s="12"/>
      <c r="K741" s="12"/>
      <c r="L741" s="13"/>
      <c r="M741" s="12"/>
      <c r="N741" s="12"/>
    </row>
    <row r="742" spans="2:14" x14ac:dyDescent="0.2">
      <c r="B742" s="108" t="s">
        <v>37</v>
      </c>
      <c r="C742" s="108"/>
      <c r="D742" s="108"/>
      <c r="E742" s="108"/>
      <c r="F742" s="108"/>
      <c r="G742" s="108"/>
      <c r="H742" s="108"/>
      <c r="I742" s="108"/>
      <c r="J742" s="12"/>
      <c r="K742" s="12"/>
      <c r="L742" s="13"/>
      <c r="M742" s="12"/>
      <c r="N742" s="12"/>
    </row>
    <row r="743" spans="2:14" x14ac:dyDescent="0.2">
      <c r="B743" s="108" t="s">
        <v>38</v>
      </c>
      <c r="C743" s="108"/>
      <c r="D743" s="108"/>
      <c r="E743" s="108"/>
      <c r="F743" s="108"/>
      <c r="G743" s="108"/>
      <c r="H743" s="108"/>
      <c r="I743" s="108"/>
      <c r="J743" s="12"/>
      <c r="K743" s="12"/>
      <c r="L743" s="13"/>
      <c r="M743" s="12"/>
      <c r="N743" s="12"/>
    </row>
    <row r="744" spans="2:14" x14ac:dyDescent="0.2">
      <c r="B744" s="108" t="s">
        <v>39</v>
      </c>
      <c r="C744" s="108"/>
      <c r="D744" s="108"/>
      <c r="E744" s="108"/>
      <c r="F744" s="108"/>
      <c r="G744" s="108"/>
      <c r="H744" s="108"/>
      <c r="I744" s="108"/>
      <c r="J744" s="5"/>
      <c r="K744" s="5"/>
      <c r="L744" s="5"/>
      <c r="M744" s="5"/>
      <c r="N744" s="5"/>
    </row>
    <row r="745" spans="2:14" x14ac:dyDescent="0.2">
      <c r="B745" s="108" t="s">
        <v>40</v>
      </c>
      <c r="C745" s="108"/>
      <c r="D745" s="108"/>
      <c r="E745" s="108"/>
      <c r="F745" s="108"/>
      <c r="G745" s="108"/>
      <c r="H745" s="108"/>
      <c r="I745" s="108"/>
      <c r="J745" s="5"/>
      <c r="K745" s="5"/>
      <c r="L745" s="5"/>
      <c r="M745" s="5"/>
      <c r="N745" s="5"/>
    </row>
    <row r="746" spans="2:14" x14ac:dyDescent="0.2">
      <c r="B746" s="108" t="s">
        <v>41</v>
      </c>
      <c r="C746" s="108"/>
      <c r="D746" s="108"/>
      <c r="E746" s="108"/>
      <c r="F746" s="108"/>
      <c r="G746" s="108"/>
      <c r="H746" s="108"/>
      <c r="I746" s="108"/>
      <c r="J746" s="5"/>
      <c r="K746" s="5"/>
      <c r="L746" s="5"/>
      <c r="M746" s="5"/>
      <c r="N746" s="5"/>
    </row>
    <row r="747" spans="2:14" x14ac:dyDescent="0.2">
      <c r="B747" s="108" t="s">
        <v>42</v>
      </c>
      <c r="C747" s="108"/>
      <c r="D747" s="108"/>
      <c r="E747" s="108"/>
      <c r="F747" s="108"/>
      <c r="G747" s="108"/>
      <c r="H747" s="108"/>
      <c r="I747" s="108"/>
      <c r="J747" s="5"/>
      <c r="K747" s="5"/>
      <c r="L747" s="5"/>
      <c r="M747" s="5"/>
      <c r="N747" s="5"/>
    </row>
    <row r="748" spans="2:14" x14ac:dyDescent="0.2">
      <c r="B748" s="103"/>
      <c r="C748" s="103"/>
      <c r="D748" s="103"/>
      <c r="E748" s="103"/>
      <c r="F748" s="103"/>
      <c r="G748" s="103"/>
      <c r="H748" s="103"/>
      <c r="I748" s="103"/>
      <c r="J748" s="5"/>
      <c r="K748" s="5"/>
      <c r="L748" s="5"/>
      <c r="M748" s="5"/>
      <c r="N748" s="5"/>
    </row>
    <row r="749" spans="2:14" x14ac:dyDescent="0.2">
      <c r="B749" s="5" t="s">
        <v>43</v>
      </c>
      <c r="C749" s="5"/>
      <c r="D749" s="5"/>
      <c r="E749" s="5"/>
      <c r="F749" s="5"/>
      <c r="G749" s="5"/>
      <c r="H749" s="6"/>
      <c r="I749" s="5"/>
      <c r="J749" s="5" t="s">
        <v>44</v>
      </c>
      <c r="K749" s="5"/>
      <c r="L749" s="5"/>
      <c r="M749" s="5"/>
      <c r="N749" s="5"/>
    </row>
    <row r="750" spans="2:14" x14ac:dyDescent="0.2">
      <c r="B750" s="16" t="s">
        <v>78</v>
      </c>
      <c r="C750" s="16"/>
      <c r="D750" s="5"/>
      <c r="E750" s="5"/>
      <c r="F750" s="5"/>
      <c r="G750" s="5"/>
      <c r="H750" s="6"/>
      <c r="I750" s="5"/>
      <c r="J750" s="16"/>
      <c r="K750" s="16"/>
      <c r="L750" s="16"/>
      <c r="M750" s="5"/>
      <c r="N750" s="5"/>
    </row>
    <row r="751" spans="2:14" x14ac:dyDescent="0.2">
      <c r="B751" s="17" t="s">
        <v>45</v>
      </c>
      <c r="C751" s="5"/>
      <c r="D751" s="5"/>
      <c r="E751" s="5"/>
      <c r="F751" s="5"/>
      <c r="G751" s="5"/>
      <c r="H751" s="6"/>
      <c r="I751" s="5"/>
      <c r="J751" s="5" t="s">
        <v>45</v>
      </c>
      <c r="K751" s="5"/>
      <c r="L751" s="5"/>
      <c r="M751" s="5"/>
      <c r="N751" s="5"/>
    </row>
    <row r="752" spans="2:14" x14ac:dyDescent="0.2">
      <c r="B752" s="5"/>
      <c r="C752" s="5"/>
      <c r="D752" s="5"/>
      <c r="E752" s="5"/>
      <c r="F752" s="5"/>
      <c r="G752" s="5"/>
      <c r="H752" s="6"/>
      <c r="I752" s="5"/>
      <c r="J752" s="5"/>
      <c r="K752" s="5"/>
      <c r="L752" s="5"/>
      <c r="M752" s="5"/>
      <c r="N752" s="5"/>
    </row>
    <row r="753" spans="2:14" x14ac:dyDescent="0.2">
      <c r="B753" s="16"/>
      <c r="C753" s="16"/>
      <c r="D753" s="5"/>
      <c r="E753" s="5"/>
      <c r="F753" s="5"/>
      <c r="G753" s="5"/>
      <c r="H753" s="6"/>
      <c r="I753" s="5"/>
      <c r="J753" s="16"/>
      <c r="K753" s="16"/>
      <c r="L753" s="16"/>
      <c r="M753" s="5"/>
      <c r="N753" s="5"/>
    </row>
    <row r="754" spans="2:14" x14ac:dyDescent="0.2">
      <c r="B754" s="18" t="s">
        <v>46</v>
      </c>
      <c r="C754" s="5"/>
      <c r="D754" s="5"/>
      <c r="E754" s="5"/>
      <c r="F754" s="5"/>
      <c r="G754" s="5"/>
      <c r="H754" s="6"/>
      <c r="I754" s="5"/>
      <c r="J754" s="105" t="s">
        <v>46</v>
      </c>
      <c r="K754" s="105"/>
      <c r="L754" s="105"/>
      <c r="M754" s="5"/>
      <c r="N754" s="5"/>
    </row>
    <row r="755" spans="2:14" x14ac:dyDescent="0.2">
      <c r="B755" s="5"/>
      <c r="C755" s="5"/>
      <c r="D755" s="5"/>
      <c r="E755" s="5"/>
      <c r="F755" s="5"/>
      <c r="G755" s="5"/>
      <c r="H755" s="6"/>
      <c r="I755" s="5"/>
      <c r="J755" s="5"/>
      <c r="K755" s="5"/>
      <c r="L755" s="5"/>
      <c r="M755" s="5"/>
      <c r="N755" s="5"/>
    </row>
    <row r="756" spans="2:14" x14ac:dyDescent="0.2">
      <c r="B756" s="103" t="s">
        <v>47</v>
      </c>
      <c r="C756" s="5"/>
      <c r="D756" s="5"/>
      <c r="E756" s="5"/>
      <c r="F756" s="5"/>
      <c r="G756" s="5"/>
      <c r="H756" s="6"/>
      <c r="I756" s="5"/>
      <c r="J756" s="5" t="s">
        <v>47</v>
      </c>
      <c r="K756" s="5"/>
      <c r="L756" s="5"/>
      <c r="M756" s="5"/>
      <c r="N756" s="5"/>
    </row>
    <row r="758" spans="2:14" x14ac:dyDescent="0.2">
      <c r="B758" s="109" t="s">
        <v>5</v>
      </c>
      <c r="C758" s="121" t="s">
        <v>22</v>
      </c>
      <c r="D758" s="117" t="s">
        <v>23</v>
      </c>
      <c r="E758" s="117" t="s">
        <v>24</v>
      </c>
      <c r="F758" s="117" t="s">
        <v>48</v>
      </c>
      <c r="G758" s="117" t="s">
        <v>25</v>
      </c>
      <c r="H758" s="118" t="s">
        <v>0</v>
      </c>
      <c r="I758" s="119" t="s">
        <v>26</v>
      </c>
      <c r="J758" s="119"/>
      <c r="K758" s="119"/>
      <c r="L758" s="119"/>
      <c r="M758" s="123" t="s">
        <v>27</v>
      </c>
      <c r="N758" s="124" t="s">
        <v>28</v>
      </c>
    </row>
    <row r="759" spans="2:14" x14ac:dyDescent="0.2">
      <c r="B759" s="110"/>
      <c r="C759" s="122"/>
      <c r="D759" s="117"/>
      <c r="E759" s="117"/>
      <c r="F759" s="117"/>
      <c r="G759" s="117"/>
      <c r="H759" s="118"/>
      <c r="I759" s="3" t="s">
        <v>29</v>
      </c>
      <c r="J759" s="3" t="s">
        <v>30</v>
      </c>
      <c r="K759" s="3" t="s">
        <v>31</v>
      </c>
      <c r="L759" s="3" t="s">
        <v>32</v>
      </c>
      <c r="M759" s="123"/>
      <c r="N759" s="125"/>
    </row>
    <row r="760" spans="2:14" x14ac:dyDescent="0.2">
      <c r="B760" s="126" t="s">
        <v>84</v>
      </c>
      <c r="C760" s="127"/>
      <c r="D760" s="127"/>
      <c r="E760" s="127"/>
      <c r="F760" s="127"/>
      <c r="G760" s="128"/>
      <c r="H760" s="92" t="s">
        <v>86</v>
      </c>
      <c r="I760" s="91">
        <v>113.88420000000001</v>
      </c>
      <c r="J760" s="91">
        <v>81.4041</v>
      </c>
      <c r="K760" s="91">
        <v>40.770000000000003</v>
      </c>
      <c r="L760" s="88"/>
      <c r="M760" s="89">
        <v>3.13</v>
      </c>
      <c r="N760" s="90"/>
    </row>
    <row r="761" spans="2:14" x14ac:dyDescent="0.2">
      <c r="B761" s="129"/>
      <c r="C761" s="130"/>
      <c r="D761" s="130"/>
      <c r="E761" s="130"/>
      <c r="F761" s="130"/>
      <c r="G761" s="131"/>
      <c r="H761" s="92" t="s">
        <v>87</v>
      </c>
      <c r="I761" s="91">
        <v>103.01219999999999</v>
      </c>
      <c r="J761" s="91">
        <v>73.385999999999996</v>
      </c>
      <c r="K761" s="91">
        <v>36.828900000000004</v>
      </c>
      <c r="L761" s="88"/>
      <c r="M761" s="89">
        <v>3.13</v>
      </c>
      <c r="N761" s="90"/>
    </row>
    <row r="762" spans="2:14" x14ac:dyDescent="0.2">
      <c r="B762" s="129"/>
      <c r="C762" s="130"/>
      <c r="D762" s="130"/>
      <c r="E762" s="130"/>
      <c r="F762" s="130"/>
      <c r="G762" s="131"/>
      <c r="H762" s="92" t="s">
        <v>4</v>
      </c>
      <c r="I762" s="91">
        <v>427.94910000000004</v>
      </c>
      <c r="J762" s="91">
        <v>305.77499999999998</v>
      </c>
      <c r="K762" s="91">
        <v>153.83879999999999</v>
      </c>
      <c r="L762" s="91"/>
      <c r="M762" s="91">
        <v>13.32</v>
      </c>
      <c r="N762" s="91"/>
    </row>
    <row r="763" spans="2:14" x14ac:dyDescent="0.2">
      <c r="B763" s="129"/>
      <c r="C763" s="130"/>
      <c r="D763" s="130"/>
      <c r="E763" s="130"/>
      <c r="F763" s="130"/>
      <c r="G763" s="131"/>
      <c r="H763" s="92" t="s">
        <v>1</v>
      </c>
      <c r="I763" s="91">
        <v>57.213900000000002</v>
      </c>
      <c r="J763" s="91">
        <v>40.770000000000003</v>
      </c>
      <c r="K763" s="91">
        <v>20.6568</v>
      </c>
      <c r="L763" s="91"/>
      <c r="M763" s="91">
        <v>3.26</v>
      </c>
      <c r="N763" s="91"/>
    </row>
    <row r="764" spans="2:14" x14ac:dyDescent="0.2">
      <c r="B764" s="129"/>
      <c r="C764" s="130"/>
      <c r="D764" s="130"/>
      <c r="E764" s="130"/>
      <c r="F764" s="130"/>
      <c r="G764" s="131"/>
      <c r="H764" s="92" t="s">
        <v>3</v>
      </c>
      <c r="I764" s="91">
        <v>33.975000000000001</v>
      </c>
      <c r="J764" s="91">
        <v>24.733799999999999</v>
      </c>
      <c r="K764" s="91">
        <v>12.638699999999998</v>
      </c>
      <c r="L764" s="91"/>
      <c r="M764" s="91">
        <v>0.68</v>
      </c>
      <c r="N764" s="91"/>
    </row>
    <row r="765" spans="2:14" x14ac:dyDescent="0.2">
      <c r="B765" s="129"/>
      <c r="C765" s="130"/>
      <c r="D765" s="130"/>
      <c r="E765" s="130"/>
      <c r="F765" s="130"/>
      <c r="G765" s="131"/>
      <c r="H765" s="92" t="s">
        <v>2</v>
      </c>
      <c r="I765" s="91">
        <v>10.872</v>
      </c>
      <c r="J765" s="91">
        <v>8.2899000000000012</v>
      </c>
      <c r="K765" s="91">
        <v>4.2129000000000003</v>
      </c>
      <c r="L765" s="91"/>
      <c r="M765" s="91">
        <v>0.27</v>
      </c>
      <c r="N765" s="91"/>
    </row>
    <row r="766" spans="2:14" x14ac:dyDescent="0.2">
      <c r="B766" s="81" t="s">
        <v>88</v>
      </c>
      <c r="C766" s="78" t="s">
        <v>80</v>
      </c>
      <c r="D766" s="81">
        <v>88</v>
      </c>
      <c r="E766" s="81">
        <v>5</v>
      </c>
      <c r="F766" s="81">
        <v>1</v>
      </c>
      <c r="G766" s="22">
        <v>0.6</v>
      </c>
      <c r="H766" s="20" t="s">
        <v>86</v>
      </c>
      <c r="I766" s="83">
        <v>5</v>
      </c>
      <c r="J766" s="83">
        <v>10</v>
      </c>
      <c r="K766" s="83">
        <v>3</v>
      </c>
      <c r="L766" s="93">
        <f>SUM(I766:K766)</f>
        <v>18</v>
      </c>
      <c r="M766" s="84">
        <v>7</v>
      </c>
      <c r="N766" s="93">
        <f>SUM(L766:M766)</f>
        <v>25</v>
      </c>
    </row>
    <row r="767" spans="2:14" x14ac:dyDescent="0.2">
      <c r="B767" s="3"/>
      <c r="C767" s="3"/>
      <c r="D767" s="3"/>
      <c r="E767" s="3"/>
      <c r="F767" s="3"/>
      <c r="G767" s="3"/>
      <c r="H767" s="8" t="s">
        <v>33</v>
      </c>
      <c r="I767" s="94">
        <f>IFERROR(I766*I760,"")</f>
        <v>569.42100000000005</v>
      </c>
      <c r="J767" s="94">
        <f t="shared" ref="J767:M767" si="219">IFERROR(J766*J760,"")</f>
        <v>814.04099999999994</v>
      </c>
      <c r="K767" s="94">
        <f t="shared" si="219"/>
        <v>122.31</v>
      </c>
      <c r="L767" s="93">
        <f t="shared" ref="L767:L778" si="220">SUM(I767:K767)</f>
        <v>1505.7719999999999</v>
      </c>
      <c r="M767" s="94">
        <f t="shared" si="219"/>
        <v>21.91</v>
      </c>
      <c r="N767" s="93">
        <f t="shared" ref="N767:N779" si="221">SUM(L767:M767)</f>
        <v>1527.682</v>
      </c>
    </row>
    <row r="768" spans="2:14" x14ac:dyDescent="0.2">
      <c r="B768" s="3"/>
      <c r="C768" s="3"/>
      <c r="D768" s="3"/>
      <c r="E768" s="3"/>
      <c r="F768" s="3"/>
      <c r="G768" s="3"/>
      <c r="H768" s="20" t="s">
        <v>87</v>
      </c>
      <c r="I768" s="83">
        <v>0</v>
      </c>
      <c r="J768" s="83">
        <v>0</v>
      </c>
      <c r="K768" s="83">
        <v>0</v>
      </c>
      <c r="L768" s="93">
        <f t="shared" si="220"/>
        <v>0</v>
      </c>
      <c r="M768" s="84">
        <v>0</v>
      </c>
      <c r="N768" s="93">
        <f t="shared" si="221"/>
        <v>0</v>
      </c>
    </row>
    <row r="769" spans="2:14" x14ac:dyDescent="0.2">
      <c r="B769" s="3"/>
      <c r="C769" s="3"/>
      <c r="D769" s="3"/>
      <c r="E769" s="3"/>
      <c r="F769" s="3"/>
      <c r="G769" s="3"/>
      <c r="H769" s="8" t="s">
        <v>33</v>
      </c>
      <c r="I769" s="94">
        <f>IFERROR(I768*I761,"")</f>
        <v>0</v>
      </c>
      <c r="J769" s="94">
        <f t="shared" ref="J769:M769" si="222">IFERROR(J768*J761,"")</f>
        <v>0</v>
      </c>
      <c r="K769" s="94">
        <f t="shared" si="222"/>
        <v>0</v>
      </c>
      <c r="L769" s="93">
        <f t="shared" si="220"/>
        <v>0</v>
      </c>
      <c r="M769" s="94">
        <f t="shared" si="222"/>
        <v>0</v>
      </c>
      <c r="N769" s="93">
        <f t="shared" si="221"/>
        <v>0</v>
      </c>
    </row>
    <row r="770" spans="2:14" x14ac:dyDescent="0.2">
      <c r="B770" s="3"/>
      <c r="C770" s="3"/>
      <c r="D770" s="3"/>
      <c r="E770" s="3"/>
      <c r="F770" s="3"/>
      <c r="G770" s="3"/>
      <c r="H770" s="21" t="s">
        <v>4</v>
      </c>
      <c r="I770" s="86">
        <v>0</v>
      </c>
      <c r="J770" s="83">
        <v>0</v>
      </c>
      <c r="K770" s="83">
        <v>0</v>
      </c>
      <c r="L770" s="93">
        <f t="shared" si="220"/>
        <v>0</v>
      </c>
      <c r="M770" s="84">
        <v>0</v>
      </c>
      <c r="N770" s="93">
        <f t="shared" si="221"/>
        <v>0</v>
      </c>
    </row>
    <row r="771" spans="2:14" x14ac:dyDescent="0.2">
      <c r="B771" s="3"/>
      <c r="C771" s="3"/>
      <c r="D771" s="3"/>
      <c r="E771" s="3"/>
      <c r="F771" s="3"/>
      <c r="G771" s="3"/>
      <c r="H771" s="8" t="s">
        <v>33</v>
      </c>
      <c r="I771" s="94">
        <f>IFERROR(I770*I772,"")</f>
        <v>0</v>
      </c>
      <c r="J771" s="94">
        <f t="shared" ref="J771:M771" si="223">IFERROR(J770*J772,"")</f>
        <v>0</v>
      </c>
      <c r="K771" s="94">
        <f t="shared" si="223"/>
        <v>0</v>
      </c>
      <c r="L771" s="93">
        <f t="shared" si="220"/>
        <v>0</v>
      </c>
      <c r="M771" s="94">
        <f t="shared" si="223"/>
        <v>0</v>
      </c>
      <c r="N771" s="93">
        <f t="shared" si="221"/>
        <v>0</v>
      </c>
    </row>
    <row r="772" spans="2:14" x14ac:dyDescent="0.2">
      <c r="B772" s="3"/>
      <c r="C772" s="3"/>
      <c r="D772" s="3"/>
      <c r="E772" s="3"/>
      <c r="F772" s="3"/>
      <c r="G772" s="3"/>
      <c r="H772" s="21" t="s">
        <v>1</v>
      </c>
      <c r="I772" s="86">
        <v>0</v>
      </c>
      <c r="J772" s="83">
        <v>0</v>
      </c>
      <c r="K772" s="83">
        <v>0</v>
      </c>
      <c r="L772" s="93">
        <f t="shared" si="220"/>
        <v>0</v>
      </c>
      <c r="M772" s="84">
        <v>1</v>
      </c>
      <c r="N772" s="93">
        <f t="shared" si="221"/>
        <v>1</v>
      </c>
    </row>
    <row r="773" spans="2:14" x14ac:dyDescent="0.2">
      <c r="B773" s="3"/>
      <c r="C773" s="3"/>
      <c r="D773" s="3"/>
      <c r="E773" s="3"/>
      <c r="F773" s="3"/>
      <c r="G773" s="3"/>
      <c r="H773" s="8" t="s">
        <v>33</v>
      </c>
      <c r="I773" s="94">
        <f>IFERROR(I772*I763,"")</f>
        <v>0</v>
      </c>
      <c r="J773" s="94">
        <f t="shared" ref="J773:M773" si="224">IFERROR(J772*J763,"")</f>
        <v>0</v>
      </c>
      <c r="K773" s="94">
        <f t="shared" si="224"/>
        <v>0</v>
      </c>
      <c r="L773" s="93">
        <f t="shared" si="220"/>
        <v>0</v>
      </c>
      <c r="M773" s="94">
        <f t="shared" si="224"/>
        <v>3.26</v>
      </c>
      <c r="N773" s="93">
        <f t="shared" si="221"/>
        <v>3.26</v>
      </c>
    </row>
    <row r="774" spans="2:14" x14ac:dyDescent="0.2">
      <c r="B774" s="3"/>
      <c r="C774" s="3"/>
      <c r="D774" s="3"/>
      <c r="E774" s="3"/>
      <c r="F774" s="3"/>
      <c r="G774" s="3"/>
      <c r="H774" s="21" t="s">
        <v>3</v>
      </c>
      <c r="I774" s="86">
        <v>0</v>
      </c>
      <c r="J774" s="83">
        <v>0</v>
      </c>
      <c r="K774" s="83">
        <v>0</v>
      </c>
      <c r="L774" s="93">
        <f t="shared" si="220"/>
        <v>0</v>
      </c>
      <c r="M774" s="84">
        <v>0</v>
      </c>
      <c r="N774" s="93">
        <f t="shared" si="221"/>
        <v>0</v>
      </c>
    </row>
    <row r="775" spans="2:14" x14ac:dyDescent="0.2">
      <c r="B775" s="3"/>
      <c r="C775" s="3"/>
      <c r="D775" s="3"/>
      <c r="E775" s="3"/>
      <c r="F775" s="3"/>
      <c r="G775" s="3"/>
      <c r="H775" s="8" t="s">
        <v>33</v>
      </c>
      <c r="I775" s="94">
        <f>IFERROR(I774*I764,"")</f>
        <v>0</v>
      </c>
      <c r="J775" s="94">
        <f t="shared" ref="J775:M775" si="225">IFERROR(J774*J764,"")</f>
        <v>0</v>
      </c>
      <c r="K775" s="94">
        <f t="shared" si="225"/>
        <v>0</v>
      </c>
      <c r="L775" s="93">
        <f t="shared" si="220"/>
        <v>0</v>
      </c>
      <c r="M775" s="94">
        <f t="shared" si="225"/>
        <v>0</v>
      </c>
      <c r="N775" s="93">
        <f t="shared" si="221"/>
        <v>0</v>
      </c>
    </row>
    <row r="776" spans="2:14" x14ac:dyDescent="0.2">
      <c r="B776" s="3"/>
      <c r="C776" s="3"/>
      <c r="D776" s="3"/>
      <c r="E776" s="3"/>
      <c r="F776" s="3"/>
      <c r="G776" s="3"/>
      <c r="H776" s="21" t="s">
        <v>2</v>
      </c>
      <c r="I776" s="85">
        <v>0</v>
      </c>
      <c r="J776" s="83">
        <v>0</v>
      </c>
      <c r="K776" s="83">
        <v>0</v>
      </c>
      <c r="L776" s="93">
        <f t="shared" si="220"/>
        <v>0</v>
      </c>
      <c r="M776" s="84">
        <v>0</v>
      </c>
      <c r="N776" s="93">
        <f t="shared" si="221"/>
        <v>0</v>
      </c>
    </row>
    <row r="777" spans="2:14" x14ac:dyDescent="0.2">
      <c r="B777" s="3"/>
      <c r="C777" s="3"/>
      <c r="D777" s="3"/>
      <c r="E777" s="3"/>
      <c r="F777" s="3"/>
      <c r="G777" s="3"/>
      <c r="H777" s="8" t="s">
        <v>33</v>
      </c>
      <c r="I777" s="94">
        <f>SUM(I776*I765)</f>
        <v>0</v>
      </c>
      <c r="J777" s="94">
        <f t="shared" ref="J777:M777" si="226">SUM(J776*J765)</f>
        <v>0</v>
      </c>
      <c r="K777" s="94">
        <f t="shared" si="226"/>
        <v>0</v>
      </c>
      <c r="L777" s="93">
        <f t="shared" si="220"/>
        <v>0</v>
      </c>
      <c r="M777" s="94">
        <f t="shared" si="226"/>
        <v>0</v>
      </c>
      <c r="N777" s="93">
        <f t="shared" si="221"/>
        <v>0</v>
      </c>
    </row>
    <row r="778" spans="2:14" x14ac:dyDescent="0.2">
      <c r="B778" s="3"/>
      <c r="C778" s="3"/>
      <c r="D778" s="3"/>
      <c r="E778" s="3"/>
      <c r="F778" s="3"/>
      <c r="G778" s="3"/>
      <c r="H778" s="9" t="s">
        <v>34</v>
      </c>
      <c r="I778" s="94">
        <f>SUM(I766+I768+I770+I772+I774+I776)</f>
        <v>5</v>
      </c>
      <c r="J778" s="94">
        <f t="shared" ref="J778:M778" si="227">SUM(J766+J768+J770+J772+J774+J776)</f>
        <v>10</v>
      </c>
      <c r="K778" s="94">
        <f t="shared" si="227"/>
        <v>3</v>
      </c>
      <c r="L778" s="93">
        <f t="shared" si="220"/>
        <v>18</v>
      </c>
      <c r="M778" s="94">
        <f t="shared" si="227"/>
        <v>8</v>
      </c>
      <c r="N778" s="93">
        <f t="shared" si="221"/>
        <v>26</v>
      </c>
    </row>
    <row r="779" spans="2:14" x14ac:dyDescent="0.2">
      <c r="B779" s="3"/>
      <c r="C779" s="3"/>
      <c r="D779" s="3"/>
      <c r="E779" s="3"/>
      <c r="F779" s="3"/>
      <c r="G779" s="3"/>
      <c r="H779" s="9" t="s">
        <v>49</v>
      </c>
      <c r="I779" s="94">
        <f>SUM(I767+I769+I771+I773+I775+I777)</f>
        <v>569.42100000000005</v>
      </c>
      <c r="J779" s="94">
        <f t="shared" ref="J779:K779" si="228">SUM(J767+J769+J771+J773+J775+J777)</f>
        <v>814.04099999999994</v>
      </c>
      <c r="K779" s="94">
        <f t="shared" si="228"/>
        <v>122.31</v>
      </c>
      <c r="L779" s="98">
        <f t="shared" ref="L779" si="229">SUM(I779:K779)</f>
        <v>1505.7719999999999</v>
      </c>
      <c r="M779" s="97">
        <f t="shared" ref="M779" si="230">SUM(M767+M769+M771+M773+M775+M777)</f>
        <v>25.17</v>
      </c>
      <c r="N779" s="98">
        <f t="shared" si="221"/>
        <v>1530.942</v>
      </c>
    </row>
    <row r="780" spans="2:14" x14ac:dyDescent="0.2">
      <c r="B780" s="106" t="s">
        <v>35</v>
      </c>
      <c r="C780" s="106"/>
      <c r="D780" s="106"/>
      <c r="E780" s="106"/>
      <c r="F780" s="104"/>
      <c r="G780" s="5"/>
      <c r="H780" s="6"/>
      <c r="I780" s="5"/>
      <c r="J780" s="12"/>
      <c r="K780" s="12"/>
      <c r="L780" s="13"/>
      <c r="M780" s="12"/>
      <c r="N780" s="12"/>
    </row>
    <row r="781" spans="2:14" x14ac:dyDescent="0.2">
      <c r="B781" s="107" t="s">
        <v>79</v>
      </c>
      <c r="C781" s="107"/>
      <c r="D781" s="107"/>
      <c r="E781" s="107"/>
      <c r="F781" s="107"/>
      <c r="G781" s="107"/>
      <c r="H781" s="107"/>
      <c r="I781" s="107"/>
      <c r="J781" s="79"/>
      <c r="K781" s="79"/>
      <c r="L781" s="80"/>
      <c r="M781" s="79"/>
      <c r="N781" s="79"/>
    </row>
    <row r="782" spans="2:14" x14ac:dyDescent="0.2">
      <c r="B782" s="108" t="s">
        <v>36</v>
      </c>
      <c r="C782" s="108"/>
      <c r="D782" s="108"/>
      <c r="E782" s="108"/>
      <c r="F782" s="108"/>
      <c r="G782" s="108"/>
      <c r="H782" s="108"/>
      <c r="I782" s="108"/>
      <c r="J782" s="12"/>
      <c r="K782" s="12"/>
      <c r="L782" s="13"/>
      <c r="M782" s="12"/>
      <c r="N782" s="12"/>
    </row>
    <row r="783" spans="2:14" x14ac:dyDescent="0.2">
      <c r="B783" s="108" t="s">
        <v>37</v>
      </c>
      <c r="C783" s="108"/>
      <c r="D783" s="108"/>
      <c r="E783" s="108"/>
      <c r="F783" s="108"/>
      <c r="G783" s="108"/>
      <c r="H783" s="108"/>
      <c r="I783" s="108"/>
      <c r="J783" s="12"/>
      <c r="K783" s="12"/>
      <c r="L783" s="13"/>
      <c r="M783" s="12"/>
      <c r="N783" s="12"/>
    </row>
    <row r="784" spans="2:14" x14ac:dyDescent="0.2">
      <c r="B784" s="108" t="s">
        <v>38</v>
      </c>
      <c r="C784" s="108"/>
      <c r="D784" s="108"/>
      <c r="E784" s="108"/>
      <c r="F784" s="108"/>
      <c r="G784" s="108"/>
      <c r="H784" s="108"/>
      <c r="I784" s="108"/>
      <c r="J784" s="12"/>
      <c r="K784" s="12"/>
      <c r="L784" s="13"/>
      <c r="M784" s="12"/>
      <c r="N784" s="12"/>
    </row>
    <row r="785" spans="2:14" x14ac:dyDescent="0.2">
      <c r="B785" s="108" t="s">
        <v>39</v>
      </c>
      <c r="C785" s="108"/>
      <c r="D785" s="108"/>
      <c r="E785" s="108"/>
      <c r="F785" s="108"/>
      <c r="G785" s="108"/>
      <c r="H785" s="108"/>
      <c r="I785" s="108"/>
      <c r="J785" s="5"/>
      <c r="K785" s="5"/>
      <c r="L785" s="5"/>
      <c r="M785" s="5"/>
      <c r="N785" s="5"/>
    </row>
    <row r="786" spans="2:14" x14ac:dyDescent="0.2">
      <c r="B786" s="108" t="s">
        <v>40</v>
      </c>
      <c r="C786" s="108"/>
      <c r="D786" s="108"/>
      <c r="E786" s="108"/>
      <c r="F786" s="108"/>
      <c r="G786" s="108"/>
      <c r="H786" s="108"/>
      <c r="I786" s="108"/>
      <c r="J786" s="5"/>
      <c r="K786" s="5"/>
      <c r="L786" s="5"/>
      <c r="M786" s="5"/>
      <c r="N786" s="5"/>
    </row>
    <row r="787" spans="2:14" x14ac:dyDescent="0.2">
      <c r="B787" s="108" t="s">
        <v>41</v>
      </c>
      <c r="C787" s="108"/>
      <c r="D787" s="108"/>
      <c r="E787" s="108"/>
      <c r="F787" s="108"/>
      <c r="G787" s="108"/>
      <c r="H787" s="108"/>
      <c r="I787" s="108"/>
      <c r="J787" s="5"/>
      <c r="K787" s="5"/>
      <c r="L787" s="5"/>
      <c r="M787" s="5"/>
      <c r="N787" s="5"/>
    </row>
    <row r="788" spans="2:14" x14ac:dyDescent="0.2">
      <c r="B788" s="108" t="s">
        <v>42</v>
      </c>
      <c r="C788" s="108"/>
      <c r="D788" s="108"/>
      <c r="E788" s="108"/>
      <c r="F788" s="108"/>
      <c r="G788" s="108"/>
      <c r="H788" s="108"/>
      <c r="I788" s="108"/>
      <c r="J788" s="5"/>
      <c r="K788" s="5"/>
      <c r="L788" s="5"/>
      <c r="M788" s="5"/>
      <c r="N788" s="5"/>
    </row>
    <row r="789" spans="2:14" x14ac:dyDescent="0.2">
      <c r="B789" s="103"/>
      <c r="C789" s="103"/>
      <c r="D789" s="103"/>
      <c r="E789" s="103"/>
      <c r="F789" s="103"/>
      <c r="G789" s="103"/>
      <c r="H789" s="103"/>
      <c r="I789" s="103"/>
      <c r="J789" s="5"/>
      <c r="K789" s="5"/>
      <c r="L789" s="5"/>
      <c r="M789" s="5"/>
      <c r="N789" s="5"/>
    </row>
    <row r="790" spans="2:14" x14ac:dyDescent="0.2">
      <c r="B790" s="5" t="s">
        <v>43</v>
      </c>
      <c r="C790" s="5"/>
      <c r="D790" s="5"/>
      <c r="E790" s="5"/>
      <c r="F790" s="5"/>
      <c r="G790" s="5"/>
      <c r="H790" s="6"/>
      <c r="I790" s="5"/>
      <c r="J790" s="5" t="s">
        <v>44</v>
      </c>
      <c r="K790" s="5"/>
      <c r="L790" s="5"/>
      <c r="M790" s="5"/>
      <c r="N790" s="5"/>
    </row>
    <row r="791" spans="2:14" x14ac:dyDescent="0.2">
      <c r="B791" s="16" t="s">
        <v>78</v>
      </c>
      <c r="C791" s="16"/>
      <c r="D791" s="5"/>
      <c r="E791" s="5"/>
      <c r="F791" s="5"/>
      <c r="G791" s="5"/>
      <c r="H791" s="6"/>
      <c r="I791" s="5"/>
      <c r="J791" s="16"/>
      <c r="K791" s="16"/>
      <c r="L791" s="16"/>
      <c r="M791" s="5"/>
      <c r="N791" s="5"/>
    </row>
    <row r="792" spans="2:14" x14ac:dyDescent="0.2">
      <c r="B792" s="17" t="s">
        <v>45</v>
      </c>
      <c r="C792" s="5"/>
      <c r="D792" s="5"/>
      <c r="E792" s="5"/>
      <c r="F792" s="5"/>
      <c r="G792" s="5"/>
      <c r="H792" s="6"/>
      <c r="I792" s="5"/>
      <c r="J792" s="5" t="s">
        <v>45</v>
      </c>
      <c r="K792" s="5"/>
      <c r="L792" s="5"/>
      <c r="M792" s="5"/>
      <c r="N792" s="5"/>
    </row>
    <row r="793" spans="2:14" x14ac:dyDescent="0.2">
      <c r="B793" s="5"/>
      <c r="C793" s="5"/>
      <c r="D793" s="5"/>
      <c r="E793" s="5"/>
      <c r="F793" s="5"/>
      <c r="G793" s="5"/>
      <c r="H793" s="6"/>
      <c r="I793" s="5"/>
      <c r="J793" s="5"/>
      <c r="K793" s="5"/>
      <c r="L793" s="5"/>
      <c r="M793" s="5"/>
      <c r="N793" s="5"/>
    </row>
    <row r="794" spans="2:14" x14ac:dyDescent="0.2">
      <c r="B794" s="16"/>
      <c r="C794" s="16"/>
      <c r="D794" s="5"/>
      <c r="E794" s="5"/>
      <c r="F794" s="5"/>
      <c r="G794" s="5"/>
      <c r="H794" s="6"/>
      <c r="I794" s="5"/>
      <c r="J794" s="16"/>
      <c r="K794" s="16"/>
      <c r="L794" s="16"/>
      <c r="M794" s="5"/>
      <c r="N794" s="5"/>
    </row>
    <row r="795" spans="2:14" x14ac:dyDescent="0.2">
      <c r="B795" s="18" t="s">
        <v>46</v>
      </c>
      <c r="C795" s="5"/>
      <c r="D795" s="5"/>
      <c r="E795" s="5"/>
      <c r="F795" s="5"/>
      <c r="G795" s="5"/>
      <c r="H795" s="6"/>
      <c r="I795" s="5"/>
      <c r="J795" s="105" t="s">
        <v>46</v>
      </c>
      <c r="K795" s="105"/>
      <c r="L795" s="105"/>
      <c r="M795" s="5"/>
      <c r="N795" s="5"/>
    </row>
    <row r="796" spans="2:14" x14ac:dyDescent="0.2">
      <c r="B796" s="5"/>
      <c r="C796" s="5"/>
      <c r="D796" s="5"/>
      <c r="E796" s="5"/>
      <c r="F796" s="5"/>
      <c r="G796" s="5"/>
      <c r="H796" s="6"/>
      <c r="I796" s="5"/>
      <c r="J796" s="5"/>
      <c r="K796" s="5"/>
      <c r="L796" s="5"/>
      <c r="M796" s="5"/>
      <c r="N796" s="5"/>
    </row>
    <row r="797" spans="2:14" x14ac:dyDescent="0.2">
      <c r="B797" s="103" t="s">
        <v>47</v>
      </c>
      <c r="C797" s="5"/>
      <c r="D797" s="5"/>
      <c r="E797" s="5"/>
      <c r="F797" s="5"/>
      <c r="G797" s="5"/>
      <c r="H797" s="6"/>
      <c r="I797" s="5"/>
      <c r="J797" s="5" t="s">
        <v>47</v>
      </c>
      <c r="K797" s="5"/>
      <c r="L797" s="5"/>
      <c r="M797" s="5"/>
      <c r="N797" s="5"/>
    </row>
    <row r="799" spans="2:14" x14ac:dyDescent="0.2">
      <c r="B799" s="109" t="s">
        <v>5</v>
      </c>
      <c r="C799" s="121" t="s">
        <v>22</v>
      </c>
      <c r="D799" s="117" t="s">
        <v>23</v>
      </c>
      <c r="E799" s="117" t="s">
        <v>24</v>
      </c>
      <c r="F799" s="117" t="s">
        <v>48</v>
      </c>
      <c r="G799" s="117" t="s">
        <v>25</v>
      </c>
      <c r="H799" s="118" t="s">
        <v>0</v>
      </c>
      <c r="I799" s="119" t="s">
        <v>26</v>
      </c>
      <c r="J799" s="119"/>
      <c r="K799" s="119"/>
      <c r="L799" s="119"/>
      <c r="M799" s="123" t="s">
        <v>27</v>
      </c>
      <c r="N799" s="124" t="s">
        <v>28</v>
      </c>
    </row>
    <row r="800" spans="2:14" x14ac:dyDescent="0.2">
      <c r="B800" s="110"/>
      <c r="C800" s="122"/>
      <c r="D800" s="117"/>
      <c r="E800" s="117"/>
      <c r="F800" s="117"/>
      <c r="G800" s="117"/>
      <c r="H800" s="118"/>
      <c r="I800" s="3" t="s">
        <v>29</v>
      </c>
      <c r="J800" s="3" t="s">
        <v>30</v>
      </c>
      <c r="K800" s="3" t="s">
        <v>31</v>
      </c>
      <c r="L800" s="3" t="s">
        <v>32</v>
      </c>
      <c r="M800" s="123"/>
      <c r="N800" s="125"/>
    </row>
    <row r="801" spans="2:14" x14ac:dyDescent="0.2">
      <c r="B801" s="126" t="s">
        <v>84</v>
      </c>
      <c r="C801" s="127"/>
      <c r="D801" s="127"/>
      <c r="E801" s="127"/>
      <c r="F801" s="127"/>
      <c r="G801" s="128"/>
      <c r="H801" s="92" t="s">
        <v>86</v>
      </c>
      <c r="I801" s="91">
        <v>113.88420000000001</v>
      </c>
      <c r="J801" s="91">
        <v>81.4041</v>
      </c>
      <c r="K801" s="91">
        <v>40.770000000000003</v>
      </c>
      <c r="L801" s="88"/>
      <c r="M801" s="89">
        <v>3.13</v>
      </c>
      <c r="N801" s="90"/>
    </row>
    <row r="802" spans="2:14" x14ac:dyDescent="0.2">
      <c r="B802" s="129"/>
      <c r="C802" s="130"/>
      <c r="D802" s="130"/>
      <c r="E802" s="130"/>
      <c r="F802" s="130"/>
      <c r="G802" s="131"/>
      <c r="H802" s="92" t="s">
        <v>87</v>
      </c>
      <c r="I802" s="91">
        <v>103.01219999999999</v>
      </c>
      <c r="J802" s="91">
        <v>73.385999999999996</v>
      </c>
      <c r="K802" s="91">
        <v>36.828900000000004</v>
      </c>
      <c r="L802" s="88"/>
      <c r="M802" s="89">
        <v>3.13</v>
      </c>
      <c r="N802" s="90"/>
    </row>
    <row r="803" spans="2:14" x14ac:dyDescent="0.2">
      <c r="B803" s="129"/>
      <c r="C803" s="130"/>
      <c r="D803" s="130"/>
      <c r="E803" s="130"/>
      <c r="F803" s="130"/>
      <c r="G803" s="131"/>
      <c r="H803" s="92" t="s">
        <v>4</v>
      </c>
      <c r="I803" s="91">
        <v>427.94910000000004</v>
      </c>
      <c r="J803" s="91">
        <v>305.77499999999998</v>
      </c>
      <c r="K803" s="91">
        <v>153.83879999999999</v>
      </c>
      <c r="L803" s="91"/>
      <c r="M803" s="91">
        <v>13.32</v>
      </c>
      <c r="N803" s="91"/>
    </row>
    <row r="804" spans="2:14" x14ac:dyDescent="0.2">
      <c r="B804" s="129"/>
      <c r="C804" s="130"/>
      <c r="D804" s="130"/>
      <c r="E804" s="130"/>
      <c r="F804" s="130"/>
      <c r="G804" s="131"/>
      <c r="H804" s="92" t="s">
        <v>1</v>
      </c>
      <c r="I804" s="91">
        <v>57.213900000000002</v>
      </c>
      <c r="J804" s="91">
        <v>40.770000000000003</v>
      </c>
      <c r="K804" s="91">
        <v>20.6568</v>
      </c>
      <c r="L804" s="91"/>
      <c r="M804" s="91">
        <v>3.26</v>
      </c>
      <c r="N804" s="91"/>
    </row>
    <row r="805" spans="2:14" x14ac:dyDescent="0.2">
      <c r="B805" s="129"/>
      <c r="C805" s="130"/>
      <c r="D805" s="130"/>
      <c r="E805" s="130"/>
      <c r="F805" s="130"/>
      <c r="G805" s="131"/>
      <c r="H805" s="92" t="s">
        <v>3</v>
      </c>
      <c r="I805" s="91">
        <v>33.975000000000001</v>
      </c>
      <c r="J805" s="91">
        <v>24.733799999999999</v>
      </c>
      <c r="K805" s="91">
        <v>12.638699999999998</v>
      </c>
      <c r="L805" s="91"/>
      <c r="M805" s="91">
        <v>0.68</v>
      </c>
      <c r="N805" s="91"/>
    </row>
    <row r="806" spans="2:14" x14ac:dyDescent="0.2">
      <c r="B806" s="129"/>
      <c r="C806" s="130"/>
      <c r="D806" s="130"/>
      <c r="E806" s="130"/>
      <c r="F806" s="130"/>
      <c r="G806" s="131"/>
      <c r="H806" s="92" t="s">
        <v>2</v>
      </c>
      <c r="I806" s="91">
        <v>10.872</v>
      </c>
      <c r="J806" s="91">
        <v>8.2899000000000012</v>
      </c>
      <c r="K806" s="91">
        <v>4.2129000000000003</v>
      </c>
      <c r="L806" s="91"/>
      <c r="M806" s="91">
        <v>0.27</v>
      </c>
      <c r="N806" s="91"/>
    </row>
    <row r="807" spans="2:14" x14ac:dyDescent="0.2">
      <c r="B807" s="81" t="s">
        <v>88</v>
      </c>
      <c r="C807" s="78" t="s">
        <v>80</v>
      </c>
      <c r="D807" s="81">
        <v>61</v>
      </c>
      <c r="E807" s="81">
        <v>12</v>
      </c>
      <c r="F807" s="81">
        <v>1</v>
      </c>
      <c r="G807" s="22">
        <v>2.9</v>
      </c>
      <c r="H807" s="20" t="s">
        <v>86</v>
      </c>
      <c r="I807" s="83">
        <v>55</v>
      </c>
      <c r="J807" s="83">
        <v>35</v>
      </c>
      <c r="K807" s="83">
        <v>5</v>
      </c>
      <c r="L807" s="93">
        <f>SUM(I807:K807)</f>
        <v>95</v>
      </c>
      <c r="M807" s="84">
        <v>23</v>
      </c>
      <c r="N807" s="93">
        <f>SUM(L807:M807)</f>
        <v>118</v>
      </c>
    </row>
    <row r="808" spans="2:14" x14ac:dyDescent="0.2">
      <c r="B808" s="3"/>
      <c r="C808" s="3"/>
      <c r="D808" s="3"/>
      <c r="E808" s="3"/>
      <c r="F808" s="3"/>
      <c r="G808" s="3"/>
      <c r="H808" s="8" t="s">
        <v>33</v>
      </c>
      <c r="I808" s="94">
        <f>IFERROR(I807*I801,"")</f>
        <v>6263.6310000000003</v>
      </c>
      <c r="J808" s="94">
        <f t="shared" ref="J808:M808" si="231">IFERROR(J807*J801,"")</f>
        <v>2849.1435000000001</v>
      </c>
      <c r="K808" s="94">
        <f t="shared" si="231"/>
        <v>203.85000000000002</v>
      </c>
      <c r="L808" s="93">
        <f t="shared" ref="L808:L819" si="232">SUM(I808:K808)</f>
        <v>9316.6244999999999</v>
      </c>
      <c r="M808" s="94">
        <f t="shared" si="231"/>
        <v>71.989999999999995</v>
      </c>
      <c r="N808" s="93">
        <f t="shared" ref="N808:N820" si="233">SUM(L808:M808)</f>
        <v>9388.6144999999997</v>
      </c>
    </row>
    <row r="809" spans="2:14" x14ac:dyDescent="0.2">
      <c r="B809" s="3"/>
      <c r="C809" s="3"/>
      <c r="D809" s="3"/>
      <c r="E809" s="3"/>
      <c r="F809" s="3"/>
      <c r="G809" s="3"/>
      <c r="H809" s="20" t="s">
        <v>87</v>
      </c>
      <c r="I809" s="83">
        <v>0</v>
      </c>
      <c r="J809" s="83">
        <v>0</v>
      </c>
      <c r="K809" s="83">
        <v>0</v>
      </c>
      <c r="L809" s="93">
        <f t="shared" si="232"/>
        <v>0</v>
      </c>
      <c r="M809" s="84">
        <v>5</v>
      </c>
      <c r="N809" s="93">
        <f t="shared" si="233"/>
        <v>5</v>
      </c>
    </row>
    <row r="810" spans="2:14" x14ac:dyDescent="0.2">
      <c r="B810" s="3"/>
      <c r="C810" s="3"/>
      <c r="D810" s="3"/>
      <c r="E810" s="3"/>
      <c r="F810" s="3"/>
      <c r="G810" s="3"/>
      <c r="H810" s="8" t="s">
        <v>33</v>
      </c>
      <c r="I810" s="94">
        <f>IFERROR(I809*I802,"")</f>
        <v>0</v>
      </c>
      <c r="J810" s="94">
        <f t="shared" ref="J810:M810" si="234">IFERROR(J809*J802,"")</f>
        <v>0</v>
      </c>
      <c r="K810" s="94">
        <f t="shared" si="234"/>
        <v>0</v>
      </c>
      <c r="L810" s="93">
        <f t="shared" si="232"/>
        <v>0</v>
      </c>
      <c r="M810" s="94">
        <f t="shared" si="234"/>
        <v>15.649999999999999</v>
      </c>
      <c r="N810" s="93">
        <f t="shared" si="233"/>
        <v>15.649999999999999</v>
      </c>
    </row>
    <row r="811" spans="2:14" x14ac:dyDescent="0.2">
      <c r="B811" s="3"/>
      <c r="C811" s="3"/>
      <c r="D811" s="3"/>
      <c r="E811" s="3"/>
      <c r="F811" s="3"/>
      <c r="G811" s="3"/>
      <c r="H811" s="21" t="s">
        <v>4</v>
      </c>
      <c r="I811" s="86">
        <v>0</v>
      </c>
      <c r="J811" s="83">
        <v>0</v>
      </c>
      <c r="K811" s="83">
        <v>0</v>
      </c>
      <c r="L811" s="93">
        <f t="shared" si="232"/>
        <v>0</v>
      </c>
      <c r="M811" s="84">
        <v>0</v>
      </c>
      <c r="N811" s="93">
        <f t="shared" si="233"/>
        <v>0</v>
      </c>
    </row>
    <row r="812" spans="2:14" x14ac:dyDescent="0.2">
      <c r="B812" s="3"/>
      <c r="C812" s="3"/>
      <c r="D812" s="3"/>
      <c r="E812" s="3"/>
      <c r="F812" s="3"/>
      <c r="G812" s="3"/>
      <c r="H812" s="8" t="s">
        <v>33</v>
      </c>
      <c r="I812" s="94">
        <f>IFERROR(I811*I813,"")</f>
        <v>0</v>
      </c>
      <c r="J812" s="94">
        <f t="shared" ref="J812:M812" si="235">IFERROR(J811*J813,"")</f>
        <v>0</v>
      </c>
      <c r="K812" s="94">
        <f t="shared" si="235"/>
        <v>0</v>
      </c>
      <c r="L812" s="93">
        <f t="shared" si="232"/>
        <v>0</v>
      </c>
      <c r="M812" s="94">
        <f t="shared" si="235"/>
        <v>0</v>
      </c>
      <c r="N812" s="93">
        <f t="shared" si="233"/>
        <v>0</v>
      </c>
    </row>
    <row r="813" spans="2:14" x14ac:dyDescent="0.2">
      <c r="B813" s="3"/>
      <c r="C813" s="3"/>
      <c r="D813" s="3"/>
      <c r="E813" s="3"/>
      <c r="F813" s="3"/>
      <c r="G813" s="3"/>
      <c r="H813" s="21" t="s">
        <v>1</v>
      </c>
      <c r="I813" s="86">
        <v>0</v>
      </c>
      <c r="J813" s="83">
        <v>0</v>
      </c>
      <c r="K813" s="83">
        <v>0</v>
      </c>
      <c r="L813" s="93">
        <f t="shared" si="232"/>
        <v>0</v>
      </c>
      <c r="M813" s="84">
        <v>19</v>
      </c>
      <c r="N813" s="93">
        <f t="shared" si="233"/>
        <v>19</v>
      </c>
    </row>
    <row r="814" spans="2:14" x14ac:dyDescent="0.2">
      <c r="B814" s="3"/>
      <c r="C814" s="3"/>
      <c r="D814" s="3"/>
      <c r="E814" s="3"/>
      <c r="F814" s="3"/>
      <c r="G814" s="3"/>
      <c r="H814" s="8" t="s">
        <v>33</v>
      </c>
      <c r="I814" s="94">
        <f>IFERROR(I813*I804,"")</f>
        <v>0</v>
      </c>
      <c r="J814" s="94">
        <f t="shared" ref="J814:M814" si="236">IFERROR(J813*J804,"")</f>
        <v>0</v>
      </c>
      <c r="K814" s="94">
        <f t="shared" si="236"/>
        <v>0</v>
      </c>
      <c r="L814" s="93">
        <f t="shared" si="232"/>
        <v>0</v>
      </c>
      <c r="M814" s="94">
        <f t="shared" si="236"/>
        <v>61.94</v>
      </c>
      <c r="N814" s="93">
        <f t="shared" si="233"/>
        <v>61.94</v>
      </c>
    </row>
    <row r="815" spans="2:14" x14ac:dyDescent="0.2">
      <c r="B815" s="3"/>
      <c r="C815" s="3"/>
      <c r="D815" s="3"/>
      <c r="E815" s="3"/>
      <c r="F815" s="3"/>
      <c r="G815" s="3"/>
      <c r="H815" s="21" t="s">
        <v>3</v>
      </c>
      <c r="I815" s="86">
        <v>0</v>
      </c>
      <c r="J815" s="83">
        <v>0</v>
      </c>
      <c r="K815" s="83">
        <v>0</v>
      </c>
      <c r="L815" s="93">
        <f t="shared" si="232"/>
        <v>0</v>
      </c>
      <c r="M815" s="84">
        <v>0</v>
      </c>
      <c r="N815" s="93">
        <f t="shared" si="233"/>
        <v>0</v>
      </c>
    </row>
    <row r="816" spans="2:14" x14ac:dyDescent="0.2">
      <c r="B816" s="3"/>
      <c r="C816" s="3"/>
      <c r="D816" s="3"/>
      <c r="E816" s="3"/>
      <c r="F816" s="3"/>
      <c r="G816" s="3"/>
      <c r="H816" s="8" t="s">
        <v>33</v>
      </c>
      <c r="I816" s="94">
        <f>IFERROR(I815*I805,"")</f>
        <v>0</v>
      </c>
      <c r="J816" s="94">
        <f t="shared" ref="J816:M816" si="237">IFERROR(J815*J805,"")</f>
        <v>0</v>
      </c>
      <c r="K816" s="94">
        <f t="shared" si="237"/>
        <v>0</v>
      </c>
      <c r="L816" s="93">
        <f t="shared" si="232"/>
        <v>0</v>
      </c>
      <c r="M816" s="94">
        <f t="shared" si="237"/>
        <v>0</v>
      </c>
      <c r="N816" s="93">
        <f t="shared" si="233"/>
        <v>0</v>
      </c>
    </row>
    <row r="817" spans="2:14" x14ac:dyDescent="0.2">
      <c r="B817" s="3"/>
      <c r="C817" s="3"/>
      <c r="D817" s="3"/>
      <c r="E817" s="3"/>
      <c r="F817" s="3"/>
      <c r="G817" s="3"/>
      <c r="H817" s="21" t="s">
        <v>2</v>
      </c>
      <c r="I817" s="85">
        <v>0</v>
      </c>
      <c r="J817" s="83">
        <v>0</v>
      </c>
      <c r="K817" s="83">
        <v>0</v>
      </c>
      <c r="L817" s="93">
        <f t="shared" si="232"/>
        <v>0</v>
      </c>
      <c r="M817" s="84">
        <v>0</v>
      </c>
      <c r="N817" s="93">
        <f t="shared" si="233"/>
        <v>0</v>
      </c>
    </row>
    <row r="818" spans="2:14" x14ac:dyDescent="0.2">
      <c r="B818" s="3"/>
      <c r="C818" s="3"/>
      <c r="D818" s="3"/>
      <c r="E818" s="3"/>
      <c r="F818" s="3"/>
      <c r="G818" s="3"/>
      <c r="H818" s="8" t="s">
        <v>33</v>
      </c>
      <c r="I818" s="94">
        <f>SUM(I817*I806)</f>
        <v>0</v>
      </c>
      <c r="J818" s="94">
        <f t="shared" ref="J818:M818" si="238">SUM(J817*J806)</f>
        <v>0</v>
      </c>
      <c r="K818" s="94">
        <f t="shared" si="238"/>
        <v>0</v>
      </c>
      <c r="L818" s="93">
        <f t="shared" si="232"/>
        <v>0</v>
      </c>
      <c r="M818" s="94">
        <f t="shared" si="238"/>
        <v>0</v>
      </c>
      <c r="N818" s="93">
        <f t="shared" si="233"/>
        <v>0</v>
      </c>
    </row>
    <row r="819" spans="2:14" x14ac:dyDescent="0.2">
      <c r="B819" s="3"/>
      <c r="C819" s="3"/>
      <c r="D819" s="3"/>
      <c r="E819" s="3"/>
      <c r="F819" s="3"/>
      <c r="G819" s="3"/>
      <c r="H819" s="9" t="s">
        <v>34</v>
      </c>
      <c r="I819" s="94">
        <f>SUM(I807+I809+I811+I813+I815+I817)</f>
        <v>55</v>
      </c>
      <c r="J819" s="94">
        <f t="shared" ref="J819:M819" si="239">SUM(J807+J809+J811+J813+J815+J817)</f>
        <v>35</v>
      </c>
      <c r="K819" s="94">
        <f t="shared" si="239"/>
        <v>5</v>
      </c>
      <c r="L819" s="93">
        <f t="shared" si="232"/>
        <v>95</v>
      </c>
      <c r="M819" s="94">
        <f t="shared" si="239"/>
        <v>47</v>
      </c>
      <c r="N819" s="93">
        <f t="shared" si="233"/>
        <v>142</v>
      </c>
    </row>
    <row r="820" spans="2:14" x14ac:dyDescent="0.2">
      <c r="B820" s="3"/>
      <c r="C820" s="3"/>
      <c r="D820" s="3"/>
      <c r="E820" s="3"/>
      <c r="F820" s="3"/>
      <c r="G820" s="3"/>
      <c r="H820" s="9" t="s">
        <v>49</v>
      </c>
      <c r="I820" s="94">
        <f>SUM(I808+I810+I812+I814+I816+I818)</f>
        <v>6263.6310000000003</v>
      </c>
      <c r="J820" s="94">
        <f t="shared" ref="J820:K820" si="240">SUM(J808+J810+J812+J814+J816+J818)</f>
        <v>2849.1435000000001</v>
      </c>
      <c r="K820" s="94">
        <f t="shared" si="240"/>
        <v>203.85000000000002</v>
      </c>
      <c r="L820" s="98">
        <f t="shared" ref="L820" si="241">SUM(I820:K820)</f>
        <v>9316.6244999999999</v>
      </c>
      <c r="M820" s="97">
        <f t="shared" ref="M820" si="242">SUM(M808+M810+M812+M814+M816+M818)</f>
        <v>149.57999999999998</v>
      </c>
      <c r="N820" s="98">
        <f t="shared" si="233"/>
        <v>9466.2044999999998</v>
      </c>
    </row>
    <row r="821" spans="2:14" x14ac:dyDescent="0.2">
      <c r="B821" s="106" t="s">
        <v>35</v>
      </c>
      <c r="C821" s="106"/>
      <c r="D821" s="106"/>
      <c r="E821" s="106"/>
      <c r="F821" s="104"/>
      <c r="G821" s="5"/>
      <c r="H821" s="6"/>
      <c r="I821" s="5"/>
      <c r="J821" s="12"/>
      <c r="K821" s="12"/>
      <c r="L821" s="13"/>
      <c r="M821" s="12"/>
      <c r="N821" s="12"/>
    </row>
    <row r="822" spans="2:14" x14ac:dyDescent="0.2">
      <c r="B822" s="107" t="s">
        <v>79</v>
      </c>
      <c r="C822" s="107"/>
      <c r="D822" s="107"/>
      <c r="E822" s="107"/>
      <c r="F822" s="107"/>
      <c r="G822" s="107"/>
      <c r="H822" s="107"/>
      <c r="I822" s="107"/>
      <c r="J822" s="79"/>
      <c r="K822" s="79"/>
      <c r="L822" s="80"/>
      <c r="M822" s="79"/>
      <c r="N822" s="79"/>
    </row>
    <row r="823" spans="2:14" x14ac:dyDescent="0.2">
      <c r="B823" s="108" t="s">
        <v>36</v>
      </c>
      <c r="C823" s="108"/>
      <c r="D823" s="108"/>
      <c r="E823" s="108"/>
      <c r="F823" s="108"/>
      <c r="G823" s="108"/>
      <c r="H823" s="108"/>
      <c r="I823" s="108"/>
      <c r="J823" s="12"/>
      <c r="K823" s="12"/>
      <c r="L823" s="13"/>
      <c r="M823" s="12"/>
      <c r="N823" s="12"/>
    </row>
    <row r="824" spans="2:14" x14ac:dyDescent="0.2">
      <c r="B824" s="108" t="s">
        <v>37</v>
      </c>
      <c r="C824" s="108"/>
      <c r="D824" s="108"/>
      <c r="E824" s="108"/>
      <c r="F824" s="108"/>
      <c r="G824" s="108"/>
      <c r="H824" s="108"/>
      <c r="I824" s="108"/>
      <c r="J824" s="12"/>
      <c r="K824" s="12"/>
      <c r="L824" s="13"/>
      <c r="M824" s="12"/>
      <c r="N824" s="12"/>
    </row>
    <row r="825" spans="2:14" x14ac:dyDescent="0.2">
      <c r="B825" s="108" t="s">
        <v>38</v>
      </c>
      <c r="C825" s="108"/>
      <c r="D825" s="108"/>
      <c r="E825" s="108"/>
      <c r="F825" s="108"/>
      <c r="G825" s="108"/>
      <c r="H825" s="108"/>
      <c r="I825" s="108"/>
      <c r="J825" s="12"/>
      <c r="K825" s="12"/>
      <c r="L825" s="13"/>
      <c r="M825" s="12"/>
      <c r="N825" s="12"/>
    </row>
    <row r="826" spans="2:14" x14ac:dyDescent="0.2">
      <c r="B826" s="108" t="s">
        <v>39</v>
      </c>
      <c r="C826" s="108"/>
      <c r="D826" s="108"/>
      <c r="E826" s="108"/>
      <c r="F826" s="108"/>
      <c r="G826" s="108"/>
      <c r="H826" s="108"/>
      <c r="I826" s="108"/>
      <c r="J826" s="5"/>
      <c r="K826" s="5"/>
      <c r="L826" s="5"/>
      <c r="M826" s="5"/>
      <c r="N826" s="5"/>
    </row>
    <row r="827" spans="2:14" x14ac:dyDescent="0.2">
      <c r="B827" s="108" t="s">
        <v>40</v>
      </c>
      <c r="C827" s="108"/>
      <c r="D827" s="108"/>
      <c r="E827" s="108"/>
      <c r="F827" s="108"/>
      <c r="G827" s="108"/>
      <c r="H827" s="108"/>
      <c r="I827" s="108"/>
      <c r="J827" s="5"/>
      <c r="K827" s="5"/>
      <c r="L827" s="5"/>
      <c r="M827" s="5"/>
      <c r="N827" s="5"/>
    </row>
    <row r="828" spans="2:14" x14ac:dyDescent="0.2">
      <c r="B828" s="108" t="s">
        <v>41</v>
      </c>
      <c r="C828" s="108"/>
      <c r="D828" s="108"/>
      <c r="E828" s="108"/>
      <c r="F828" s="108"/>
      <c r="G828" s="108"/>
      <c r="H828" s="108"/>
      <c r="I828" s="108"/>
      <c r="J828" s="5"/>
      <c r="K828" s="5"/>
      <c r="L828" s="5"/>
      <c r="M828" s="5"/>
      <c r="N828" s="5"/>
    </row>
    <row r="829" spans="2:14" x14ac:dyDescent="0.2">
      <c r="B829" s="108" t="s">
        <v>42</v>
      </c>
      <c r="C829" s="108"/>
      <c r="D829" s="108"/>
      <c r="E829" s="108"/>
      <c r="F829" s="108"/>
      <c r="G829" s="108"/>
      <c r="H829" s="108"/>
      <c r="I829" s="108"/>
      <c r="J829" s="5"/>
      <c r="K829" s="5"/>
      <c r="L829" s="5"/>
      <c r="M829" s="5"/>
      <c r="N829" s="5"/>
    </row>
    <row r="830" spans="2:14" x14ac:dyDescent="0.2">
      <c r="B830" s="103"/>
      <c r="C830" s="103"/>
      <c r="D830" s="103"/>
      <c r="E830" s="103"/>
      <c r="F830" s="103"/>
      <c r="G830" s="103"/>
      <c r="H830" s="103"/>
      <c r="I830" s="103"/>
      <c r="J830" s="5"/>
      <c r="K830" s="5"/>
      <c r="L830" s="5"/>
      <c r="M830" s="5"/>
      <c r="N830" s="5"/>
    </row>
    <row r="831" spans="2:14" x14ac:dyDescent="0.2">
      <c r="B831" s="5" t="s">
        <v>43</v>
      </c>
      <c r="C831" s="5"/>
      <c r="D831" s="5"/>
      <c r="E831" s="5"/>
      <c r="F831" s="5"/>
      <c r="G831" s="5"/>
      <c r="H831" s="6"/>
      <c r="I831" s="5"/>
      <c r="J831" s="5" t="s">
        <v>44</v>
      </c>
      <c r="K831" s="5"/>
      <c r="L831" s="5"/>
      <c r="M831" s="5"/>
      <c r="N831" s="5"/>
    </row>
    <row r="832" spans="2:14" x14ac:dyDescent="0.2">
      <c r="B832" s="16" t="s">
        <v>78</v>
      </c>
      <c r="C832" s="16"/>
      <c r="D832" s="5"/>
      <c r="E832" s="5"/>
      <c r="F832" s="5"/>
      <c r="G832" s="5"/>
      <c r="H832" s="6"/>
      <c r="I832" s="5"/>
      <c r="J832" s="16"/>
      <c r="K832" s="16"/>
      <c r="L832" s="16"/>
      <c r="M832" s="5"/>
      <c r="N832" s="5"/>
    </row>
    <row r="833" spans="2:14" x14ac:dyDescent="0.2">
      <c r="B833" s="17" t="s">
        <v>45</v>
      </c>
      <c r="C833" s="5"/>
      <c r="D833" s="5"/>
      <c r="E833" s="5"/>
      <c r="F833" s="5"/>
      <c r="G833" s="5"/>
      <c r="H833" s="6"/>
      <c r="I833" s="5"/>
      <c r="J833" s="5" t="s">
        <v>45</v>
      </c>
      <c r="K833" s="5"/>
      <c r="L833" s="5"/>
      <c r="M833" s="5"/>
      <c r="N833" s="5"/>
    </row>
    <row r="834" spans="2:14" x14ac:dyDescent="0.2">
      <c r="B834" s="5"/>
      <c r="C834" s="5"/>
      <c r="D834" s="5"/>
      <c r="E834" s="5"/>
      <c r="F834" s="5"/>
      <c r="G834" s="5"/>
      <c r="H834" s="6"/>
      <c r="I834" s="5"/>
      <c r="J834" s="5"/>
      <c r="K834" s="5"/>
      <c r="L834" s="5"/>
      <c r="M834" s="5"/>
      <c r="N834" s="5"/>
    </row>
    <row r="835" spans="2:14" x14ac:dyDescent="0.2">
      <c r="B835" s="16"/>
      <c r="C835" s="16"/>
      <c r="D835" s="5"/>
      <c r="E835" s="5"/>
      <c r="F835" s="5"/>
      <c r="G835" s="5"/>
      <c r="H835" s="6"/>
      <c r="I835" s="5"/>
      <c r="J835" s="16"/>
      <c r="K835" s="16"/>
      <c r="L835" s="16"/>
      <c r="M835" s="5"/>
      <c r="N835" s="5"/>
    </row>
    <row r="836" spans="2:14" x14ac:dyDescent="0.2">
      <c r="B836" s="18" t="s">
        <v>46</v>
      </c>
      <c r="C836" s="5"/>
      <c r="D836" s="5"/>
      <c r="E836" s="5"/>
      <c r="F836" s="5"/>
      <c r="G836" s="5"/>
      <c r="H836" s="6"/>
      <c r="I836" s="5"/>
      <c r="J836" s="105" t="s">
        <v>46</v>
      </c>
      <c r="K836" s="105"/>
      <c r="L836" s="105"/>
      <c r="M836" s="5"/>
      <c r="N836" s="5"/>
    </row>
    <row r="837" spans="2:14" x14ac:dyDescent="0.2">
      <c r="B837" s="5"/>
      <c r="C837" s="5"/>
      <c r="D837" s="5"/>
      <c r="E837" s="5"/>
      <c r="F837" s="5"/>
      <c r="G837" s="5"/>
      <c r="H837" s="6"/>
      <c r="I837" s="5"/>
      <c r="J837" s="5"/>
      <c r="K837" s="5"/>
      <c r="L837" s="5"/>
      <c r="M837" s="5"/>
      <c r="N837" s="5"/>
    </row>
    <row r="838" spans="2:14" x14ac:dyDescent="0.2">
      <c r="B838" s="103" t="s">
        <v>47</v>
      </c>
      <c r="C838" s="5"/>
      <c r="D838" s="5"/>
      <c r="E838" s="5"/>
      <c r="F838" s="5"/>
      <c r="G838" s="5"/>
      <c r="H838" s="6"/>
      <c r="I838" s="5"/>
      <c r="J838" s="5" t="s">
        <v>47</v>
      </c>
      <c r="K838" s="5"/>
      <c r="L838" s="5"/>
      <c r="M838" s="5"/>
      <c r="N838" s="5"/>
    </row>
    <row r="840" spans="2:14" x14ac:dyDescent="0.2">
      <c r="B840" s="109" t="s">
        <v>5</v>
      </c>
      <c r="C840" s="121" t="s">
        <v>22</v>
      </c>
      <c r="D840" s="117" t="s">
        <v>23</v>
      </c>
      <c r="E840" s="117" t="s">
        <v>24</v>
      </c>
      <c r="F840" s="117" t="s">
        <v>48</v>
      </c>
      <c r="G840" s="117" t="s">
        <v>25</v>
      </c>
      <c r="H840" s="118" t="s">
        <v>0</v>
      </c>
      <c r="I840" s="119" t="s">
        <v>26</v>
      </c>
      <c r="J840" s="119"/>
      <c r="K840" s="119"/>
      <c r="L840" s="119"/>
      <c r="M840" s="123" t="s">
        <v>27</v>
      </c>
      <c r="N840" s="124" t="s">
        <v>28</v>
      </c>
    </row>
    <row r="841" spans="2:14" x14ac:dyDescent="0.2">
      <c r="B841" s="110"/>
      <c r="C841" s="122"/>
      <c r="D841" s="117"/>
      <c r="E841" s="117"/>
      <c r="F841" s="117"/>
      <c r="G841" s="117"/>
      <c r="H841" s="118"/>
      <c r="I841" s="3" t="s">
        <v>29</v>
      </c>
      <c r="J841" s="3" t="s">
        <v>30</v>
      </c>
      <c r="K841" s="3" t="s">
        <v>31</v>
      </c>
      <c r="L841" s="3" t="s">
        <v>32</v>
      </c>
      <c r="M841" s="123"/>
      <c r="N841" s="125"/>
    </row>
    <row r="842" spans="2:14" x14ac:dyDescent="0.2">
      <c r="B842" s="126" t="s">
        <v>84</v>
      </c>
      <c r="C842" s="127"/>
      <c r="D842" s="127"/>
      <c r="E842" s="127"/>
      <c r="F842" s="127"/>
      <c r="G842" s="128"/>
      <c r="H842" s="92" t="s">
        <v>86</v>
      </c>
      <c r="I842" s="91">
        <v>113.88420000000001</v>
      </c>
      <c r="J842" s="91">
        <v>81.4041</v>
      </c>
      <c r="K842" s="91">
        <v>40.770000000000003</v>
      </c>
      <c r="L842" s="88"/>
      <c r="M842" s="89">
        <v>3.13</v>
      </c>
      <c r="N842" s="90"/>
    </row>
    <row r="843" spans="2:14" x14ac:dyDescent="0.2">
      <c r="B843" s="129"/>
      <c r="C843" s="130"/>
      <c r="D843" s="130"/>
      <c r="E843" s="130"/>
      <c r="F843" s="130"/>
      <c r="G843" s="131"/>
      <c r="H843" s="92" t="s">
        <v>87</v>
      </c>
      <c r="I843" s="91">
        <v>103.01219999999999</v>
      </c>
      <c r="J843" s="91">
        <v>73.385999999999996</v>
      </c>
      <c r="K843" s="91">
        <v>36.828900000000004</v>
      </c>
      <c r="L843" s="88"/>
      <c r="M843" s="89">
        <v>3.13</v>
      </c>
      <c r="N843" s="90"/>
    </row>
    <row r="844" spans="2:14" x14ac:dyDescent="0.2">
      <c r="B844" s="129"/>
      <c r="C844" s="130"/>
      <c r="D844" s="130"/>
      <c r="E844" s="130"/>
      <c r="F844" s="130"/>
      <c r="G844" s="131"/>
      <c r="H844" s="92" t="s">
        <v>4</v>
      </c>
      <c r="I844" s="91">
        <v>427.94910000000004</v>
      </c>
      <c r="J844" s="91">
        <v>305.77499999999998</v>
      </c>
      <c r="K844" s="91">
        <v>153.83879999999999</v>
      </c>
      <c r="L844" s="91"/>
      <c r="M844" s="91">
        <v>13.32</v>
      </c>
      <c r="N844" s="91"/>
    </row>
    <row r="845" spans="2:14" x14ac:dyDescent="0.2">
      <c r="B845" s="129"/>
      <c r="C845" s="130"/>
      <c r="D845" s="130"/>
      <c r="E845" s="130"/>
      <c r="F845" s="130"/>
      <c r="G845" s="131"/>
      <c r="H845" s="92" t="s">
        <v>1</v>
      </c>
      <c r="I845" s="91">
        <v>57.213900000000002</v>
      </c>
      <c r="J845" s="91">
        <v>40.770000000000003</v>
      </c>
      <c r="K845" s="91">
        <v>20.6568</v>
      </c>
      <c r="L845" s="91"/>
      <c r="M845" s="91">
        <v>3.26</v>
      </c>
      <c r="N845" s="91"/>
    </row>
    <row r="846" spans="2:14" x14ac:dyDescent="0.2">
      <c r="B846" s="129"/>
      <c r="C846" s="130"/>
      <c r="D846" s="130"/>
      <c r="E846" s="130"/>
      <c r="F846" s="130"/>
      <c r="G846" s="131"/>
      <c r="H846" s="92" t="s">
        <v>3</v>
      </c>
      <c r="I846" s="91">
        <v>33.975000000000001</v>
      </c>
      <c r="J846" s="91">
        <v>24.733799999999999</v>
      </c>
      <c r="K846" s="91">
        <v>12.638699999999998</v>
      </c>
      <c r="L846" s="91"/>
      <c r="M846" s="91">
        <v>0.68</v>
      </c>
      <c r="N846" s="91"/>
    </row>
    <row r="847" spans="2:14" x14ac:dyDescent="0.2">
      <c r="B847" s="129"/>
      <c r="C847" s="130"/>
      <c r="D847" s="130"/>
      <c r="E847" s="130"/>
      <c r="F847" s="130"/>
      <c r="G847" s="131"/>
      <c r="H847" s="92" t="s">
        <v>2</v>
      </c>
      <c r="I847" s="91">
        <v>10.872</v>
      </c>
      <c r="J847" s="91">
        <v>8.2899000000000012</v>
      </c>
      <c r="K847" s="91">
        <v>4.2129000000000003</v>
      </c>
      <c r="L847" s="91"/>
      <c r="M847" s="91">
        <v>0.27</v>
      </c>
      <c r="N847" s="91"/>
    </row>
    <row r="848" spans="2:14" x14ac:dyDescent="0.2">
      <c r="B848" s="81" t="s">
        <v>88</v>
      </c>
      <c r="C848" s="78" t="s">
        <v>80</v>
      </c>
      <c r="D848" s="81">
        <v>17</v>
      </c>
      <c r="E848" s="81">
        <v>4</v>
      </c>
      <c r="F848" s="81">
        <v>1</v>
      </c>
      <c r="G848" s="22">
        <v>2.9</v>
      </c>
      <c r="H848" s="20" t="s">
        <v>86</v>
      </c>
      <c r="I848" s="83">
        <v>72</v>
      </c>
      <c r="J848" s="83">
        <v>15</v>
      </c>
      <c r="K848" s="83">
        <v>1</v>
      </c>
      <c r="L848" s="93">
        <f>SUM(I848:K848)</f>
        <v>88</v>
      </c>
      <c r="M848" s="84">
        <v>31</v>
      </c>
      <c r="N848" s="93">
        <f>SUM(L848:M848)</f>
        <v>119</v>
      </c>
    </row>
    <row r="849" spans="2:14" x14ac:dyDescent="0.2">
      <c r="B849" s="3"/>
      <c r="C849" s="3"/>
      <c r="D849" s="3"/>
      <c r="E849" s="3"/>
      <c r="F849" s="3"/>
      <c r="G849" s="3"/>
      <c r="H849" s="8" t="s">
        <v>33</v>
      </c>
      <c r="I849" s="94">
        <f>IFERROR(I848*I842,"")</f>
        <v>8199.6624000000011</v>
      </c>
      <c r="J849" s="94">
        <f t="shared" ref="J849:M849" si="243">IFERROR(J848*J842,"")</f>
        <v>1221.0615</v>
      </c>
      <c r="K849" s="94">
        <f t="shared" si="243"/>
        <v>40.770000000000003</v>
      </c>
      <c r="L849" s="93">
        <f t="shared" ref="L849:L860" si="244">SUM(I849:K849)</f>
        <v>9461.4939000000013</v>
      </c>
      <c r="M849" s="94">
        <f t="shared" si="243"/>
        <v>97.03</v>
      </c>
      <c r="N849" s="93">
        <f t="shared" ref="N849:N861" si="245">SUM(L849:M849)</f>
        <v>9558.523900000002</v>
      </c>
    </row>
    <row r="850" spans="2:14" x14ac:dyDescent="0.2">
      <c r="B850" s="3"/>
      <c r="C850" s="3"/>
      <c r="D850" s="3"/>
      <c r="E850" s="3"/>
      <c r="F850" s="3"/>
      <c r="G850" s="3"/>
      <c r="H850" s="20" t="s">
        <v>87</v>
      </c>
      <c r="I850" s="83">
        <v>0</v>
      </c>
      <c r="J850" s="83">
        <v>0</v>
      </c>
      <c r="K850" s="83">
        <v>0</v>
      </c>
      <c r="L850" s="93">
        <f t="shared" si="244"/>
        <v>0</v>
      </c>
      <c r="M850" s="84">
        <v>0</v>
      </c>
      <c r="N850" s="93">
        <f t="shared" si="245"/>
        <v>0</v>
      </c>
    </row>
    <row r="851" spans="2:14" x14ac:dyDescent="0.2">
      <c r="B851" s="3"/>
      <c r="C851" s="3"/>
      <c r="D851" s="3"/>
      <c r="E851" s="3"/>
      <c r="F851" s="3"/>
      <c r="G851" s="3"/>
      <c r="H851" s="8" t="s">
        <v>33</v>
      </c>
      <c r="I851" s="94">
        <f>IFERROR(I850*I843,"")</f>
        <v>0</v>
      </c>
      <c r="J851" s="94">
        <f t="shared" ref="J851:M851" si="246">IFERROR(J850*J843,"")</f>
        <v>0</v>
      </c>
      <c r="K851" s="94">
        <f t="shared" si="246"/>
        <v>0</v>
      </c>
      <c r="L851" s="93">
        <f t="shared" si="244"/>
        <v>0</v>
      </c>
      <c r="M851" s="94">
        <f t="shared" si="246"/>
        <v>0</v>
      </c>
      <c r="N851" s="93">
        <f t="shared" si="245"/>
        <v>0</v>
      </c>
    </row>
    <row r="852" spans="2:14" x14ac:dyDescent="0.2">
      <c r="B852" s="3"/>
      <c r="C852" s="3"/>
      <c r="D852" s="3"/>
      <c r="E852" s="3"/>
      <c r="F852" s="3"/>
      <c r="G852" s="3"/>
      <c r="H852" s="21" t="s">
        <v>4</v>
      </c>
      <c r="I852" s="86">
        <v>0</v>
      </c>
      <c r="J852" s="83">
        <v>0</v>
      </c>
      <c r="K852" s="83">
        <v>0</v>
      </c>
      <c r="L852" s="93">
        <f t="shared" si="244"/>
        <v>0</v>
      </c>
      <c r="M852" s="84">
        <v>0</v>
      </c>
      <c r="N852" s="93">
        <f t="shared" si="245"/>
        <v>0</v>
      </c>
    </row>
    <row r="853" spans="2:14" x14ac:dyDescent="0.2">
      <c r="B853" s="3"/>
      <c r="C853" s="3"/>
      <c r="D853" s="3"/>
      <c r="E853" s="3"/>
      <c r="F853" s="3"/>
      <c r="G853" s="3"/>
      <c r="H853" s="8" t="s">
        <v>33</v>
      </c>
      <c r="I853" s="94">
        <f>IFERROR(I852*I854,"")</f>
        <v>0</v>
      </c>
      <c r="J853" s="94">
        <f t="shared" ref="J853:M853" si="247">IFERROR(J852*J854,"")</f>
        <v>0</v>
      </c>
      <c r="K853" s="94">
        <f t="shared" si="247"/>
        <v>0</v>
      </c>
      <c r="L853" s="93">
        <f t="shared" si="244"/>
        <v>0</v>
      </c>
      <c r="M853" s="94">
        <f t="shared" si="247"/>
        <v>0</v>
      </c>
      <c r="N853" s="93">
        <f t="shared" si="245"/>
        <v>0</v>
      </c>
    </row>
    <row r="854" spans="2:14" x14ac:dyDescent="0.2">
      <c r="B854" s="3"/>
      <c r="C854" s="3"/>
      <c r="D854" s="3"/>
      <c r="E854" s="3"/>
      <c r="F854" s="3"/>
      <c r="G854" s="3"/>
      <c r="H854" s="21" t="s">
        <v>1</v>
      </c>
      <c r="I854" s="86">
        <v>0</v>
      </c>
      <c r="J854" s="83">
        <v>0</v>
      </c>
      <c r="K854" s="83">
        <v>0</v>
      </c>
      <c r="L854" s="93">
        <f t="shared" si="244"/>
        <v>0</v>
      </c>
      <c r="M854" s="84">
        <v>0</v>
      </c>
      <c r="N854" s="93">
        <f t="shared" si="245"/>
        <v>0</v>
      </c>
    </row>
    <row r="855" spans="2:14" x14ac:dyDescent="0.2">
      <c r="B855" s="3"/>
      <c r="C855" s="3"/>
      <c r="D855" s="3"/>
      <c r="E855" s="3"/>
      <c r="F855" s="3"/>
      <c r="G855" s="3"/>
      <c r="H855" s="8" t="s">
        <v>33</v>
      </c>
      <c r="I855" s="94">
        <f>IFERROR(I854*I845,"")</f>
        <v>0</v>
      </c>
      <c r="J855" s="94">
        <f t="shared" ref="J855:M855" si="248">IFERROR(J854*J845,"")</f>
        <v>0</v>
      </c>
      <c r="K855" s="94">
        <f t="shared" si="248"/>
        <v>0</v>
      </c>
      <c r="L855" s="93">
        <f t="shared" si="244"/>
        <v>0</v>
      </c>
      <c r="M855" s="94">
        <f t="shared" si="248"/>
        <v>0</v>
      </c>
      <c r="N855" s="93">
        <f t="shared" si="245"/>
        <v>0</v>
      </c>
    </row>
    <row r="856" spans="2:14" x14ac:dyDescent="0.2">
      <c r="B856" s="3"/>
      <c r="C856" s="3"/>
      <c r="D856" s="3"/>
      <c r="E856" s="3"/>
      <c r="F856" s="3"/>
      <c r="G856" s="3"/>
      <c r="H856" s="21" t="s">
        <v>3</v>
      </c>
      <c r="I856" s="86">
        <v>0</v>
      </c>
      <c r="J856" s="83">
        <v>0</v>
      </c>
      <c r="K856" s="83">
        <v>0</v>
      </c>
      <c r="L856" s="93">
        <f t="shared" si="244"/>
        <v>0</v>
      </c>
      <c r="M856" s="84">
        <v>0</v>
      </c>
      <c r="N856" s="93">
        <f t="shared" si="245"/>
        <v>0</v>
      </c>
    </row>
    <row r="857" spans="2:14" x14ac:dyDescent="0.2">
      <c r="B857" s="3"/>
      <c r="C857" s="3"/>
      <c r="D857" s="3"/>
      <c r="E857" s="3"/>
      <c r="F857" s="3"/>
      <c r="G857" s="3"/>
      <c r="H857" s="8" t="s">
        <v>33</v>
      </c>
      <c r="I857" s="94">
        <f>IFERROR(I856*I846,"")</f>
        <v>0</v>
      </c>
      <c r="J857" s="94">
        <f t="shared" ref="J857:M857" si="249">IFERROR(J856*J846,"")</f>
        <v>0</v>
      </c>
      <c r="K857" s="94">
        <f t="shared" si="249"/>
        <v>0</v>
      </c>
      <c r="L857" s="93">
        <f t="shared" si="244"/>
        <v>0</v>
      </c>
      <c r="M857" s="94">
        <f t="shared" si="249"/>
        <v>0</v>
      </c>
      <c r="N857" s="93">
        <f t="shared" si="245"/>
        <v>0</v>
      </c>
    </row>
    <row r="858" spans="2:14" x14ac:dyDescent="0.2">
      <c r="B858" s="3"/>
      <c r="C858" s="3"/>
      <c r="D858" s="3"/>
      <c r="E858" s="3"/>
      <c r="F858" s="3"/>
      <c r="G858" s="3"/>
      <c r="H858" s="21" t="s">
        <v>2</v>
      </c>
      <c r="I858" s="85">
        <v>0</v>
      </c>
      <c r="J858" s="83">
        <v>0</v>
      </c>
      <c r="K858" s="83">
        <v>0</v>
      </c>
      <c r="L858" s="93">
        <f t="shared" si="244"/>
        <v>0</v>
      </c>
      <c r="M858" s="84">
        <v>0</v>
      </c>
      <c r="N858" s="93">
        <f t="shared" si="245"/>
        <v>0</v>
      </c>
    </row>
    <row r="859" spans="2:14" x14ac:dyDescent="0.2">
      <c r="B859" s="3"/>
      <c r="C859" s="3"/>
      <c r="D859" s="3"/>
      <c r="E859" s="3"/>
      <c r="F859" s="3"/>
      <c r="G859" s="3"/>
      <c r="H859" s="8" t="s">
        <v>33</v>
      </c>
      <c r="I859" s="94">
        <f>SUM(I858*I847)</f>
        <v>0</v>
      </c>
      <c r="J859" s="94">
        <f t="shared" ref="J859:M859" si="250">SUM(J858*J847)</f>
        <v>0</v>
      </c>
      <c r="K859" s="94">
        <f t="shared" si="250"/>
        <v>0</v>
      </c>
      <c r="L859" s="93">
        <f t="shared" si="244"/>
        <v>0</v>
      </c>
      <c r="M859" s="94">
        <f t="shared" si="250"/>
        <v>0</v>
      </c>
      <c r="N859" s="93">
        <f t="shared" si="245"/>
        <v>0</v>
      </c>
    </row>
    <row r="860" spans="2:14" x14ac:dyDescent="0.2">
      <c r="B860" s="3"/>
      <c r="C860" s="3"/>
      <c r="D860" s="3"/>
      <c r="E860" s="3"/>
      <c r="F860" s="3"/>
      <c r="G860" s="3"/>
      <c r="H860" s="9" t="s">
        <v>34</v>
      </c>
      <c r="I860" s="94">
        <f>SUM(I848+I850+I852+I854+I856+I858)</f>
        <v>72</v>
      </c>
      <c r="J860" s="94">
        <f t="shared" ref="J860:M860" si="251">SUM(J848+J850+J852+J854+J856+J858)</f>
        <v>15</v>
      </c>
      <c r="K860" s="94">
        <f t="shared" si="251"/>
        <v>1</v>
      </c>
      <c r="L860" s="93">
        <f t="shared" si="244"/>
        <v>88</v>
      </c>
      <c r="M860" s="94">
        <f t="shared" si="251"/>
        <v>31</v>
      </c>
      <c r="N860" s="93">
        <f t="shared" si="245"/>
        <v>119</v>
      </c>
    </row>
    <row r="861" spans="2:14" x14ac:dyDescent="0.2">
      <c r="B861" s="3"/>
      <c r="C861" s="3"/>
      <c r="D861" s="3"/>
      <c r="E861" s="3"/>
      <c r="F861" s="3"/>
      <c r="G861" s="3"/>
      <c r="H861" s="9" t="s">
        <v>49</v>
      </c>
      <c r="I861" s="94">
        <f>SUM(I849+I851+I853+I855+I857+I859)</f>
        <v>8199.6624000000011</v>
      </c>
      <c r="J861" s="94">
        <f t="shared" ref="J861:K861" si="252">SUM(J849+J851+J853+J855+J857+J859)</f>
        <v>1221.0615</v>
      </c>
      <c r="K861" s="94">
        <f t="shared" si="252"/>
        <v>40.770000000000003</v>
      </c>
      <c r="L861" s="98">
        <f t="shared" ref="L861" si="253">SUM(I861:K861)</f>
        <v>9461.4939000000013</v>
      </c>
      <c r="M861" s="97">
        <f t="shared" ref="M861" si="254">SUM(M849+M851+M853+M855+M857+M859)</f>
        <v>97.03</v>
      </c>
      <c r="N861" s="98">
        <f t="shared" si="245"/>
        <v>9558.523900000002</v>
      </c>
    </row>
    <row r="862" spans="2:14" x14ac:dyDescent="0.2">
      <c r="B862" s="106" t="s">
        <v>35</v>
      </c>
      <c r="C862" s="106"/>
      <c r="D862" s="106"/>
      <c r="E862" s="106"/>
      <c r="F862" s="104"/>
      <c r="G862" s="5"/>
      <c r="H862" s="6"/>
      <c r="I862" s="5"/>
      <c r="J862" s="12"/>
      <c r="K862" s="12"/>
      <c r="L862" s="13"/>
      <c r="M862" s="12"/>
      <c r="N862" s="12"/>
    </row>
    <row r="863" spans="2:14" x14ac:dyDescent="0.2">
      <c r="B863" s="107" t="s">
        <v>79</v>
      </c>
      <c r="C863" s="107"/>
      <c r="D863" s="107"/>
      <c r="E863" s="107"/>
      <c r="F863" s="107"/>
      <c r="G863" s="107"/>
      <c r="H863" s="107"/>
      <c r="I863" s="107"/>
      <c r="J863" s="79"/>
      <c r="K863" s="79"/>
      <c r="L863" s="80"/>
      <c r="M863" s="79"/>
      <c r="N863" s="79"/>
    </row>
    <row r="864" spans="2:14" x14ac:dyDescent="0.2">
      <c r="B864" s="108" t="s">
        <v>36</v>
      </c>
      <c r="C864" s="108"/>
      <c r="D864" s="108"/>
      <c r="E864" s="108"/>
      <c r="F864" s="108"/>
      <c r="G864" s="108"/>
      <c r="H864" s="108"/>
      <c r="I864" s="108"/>
      <c r="J864" s="12"/>
      <c r="K864" s="12"/>
      <c r="L864" s="13"/>
      <c r="M864" s="12"/>
      <c r="N864" s="12"/>
    </row>
    <row r="865" spans="2:14" x14ac:dyDescent="0.2">
      <c r="B865" s="108" t="s">
        <v>37</v>
      </c>
      <c r="C865" s="108"/>
      <c r="D865" s="108"/>
      <c r="E865" s="108"/>
      <c r="F865" s="108"/>
      <c r="G865" s="108"/>
      <c r="H865" s="108"/>
      <c r="I865" s="108"/>
      <c r="J865" s="12"/>
      <c r="K865" s="12"/>
      <c r="L865" s="13"/>
      <c r="M865" s="12"/>
      <c r="N865" s="12"/>
    </row>
    <row r="866" spans="2:14" x14ac:dyDescent="0.2">
      <c r="B866" s="108" t="s">
        <v>38</v>
      </c>
      <c r="C866" s="108"/>
      <c r="D866" s="108"/>
      <c r="E866" s="108"/>
      <c r="F866" s="108"/>
      <c r="G866" s="108"/>
      <c r="H866" s="108"/>
      <c r="I866" s="108"/>
      <c r="J866" s="12"/>
      <c r="K866" s="12"/>
      <c r="L866" s="13"/>
      <c r="M866" s="12"/>
      <c r="N866" s="12"/>
    </row>
    <row r="867" spans="2:14" x14ac:dyDescent="0.2">
      <c r="B867" s="108" t="s">
        <v>39</v>
      </c>
      <c r="C867" s="108"/>
      <c r="D867" s="108"/>
      <c r="E867" s="108"/>
      <c r="F867" s="108"/>
      <c r="G867" s="108"/>
      <c r="H867" s="108"/>
      <c r="I867" s="108"/>
      <c r="J867" s="5"/>
      <c r="K867" s="5"/>
      <c r="L867" s="5"/>
      <c r="M867" s="5"/>
      <c r="N867" s="5"/>
    </row>
    <row r="868" spans="2:14" x14ac:dyDescent="0.2">
      <c r="B868" s="108" t="s">
        <v>40</v>
      </c>
      <c r="C868" s="108"/>
      <c r="D868" s="108"/>
      <c r="E868" s="108"/>
      <c r="F868" s="108"/>
      <c r="G868" s="108"/>
      <c r="H868" s="108"/>
      <c r="I868" s="108"/>
      <c r="J868" s="5"/>
      <c r="K868" s="5"/>
      <c r="L868" s="5"/>
      <c r="M868" s="5"/>
      <c r="N868" s="5"/>
    </row>
    <row r="869" spans="2:14" x14ac:dyDescent="0.2">
      <c r="B869" s="108" t="s">
        <v>41</v>
      </c>
      <c r="C869" s="108"/>
      <c r="D869" s="108"/>
      <c r="E869" s="108"/>
      <c r="F869" s="108"/>
      <c r="G869" s="108"/>
      <c r="H869" s="108"/>
      <c r="I869" s="108"/>
      <c r="J869" s="5"/>
      <c r="K869" s="5"/>
      <c r="L869" s="5"/>
      <c r="M869" s="5"/>
      <c r="N869" s="5"/>
    </row>
    <row r="870" spans="2:14" x14ac:dyDescent="0.2">
      <c r="B870" s="108" t="s">
        <v>42</v>
      </c>
      <c r="C870" s="108"/>
      <c r="D870" s="108"/>
      <c r="E870" s="108"/>
      <c r="F870" s="108"/>
      <c r="G870" s="108"/>
      <c r="H870" s="108"/>
      <c r="I870" s="108"/>
      <c r="J870" s="5"/>
      <c r="K870" s="5"/>
      <c r="L870" s="5"/>
      <c r="M870" s="5"/>
      <c r="N870" s="5"/>
    </row>
    <row r="871" spans="2:14" x14ac:dyDescent="0.2">
      <c r="B871" s="103"/>
      <c r="C871" s="103"/>
      <c r="D871" s="103"/>
      <c r="E871" s="103"/>
      <c r="F871" s="103"/>
      <c r="G871" s="103"/>
      <c r="H871" s="103"/>
      <c r="I871" s="103"/>
      <c r="J871" s="5"/>
      <c r="K871" s="5"/>
      <c r="L871" s="5"/>
      <c r="M871" s="5"/>
      <c r="N871" s="5"/>
    </row>
    <row r="872" spans="2:14" x14ac:dyDescent="0.2">
      <c r="B872" s="5" t="s">
        <v>43</v>
      </c>
      <c r="C872" s="5"/>
      <c r="D872" s="5"/>
      <c r="E872" s="5"/>
      <c r="F872" s="5"/>
      <c r="G872" s="5"/>
      <c r="H872" s="6"/>
      <c r="I872" s="5"/>
      <c r="J872" s="5" t="s">
        <v>44</v>
      </c>
      <c r="K872" s="5"/>
      <c r="L872" s="5"/>
      <c r="M872" s="5"/>
      <c r="N872" s="5"/>
    </row>
    <row r="873" spans="2:14" x14ac:dyDescent="0.2">
      <c r="B873" s="16" t="s">
        <v>78</v>
      </c>
      <c r="C873" s="16"/>
      <c r="D873" s="5"/>
      <c r="E873" s="5"/>
      <c r="F873" s="5"/>
      <c r="G873" s="5"/>
      <c r="H873" s="6"/>
      <c r="I873" s="5"/>
      <c r="J873" s="16"/>
      <c r="K873" s="16"/>
      <c r="L873" s="16"/>
      <c r="M873" s="5"/>
      <c r="N873" s="5"/>
    </row>
    <row r="874" spans="2:14" x14ac:dyDescent="0.2">
      <c r="B874" s="17" t="s">
        <v>45</v>
      </c>
      <c r="C874" s="5"/>
      <c r="D874" s="5"/>
      <c r="E874" s="5"/>
      <c r="F874" s="5"/>
      <c r="G874" s="5"/>
      <c r="H874" s="6"/>
      <c r="I874" s="5"/>
      <c r="J874" s="5" t="s">
        <v>45</v>
      </c>
      <c r="K874" s="5"/>
      <c r="L874" s="5"/>
      <c r="M874" s="5"/>
      <c r="N874" s="5"/>
    </row>
    <row r="875" spans="2:14" x14ac:dyDescent="0.2">
      <c r="B875" s="5"/>
      <c r="C875" s="5"/>
      <c r="D875" s="5"/>
      <c r="E875" s="5"/>
      <c r="F875" s="5"/>
      <c r="G875" s="5"/>
      <c r="H875" s="6"/>
      <c r="I875" s="5"/>
      <c r="J875" s="5"/>
      <c r="K875" s="5"/>
      <c r="L875" s="5"/>
      <c r="M875" s="5"/>
      <c r="N875" s="5"/>
    </row>
    <row r="876" spans="2:14" x14ac:dyDescent="0.2">
      <c r="B876" s="16"/>
      <c r="C876" s="16"/>
      <c r="D876" s="5"/>
      <c r="E876" s="5"/>
      <c r="F876" s="5"/>
      <c r="G876" s="5"/>
      <c r="H876" s="6"/>
      <c r="I876" s="5"/>
      <c r="J876" s="16"/>
      <c r="K876" s="16"/>
      <c r="L876" s="16"/>
      <c r="M876" s="5"/>
      <c r="N876" s="5"/>
    </row>
    <row r="877" spans="2:14" x14ac:dyDescent="0.2">
      <c r="B877" s="18" t="s">
        <v>46</v>
      </c>
      <c r="C877" s="5"/>
      <c r="D877" s="5"/>
      <c r="E877" s="5"/>
      <c r="F877" s="5"/>
      <c r="G877" s="5"/>
      <c r="H877" s="6"/>
      <c r="I877" s="5"/>
      <c r="J877" s="105" t="s">
        <v>46</v>
      </c>
      <c r="K877" s="105"/>
      <c r="L877" s="105"/>
      <c r="M877" s="5"/>
      <c r="N877" s="5"/>
    </row>
    <row r="878" spans="2:14" x14ac:dyDescent="0.2">
      <c r="B878" s="5"/>
      <c r="C878" s="5"/>
      <c r="D878" s="5"/>
      <c r="E878" s="5"/>
      <c r="F878" s="5"/>
      <c r="G878" s="5"/>
      <c r="H878" s="6"/>
      <c r="I878" s="5"/>
      <c r="J878" s="5"/>
      <c r="K878" s="5"/>
      <c r="L878" s="5"/>
      <c r="M878" s="5"/>
      <c r="N878" s="5"/>
    </row>
    <row r="879" spans="2:14" x14ac:dyDescent="0.2">
      <c r="B879" s="103" t="s">
        <v>47</v>
      </c>
      <c r="C879" s="5"/>
      <c r="D879" s="5"/>
      <c r="E879" s="5"/>
      <c r="F879" s="5"/>
      <c r="G879" s="5"/>
      <c r="H879" s="6"/>
      <c r="I879" s="5"/>
      <c r="J879" s="5" t="s">
        <v>47</v>
      </c>
      <c r="K879" s="5"/>
      <c r="L879" s="5"/>
      <c r="M879" s="5"/>
      <c r="N879" s="5"/>
    </row>
    <row r="882" spans="2:14" x14ac:dyDescent="0.2">
      <c r="B882" s="109" t="s">
        <v>5</v>
      </c>
      <c r="C882" s="121" t="s">
        <v>22</v>
      </c>
      <c r="D882" s="117" t="s">
        <v>23</v>
      </c>
      <c r="E882" s="117" t="s">
        <v>24</v>
      </c>
      <c r="F882" s="117" t="s">
        <v>48</v>
      </c>
      <c r="G882" s="117" t="s">
        <v>25</v>
      </c>
      <c r="H882" s="118" t="s">
        <v>0</v>
      </c>
      <c r="I882" s="119" t="s">
        <v>26</v>
      </c>
      <c r="J882" s="119"/>
      <c r="K882" s="119"/>
      <c r="L882" s="119"/>
      <c r="M882" s="123" t="s">
        <v>27</v>
      </c>
      <c r="N882" s="124" t="s">
        <v>28</v>
      </c>
    </row>
    <row r="883" spans="2:14" x14ac:dyDescent="0.2">
      <c r="B883" s="110"/>
      <c r="C883" s="122"/>
      <c r="D883" s="117"/>
      <c r="E883" s="117"/>
      <c r="F883" s="117"/>
      <c r="G883" s="117"/>
      <c r="H883" s="118"/>
      <c r="I883" s="3" t="s">
        <v>29</v>
      </c>
      <c r="J883" s="3" t="s">
        <v>30</v>
      </c>
      <c r="K883" s="3" t="s">
        <v>31</v>
      </c>
      <c r="L883" s="3" t="s">
        <v>32</v>
      </c>
      <c r="M883" s="123"/>
      <c r="N883" s="125"/>
    </row>
    <row r="884" spans="2:14" x14ac:dyDescent="0.2">
      <c r="B884" s="126" t="s">
        <v>84</v>
      </c>
      <c r="C884" s="127"/>
      <c r="D884" s="127"/>
      <c r="E884" s="127"/>
      <c r="F884" s="127"/>
      <c r="G884" s="128"/>
      <c r="H884" s="92" t="s">
        <v>86</v>
      </c>
      <c r="I884" s="91">
        <v>113.88420000000001</v>
      </c>
      <c r="J884" s="91">
        <v>81.4041</v>
      </c>
      <c r="K884" s="91">
        <v>40.770000000000003</v>
      </c>
      <c r="L884" s="88"/>
      <c r="M884" s="89">
        <v>3.13</v>
      </c>
      <c r="N884" s="90"/>
    </row>
    <row r="885" spans="2:14" x14ac:dyDescent="0.2">
      <c r="B885" s="129"/>
      <c r="C885" s="130"/>
      <c r="D885" s="130"/>
      <c r="E885" s="130"/>
      <c r="F885" s="130"/>
      <c r="G885" s="131"/>
      <c r="H885" s="92" t="s">
        <v>87</v>
      </c>
      <c r="I885" s="91">
        <v>103.01219999999999</v>
      </c>
      <c r="J885" s="91">
        <v>73.385999999999996</v>
      </c>
      <c r="K885" s="91">
        <v>36.828900000000004</v>
      </c>
      <c r="L885" s="88"/>
      <c r="M885" s="89">
        <v>3.13</v>
      </c>
      <c r="N885" s="90"/>
    </row>
    <row r="886" spans="2:14" x14ac:dyDescent="0.2">
      <c r="B886" s="129"/>
      <c r="C886" s="130"/>
      <c r="D886" s="130"/>
      <c r="E886" s="130"/>
      <c r="F886" s="130"/>
      <c r="G886" s="131"/>
      <c r="H886" s="92" t="s">
        <v>4</v>
      </c>
      <c r="I886" s="91">
        <v>427.94910000000004</v>
      </c>
      <c r="J886" s="91">
        <v>305.77499999999998</v>
      </c>
      <c r="K886" s="91">
        <v>153.83879999999999</v>
      </c>
      <c r="L886" s="91"/>
      <c r="M886" s="91">
        <v>13.32</v>
      </c>
      <c r="N886" s="91"/>
    </row>
    <row r="887" spans="2:14" x14ac:dyDescent="0.2">
      <c r="B887" s="129"/>
      <c r="C887" s="130"/>
      <c r="D887" s="130"/>
      <c r="E887" s="130"/>
      <c r="F887" s="130"/>
      <c r="G887" s="131"/>
      <c r="H887" s="92" t="s">
        <v>1</v>
      </c>
      <c r="I887" s="91">
        <v>57.213900000000002</v>
      </c>
      <c r="J887" s="91">
        <v>40.770000000000003</v>
      </c>
      <c r="K887" s="91">
        <v>20.6568</v>
      </c>
      <c r="L887" s="91"/>
      <c r="M887" s="91">
        <v>3.26</v>
      </c>
      <c r="N887" s="91"/>
    </row>
    <row r="888" spans="2:14" x14ac:dyDescent="0.2">
      <c r="B888" s="129"/>
      <c r="C888" s="130"/>
      <c r="D888" s="130"/>
      <c r="E888" s="130"/>
      <c r="F888" s="130"/>
      <c r="G888" s="131"/>
      <c r="H888" s="92" t="s">
        <v>3</v>
      </c>
      <c r="I888" s="91">
        <v>33.975000000000001</v>
      </c>
      <c r="J888" s="91">
        <v>24.733799999999999</v>
      </c>
      <c r="K888" s="91">
        <v>12.638699999999998</v>
      </c>
      <c r="L888" s="91"/>
      <c r="M888" s="91">
        <v>0.68</v>
      </c>
      <c r="N888" s="91"/>
    </row>
    <row r="889" spans="2:14" x14ac:dyDescent="0.2">
      <c r="B889" s="129"/>
      <c r="C889" s="130"/>
      <c r="D889" s="130"/>
      <c r="E889" s="130"/>
      <c r="F889" s="130"/>
      <c r="G889" s="131"/>
      <c r="H889" s="92" t="s">
        <v>2</v>
      </c>
      <c r="I889" s="91">
        <v>10.872</v>
      </c>
      <c r="J889" s="91">
        <v>8.2899000000000012</v>
      </c>
      <c r="K889" s="91">
        <v>4.2129000000000003</v>
      </c>
      <c r="L889" s="91"/>
      <c r="M889" s="91">
        <v>0.27</v>
      </c>
      <c r="N889" s="91"/>
    </row>
    <row r="890" spans="2:14" x14ac:dyDescent="0.2">
      <c r="B890" s="81" t="s">
        <v>88</v>
      </c>
      <c r="C890" s="78" t="s">
        <v>80</v>
      </c>
      <c r="D890" s="81">
        <v>17</v>
      </c>
      <c r="E890" s="81">
        <v>4</v>
      </c>
      <c r="F890" s="81">
        <v>3</v>
      </c>
      <c r="G890" s="22">
        <v>2</v>
      </c>
      <c r="H890" s="20" t="s">
        <v>86</v>
      </c>
      <c r="I890" s="83">
        <v>84</v>
      </c>
      <c r="J890" s="83">
        <v>18</v>
      </c>
      <c r="K890" s="83">
        <v>1</v>
      </c>
      <c r="L890" s="93">
        <f>SUM(I890:K890)</f>
        <v>103</v>
      </c>
      <c r="M890" s="84">
        <v>14</v>
      </c>
      <c r="N890" s="93">
        <f>SUM(L890:M890)</f>
        <v>117</v>
      </c>
    </row>
    <row r="891" spans="2:14" x14ac:dyDescent="0.2">
      <c r="B891" s="3"/>
      <c r="C891" s="3"/>
      <c r="D891" s="3"/>
      <c r="E891" s="3"/>
      <c r="F891" s="3"/>
      <c r="G891" s="3"/>
      <c r="H891" s="8" t="s">
        <v>33</v>
      </c>
      <c r="I891" s="94">
        <f>IFERROR(I890*I884,"")</f>
        <v>9566.2728000000006</v>
      </c>
      <c r="J891" s="94">
        <f t="shared" ref="J891:M891" si="255">IFERROR(J890*J884,"")</f>
        <v>1465.2737999999999</v>
      </c>
      <c r="K891" s="94">
        <f t="shared" si="255"/>
        <v>40.770000000000003</v>
      </c>
      <c r="L891" s="93">
        <f t="shared" ref="L891:L902" si="256">SUM(I891:K891)</f>
        <v>11072.316600000002</v>
      </c>
      <c r="M891" s="94">
        <f t="shared" si="255"/>
        <v>43.82</v>
      </c>
      <c r="N891" s="93">
        <f t="shared" ref="N891:N903" si="257">SUM(L891:M891)</f>
        <v>11116.136600000002</v>
      </c>
    </row>
    <row r="892" spans="2:14" x14ac:dyDescent="0.2">
      <c r="B892" s="3"/>
      <c r="C892" s="3"/>
      <c r="D892" s="3"/>
      <c r="E892" s="3"/>
      <c r="F892" s="3"/>
      <c r="G892" s="3"/>
      <c r="H892" s="20" t="s">
        <v>87</v>
      </c>
      <c r="I892" s="83">
        <v>0</v>
      </c>
      <c r="J892" s="83">
        <v>0</v>
      </c>
      <c r="K892" s="83">
        <v>0</v>
      </c>
      <c r="L892" s="93">
        <f t="shared" si="256"/>
        <v>0</v>
      </c>
      <c r="M892" s="84">
        <v>0</v>
      </c>
      <c r="N892" s="93">
        <f t="shared" si="257"/>
        <v>0</v>
      </c>
    </row>
    <row r="893" spans="2:14" x14ac:dyDescent="0.2">
      <c r="B893" s="3"/>
      <c r="C893" s="3"/>
      <c r="D893" s="3"/>
      <c r="E893" s="3"/>
      <c r="F893" s="3"/>
      <c r="G893" s="3"/>
      <c r="H893" s="8" t="s">
        <v>33</v>
      </c>
      <c r="I893" s="94">
        <f>IFERROR(I892*I885,"")</f>
        <v>0</v>
      </c>
      <c r="J893" s="94">
        <f t="shared" ref="J893:M893" si="258">IFERROR(J892*J885,"")</f>
        <v>0</v>
      </c>
      <c r="K893" s="94">
        <f t="shared" si="258"/>
        <v>0</v>
      </c>
      <c r="L893" s="93">
        <f t="shared" si="256"/>
        <v>0</v>
      </c>
      <c r="M893" s="94">
        <f t="shared" si="258"/>
        <v>0</v>
      </c>
      <c r="N893" s="93">
        <f t="shared" si="257"/>
        <v>0</v>
      </c>
    </row>
    <row r="894" spans="2:14" x14ac:dyDescent="0.2">
      <c r="B894" s="3"/>
      <c r="C894" s="3"/>
      <c r="D894" s="3"/>
      <c r="E894" s="3"/>
      <c r="F894" s="3"/>
      <c r="G894" s="3"/>
      <c r="H894" s="21" t="s">
        <v>4</v>
      </c>
      <c r="I894" s="86">
        <v>0</v>
      </c>
      <c r="J894" s="83">
        <v>0</v>
      </c>
      <c r="K894" s="83">
        <v>0</v>
      </c>
      <c r="L894" s="93">
        <f t="shared" si="256"/>
        <v>0</v>
      </c>
      <c r="M894" s="84">
        <v>0</v>
      </c>
      <c r="N894" s="93">
        <f t="shared" si="257"/>
        <v>0</v>
      </c>
    </row>
    <row r="895" spans="2:14" x14ac:dyDescent="0.2">
      <c r="B895" s="3"/>
      <c r="C895" s="3"/>
      <c r="D895" s="3"/>
      <c r="E895" s="3"/>
      <c r="F895" s="3"/>
      <c r="G895" s="3"/>
      <c r="H895" s="8" t="s">
        <v>33</v>
      </c>
      <c r="I895" s="94">
        <f>IFERROR(I894*I896,"")</f>
        <v>0</v>
      </c>
      <c r="J895" s="94">
        <f t="shared" ref="J895:M895" si="259">IFERROR(J894*J896,"")</f>
        <v>0</v>
      </c>
      <c r="K895" s="94">
        <f t="shared" si="259"/>
        <v>0</v>
      </c>
      <c r="L895" s="93">
        <f t="shared" si="256"/>
        <v>0</v>
      </c>
      <c r="M895" s="94">
        <f t="shared" si="259"/>
        <v>0</v>
      </c>
      <c r="N895" s="93">
        <f t="shared" si="257"/>
        <v>0</v>
      </c>
    </row>
    <row r="896" spans="2:14" x14ac:dyDescent="0.2">
      <c r="B896" s="3"/>
      <c r="C896" s="3"/>
      <c r="D896" s="3"/>
      <c r="E896" s="3"/>
      <c r="F896" s="3"/>
      <c r="G896" s="3"/>
      <c r="H896" s="21" t="s">
        <v>1</v>
      </c>
      <c r="I896" s="86">
        <v>0</v>
      </c>
      <c r="J896" s="83">
        <v>0</v>
      </c>
      <c r="K896" s="83">
        <v>0</v>
      </c>
      <c r="L896" s="93">
        <f t="shared" si="256"/>
        <v>0</v>
      </c>
      <c r="M896" s="84">
        <v>0</v>
      </c>
      <c r="N896" s="93">
        <f t="shared" si="257"/>
        <v>0</v>
      </c>
    </row>
    <row r="897" spans="2:14" x14ac:dyDescent="0.2">
      <c r="B897" s="3"/>
      <c r="C897" s="3"/>
      <c r="D897" s="3"/>
      <c r="E897" s="3"/>
      <c r="F897" s="3"/>
      <c r="G897" s="3"/>
      <c r="H897" s="8" t="s">
        <v>33</v>
      </c>
      <c r="I897" s="94">
        <f>IFERROR(I896*I887,"")</f>
        <v>0</v>
      </c>
      <c r="J897" s="94">
        <f t="shared" ref="J897:M897" si="260">IFERROR(J896*J887,"")</f>
        <v>0</v>
      </c>
      <c r="K897" s="94">
        <f t="shared" si="260"/>
        <v>0</v>
      </c>
      <c r="L897" s="93">
        <f t="shared" si="256"/>
        <v>0</v>
      </c>
      <c r="M897" s="94">
        <f t="shared" si="260"/>
        <v>0</v>
      </c>
      <c r="N897" s="93">
        <f t="shared" si="257"/>
        <v>0</v>
      </c>
    </row>
    <row r="898" spans="2:14" x14ac:dyDescent="0.2">
      <c r="B898" s="3"/>
      <c r="C898" s="3"/>
      <c r="D898" s="3"/>
      <c r="E898" s="3"/>
      <c r="F898" s="3"/>
      <c r="G898" s="3"/>
      <c r="H898" s="21" t="s">
        <v>3</v>
      </c>
      <c r="I898" s="86">
        <v>0</v>
      </c>
      <c r="J898" s="83">
        <v>0</v>
      </c>
      <c r="K898" s="83">
        <v>0</v>
      </c>
      <c r="L898" s="93">
        <f t="shared" si="256"/>
        <v>0</v>
      </c>
      <c r="M898" s="84">
        <v>0</v>
      </c>
      <c r="N898" s="93">
        <f t="shared" si="257"/>
        <v>0</v>
      </c>
    </row>
    <row r="899" spans="2:14" x14ac:dyDescent="0.2">
      <c r="B899" s="3"/>
      <c r="C899" s="3"/>
      <c r="D899" s="3"/>
      <c r="E899" s="3"/>
      <c r="F899" s="3"/>
      <c r="G899" s="3"/>
      <c r="H899" s="8" t="s">
        <v>33</v>
      </c>
      <c r="I899" s="94">
        <f>IFERROR(I898*I888,"")</f>
        <v>0</v>
      </c>
      <c r="J899" s="94">
        <f t="shared" ref="J899:M899" si="261">IFERROR(J898*J888,"")</f>
        <v>0</v>
      </c>
      <c r="K899" s="94">
        <f t="shared" si="261"/>
        <v>0</v>
      </c>
      <c r="L899" s="93">
        <f t="shared" si="256"/>
        <v>0</v>
      </c>
      <c r="M899" s="94">
        <f t="shared" si="261"/>
        <v>0</v>
      </c>
      <c r="N899" s="93">
        <f t="shared" si="257"/>
        <v>0</v>
      </c>
    </row>
    <row r="900" spans="2:14" x14ac:dyDescent="0.2">
      <c r="B900" s="3"/>
      <c r="C900" s="3"/>
      <c r="D900" s="3"/>
      <c r="E900" s="3"/>
      <c r="F900" s="3"/>
      <c r="G900" s="3"/>
      <c r="H900" s="21" t="s">
        <v>2</v>
      </c>
      <c r="I900" s="85">
        <v>0</v>
      </c>
      <c r="J900" s="83">
        <v>0</v>
      </c>
      <c r="K900" s="83">
        <v>0</v>
      </c>
      <c r="L900" s="93">
        <f t="shared" si="256"/>
        <v>0</v>
      </c>
      <c r="M900" s="84">
        <v>0</v>
      </c>
      <c r="N900" s="93">
        <f t="shared" si="257"/>
        <v>0</v>
      </c>
    </row>
    <row r="901" spans="2:14" x14ac:dyDescent="0.2">
      <c r="B901" s="3"/>
      <c r="C901" s="3"/>
      <c r="D901" s="3"/>
      <c r="E901" s="3"/>
      <c r="F901" s="3"/>
      <c r="G901" s="3"/>
      <c r="H901" s="8" t="s">
        <v>33</v>
      </c>
      <c r="I901" s="94">
        <f>SUM(I900*I889)</f>
        <v>0</v>
      </c>
      <c r="J901" s="94">
        <f t="shared" ref="J901:M901" si="262">SUM(J900*J889)</f>
        <v>0</v>
      </c>
      <c r="K901" s="94">
        <f t="shared" si="262"/>
        <v>0</v>
      </c>
      <c r="L901" s="93">
        <f t="shared" si="256"/>
        <v>0</v>
      </c>
      <c r="M901" s="94">
        <f t="shared" si="262"/>
        <v>0</v>
      </c>
      <c r="N901" s="93">
        <f t="shared" si="257"/>
        <v>0</v>
      </c>
    </row>
    <row r="902" spans="2:14" x14ac:dyDescent="0.2">
      <c r="B902" s="3"/>
      <c r="C902" s="3"/>
      <c r="D902" s="3"/>
      <c r="E902" s="3"/>
      <c r="F902" s="3"/>
      <c r="G902" s="3"/>
      <c r="H902" s="9" t="s">
        <v>34</v>
      </c>
      <c r="I902" s="94">
        <f>SUM(I890+I892+I894+I896+I898+I900)</f>
        <v>84</v>
      </c>
      <c r="J902" s="94">
        <f t="shared" ref="J902:M902" si="263">SUM(J890+J892+J894+J896+J898+J900)</f>
        <v>18</v>
      </c>
      <c r="K902" s="94">
        <f t="shared" si="263"/>
        <v>1</v>
      </c>
      <c r="L902" s="93">
        <f t="shared" si="256"/>
        <v>103</v>
      </c>
      <c r="M902" s="94">
        <f t="shared" si="263"/>
        <v>14</v>
      </c>
      <c r="N902" s="93">
        <f t="shared" si="257"/>
        <v>117</v>
      </c>
    </row>
    <row r="903" spans="2:14" x14ac:dyDescent="0.2">
      <c r="B903" s="3"/>
      <c r="C903" s="3"/>
      <c r="D903" s="3"/>
      <c r="E903" s="3"/>
      <c r="F903" s="3"/>
      <c r="G903" s="3"/>
      <c r="H903" s="9" t="s">
        <v>49</v>
      </c>
      <c r="I903" s="94">
        <f>SUM(I891+I893+I895+I897+I899+I901)</f>
        <v>9566.2728000000006</v>
      </c>
      <c r="J903" s="94">
        <f t="shared" ref="J903:K903" si="264">SUM(J891+J893+J895+J897+J899+J901)</f>
        <v>1465.2737999999999</v>
      </c>
      <c r="K903" s="94">
        <f t="shared" si="264"/>
        <v>40.770000000000003</v>
      </c>
      <c r="L903" s="98">
        <f t="shared" ref="L903" si="265">SUM(I903:K903)</f>
        <v>11072.316600000002</v>
      </c>
      <c r="M903" s="97">
        <f t="shared" ref="M903" si="266">SUM(M891+M893+M895+M897+M899+M901)</f>
        <v>43.82</v>
      </c>
      <c r="N903" s="98">
        <f t="shared" si="257"/>
        <v>11116.136600000002</v>
      </c>
    </row>
    <row r="904" spans="2:14" x14ac:dyDescent="0.2">
      <c r="B904" s="106" t="s">
        <v>35</v>
      </c>
      <c r="C904" s="106"/>
      <c r="D904" s="106"/>
      <c r="E904" s="106"/>
      <c r="F904" s="104"/>
      <c r="G904" s="5"/>
      <c r="H904" s="6"/>
      <c r="I904" s="5"/>
      <c r="J904" s="12"/>
      <c r="K904" s="12"/>
      <c r="L904" s="13"/>
      <c r="M904" s="12"/>
      <c r="N904" s="12"/>
    </row>
    <row r="905" spans="2:14" x14ac:dyDescent="0.2">
      <c r="B905" s="107" t="s">
        <v>79</v>
      </c>
      <c r="C905" s="107"/>
      <c r="D905" s="107"/>
      <c r="E905" s="107"/>
      <c r="F905" s="107"/>
      <c r="G905" s="107"/>
      <c r="H905" s="107"/>
      <c r="I905" s="107"/>
      <c r="J905" s="79"/>
      <c r="K905" s="79"/>
      <c r="L905" s="80"/>
      <c r="M905" s="79"/>
      <c r="N905" s="79"/>
    </row>
    <row r="906" spans="2:14" x14ac:dyDescent="0.2">
      <c r="B906" s="108" t="s">
        <v>36</v>
      </c>
      <c r="C906" s="108"/>
      <c r="D906" s="108"/>
      <c r="E906" s="108"/>
      <c r="F906" s="108"/>
      <c r="G906" s="108"/>
      <c r="H906" s="108"/>
      <c r="I906" s="108"/>
      <c r="J906" s="12"/>
      <c r="K906" s="12"/>
      <c r="L906" s="13"/>
      <c r="M906" s="12"/>
      <c r="N906" s="12"/>
    </row>
    <row r="907" spans="2:14" x14ac:dyDescent="0.2">
      <c r="B907" s="108" t="s">
        <v>37</v>
      </c>
      <c r="C907" s="108"/>
      <c r="D907" s="108"/>
      <c r="E907" s="108"/>
      <c r="F907" s="108"/>
      <c r="G907" s="108"/>
      <c r="H907" s="108"/>
      <c r="I907" s="108"/>
      <c r="J907" s="12"/>
      <c r="K907" s="12"/>
      <c r="L907" s="13"/>
      <c r="M907" s="12"/>
      <c r="N907" s="12"/>
    </row>
    <row r="908" spans="2:14" x14ac:dyDescent="0.2">
      <c r="B908" s="108" t="s">
        <v>38</v>
      </c>
      <c r="C908" s="108"/>
      <c r="D908" s="108"/>
      <c r="E908" s="108"/>
      <c r="F908" s="108"/>
      <c r="G908" s="108"/>
      <c r="H908" s="108"/>
      <c r="I908" s="108"/>
      <c r="J908" s="12"/>
      <c r="K908" s="12"/>
      <c r="L908" s="13"/>
      <c r="M908" s="12"/>
      <c r="N908" s="12"/>
    </row>
    <row r="909" spans="2:14" x14ac:dyDescent="0.2">
      <c r="B909" s="108" t="s">
        <v>39</v>
      </c>
      <c r="C909" s="108"/>
      <c r="D909" s="108"/>
      <c r="E909" s="108"/>
      <c r="F909" s="108"/>
      <c r="G909" s="108"/>
      <c r="H909" s="108"/>
      <c r="I909" s="108"/>
      <c r="J909" s="5"/>
      <c r="K909" s="5"/>
      <c r="L909" s="5"/>
      <c r="M909" s="5"/>
      <c r="N909" s="5"/>
    </row>
    <row r="910" spans="2:14" x14ac:dyDescent="0.2">
      <c r="B910" s="108" t="s">
        <v>40</v>
      </c>
      <c r="C910" s="108"/>
      <c r="D910" s="108"/>
      <c r="E910" s="108"/>
      <c r="F910" s="108"/>
      <c r="G910" s="108"/>
      <c r="H910" s="108"/>
      <c r="I910" s="108"/>
      <c r="J910" s="5"/>
      <c r="K910" s="5"/>
      <c r="L910" s="5"/>
      <c r="M910" s="5"/>
      <c r="N910" s="5"/>
    </row>
    <row r="911" spans="2:14" x14ac:dyDescent="0.2">
      <c r="B911" s="108" t="s">
        <v>41</v>
      </c>
      <c r="C911" s="108"/>
      <c r="D911" s="108"/>
      <c r="E911" s="108"/>
      <c r="F911" s="108"/>
      <c r="G911" s="108"/>
      <c r="H911" s="108"/>
      <c r="I911" s="108"/>
      <c r="J911" s="5"/>
      <c r="K911" s="5"/>
      <c r="L911" s="5"/>
      <c r="M911" s="5"/>
      <c r="N911" s="5"/>
    </row>
    <row r="912" spans="2:14" x14ac:dyDescent="0.2">
      <c r="B912" s="108" t="s">
        <v>42</v>
      </c>
      <c r="C912" s="108"/>
      <c r="D912" s="108"/>
      <c r="E912" s="108"/>
      <c r="F912" s="108"/>
      <c r="G912" s="108"/>
      <c r="H912" s="108"/>
      <c r="I912" s="108"/>
      <c r="J912" s="5"/>
      <c r="K912" s="5"/>
      <c r="L912" s="5"/>
      <c r="M912" s="5"/>
      <c r="N912" s="5"/>
    </row>
    <row r="913" spans="2:14" x14ac:dyDescent="0.2">
      <c r="B913" s="103"/>
      <c r="C913" s="103"/>
      <c r="D913" s="103"/>
      <c r="E913" s="103"/>
      <c r="F913" s="103"/>
      <c r="G913" s="103"/>
      <c r="H913" s="103"/>
      <c r="I913" s="103"/>
      <c r="J913" s="5"/>
      <c r="K913" s="5"/>
      <c r="L913" s="5"/>
      <c r="M913" s="5"/>
      <c r="N913" s="5"/>
    </row>
    <row r="914" spans="2:14" x14ac:dyDescent="0.2">
      <c r="B914" s="5" t="s">
        <v>43</v>
      </c>
      <c r="C914" s="5"/>
      <c r="D914" s="5"/>
      <c r="E914" s="5"/>
      <c r="F914" s="5"/>
      <c r="G914" s="5"/>
      <c r="H914" s="6"/>
      <c r="I914" s="5"/>
      <c r="J914" s="5" t="s">
        <v>44</v>
      </c>
      <c r="K914" s="5"/>
      <c r="L914" s="5"/>
      <c r="M914" s="5"/>
      <c r="N914" s="5"/>
    </row>
    <row r="915" spans="2:14" x14ac:dyDescent="0.2">
      <c r="B915" s="16" t="s">
        <v>78</v>
      </c>
      <c r="C915" s="16"/>
      <c r="D915" s="5"/>
      <c r="E915" s="5"/>
      <c r="F915" s="5"/>
      <c r="G915" s="5"/>
      <c r="H915" s="6"/>
      <c r="I915" s="5"/>
      <c r="J915" s="16"/>
      <c r="K915" s="16"/>
      <c r="L915" s="16"/>
      <c r="M915" s="5"/>
      <c r="N915" s="5"/>
    </row>
    <row r="916" spans="2:14" x14ac:dyDescent="0.2">
      <c r="B916" s="17" t="s">
        <v>45</v>
      </c>
      <c r="C916" s="5"/>
      <c r="D916" s="5"/>
      <c r="E916" s="5"/>
      <c r="F916" s="5"/>
      <c r="G916" s="5"/>
      <c r="H916" s="6"/>
      <c r="I916" s="5"/>
      <c r="J916" s="5" t="s">
        <v>45</v>
      </c>
      <c r="K916" s="5"/>
      <c r="L916" s="5"/>
      <c r="M916" s="5"/>
      <c r="N916" s="5"/>
    </row>
    <row r="917" spans="2:14" x14ac:dyDescent="0.2">
      <c r="B917" s="5"/>
      <c r="C917" s="5"/>
      <c r="D917" s="5"/>
      <c r="E917" s="5"/>
      <c r="F917" s="5"/>
      <c r="G917" s="5"/>
      <c r="H917" s="6"/>
      <c r="I917" s="5"/>
      <c r="J917" s="5"/>
      <c r="K917" s="5"/>
      <c r="L917" s="5"/>
      <c r="M917" s="5"/>
      <c r="N917" s="5"/>
    </row>
    <row r="918" spans="2:14" x14ac:dyDescent="0.2">
      <c r="B918" s="16"/>
      <c r="C918" s="16"/>
      <c r="D918" s="5"/>
      <c r="E918" s="5"/>
      <c r="F918" s="5"/>
      <c r="G918" s="5"/>
      <c r="H918" s="6"/>
      <c r="I918" s="5"/>
      <c r="J918" s="16"/>
      <c r="K918" s="16"/>
      <c r="L918" s="16"/>
      <c r="M918" s="5"/>
      <c r="N918" s="5"/>
    </row>
    <row r="919" spans="2:14" x14ac:dyDescent="0.2">
      <c r="B919" s="18" t="s">
        <v>46</v>
      </c>
      <c r="C919" s="5"/>
      <c r="D919" s="5"/>
      <c r="E919" s="5"/>
      <c r="F919" s="5"/>
      <c r="G919" s="5"/>
      <c r="H919" s="6"/>
      <c r="I919" s="5"/>
      <c r="J919" s="105" t="s">
        <v>46</v>
      </c>
      <c r="K919" s="105"/>
      <c r="L919" s="105"/>
      <c r="M919" s="5"/>
      <c r="N919" s="5"/>
    </row>
    <row r="920" spans="2:14" x14ac:dyDescent="0.2">
      <c r="B920" s="5"/>
      <c r="C920" s="5"/>
      <c r="D920" s="5"/>
      <c r="E920" s="5"/>
      <c r="F920" s="5"/>
      <c r="G920" s="5"/>
      <c r="H920" s="6"/>
      <c r="I920" s="5"/>
      <c r="J920" s="5"/>
      <c r="K920" s="5"/>
      <c r="L920" s="5"/>
      <c r="M920" s="5"/>
      <c r="N920" s="5"/>
    </row>
    <row r="921" spans="2:14" x14ac:dyDescent="0.2">
      <c r="B921" s="103" t="s">
        <v>47</v>
      </c>
      <c r="C921" s="5"/>
      <c r="D921" s="5"/>
      <c r="E921" s="5"/>
      <c r="F921" s="5"/>
      <c r="G921" s="5"/>
      <c r="H921" s="6"/>
      <c r="I921" s="5"/>
      <c r="J921" s="5" t="s">
        <v>47</v>
      </c>
      <c r="K921" s="5"/>
      <c r="L921" s="5"/>
      <c r="M921" s="5"/>
      <c r="N921" s="5"/>
    </row>
    <row r="923" spans="2:14" x14ac:dyDescent="0.2">
      <c r="B923" s="109" t="s">
        <v>5</v>
      </c>
      <c r="C923" s="121" t="s">
        <v>22</v>
      </c>
      <c r="D923" s="117" t="s">
        <v>23</v>
      </c>
      <c r="E923" s="117" t="s">
        <v>24</v>
      </c>
      <c r="F923" s="117" t="s">
        <v>48</v>
      </c>
      <c r="G923" s="117" t="s">
        <v>25</v>
      </c>
      <c r="H923" s="118" t="s">
        <v>0</v>
      </c>
      <c r="I923" s="119" t="s">
        <v>26</v>
      </c>
      <c r="J923" s="119"/>
      <c r="K923" s="119"/>
      <c r="L923" s="119"/>
      <c r="M923" s="123" t="s">
        <v>27</v>
      </c>
      <c r="N923" s="124" t="s">
        <v>28</v>
      </c>
    </row>
    <row r="924" spans="2:14" x14ac:dyDescent="0.2">
      <c r="B924" s="110"/>
      <c r="C924" s="122"/>
      <c r="D924" s="117"/>
      <c r="E924" s="117"/>
      <c r="F924" s="117"/>
      <c r="G924" s="117"/>
      <c r="H924" s="118"/>
      <c r="I924" s="3" t="s">
        <v>29</v>
      </c>
      <c r="J924" s="3" t="s">
        <v>30</v>
      </c>
      <c r="K924" s="3" t="s">
        <v>31</v>
      </c>
      <c r="L924" s="3" t="s">
        <v>32</v>
      </c>
      <c r="M924" s="123"/>
      <c r="N924" s="125"/>
    </row>
    <row r="925" spans="2:14" x14ac:dyDescent="0.2">
      <c r="B925" s="126" t="s">
        <v>84</v>
      </c>
      <c r="C925" s="127"/>
      <c r="D925" s="127"/>
      <c r="E925" s="127"/>
      <c r="F925" s="127"/>
      <c r="G925" s="128"/>
      <c r="H925" s="92" t="s">
        <v>86</v>
      </c>
      <c r="I925" s="91">
        <v>113.88420000000001</v>
      </c>
      <c r="J925" s="91">
        <v>81.4041</v>
      </c>
      <c r="K925" s="91">
        <v>40.770000000000003</v>
      </c>
      <c r="L925" s="88"/>
      <c r="M925" s="89">
        <v>3.13</v>
      </c>
      <c r="N925" s="90"/>
    </row>
    <row r="926" spans="2:14" x14ac:dyDescent="0.2">
      <c r="B926" s="129"/>
      <c r="C926" s="130"/>
      <c r="D926" s="130"/>
      <c r="E926" s="130"/>
      <c r="F926" s="130"/>
      <c r="G926" s="131"/>
      <c r="H926" s="92" t="s">
        <v>87</v>
      </c>
      <c r="I926" s="91">
        <v>103.01219999999999</v>
      </c>
      <c r="J926" s="91">
        <v>73.385999999999996</v>
      </c>
      <c r="K926" s="91">
        <v>36.828900000000004</v>
      </c>
      <c r="L926" s="88"/>
      <c r="M926" s="89">
        <v>3.13</v>
      </c>
      <c r="N926" s="90"/>
    </row>
    <row r="927" spans="2:14" x14ac:dyDescent="0.2">
      <c r="B927" s="129"/>
      <c r="C927" s="130"/>
      <c r="D927" s="130"/>
      <c r="E927" s="130"/>
      <c r="F927" s="130"/>
      <c r="G927" s="131"/>
      <c r="H927" s="92" t="s">
        <v>4</v>
      </c>
      <c r="I927" s="91">
        <v>427.94910000000004</v>
      </c>
      <c r="J927" s="91">
        <v>305.77499999999998</v>
      </c>
      <c r="K927" s="91">
        <v>153.83879999999999</v>
      </c>
      <c r="L927" s="91"/>
      <c r="M927" s="91">
        <v>13.32</v>
      </c>
      <c r="N927" s="91"/>
    </row>
    <row r="928" spans="2:14" x14ac:dyDescent="0.2">
      <c r="B928" s="129"/>
      <c r="C928" s="130"/>
      <c r="D928" s="130"/>
      <c r="E928" s="130"/>
      <c r="F928" s="130"/>
      <c r="G928" s="131"/>
      <c r="H928" s="92" t="s">
        <v>1</v>
      </c>
      <c r="I928" s="91">
        <v>57.213900000000002</v>
      </c>
      <c r="J928" s="91">
        <v>40.770000000000003</v>
      </c>
      <c r="K928" s="91">
        <v>20.6568</v>
      </c>
      <c r="L928" s="91"/>
      <c r="M928" s="91">
        <v>3.26</v>
      </c>
      <c r="N928" s="91"/>
    </row>
    <row r="929" spans="2:14" x14ac:dyDescent="0.2">
      <c r="B929" s="129"/>
      <c r="C929" s="130"/>
      <c r="D929" s="130"/>
      <c r="E929" s="130"/>
      <c r="F929" s="130"/>
      <c r="G929" s="131"/>
      <c r="H929" s="92" t="s">
        <v>3</v>
      </c>
      <c r="I929" s="91">
        <v>33.975000000000001</v>
      </c>
      <c r="J929" s="91">
        <v>24.733799999999999</v>
      </c>
      <c r="K929" s="91">
        <v>12.638699999999998</v>
      </c>
      <c r="L929" s="91"/>
      <c r="M929" s="91">
        <v>0.68</v>
      </c>
      <c r="N929" s="91"/>
    </row>
    <row r="930" spans="2:14" x14ac:dyDescent="0.2">
      <c r="B930" s="129"/>
      <c r="C930" s="130"/>
      <c r="D930" s="130"/>
      <c r="E930" s="130"/>
      <c r="F930" s="130"/>
      <c r="G930" s="131"/>
      <c r="H930" s="92" t="s">
        <v>2</v>
      </c>
      <c r="I930" s="91">
        <v>10.872</v>
      </c>
      <c r="J930" s="91">
        <v>8.2899000000000012</v>
      </c>
      <c r="K930" s="91">
        <v>4.2129000000000003</v>
      </c>
      <c r="L930" s="91"/>
      <c r="M930" s="91">
        <v>0.27</v>
      </c>
      <c r="N930" s="91"/>
    </row>
    <row r="931" spans="2:14" x14ac:dyDescent="0.2">
      <c r="B931" s="81" t="s">
        <v>88</v>
      </c>
      <c r="C931" s="78" t="s">
        <v>80</v>
      </c>
      <c r="D931" s="81">
        <v>22</v>
      </c>
      <c r="E931" s="81">
        <v>28</v>
      </c>
      <c r="F931" s="81">
        <v>1</v>
      </c>
      <c r="G931" s="22">
        <v>1</v>
      </c>
      <c r="H931" s="20" t="s">
        <v>86</v>
      </c>
      <c r="I931" s="83">
        <v>20</v>
      </c>
      <c r="J931" s="83">
        <v>3</v>
      </c>
      <c r="K931" s="83">
        <v>0</v>
      </c>
      <c r="L931" s="93">
        <f>SUM(I931:K931)</f>
        <v>23</v>
      </c>
      <c r="M931" s="84">
        <v>9</v>
      </c>
      <c r="N931" s="93">
        <f>SUM(L931:M931)</f>
        <v>32</v>
      </c>
    </row>
    <row r="932" spans="2:14" x14ac:dyDescent="0.2">
      <c r="B932" s="3"/>
      <c r="C932" s="3"/>
      <c r="D932" s="3"/>
      <c r="E932" s="3"/>
      <c r="F932" s="3"/>
      <c r="G932" s="3"/>
      <c r="H932" s="8" t="s">
        <v>33</v>
      </c>
      <c r="I932" s="94">
        <f>IFERROR(I931*I925,"")</f>
        <v>2277.6840000000002</v>
      </c>
      <c r="J932" s="94">
        <f t="shared" ref="J932:M932" si="267">IFERROR(J931*J925,"")</f>
        <v>244.2123</v>
      </c>
      <c r="K932" s="94">
        <f t="shared" si="267"/>
        <v>0</v>
      </c>
      <c r="L932" s="93">
        <f t="shared" ref="L932:L943" si="268">SUM(I932:K932)</f>
        <v>2521.8963000000003</v>
      </c>
      <c r="M932" s="94">
        <f t="shared" si="267"/>
        <v>28.169999999999998</v>
      </c>
      <c r="N932" s="93">
        <f t="shared" ref="N932:N944" si="269">SUM(L932:M932)</f>
        <v>2550.0663000000004</v>
      </c>
    </row>
    <row r="933" spans="2:14" x14ac:dyDescent="0.2">
      <c r="B933" s="3"/>
      <c r="C933" s="3"/>
      <c r="D933" s="3"/>
      <c r="E933" s="3"/>
      <c r="F933" s="3"/>
      <c r="G933" s="3"/>
      <c r="H933" s="20" t="s">
        <v>87</v>
      </c>
      <c r="I933" s="83">
        <v>0</v>
      </c>
      <c r="J933" s="83">
        <v>0</v>
      </c>
      <c r="K933" s="83">
        <v>0</v>
      </c>
      <c r="L933" s="93">
        <f t="shared" si="268"/>
        <v>0</v>
      </c>
      <c r="M933" s="84">
        <v>1</v>
      </c>
      <c r="N933" s="93">
        <f t="shared" si="269"/>
        <v>1</v>
      </c>
    </row>
    <row r="934" spans="2:14" x14ac:dyDescent="0.2">
      <c r="B934" s="3"/>
      <c r="C934" s="3"/>
      <c r="D934" s="3"/>
      <c r="E934" s="3"/>
      <c r="F934" s="3"/>
      <c r="G934" s="3"/>
      <c r="H934" s="8" t="s">
        <v>33</v>
      </c>
      <c r="I934" s="94">
        <f>IFERROR(I933*I926,"")</f>
        <v>0</v>
      </c>
      <c r="J934" s="94">
        <f t="shared" ref="J934:M934" si="270">IFERROR(J933*J926,"")</f>
        <v>0</v>
      </c>
      <c r="K934" s="94">
        <f t="shared" si="270"/>
        <v>0</v>
      </c>
      <c r="L934" s="93">
        <f t="shared" si="268"/>
        <v>0</v>
      </c>
      <c r="M934" s="94">
        <f t="shared" si="270"/>
        <v>3.13</v>
      </c>
      <c r="N934" s="93">
        <f t="shared" si="269"/>
        <v>3.13</v>
      </c>
    </row>
    <row r="935" spans="2:14" x14ac:dyDescent="0.2">
      <c r="B935" s="3"/>
      <c r="C935" s="3"/>
      <c r="D935" s="3"/>
      <c r="E935" s="3"/>
      <c r="F935" s="3"/>
      <c r="G935" s="3"/>
      <c r="H935" s="21" t="s">
        <v>4</v>
      </c>
      <c r="I935" s="86">
        <v>0</v>
      </c>
      <c r="J935" s="83">
        <v>0</v>
      </c>
      <c r="K935" s="83">
        <v>0</v>
      </c>
      <c r="L935" s="93">
        <f t="shared" si="268"/>
        <v>0</v>
      </c>
      <c r="M935" s="84">
        <v>0</v>
      </c>
      <c r="N935" s="93">
        <f t="shared" si="269"/>
        <v>0</v>
      </c>
    </row>
    <row r="936" spans="2:14" x14ac:dyDescent="0.2">
      <c r="B936" s="3"/>
      <c r="C936" s="3"/>
      <c r="D936" s="3"/>
      <c r="E936" s="3"/>
      <c r="F936" s="3"/>
      <c r="G936" s="3"/>
      <c r="H936" s="8" t="s">
        <v>33</v>
      </c>
      <c r="I936" s="94">
        <f>IFERROR(I935*I937,"")</f>
        <v>0</v>
      </c>
      <c r="J936" s="94">
        <f t="shared" ref="J936:M936" si="271">IFERROR(J935*J937,"")</f>
        <v>0</v>
      </c>
      <c r="K936" s="94">
        <f t="shared" si="271"/>
        <v>0</v>
      </c>
      <c r="L936" s="93">
        <f t="shared" si="268"/>
        <v>0</v>
      </c>
      <c r="M936" s="94">
        <f t="shared" si="271"/>
        <v>0</v>
      </c>
      <c r="N936" s="93">
        <f t="shared" si="269"/>
        <v>0</v>
      </c>
    </row>
    <row r="937" spans="2:14" x14ac:dyDescent="0.2">
      <c r="B937" s="3"/>
      <c r="C937" s="3"/>
      <c r="D937" s="3"/>
      <c r="E937" s="3"/>
      <c r="F937" s="3"/>
      <c r="G937" s="3"/>
      <c r="H937" s="21" t="s">
        <v>1</v>
      </c>
      <c r="I937" s="86">
        <v>24</v>
      </c>
      <c r="J937" s="83">
        <v>0</v>
      </c>
      <c r="K937" s="83">
        <v>0</v>
      </c>
      <c r="L937" s="93">
        <f t="shared" si="268"/>
        <v>24</v>
      </c>
      <c r="M937" s="84">
        <v>32</v>
      </c>
      <c r="N937" s="93">
        <f t="shared" si="269"/>
        <v>56</v>
      </c>
    </row>
    <row r="938" spans="2:14" x14ac:dyDescent="0.2">
      <c r="B938" s="3"/>
      <c r="C938" s="3"/>
      <c r="D938" s="3"/>
      <c r="E938" s="3"/>
      <c r="F938" s="3"/>
      <c r="G938" s="3"/>
      <c r="H938" s="8" t="s">
        <v>33</v>
      </c>
      <c r="I938" s="94">
        <f>IFERROR(I937*I928,"")</f>
        <v>1373.1336000000001</v>
      </c>
      <c r="J938" s="94">
        <f t="shared" ref="J938:M938" si="272">IFERROR(J937*J928,"")</f>
        <v>0</v>
      </c>
      <c r="K938" s="94">
        <f t="shared" si="272"/>
        <v>0</v>
      </c>
      <c r="L938" s="93">
        <f t="shared" si="268"/>
        <v>1373.1336000000001</v>
      </c>
      <c r="M938" s="94">
        <f t="shared" si="272"/>
        <v>104.32</v>
      </c>
      <c r="N938" s="93">
        <f t="shared" si="269"/>
        <v>1477.4536000000001</v>
      </c>
    </row>
    <row r="939" spans="2:14" x14ac:dyDescent="0.2">
      <c r="B939" s="3"/>
      <c r="C939" s="3"/>
      <c r="D939" s="3"/>
      <c r="E939" s="3"/>
      <c r="F939" s="3"/>
      <c r="G939" s="3"/>
      <c r="H939" s="21" t="s">
        <v>3</v>
      </c>
      <c r="I939" s="86">
        <v>0</v>
      </c>
      <c r="J939" s="83">
        <v>0</v>
      </c>
      <c r="K939" s="83">
        <v>0</v>
      </c>
      <c r="L939" s="93">
        <f t="shared" si="268"/>
        <v>0</v>
      </c>
      <c r="M939" s="84">
        <v>0</v>
      </c>
      <c r="N939" s="93">
        <f t="shared" si="269"/>
        <v>0</v>
      </c>
    </row>
    <row r="940" spans="2:14" x14ac:dyDescent="0.2">
      <c r="B940" s="3"/>
      <c r="C940" s="3"/>
      <c r="D940" s="3"/>
      <c r="E940" s="3"/>
      <c r="F940" s="3"/>
      <c r="G940" s="3"/>
      <c r="H940" s="8" t="s">
        <v>33</v>
      </c>
      <c r="I940" s="94">
        <f>IFERROR(I939*I929,"")</f>
        <v>0</v>
      </c>
      <c r="J940" s="94">
        <f t="shared" ref="J940:M940" si="273">IFERROR(J939*J929,"")</f>
        <v>0</v>
      </c>
      <c r="K940" s="94">
        <f t="shared" si="273"/>
        <v>0</v>
      </c>
      <c r="L940" s="93">
        <f t="shared" si="268"/>
        <v>0</v>
      </c>
      <c r="M940" s="94">
        <f t="shared" si="273"/>
        <v>0</v>
      </c>
      <c r="N940" s="93">
        <f t="shared" si="269"/>
        <v>0</v>
      </c>
    </row>
    <row r="941" spans="2:14" x14ac:dyDescent="0.2">
      <c r="B941" s="3"/>
      <c r="C941" s="3"/>
      <c r="D941" s="3"/>
      <c r="E941" s="3"/>
      <c r="F941" s="3"/>
      <c r="G941" s="3"/>
      <c r="H941" s="21" t="s">
        <v>2</v>
      </c>
      <c r="I941" s="85">
        <v>0</v>
      </c>
      <c r="J941" s="83">
        <v>0</v>
      </c>
      <c r="K941" s="83">
        <v>0</v>
      </c>
      <c r="L941" s="93">
        <f t="shared" si="268"/>
        <v>0</v>
      </c>
      <c r="M941" s="84">
        <v>0</v>
      </c>
      <c r="N941" s="93">
        <f t="shared" si="269"/>
        <v>0</v>
      </c>
    </row>
    <row r="942" spans="2:14" x14ac:dyDescent="0.2">
      <c r="B942" s="3"/>
      <c r="C942" s="3"/>
      <c r="D942" s="3"/>
      <c r="E942" s="3"/>
      <c r="F942" s="3"/>
      <c r="G942" s="3"/>
      <c r="H942" s="8" t="s">
        <v>33</v>
      </c>
      <c r="I942" s="94">
        <f>SUM(I941*I930)</f>
        <v>0</v>
      </c>
      <c r="J942" s="94">
        <f t="shared" ref="J942:M942" si="274">SUM(J941*J930)</f>
        <v>0</v>
      </c>
      <c r="K942" s="94">
        <f t="shared" si="274"/>
        <v>0</v>
      </c>
      <c r="L942" s="93">
        <f t="shared" si="268"/>
        <v>0</v>
      </c>
      <c r="M942" s="94">
        <f t="shared" si="274"/>
        <v>0</v>
      </c>
      <c r="N942" s="93">
        <f t="shared" si="269"/>
        <v>0</v>
      </c>
    </row>
    <row r="943" spans="2:14" x14ac:dyDescent="0.2">
      <c r="B943" s="3"/>
      <c r="C943" s="3"/>
      <c r="D943" s="3"/>
      <c r="E943" s="3"/>
      <c r="F943" s="3"/>
      <c r="G943" s="3"/>
      <c r="H943" s="9" t="s">
        <v>34</v>
      </c>
      <c r="I943" s="94">
        <f>SUM(I931+I933+I935+I937+I939+I941)</f>
        <v>44</v>
      </c>
      <c r="J943" s="94">
        <f t="shared" ref="J943:M943" si="275">SUM(J931+J933+J935+J937+J939+J941)</f>
        <v>3</v>
      </c>
      <c r="K943" s="94">
        <f t="shared" si="275"/>
        <v>0</v>
      </c>
      <c r="L943" s="93">
        <f t="shared" si="268"/>
        <v>47</v>
      </c>
      <c r="M943" s="94">
        <f t="shared" si="275"/>
        <v>42</v>
      </c>
      <c r="N943" s="93">
        <f t="shared" si="269"/>
        <v>89</v>
      </c>
    </row>
    <row r="944" spans="2:14" x14ac:dyDescent="0.2">
      <c r="B944" s="3"/>
      <c r="C944" s="3"/>
      <c r="D944" s="3"/>
      <c r="E944" s="3"/>
      <c r="F944" s="3"/>
      <c r="G944" s="3"/>
      <c r="H944" s="9" t="s">
        <v>49</v>
      </c>
      <c r="I944" s="94">
        <f>SUM(I932+I934+I936+I938+I940+I942)</f>
        <v>3650.8176000000003</v>
      </c>
      <c r="J944" s="94">
        <f t="shared" ref="J944:K944" si="276">SUM(J932+J934+J936+J938+J940+J942)</f>
        <v>244.2123</v>
      </c>
      <c r="K944" s="94">
        <f t="shared" si="276"/>
        <v>0</v>
      </c>
      <c r="L944" s="98">
        <f t="shared" ref="L944" si="277">SUM(I944:K944)</f>
        <v>3895.0299000000005</v>
      </c>
      <c r="M944" s="97">
        <f t="shared" ref="M944" si="278">SUM(M932+M934+M936+M938+M940+M942)</f>
        <v>135.62</v>
      </c>
      <c r="N944" s="98">
        <f t="shared" si="269"/>
        <v>4030.6499000000003</v>
      </c>
    </row>
    <row r="945" spans="2:14" x14ac:dyDescent="0.2">
      <c r="B945" s="106" t="s">
        <v>35</v>
      </c>
      <c r="C945" s="106"/>
      <c r="D945" s="106"/>
      <c r="E945" s="106"/>
      <c r="F945" s="104"/>
      <c r="G945" s="5"/>
      <c r="H945" s="6"/>
      <c r="I945" s="5"/>
      <c r="J945" s="12"/>
      <c r="K945" s="12"/>
      <c r="L945" s="13"/>
      <c r="M945" s="12"/>
      <c r="N945" s="12"/>
    </row>
    <row r="946" spans="2:14" x14ac:dyDescent="0.2">
      <c r="B946" s="107" t="s">
        <v>79</v>
      </c>
      <c r="C946" s="107"/>
      <c r="D946" s="107"/>
      <c r="E946" s="107"/>
      <c r="F946" s="107"/>
      <c r="G946" s="107"/>
      <c r="H946" s="107"/>
      <c r="I946" s="107"/>
      <c r="J946" s="79"/>
      <c r="K946" s="79"/>
      <c r="L946" s="80"/>
      <c r="M946" s="79"/>
      <c r="N946" s="79"/>
    </row>
    <row r="947" spans="2:14" x14ac:dyDescent="0.2">
      <c r="B947" s="108" t="s">
        <v>36</v>
      </c>
      <c r="C947" s="108"/>
      <c r="D947" s="108"/>
      <c r="E947" s="108"/>
      <c r="F947" s="108"/>
      <c r="G947" s="108"/>
      <c r="H947" s="108"/>
      <c r="I947" s="108"/>
      <c r="J947" s="12"/>
      <c r="K947" s="12"/>
      <c r="L947" s="13"/>
      <c r="M947" s="12"/>
      <c r="N947" s="12"/>
    </row>
    <row r="948" spans="2:14" x14ac:dyDescent="0.2">
      <c r="B948" s="108" t="s">
        <v>37</v>
      </c>
      <c r="C948" s="108"/>
      <c r="D948" s="108"/>
      <c r="E948" s="108"/>
      <c r="F948" s="108"/>
      <c r="G948" s="108"/>
      <c r="H948" s="108"/>
      <c r="I948" s="108"/>
      <c r="J948" s="12"/>
      <c r="K948" s="12"/>
      <c r="L948" s="13"/>
      <c r="M948" s="12"/>
      <c r="N948" s="12"/>
    </row>
    <row r="949" spans="2:14" x14ac:dyDescent="0.2">
      <c r="B949" s="108" t="s">
        <v>38</v>
      </c>
      <c r="C949" s="108"/>
      <c r="D949" s="108"/>
      <c r="E949" s="108"/>
      <c r="F949" s="108"/>
      <c r="G949" s="108"/>
      <c r="H949" s="108"/>
      <c r="I949" s="108"/>
      <c r="J949" s="12"/>
      <c r="K949" s="12"/>
      <c r="L949" s="13"/>
      <c r="M949" s="12"/>
      <c r="N949" s="12"/>
    </row>
    <row r="950" spans="2:14" x14ac:dyDescent="0.2">
      <c r="B950" s="108" t="s">
        <v>39</v>
      </c>
      <c r="C950" s="108"/>
      <c r="D950" s="108"/>
      <c r="E950" s="108"/>
      <c r="F950" s="108"/>
      <c r="G950" s="108"/>
      <c r="H950" s="108"/>
      <c r="I950" s="108"/>
      <c r="J950" s="5"/>
      <c r="K950" s="5"/>
      <c r="L950" s="5"/>
      <c r="M950" s="5"/>
      <c r="N950" s="5"/>
    </row>
    <row r="951" spans="2:14" x14ac:dyDescent="0.2">
      <c r="B951" s="108" t="s">
        <v>40</v>
      </c>
      <c r="C951" s="108"/>
      <c r="D951" s="108"/>
      <c r="E951" s="108"/>
      <c r="F951" s="108"/>
      <c r="G951" s="108"/>
      <c r="H951" s="108"/>
      <c r="I951" s="108"/>
      <c r="J951" s="5"/>
      <c r="K951" s="5"/>
      <c r="L951" s="5"/>
      <c r="M951" s="5"/>
      <c r="N951" s="5"/>
    </row>
    <row r="952" spans="2:14" x14ac:dyDescent="0.2">
      <c r="B952" s="108" t="s">
        <v>41</v>
      </c>
      <c r="C952" s="108"/>
      <c r="D952" s="108"/>
      <c r="E952" s="108"/>
      <c r="F952" s="108"/>
      <c r="G952" s="108"/>
      <c r="H952" s="108"/>
      <c r="I952" s="108"/>
      <c r="J952" s="5"/>
      <c r="K952" s="5"/>
      <c r="L952" s="5"/>
      <c r="M952" s="5"/>
      <c r="N952" s="5"/>
    </row>
    <row r="953" spans="2:14" x14ac:dyDescent="0.2">
      <c r="B953" s="108" t="s">
        <v>42</v>
      </c>
      <c r="C953" s="108"/>
      <c r="D953" s="108"/>
      <c r="E953" s="108"/>
      <c r="F953" s="108"/>
      <c r="G953" s="108"/>
      <c r="H953" s="108"/>
      <c r="I953" s="108"/>
      <c r="J953" s="5"/>
      <c r="K953" s="5"/>
      <c r="L953" s="5"/>
      <c r="M953" s="5"/>
      <c r="N953" s="5"/>
    </row>
    <row r="954" spans="2:14" x14ac:dyDescent="0.2">
      <c r="B954" s="103"/>
      <c r="C954" s="103"/>
      <c r="D954" s="103"/>
      <c r="E954" s="103"/>
      <c r="F954" s="103"/>
      <c r="G954" s="103"/>
      <c r="H954" s="103"/>
      <c r="I954" s="103"/>
      <c r="J954" s="5"/>
      <c r="K954" s="5"/>
      <c r="L954" s="5"/>
      <c r="M954" s="5"/>
      <c r="N954" s="5"/>
    </row>
    <row r="955" spans="2:14" x14ac:dyDescent="0.2">
      <c r="B955" s="5" t="s">
        <v>43</v>
      </c>
      <c r="C955" s="5"/>
      <c r="D955" s="5"/>
      <c r="E955" s="5"/>
      <c r="F955" s="5"/>
      <c r="G955" s="5"/>
      <c r="H955" s="6"/>
      <c r="I955" s="5"/>
      <c r="J955" s="5" t="s">
        <v>44</v>
      </c>
      <c r="K955" s="5"/>
      <c r="L955" s="5"/>
      <c r="M955" s="5"/>
      <c r="N955" s="5"/>
    </row>
    <row r="956" spans="2:14" x14ac:dyDescent="0.2">
      <c r="B956" s="16" t="s">
        <v>78</v>
      </c>
      <c r="C956" s="16"/>
      <c r="D956" s="5"/>
      <c r="E956" s="5"/>
      <c r="F956" s="5"/>
      <c r="G956" s="5"/>
      <c r="H956" s="6"/>
      <c r="I956" s="5"/>
      <c r="J956" s="16"/>
      <c r="K956" s="16"/>
      <c r="L956" s="16"/>
      <c r="M956" s="5"/>
      <c r="N956" s="5"/>
    </row>
    <row r="957" spans="2:14" x14ac:dyDescent="0.2">
      <c r="B957" s="17" t="s">
        <v>45</v>
      </c>
      <c r="C957" s="5"/>
      <c r="D957" s="5"/>
      <c r="E957" s="5"/>
      <c r="F957" s="5"/>
      <c r="G957" s="5"/>
      <c r="H957" s="6"/>
      <c r="I957" s="5"/>
      <c r="J957" s="5" t="s">
        <v>45</v>
      </c>
      <c r="K957" s="5"/>
      <c r="L957" s="5"/>
      <c r="M957" s="5"/>
      <c r="N957" s="5"/>
    </row>
    <row r="958" spans="2:14" x14ac:dyDescent="0.2">
      <c r="B958" s="5"/>
      <c r="C958" s="5"/>
      <c r="D958" s="5"/>
      <c r="E958" s="5"/>
      <c r="F958" s="5"/>
      <c r="G958" s="5"/>
      <c r="H958" s="6"/>
      <c r="I958" s="5"/>
      <c r="J958" s="5"/>
      <c r="K958" s="5"/>
      <c r="L958" s="5"/>
      <c r="M958" s="5"/>
      <c r="N958" s="5"/>
    </row>
    <row r="959" spans="2:14" x14ac:dyDescent="0.2">
      <c r="B959" s="16"/>
      <c r="C959" s="16"/>
      <c r="D959" s="5"/>
      <c r="E959" s="5"/>
      <c r="F959" s="5"/>
      <c r="G959" s="5"/>
      <c r="H959" s="6"/>
      <c r="I959" s="5"/>
      <c r="J959" s="16"/>
      <c r="K959" s="16"/>
      <c r="L959" s="16"/>
      <c r="M959" s="5"/>
      <c r="N959" s="5"/>
    </row>
    <row r="960" spans="2:14" x14ac:dyDescent="0.2">
      <c r="B960" s="18" t="s">
        <v>46</v>
      </c>
      <c r="C960" s="5"/>
      <c r="D960" s="5"/>
      <c r="E960" s="5"/>
      <c r="F960" s="5"/>
      <c r="G960" s="5"/>
      <c r="H960" s="6"/>
      <c r="I960" s="5"/>
      <c r="J960" s="105" t="s">
        <v>46</v>
      </c>
      <c r="K960" s="105"/>
      <c r="L960" s="105"/>
      <c r="M960" s="5"/>
      <c r="N960" s="5"/>
    </row>
    <row r="961" spans="2:14" x14ac:dyDescent="0.2">
      <c r="B961" s="5"/>
      <c r="C961" s="5"/>
      <c r="D961" s="5"/>
      <c r="E961" s="5"/>
      <c r="F961" s="5"/>
      <c r="G961" s="5"/>
      <c r="H961" s="6"/>
      <c r="I961" s="5"/>
      <c r="J961" s="5"/>
      <c r="K961" s="5"/>
      <c r="L961" s="5"/>
      <c r="M961" s="5"/>
      <c r="N961" s="5"/>
    </row>
    <row r="962" spans="2:14" x14ac:dyDescent="0.2">
      <c r="B962" s="103" t="s">
        <v>47</v>
      </c>
      <c r="C962" s="5"/>
      <c r="D962" s="5"/>
      <c r="E962" s="5"/>
      <c r="F962" s="5"/>
      <c r="G962" s="5"/>
      <c r="H962" s="6"/>
      <c r="I962" s="5"/>
      <c r="J962" s="5" t="s">
        <v>47</v>
      </c>
      <c r="K962" s="5"/>
      <c r="L962" s="5"/>
      <c r="M962" s="5"/>
      <c r="N962" s="5"/>
    </row>
    <row r="964" spans="2:14" x14ac:dyDescent="0.2">
      <c r="B964" s="109" t="s">
        <v>5</v>
      </c>
      <c r="C964" s="121" t="s">
        <v>22</v>
      </c>
      <c r="D964" s="117" t="s">
        <v>23</v>
      </c>
      <c r="E964" s="117" t="s">
        <v>24</v>
      </c>
      <c r="F964" s="117" t="s">
        <v>48</v>
      </c>
      <c r="G964" s="117" t="s">
        <v>25</v>
      </c>
      <c r="H964" s="118" t="s">
        <v>0</v>
      </c>
      <c r="I964" s="119" t="s">
        <v>26</v>
      </c>
      <c r="J964" s="119"/>
      <c r="K964" s="119"/>
      <c r="L964" s="119"/>
      <c r="M964" s="123" t="s">
        <v>27</v>
      </c>
      <c r="N964" s="124" t="s">
        <v>28</v>
      </c>
    </row>
    <row r="965" spans="2:14" x14ac:dyDescent="0.2">
      <c r="B965" s="110"/>
      <c r="C965" s="122"/>
      <c r="D965" s="117"/>
      <c r="E965" s="117"/>
      <c r="F965" s="117"/>
      <c r="G965" s="117"/>
      <c r="H965" s="118"/>
      <c r="I965" s="3" t="s">
        <v>29</v>
      </c>
      <c r="J965" s="3" t="s">
        <v>30</v>
      </c>
      <c r="K965" s="3" t="s">
        <v>31</v>
      </c>
      <c r="L965" s="3" t="s">
        <v>32</v>
      </c>
      <c r="M965" s="123"/>
      <c r="N965" s="125"/>
    </row>
    <row r="966" spans="2:14" x14ac:dyDescent="0.2">
      <c r="B966" s="126" t="s">
        <v>84</v>
      </c>
      <c r="C966" s="127"/>
      <c r="D966" s="127"/>
      <c r="E966" s="127"/>
      <c r="F966" s="127"/>
      <c r="G966" s="128"/>
      <c r="H966" s="92" t="s">
        <v>86</v>
      </c>
      <c r="I966" s="91">
        <v>113.88420000000001</v>
      </c>
      <c r="J966" s="91">
        <v>81.4041</v>
      </c>
      <c r="K966" s="91">
        <v>40.770000000000003</v>
      </c>
      <c r="L966" s="88"/>
      <c r="M966" s="89">
        <v>3.13</v>
      </c>
      <c r="N966" s="90"/>
    </row>
    <row r="967" spans="2:14" x14ac:dyDescent="0.2">
      <c r="B967" s="129"/>
      <c r="C967" s="130"/>
      <c r="D967" s="130"/>
      <c r="E967" s="130"/>
      <c r="F967" s="130"/>
      <c r="G967" s="131"/>
      <c r="H967" s="92" t="s">
        <v>87</v>
      </c>
      <c r="I967" s="91">
        <v>103.01219999999999</v>
      </c>
      <c r="J967" s="91">
        <v>73.385999999999996</v>
      </c>
      <c r="K967" s="91">
        <v>36.828900000000004</v>
      </c>
      <c r="L967" s="88"/>
      <c r="M967" s="89">
        <v>3.13</v>
      </c>
      <c r="N967" s="90"/>
    </row>
    <row r="968" spans="2:14" x14ac:dyDescent="0.2">
      <c r="B968" s="129"/>
      <c r="C968" s="130"/>
      <c r="D968" s="130"/>
      <c r="E968" s="130"/>
      <c r="F968" s="130"/>
      <c r="G968" s="131"/>
      <c r="H968" s="92" t="s">
        <v>4</v>
      </c>
      <c r="I968" s="91">
        <v>427.94910000000004</v>
      </c>
      <c r="J968" s="91">
        <v>305.77499999999998</v>
      </c>
      <c r="K968" s="91">
        <v>153.83879999999999</v>
      </c>
      <c r="L968" s="91"/>
      <c r="M968" s="91">
        <v>13.32</v>
      </c>
      <c r="N968" s="91"/>
    </row>
    <row r="969" spans="2:14" x14ac:dyDescent="0.2">
      <c r="B969" s="129"/>
      <c r="C969" s="130"/>
      <c r="D969" s="130"/>
      <c r="E969" s="130"/>
      <c r="F969" s="130"/>
      <c r="G969" s="131"/>
      <c r="H969" s="92" t="s">
        <v>1</v>
      </c>
      <c r="I969" s="91">
        <v>57.213900000000002</v>
      </c>
      <c r="J969" s="91">
        <v>40.770000000000003</v>
      </c>
      <c r="K969" s="91">
        <v>20.6568</v>
      </c>
      <c r="L969" s="91"/>
      <c r="M969" s="91">
        <v>3.26</v>
      </c>
      <c r="N969" s="91"/>
    </row>
    <row r="970" spans="2:14" x14ac:dyDescent="0.2">
      <c r="B970" s="129"/>
      <c r="C970" s="130"/>
      <c r="D970" s="130"/>
      <c r="E970" s="130"/>
      <c r="F970" s="130"/>
      <c r="G970" s="131"/>
      <c r="H970" s="92" t="s">
        <v>3</v>
      </c>
      <c r="I970" s="91">
        <v>33.975000000000001</v>
      </c>
      <c r="J970" s="91">
        <v>24.733799999999999</v>
      </c>
      <c r="K970" s="91">
        <v>12.638699999999998</v>
      </c>
      <c r="L970" s="91"/>
      <c r="M970" s="91">
        <v>0.68</v>
      </c>
      <c r="N970" s="91"/>
    </row>
    <row r="971" spans="2:14" x14ac:dyDescent="0.2">
      <c r="B971" s="129"/>
      <c r="C971" s="130"/>
      <c r="D971" s="130"/>
      <c r="E971" s="130"/>
      <c r="F971" s="130"/>
      <c r="G971" s="131"/>
      <c r="H971" s="92" t="s">
        <v>2</v>
      </c>
      <c r="I971" s="91">
        <v>10.872</v>
      </c>
      <c r="J971" s="91">
        <v>8.2899000000000012</v>
      </c>
      <c r="K971" s="91">
        <v>4.2129000000000003</v>
      </c>
      <c r="L971" s="91"/>
      <c r="M971" s="91">
        <v>0.27</v>
      </c>
      <c r="N971" s="91"/>
    </row>
    <row r="972" spans="2:14" x14ac:dyDescent="0.2">
      <c r="B972" s="81" t="s">
        <v>88</v>
      </c>
      <c r="C972" s="78" t="s">
        <v>80</v>
      </c>
      <c r="D972" s="81">
        <v>13</v>
      </c>
      <c r="E972" s="81">
        <v>5</v>
      </c>
      <c r="F972" s="81">
        <v>1</v>
      </c>
      <c r="G972" s="22">
        <v>0.9</v>
      </c>
      <c r="H972" s="20" t="s">
        <v>86</v>
      </c>
      <c r="I972" s="83">
        <v>0</v>
      </c>
      <c r="J972" s="83">
        <v>0</v>
      </c>
      <c r="K972" s="83">
        <v>0</v>
      </c>
      <c r="L972" s="93">
        <f>SUM(I972:K972)</f>
        <v>0</v>
      </c>
      <c r="M972" s="84">
        <v>0</v>
      </c>
      <c r="N972" s="93">
        <f>SUM(L972:M972)</f>
        <v>0</v>
      </c>
    </row>
    <row r="973" spans="2:14" x14ac:dyDescent="0.2">
      <c r="B973" s="3"/>
      <c r="C973" s="3"/>
      <c r="D973" s="3"/>
      <c r="E973" s="3"/>
      <c r="F973" s="3"/>
      <c r="G973" s="3"/>
      <c r="H973" s="8" t="s">
        <v>33</v>
      </c>
      <c r="I973" s="94">
        <f>IFERROR(I972*I966,"")</f>
        <v>0</v>
      </c>
      <c r="J973" s="94">
        <f t="shared" ref="J973:M973" si="279">IFERROR(J972*J966,"")</f>
        <v>0</v>
      </c>
      <c r="K973" s="94">
        <f t="shared" si="279"/>
        <v>0</v>
      </c>
      <c r="L973" s="93">
        <f t="shared" ref="L973:L984" si="280">SUM(I973:K973)</f>
        <v>0</v>
      </c>
      <c r="M973" s="94">
        <f t="shared" si="279"/>
        <v>0</v>
      </c>
      <c r="N973" s="93">
        <f t="shared" ref="N973:N985" si="281">SUM(L973:M973)</f>
        <v>0</v>
      </c>
    </row>
    <row r="974" spans="2:14" x14ac:dyDescent="0.2">
      <c r="B974" s="3"/>
      <c r="C974" s="3"/>
      <c r="D974" s="3"/>
      <c r="E974" s="3"/>
      <c r="F974" s="3"/>
      <c r="G974" s="3"/>
      <c r="H974" s="20" t="s">
        <v>87</v>
      </c>
      <c r="I974" s="83">
        <v>0</v>
      </c>
      <c r="J974" s="83">
        <v>0</v>
      </c>
      <c r="K974" s="83">
        <v>0</v>
      </c>
      <c r="L974" s="93">
        <f t="shared" si="280"/>
        <v>0</v>
      </c>
      <c r="M974" s="84">
        <v>0</v>
      </c>
      <c r="N974" s="93">
        <f t="shared" si="281"/>
        <v>0</v>
      </c>
    </row>
    <row r="975" spans="2:14" x14ac:dyDescent="0.2">
      <c r="B975" s="3"/>
      <c r="C975" s="3"/>
      <c r="D975" s="3"/>
      <c r="E975" s="3"/>
      <c r="F975" s="3"/>
      <c r="G975" s="3"/>
      <c r="H975" s="8" t="s">
        <v>33</v>
      </c>
      <c r="I975" s="94">
        <f>IFERROR(I974*I967,"")</f>
        <v>0</v>
      </c>
      <c r="J975" s="94">
        <f t="shared" ref="J975:M975" si="282">IFERROR(J974*J967,"")</f>
        <v>0</v>
      </c>
      <c r="K975" s="94">
        <f t="shared" si="282"/>
        <v>0</v>
      </c>
      <c r="L975" s="93">
        <f t="shared" si="280"/>
        <v>0</v>
      </c>
      <c r="M975" s="94">
        <f t="shared" si="282"/>
        <v>0</v>
      </c>
      <c r="N975" s="93">
        <f t="shared" si="281"/>
        <v>0</v>
      </c>
    </row>
    <row r="976" spans="2:14" x14ac:dyDescent="0.2">
      <c r="B976" s="3"/>
      <c r="C976" s="3"/>
      <c r="D976" s="3"/>
      <c r="E976" s="3"/>
      <c r="F976" s="3"/>
      <c r="G976" s="3"/>
      <c r="H976" s="21" t="s">
        <v>4</v>
      </c>
      <c r="I976" s="86">
        <v>0</v>
      </c>
      <c r="J976" s="83">
        <v>0</v>
      </c>
      <c r="K976" s="83">
        <v>0</v>
      </c>
      <c r="L976" s="93">
        <f t="shared" si="280"/>
        <v>0</v>
      </c>
      <c r="M976" s="84">
        <v>0</v>
      </c>
      <c r="N976" s="93">
        <f t="shared" si="281"/>
        <v>0</v>
      </c>
    </row>
    <row r="977" spans="2:14" x14ac:dyDescent="0.2">
      <c r="B977" s="3"/>
      <c r="C977" s="3"/>
      <c r="D977" s="3"/>
      <c r="E977" s="3"/>
      <c r="F977" s="3"/>
      <c r="G977" s="3"/>
      <c r="H977" s="8" t="s">
        <v>33</v>
      </c>
      <c r="I977" s="94">
        <f>IFERROR(I976*I978,"")</f>
        <v>0</v>
      </c>
      <c r="J977" s="94">
        <f t="shared" ref="J977:M977" si="283">IFERROR(J976*J978,"")</f>
        <v>0</v>
      </c>
      <c r="K977" s="94">
        <f t="shared" si="283"/>
        <v>0</v>
      </c>
      <c r="L977" s="93">
        <f t="shared" si="280"/>
        <v>0</v>
      </c>
      <c r="M977" s="94">
        <f t="shared" si="283"/>
        <v>0</v>
      </c>
      <c r="N977" s="93">
        <f t="shared" si="281"/>
        <v>0</v>
      </c>
    </row>
    <row r="978" spans="2:14" x14ac:dyDescent="0.2">
      <c r="B978" s="3"/>
      <c r="C978" s="3"/>
      <c r="D978" s="3"/>
      <c r="E978" s="3"/>
      <c r="F978" s="3"/>
      <c r="G978" s="3"/>
      <c r="H978" s="21" t="s">
        <v>1</v>
      </c>
      <c r="I978" s="86">
        <v>36</v>
      </c>
      <c r="J978" s="83">
        <v>9</v>
      </c>
      <c r="K978" s="83">
        <v>0</v>
      </c>
      <c r="L978" s="93">
        <f t="shared" si="280"/>
        <v>45</v>
      </c>
      <c r="M978" s="84">
        <v>17</v>
      </c>
      <c r="N978" s="93">
        <f t="shared" si="281"/>
        <v>62</v>
      </c>
    </row>
    <row r="979" spans="2:14" x14ac:dyDescent="0.2">
      <c r="B979" s="3"/>
      <c r="C979" s="3"/>
      <c r="D979" s="3"/>
      <c r="E979" s="3"/>
      <c r="F979" s="3"/>
      <c r="G979" s="3"/>
      <c r="H979" s="8" t="s">
        <v>33</v>
      </c>
      <c r="I979" s="94">
        <f>IFERROR(I978*I969,"")</f>
        <v>2059.7004000000002</v>
      </c>
      <c r="J979" s="94">
        <f t="shared" ref="J979:M979" si="284">IFERROR(J978*J969,"")</f>
        <v>366.93</v>
      </c>
      <c r="K979" s="94">
        <f t="shared" si="284"/>
        <v>0</v>
      </c>
      <c r="L979" s="93">
        <f t="shared" si="280"/>
        <v>2426.6304</v>
      </c>
      <c r="M979" s="94">
        <f t="shared" si="284"/>
        <v>55.419999999999995</v>
      </c>
      <c r="N979" s="93">
        <f t="shared" si="281"/>
        <v>2482.0504000000001</v>
      </c>
    </row>
    <row r="980" spans="2:14" x14ac:dyDescent="0.2">
      <c r="B980" s="3"/>
      <c r="C980" s="3"/>
      <c r="D980" s="3"/>
      <c r="E980" s="3"/>
      <c r="F980" s="3"/>
      <c r="G980" s="3"/>
      <c r="H980" s="21" t="s">
        <v>3</v>
      </c>
      <c r="I980" s="86">
        <v>0</v>
      </c>
      <c r="J980" s="83">
        <v>0</v>
      </c>
      <c r="K980" s="83">
        <v>0</v>
      </c>
      <c r="L980" s="93">
        <f t="shared" si="280"/>
        <v>0</v>
      </c>
      <c r="M980" s="84">
        <v>0</v>
      </c>
      <c r="N980" s="93">
        <f t="shared" si="281"/>
        <v>0</v>
      </c>
    </row>
    <row r="981" spans="2:14" x14ac:dyDescent="0.2">
      <c r="B981" s="3"/>
      <c r="C981" s="3"/>
      <c r="D981" s="3"/>
      <c r="E981" s="3"/>
      <c r="F981" s="3"/>
      <c r="G981" s="3"/>
      <c r="H981" s="8" t="s">
        <v>33</v>
      </c>
      <c r="I981" s="94">
        <f>IFERROR(I980*I970,"")</f>
        <v>0</v>
      </c>
      <c r="J981" s="94">
        <f t="shared" ref="J981:M981" si="285">IFERROR(J980*J970,"")</f>
        <v>0</v>
      </c>
      <c r="K981" s="94">
        <f t="shared" si="285"/>
        <v>0</v>
      </c>
      <c r="L981" s="93">
        <f t="shared" si="280"/>
        <v>0</v>
      </c>
      <c r="M981" s="94">
        <f t="shared" si="285"/>
        <v>0</v>
      </c>
      <c r="N981" s="93">
        <f t="shared" si="281"/>
        <v>0</v>
      </c>
    </row>
    <row r="982" spans="2:14" x14ac:dyDescent="0.2">
      <c r="B982" s="3"/>
      <c r="C982" s="3"/>
      <c r="D982" s="3"/>
      <c r="E982" s="3"/>
      <c r="F982" s="3"/>
      <c r="G982" s="3"/>
      <c r="H982" s="21" t="s">
        <v>2</v>
      </c>
      <c r="I982" s="85">
        <v>0</v>
      </c>
      <c r="J982" s="83">
        <v>0</v>
      </c>
      <c r="K982" s="83">
        <v>0</v>
      </c>
      <c r="L982" s="93">
        <f t="shared" si="280"/>
        <v>0</v>
      </c>
      <c r="M982" s="84">
        <v>10</v>
      </c>
      <c r="N982" s="93">
        <f t="shared" si="281"/>
        <v>10</v>
      </c>
    </row>
    <row r="983" spans="2:14" x14ac:dyDescent="0.2">
      <c r="B983" s="3"/>
      <c r="C983" s="3"/>
      <c r="D983" s="3"/>
      <c r="E983" s="3"/>
      <c r="F983" s="3"/>
      <c r="G983" s="3"/>
      <c r="H983" s="8" t="s">
        <v>33</v>
      </c>
      <c r="I983" s="94">
        <f>SUM(I982*I971)</f>
        <v>0</v>
      </c>
      <c r="J983" s="94">
        <f t="shared" ref="J983:M983" si="286">SUM(J982*J971)</f>
        <v>0</v>
      </c>
      <c r="K983" s="94">
        <f t="shared" si="286"/>
        <v>0</v>
      </c>
      <c r="L983" s="93">
        <f t="shared" si="280"/>
        <v>0</v>
      </c>
      <c r="M983" s="94">
        <f t="shared" si="286"/>
        <v>2.7</v>
      </c>
      <c r="N983" s="93">
        <f t="shared" si="281"/>
        <v>2.7</v>
      </c>
    </row>
    <row r="984" spans="2:14" x14ac:dyDescent="0.2">
      <c r="B984" s="3"/>
      <c r="C984" s="3"/>
      <c r="D984" s="3"/>
      <c r="E984" s="3"/>
      <c r="F984" s="3"/>
      <c r="G984" s="3"/>
      <c r="H984" s="9" t="s">
        <v>34</v>
      </c>
      <c r="I984" s="94">
        <f>SUM(I972+I974+I976+I978+I980+I982)</f>
        <v>36</v>
      </c>
      <c r="J984" s="94">
        <f t="shared" ref="J984:M984" si="287">SUM(J972+J974+J976+J978+J980+J982)</f>
        <v>9</v>
      </c>
      <c r="K984" s="94">
        <f t="shared" si="287"/>
        <v>0</v>
      </c>
      <c r="L984" s="93">
        <f t="shared" si="280"/>
        <v>45</v>
      </c>
      <c r="M984" s="94">
        <f t="shared" si="287"/>
        <v>27</v>
      </c>
      <c r="N984" s="93">
        <f t="shared" si="281"/>
        <v>72</v>
      </c>
    </row>
    <row r="985" spans="2:14" x14ac:dyDescent="0.2">
      <c r="B985" s="3"/>
      <c r="C985" s="3"/>
      <c r="D985" s="3"/>
      <c r="E985" s="3"/>
      <c r="F985" s="3"/>
      <c r="G985" s="3"/>
      <c r="H985" s="9" t="s">
        <v>49</v>
      </c>
      <c r="I985" s="94">
        <f>SUM(I973+I975+I977+I979+I981+I983)</f>
        <v>2059.7004000000002</v>
      </c>
      <c r="J985" s="94">
        <f t="shared" ref="J985:K985" si="288">SUM(J973+J975+J977+J979+J981+J983)</f>
        <v>366.93</v>
      </c>
      <c r="K985" s="94">
        <f t="shared" si="288"/>
        <v>0</v>
      </c>
      <c r="L985" s="98">
        <f t="shared" ref="L985" si="289">SUM(I985:K985)</f>
        <v>2426.6304</v>
      </c>
      <c r="M985" s="97">
        <f t="shared" ref="M985" si="290">SUM(M973+M975+M977+M979+M981+M983)</f>
        <v>58.12</v>
      </c>
      <c r="N985" s="98">
        <f t="shared" si="281"/>
        <v>2484.7503999999999</v>
      </c>
    </row>
    <row r="986" spans="2:14" x14ac:dyDescent="0.2">
      <c r="B986" s="106" t="s">
        <v>35</v>
      </c>
      <c r="C986" s="106"/>
      <c r="D986" s="106"/>
      <c r="E986" s="106"/>
      <c r="F986" s="104"/>
      <c r="G986" s="5"/>
      <c r="H986" s="6"/>
      <c r="I986" s="5"/>
      <c r="J986" s="12"/>
      <c r="K986" s="12"/>
      <c r="L986" s="13"/>
      <c r="M986" s="12"/>
      <c r="N986" s="12"/>
    </row>
    <row r="987" spans="2:14" x14ac:dyDescent="0.2">
      <c r="B987" s="107" t="s">
        <v>79</v>
      </c>
      <c r="C987" s="107"/>
      <c r="D987" s="107"/>
      <c r="E987" s="107"/>
      <c r="F987" s="107"/>
      <c r="G987" s="107"/>
      <c r="H987" s="107"/>
      <c r="I987" s="107"/>
      <c r="J987" s="79"/>
      <c r="K987" s="79"/>
      <c r="L987" s="80"/>
      <c r="M987" s="79"/>
      <c r="N987" s="79"/>
    </row>
    <row r="988" spans="2:14" x14ac:dyDescent="0.2">
      <c r="B988" s="108" t="s">
        <v>36</v>
      </c>
      <c r="C988" s="108"/>
      <c r="D988" s="108"/>
      <c r="E988" s="108"/>
      <c r="F988" s="108"/>
      <c r="G988" s="108"/>
      <c r="H988" s="108"/>
      <c r="I988" s="108"/>
      <c r="J988" s="12"/>
      <c r="K988" s="12"/>
      <c r="L988" s="13"/>
      <c r="M988" s="12"/>
      <c r="N988" s="12"/>
    </row>
    <row r="989" spans="2:14" x14ac:dyDescent="0.2">
      <c r="B989" s="108" t="s">
        <v>37</v>
      </c>
      <c r="C989" s="108"/>
      <c r="D989" s="108"/>
      <c r="E989" s="108"/>
      <c r="F989" s="108"/>
      <c r="G989" s="108"/>
      <c r="H989" s="108"/>
      <c r="I989" s="108"/>
      <c r="J989" s="12"/>
      <c r="K989" s="12"/>
      <c r="L989" s="13"/>
      <c r="M989" s="12"/>
      <c r="N989" s="12"/>
    </row>
    <row r="990" spans="2:14" x14ac:dyDescent="0.2">
      <c r="B990" s="108" t="s">
        <v>38</v>
      </c>
      <c r="C990" s="108"/>
      <c r="D990" s="108"/>
      <c r="E990" s="108"/>
      <c r="F990" s="108"/>
      <c r="G990" s="108"/>
      <c r="H990" s="108"/>
      <c r="I990" s="108"/>
      <c r="J990" s="12"/>
      <c r="K990" s="12"/>
      <c r="L990" s="13"/>
      <c r="M990" s="12"/>
      <c r="N990" s="12"/>
    </row>
    <row r="991" spans="2:14" x14ac:dyDescent="0.2">
      <c r="B991" s="108" t="s">
        <v>39</v>
      </c>
      <c r="C991" s="108"/>
      <c r="D991" s="108"/>
      <c r="E991" s="108"/>
      <c r="F991" s="108"/>
      <c r="G991" s="108"/>
      <c r="H991" s="108"/>
      <c r="I991" s="108"/>
      <c r="J991" s="5"/>
      <c r="K991" s="5"/>
      <c r="L991" s="5"/>
      <c r="M991" s="5"/>
      <c r="N991" s="5"/>
    </row>
    <row r="992" spans="2:14" x14ac:dyDescent="0.2">
      <c r="B992" s="108" t="s">
        <v>40</v>
      </c>
      <c r="C992" s="108"/>
      <c r="D992" s="108"/>
      <c r="E992" s="108"/>
      <c r="F992" s="108"/>
      <c r="G992" s="108"/>
      <c r="H992" s="108"/>
      <c r="I992" s="108"/>
      <c r="J992" s="5"/>
      <c r="K992" s="5"/>
      <c r="L992" s="5"/>
      <c r="M992" s="5"/>
      <c r="N992" s="5"/>
    </row>
    <row r="993" spans="2:14" x14ac:dyDescent="0.2">
      <c r="B993" s="108" t="s">
        <v>41</v>
      </c>
      <c r="C993" s="108"/>
      <c r="D993" s="108"/>
      <c r="E993" s="108"/>
      <c r="F993" s="108"/>
      <c r="G993" s="108"/>
      <c r="H993" s="108"/>
      <c r="I993" s="108"/>
      <c r="J993" s="5"/>
      <c r="K993" s="5"/>
      <c r="L993" s="5"/>
      <c r="M993" s="5"/>
      <c r="N993" s="5"/>
    </row>
    <row r="994" spans="2:14" x14ac:dyDescent="0.2">
      <c r="B994" s="108" t="s">
        <v>42</v>
      </c>
      <c r="C994" s="108"/>
      <c r="D994" s="108"/>
      <c r="E994" s="108"/>
      <c r="F994" s="108"/>
      <c r="G994" s="108"/>
      <c r="H994" s="108"/>
      <c r="I994" s="108"/>
      <c r="J994" s="5"/>
      <c r="K994" s="5"/>
      <c r="L994" s="5"/>
      <c r="M994" s="5"/>
      <c r="N994" s="5"/>
    </row>
    <row r="995" spans="2:14" x14ac:dyDescent="0.2">
      <c r="B995" s="103"/>
      <c r="C995" s="103"/>
      <c r="D995" s="103"/>
      <c r="E995" s="103"/>
      <c r="F995" s="103"/>
      <c r="G995" s="103"/>
      <c r="H995" s="103"/>
      <c r="I995" s="103"/>
      <c r="J995" s="5"/>
      <c r="K995" s="5"/>
      <c r="L995" s="5"/>
      <c r="M995" s="5"/>
      <c r="N995" s="5"/>
    </row>
    <row r="996" spans="2:14" x14ac:dyDescent="0.2">
      <c r="B996" s="5" t="s">
        <v>43</v>
      </c>
      <c r="C996" s="5"/>
      <c r="D996" s="5"/>
      <c r="E996" s="5"/>
      <c r="F996" s="5"/>
      <c r="G996" s="5"/>
      <c r="H996" s="6"/>
      <c r="I996" s="5"/>
      <c r="J996" s="5" t="s">
        <v>44</v>
      </c>
      <c r="K996" s="5"/>
      <c r="L996" s="5"/>
      <c r="M996" s="5"/>
      <c r="N996" s="5"/>
    </row>
    <row r="997" spans="2:14" x14ac:dyDescent="0.2">
      <c r="B997" s="16" t="s">
        <v>78</v>
      </c>
      <c r="C997" s="16"/>
      <c r="D997" s="5"/>
      <c r="E997" s="5"/>
      <c r="F997" s="5"/>
      <c r="G997" s="5"/>
      <c r="H997" s="6"/>
      <c r="I997" s="5"/>
      <c r="J997" s="16"/>
      <c r="K997" s="16"/>
      <c r="L997" s="16"/>
      <c r="M997" s="5"/>
      <c r="N997" s="5"/>
    </row>
    <row r="998" spans="2:14" x14ac:dyDescent="0.2">
      <c r="B998" s="17" t="s">
        <v>45</v>
      </c>
      <c r="C998" s="5"/>
      <c r="D998" s="5"/>
      <c r="E998" s="5"/>
      <c r="F998" s="5"/>
      <c r="G998" s="5"/>
      <c r="H998" s="6"/>
      <c r="I998" s="5"/>
      <c r="J998" s="5" t="s">
        <v>45</v>
      </c>
      <c r="K998" s="5"/>
      <c r="L998" s="5"/>
      <c r="M998" s="5"/>
      <c r="N998" s="5"/>
    </row>
    <row r="999" spans="2:14" x14ac:dyDescent="0.2">
      <c r="B999" s="5"/>
      <c r="C999" s="5"/>
      <c r="D999" s="5"/>
      <c r="E999" s="5"/>
      <c r="F999" s="5"/>
      <c r="G999" s="5"/>
      <c r="H999" s="6"/>
      <c r="I999" s="5"/>
      <c r="J999" s="5"/>
      <c r="K999" s="5"/>
      <c r="L999" s="5"/>
      <c r="M999" s="5"/>
      <c r="N999" s="5"/>
    </row>
    <row r="1000" spans="2:14" x14ac:dyDescent="0.2">
      <c r="B1000" s="16"/>
      <c r="C1000" s="16"/>
      <c r="D1000" s="5"/>
      <c r="E1000" s="5"/>
      <c r="F1000" s="5"/>
      <c r="G1000" s="5"/>
      <c r="H1000" s="6"/>
      <c r="I1000" s="5"/>
      <c r="J1000" s="16"/>
      <c r="K1000" s="16"/>
      <c r="L1000" s="16"/>
      <c r="M1000" s="5"/>
      <c r="N1000" s="5"/>
    </row>
    <row r="1001" spans="2:14" x14ac:dyDescent="0.2">
      <c r="B1001" s="18" t="s">
        <v>46</v>
      </c>
      <c r="C1001" s="5"/>
      <c r="D1001" s="5"/>
      <c r="E1001" s="5"/>
      <c r="F1001" s="5"/>
      <c r="G1001" s="5"/>
      <c r="H1001" s="6"/>
      <c r="I1001" s="5"/>
      <c r="J1001" s="105" t="s">
        <v>46</v>
      </c>
      <c r="K1001" s="105"/>
      <c r="L1001" s="105"/>
      <c r="M1001" s="5"/>
      <c r="N1001" s="5"/>
    </row>
    <row r="1002" spans="2:14" x14ac:dyDescent="0.2">
      <c r="B1002" s="5"/>
      <c r="C1002" s="5"/>
      <c r="D1002" s="5"/>
      <c r="E1002" s="5"/>
      <c r="F1002" s="5"/>
      <c r="G1002" s="5"/>
      <c r="H1002" s="6"/>
      <c r="I1002" s="5"/>
      <c r="J1002" s="5"/>
      <c r="K1002" s="5"/>
      <c r="L1002" s="5"/>
      <c r="M1002" s="5"/>
      <c r="N1002" s="5"/>
    </row>
    <row r="1003" spans="2:14" x14ac:dyDescent="0.2">
      <c r="B1003" s="103" t="s">
        <v>47</v>
      </c>
      <c r="C1003" s="5"/>
      <c r="D1003" s="5"/>
      <c r="E1003" s="5"/>
      <c r="F1003" s="5"/>
      <c r="G1003" s="5"/>
      <c r="H1003" s="6"/>
      <c r="I1003" s="5"/>
      <c r="J1003" s="5" t="s">
        <v>47</v>
      </c>
      <c r="K1003" s="5"/>
      <c r="L1003" s="5"/>
      <c r="M1003" s="5"/>
      <c r="N1003" s="5"/>
    </row>
    <row r="1005" spans="2:14" x14ac:dyDescent="0.2">
      <c r="B1005" s="109" t="s">
        <v>5</v>
      </c>
      <c r="C1005" s="121" t="s">
        <v>22</v>
      </c>
      <c r="D1005" s="117" t="s">
        <v>23</v>
      </c>
      <c r="E1005" s="117" t="s">
        <v>24</v>
      </c>
      <c r="F1005" s="117" t="s">
        <v>48</v>
      </c>
      <c r="G1005" s="117" t="s">
        <v>25</v>
      </c>
      <c r="H1005" s="118" t="s">
        <v>0</v>
      </c>
      <c r="I1005" s="119" t="s">
        <v>26</v>
      </c>
      <c r="J1005" s="119"/>
      <c r="K1005" s="119"/>
      <c r="L1005" s="119"/>
      <c r="M1005" s="123" t="s">
        <v>27</v>
      </c>
      <c r="N1005" s="124" t="s">
        <v>28</v>
      </c>
    </row>
    <row r="1006" spans="2:14" x14ac:dyDescent="0.2">
      <c r="B1006" s="110"/>
      <c r="C1006" s="122"/>
      <c r="D1006" s="117"/>
      <c r="E1006" s="117"/>
      <c r="F1006" s="117"/>
      <c r="G1006" s="117"/>
      <c r="H1006" s="118"/>
      <c r="I1006" s="3" t="s">
        <v>29</v>
      </c>
      <c r="J1006" s="3" t="s">
        <v>30</v>
      </c>
      <c r="K1006" s="3" t="s">
        <v>31</v>
      </c>
      <c r="L1006" s="3" t="s">
        <v>32</v>
      </c>
      <c r="M1006" s="123"/>
      <c r="N1006" s="125"/>
    </row>
    <row r="1007" spans="2:14" x14ac:dyDescent="0.2">
      <c r="B1007" s="126" t="s">
        <v>84</v>
      </c>
      <c r="C1007" s="127"/>
      <c r="D1007" s="127"/>
      <c r="E1007" s="127"/>
      <c r="F1007" s="127"/>
      <c r="G1007" s="128"/>
      <c r="H1007" s="92" t="s">
        <v>86</v>
      </c>
      <c r="I1007" s="91">
        <v>113.88420000000001</v>
      </c>
      <c r="J1007" s="91">
        <v>81.4041</v>
      </c>
      <c r="K1007" s="91">
        <v>40.770000000000003</v>
      </c>
      <c r="L1007" s="88"/>
      <c r="M1007" s="89">
        <v>3.13</v>
      </c>
      <c r="N1007" s="90"/>
    </row>
    <row r="1008" spans="2:14" x14ac:dyDescent="0.2">
      <c r="B1008" s="129"/>
      <c r="C1008" s="130"/>
      <c r="D1008" s="130"/>
      <c r="E1008" s="130"/>
      <c r="F1008" s="130"/>
      <c r="G1008" s="131"/>
      <c r="H1008" s="92" t="s">
        <v>87</v>
      </c>
      <c r="I1008" s="91">
        <v>103.01219999999999</v>
      </c>
      <c r="J1008" s="91">
        <v>73.385999999999996</v>
      </c>
      <c r="K1008" s="91">
        <v>36.828900000000004</v>
      </c>
      <c r="L1008" s="88"/>
      <c r="M1008" s="89">
        <v>3.13</v>
      </c>
      <c r="N1008" s="90"/>
    </row>
    <row r="1009" spans="2:14" x14ac:dyDescent="0.2">
      <c r="B1009" s="129"/>
      <c r="C1009" s="130"/>
      <c r="D1009" s="130"/>
      <c r="E1009" s="130"/>
      <c r="F1009" s="130"/>
      <c r="G1009" s="131"/>
      <c r="H1009" s="92" t="s">
        <v>4</v>
      </c>
      <c r="I1009" s="91">
        <v>427.94910000000004</v>
      </c>
      <c r="J1009" s="91">
        <v>305.77499999999998</v>
      </c>
      <c r="K1009" s="91">
        <v>153.83879999999999</v>
      </c>
      <c r="L1009" s="91"/>
      <c r="M1009" s="91">
        <v>13.32</v>
      </c>
      <c r="N1009" s="91"/>
    </row>
    <row r="1010" spans="2:14" x14ac:dyDescent="0.2">
      <c r="B1010" s="129"/>
      <c r="C1010" s="130"/>
      <c r="D1010" s="130"/>
      <c r="E1010" s="130"/>
      <c r="F1010" s="130"/>
      <c r="G1010" s="131"/>
      <c r="H1010" s="92" t="s">
        <v>1</v>
      </c>
      <c r="I1010" s="91">
        <v>57.213900000000002</v>
      </c>
      <c r="J1010" s="91">
        <v>40.770000000000003</v>
      </c>
      <c r="K1010" s="91">
        <v>20.6568</v>
      </c>
      <c r="L1010" s="91"/>
      <c r="M1010" s="91">
        <v>3.26</v>
      </c>
      <c r="N1010" s="91"/>
    </row>
    <row r="1011" spans="2:14" x14ac:dyDescent="0.2">
      <c r="B1011" s="129"/>
      <c r="C1011" s="130"/>
      <c r="D1011" s="130"/>
      <c r="E1011" s="130"/>
      <c r="F1011" s="130"/>
      <c r="G1011" s="131"/>
      <c r="H1011" s="92" t="s">
        <v>3</v>
      </c>
      <c r="I1011" s="91">
        <v>33.975000000000001</v>
      </c>
      <c r="J1011" s="91">
        <v>24.733799999999999</v>
      </c>
      <c r="K1011" s="91">
        <v>12.638699999999998</v>
      </c>
      <c r="L1011" s="91"/>
      <c r="M1011" s="91">
        <v>0.68</v>
      </c>
      <c r="N1011" s="91"/>
    </row>
    <row r="1012" spans="2:14" x14ac:dyDescent="0.2">
      <c r="B1012" s="129"/>
      <c r="C1012" s="130"/>
      <c r="D1012" s="130"/>
      <c r="E1012" s="130"/>
      <c r="F1012" s="130"/>
      <c r="G1012" s="131"/>
      <c r="H1012" s="92" t="s">
        <v>2</v>
      </c>
      <c r="I1012" s="91">
        <v>10.872</v>
      </c>
      <c r="J1012" s="91">
        <v>8.2899000000000012</v>
      </c>
      <c r="K1012" s="91">
        <v>4.2129000000000003</v>
      </c>
      <c r="L1012" s="91"/>
      <c r="M1012" s="91">
        <v>0.27</v>
      </c>
      <c r="N1012" s="91"/>
    </row>
    <row r="1013" spans="2:14" x14ac:dyDescent="0.2">
      <c r="B1013" s="81" t="s">
        <v>88</v>
      </c>
      <c r="C1013" s="78" t="s">
        <v>80</v>
      </c>
      <c r="D1013" s="81">
        <v>106</v>
      </c>
      <c r="E1013" s="81">
        <v>4</v>
      </c>
      <c r="F1013" s="81">
        <v>1</v>
      </c>
      <c r="G1013" s="22">
        <v>2.9</v>
      </c>
      <c r="H1013" s="20" t="s">
        <v>86</v>
      </c>
      <c r="I1013" s="83">
        <v>59</v>
      </c>
      <c r="J1013" s="83">
        <v>45</v>
      </c>
      <c r="K1013" s="83">
        <v>7</v>
      </c>
      <c r="L1013" s="93">
        <f>SUM(I1013:K1013)</f>
        <v>111</v>
      </c>
      <c r="M1013" s="84">
        <v>12</v>
      </c>
      <c r="N1013" s="93">
        <f>SUM(L1013:M1013)</f>
        <v>123</v>
      </c>
    </row>
    <row r="1014" spans="2:14" x14ac:dyDescent="0.2">
      <c r="B1014" s="3"/>
      <c r="C1014" s="3"/>
      <c r="D1014" s="3"/>
      <c r="E1014" s="3"/>
      <c r="F1014" s="3"/>
      <c r="G1014" s="3"/>
      <c r="H1014" s="8" t="s">
        <v>33</v>
      </c>
      <c r="I1014" s="94">
        <f>IFERROR(I1013*I1007,"")</f>
        <v>6719.1678000000002</v>
      </c>
      <c r="J1014" s="94">
        <f t="shared" ref="J1014:M1014" si="291">IFERROR(J1013*J1007,"")</f>
        <v>3663.1844999999998</v>
      </c>
      <c r="K1014" s="94">
        <f t="shared" si="291"/>
        <v>285.39000000000004</v>
      </c>
      <c r="L1014" s="93">
        <f t="shared" ref="L1014:L1025" si="292">SUM(I1014:K1014)</f>
        <v>10667.7423</v>
      </c>
      <c r="M1014" s="94">
        <f t="shared" si="291"/>
        <v>37.56</v>
      </c>
      <c r="N1014" s="93">
        <f t="shared" ref="N1014:N1026" si="293">SUM(L1014:M1014)</f>
        <v>10705.302299999999</v>
      </c>
    </row>
    <row r="1015" spans="2:14" x14ac:dyDescent="0.2">
      <c r="B1015" s="3"/>
      <c r="C1015" s="3"/>
      <c r="D1015" s="3"/>
      <c r="E1015" s="3"/>
      <c r="F1015" s="3"/>
      <c r="G1015" s="3"/>
      <c r="H1015" s="20" t="s">
        <v>87</v>
      </c>
      <c r="I1015" s="83">
        <v>0</v>
      </c>
      <c r="J1015" s="83">
        <v>0</v>
      </c>
      <c r="K1015" s="83">
        <v>0</v>
      </c>
      <c r="L1015" s="93">
        <f t="shared" si="292"/>
        <v>0</v>
      </c>
      <c r="M1015" s="84">
        <v>0</v>
      </c>
      <c r="N1015" s="93">
        <f t="shared" si="293"/>
        <v>0</v>
      </c>
    </row>
    <row r="1016" spans="2:14" x14ac:dyDescent="0.2">
      <c r="B1016" s="3"/>
      <c r="C1016" s="3"/>
      <c r="D1016" s="3"/>
      <c r="E1016" s="3"/>
      <c r="F1016" s="3"/>
      <c r="G1016" s="3"/>
      <c r="H1016" s="8" t="s">
        <v>33</v>
      </c>
      <c r="I1016" s="94">
        <f>IFERROR(I1015*I1008,"")</f>
        <v>0</v>
      </c>
      <c r="J1016" s="94">
        <f t="shared" ref="J1016:M1016" si="294">IFERROR(J1015*J1008,"")</f>
        <v>0</v>
      </c>
      <c r="K1016" s="94">
        <f t="shared" si="294"/>
        <v>0</v>
      </c>
      <c r="L1016" s="93">
        <f t="shared" si="292"/>
        <v>0</v>
      </c>
      <c r="M1016" s="94">
        <f t="shared" si="294"/>
        <v>0</v>
      </c>
      <c r="N1016" s="93">
        <f t="shared" si="293"/>
        <v>0</v>
      </c>
    </row>
    <row r="1017" spans="2:14" x14ac:dyDescent="0.2">
      <c r="B1017" s="3"/>
      <c r="C1017" s="3"/>
      <c r="D1017" s="3"/>
      <c r="E1017" s="3"/>
      <c r="F1017" s="3"/>
      <c r="G1017" s="3"/>
      <c r="H1017" s="21" t="s">
        <v>4</v>
      </c>
      <c r="I1017" s="86">
        <v>0</v>
      </c>
      <c r="J1017" s="83">
        <v>0</v>
      </c>
      <c r="K1017" s="83">
        <v>0</v>
      </c>
      <c r="L1017" s="93">
        <f t="shared" si="292"/>
        <v>0</v>
      </c>
      <c r="M1017" s="84">
        <v>0</v>
      </c>
      <c r="N1017" s="93">
        <f t="shared" si="293"/>
        <v>0</v>
      </c>
    </row>
    <row r="1018" spans="2:14" x14ac:dyDescent="0.2">
      <c r="B1018" s="3"/>
      <c r="C1018" s="3"/>
      <c r="D1018" s="3"/>
      <c r="E1018" s="3"/>
      <c r="F1018" s="3"/>
      <c r="G1018" s="3"/>
      <c r="H1018" s="8" t="s">
        <v>33</v>
      </c>
      <c r="I1018" s="94">
        <f>IFERROR(I1017*I1019,"")</f>
        <v>0</v>
      </c>
      <c r="J1018" s="94">
        <f t="shared" ref="J1018:M1018" si="295">IFERROR(J1017*J1019,"")</f>
        <v>0</v>
      </c>
      <c r="K1018" s="94">
        <f t="shared" si="295"/>
        <v>0</v>
      </c>
      <c r="L1018" s="93">
        <f t="shared" si="292"/>
        <v>0</v>
      </c>
      <c r="M1018" s="94">
        <f t="shared" si="295"/>
        <v>0</v>
      </c>
      <c r="N1018" s="93">
        <f t="shared" si="293"/>
        <v>0</v>
      </c>
    </row>
    <row r="1019" spans="2:14" x14ac:dyDescent="0.2">
      <c r="B1019" s="3"/>
      <c r="C1019" s="3"/>
      <c r="D1019" s="3"/>
      <c r="E1019" s="3"/>
      <c r="F1019" s="3"/>
      <c r="G1019" s="3"/>
      <c r="H1019" s="21" t="s">
        <v>1</v>
      </c>
      <c r="I1019" s="86">
        <v>0</v>
      </c>
      <c r="J1019" s="83">
        <v>0</v>
      </c>
      <c r="K1019" s="83">
        <v>0</v>
      </c>
      <c r="L1019" s="93">
        <f t="shared" si="292"/>
        <v>0</v>
      </c>
      <c r="M1019" s="84">
        <v>3</v>
      </c>
      <c r="N1019" s="93">
        <f t="shared" si="293"/>
        <v>3</v>
      </c>
    </row>
    <row r="1020" spans="2:14" x14ac:dyDescent="0.2">
      <c r="B1020" s="3"/>
      <c r="C1020" s="3"/>
      <c r="D1020" s="3"/>
      <c r="E1020" s="3"/>
      <c r="F1020" s="3"/>
      <c r="G1020" s="3"/>
      <c r="H1020" s="8" t="s">
        <v>33</v>
      </c>
      <c r="I1020" s="94">
        <f>IFERROR(I1019*I1010,"")</f>
        <v>0</v>
      </c>
      <c r="J1020" s="94">
        <f t="shared" ref="J1020:M1020" si="296">IFERROR(J1019*J1010,"")</f>
        <v>0</v>
      </c>
      <c r="K1020" s="94">
        <f t="shared" si="296"/>
        <v>0</v>
      </c>
      <c r="L1020" s="93">
        <f t="shared" si="292"/>
        <v>0</v>
      </c>
      <c r="M1020" s="94">
        <f t="shared" si="296"/>
        <v>9.7799999999999994</v>
      </c>
      <c r="N1020" s="93">
        <f t="shared" si="293"/>
        <v>9.7799999999999994</v>
      </c>
    </row>
    <row r="1021" spans="2:14" x14ac:dyDescent="0.2">
      <c r="B1021" s="3"/>
      <c r="C1021" s="3"/>
      <c r="D1021" s="3"/>
      <c r="E1021" s="3"/>
      <c r="F1021" s="3"/>
      <c r="G1021" s="3"/>
      <c r="H1021" s="21" t="s">
        <v>3</v>
      </c>
      <c r="I1021" s="86">
        <v>0</v>
      </c>
      <c r="J1021" s="83">
        <v>0</v>
      </c>
      <c r="K1021" s="83">
        <v>0</v>
      </c>
      <c r="L1021" s="93">
        <f t="shared" si="292"/>
        <v>0</v>
      </c>
      <c r="M1021" s="84">
        <v>0</v>
      </c>
      <c r="N1021" s="93">
        <f t="shared" si="293"/>
        <v>0</v>
      </c>
    </row>
    <row r="1022" spans="2:14" x14ac:dyDescent="0.2">
      <c r="B1022" s="3"/>
      <c r="C1022" s="3"/>
      <c r="D1022" s="3"/>
      <c r="E1022" s="3"/>
      <c r="F1022" s="3"/>
      <c r="G1022" s="3"/>
      <c r="H1022" s="8" t="s">
        <v>33</v>
      </c>
      <c r="I1022" s="94">
        <f>IFERROR(I1021*I1011,"")</f>
        <v>0</v>
      </c>
      <c r="J1022" s="94">
        <f t="shared" ref="J1022:M1022" si="297">IFERROR(J1021*J1011,"")</f>
        <v>0</v>
      </c>
      <c r="K1022" s="94">
        <f t="shared" si="297"/>
        <v>0</v>
      </c>
      <c r="L1022" s="93">
        <f t="shared" si="292"/>
        <v>0</v>
      </c>
      <c r="M1022" s="94">
        <f t="shared" si="297"/>
        <v>0</v>
      </c>
      <c r="N1022" s="93">
        <f t="shared" si="293"/>
        <v>0</v>
      </c>
    </row>
    <row r="1023" spans="2:14" x14ac:dyDescent="0.2">
      <c r="B1023" s="3"/>
      <c r="C1023" s="3"/>
      <c r="D1023" s="3"/>
      <c r="E1023" s="3"/>
      <c r="F1023" s="3"/>
      <c r="G1023" s="3"/>
      <c r="H1023" s="21" t="s">
        <v>2</v>
      </c>
      <c r="I1023" s="85">
        <v>0</v>
      </c>
      <c r="J1023" s="83">
        <v>0</v>
      </c>
      <c r="K1023" s="83">
        <v>0</v>
      </c>
      <c r="L1023" s="93">
        <f t="shared" si="292"/>
        <v>0</v>
      </c>
      <c r="M1023" s="84">
        <v>0</v>
      </c>
      <c r="N1023" s="93">
        <f t="shared" si="293"/>
        <v>0</v>
      </c>
    </row>
    <row r="1024" spans="2:14" x14ac:dyDescent="0.2">
      <c r="B1024" s="3"/>
      <c r="C1024" s="3"/>
      <c r="D1024" s="3"/>
      <c r="E1024" s="3"/>
      <c r="F1024" s="3"/>
      <c r="G1024" s="3"/>
      <c r="H1024" s="8" t="s">
        <v>33</v>
      </c>
      <c r="I1024" s="94">
        <f>SUM(I1023*I1012)</f>
        <v>0</v>
      </c>
      <c r="J1024" s="94">
        <f t="shared" ref="J1024:M1024" si="298">SUM(J1023*J1012)</f>
        <v>0</v>
      </c>
      <c r="K1024" s="94">
        <f t="shared" si="298"/>
        <v>0</v>
      </c>
      <c r="L1024" s="93">
        <f t="shared" si="292"/>
        <v>0</v>
      </c>
      <c r="M1024" s="94">
        <f t="shared" si="298"/>
        <v>0</v>
      </c>
      <c r="N1024" s="93">
        <f t="shared" si="293"/>
        <v>0</v>
      </c>
    </row>
    <row r="1025" spans="2:14" x14ac:dyDescent="0.2">
      <c r="B1025" s="3"/>
      <c r="C1025" s="3"/>
      <c r="D1025" s="3"/>
      <c r="E1025" s="3"/>
      <c r="F1025" s="3"/>
      <c r="G1025" s="3"/>
      <c r="H1025" s="9" t="s">
        <v>34</v>
      </c>
      <c r="I1025" s="94">
        <f>SUM(I1013+I1015+I1017+I1019+I1021+I1023)</f>
        <v>59</v>
      </c>
      <c r="J1025" s="94">
        <f t="shared" ref="J1025:M1025" si="299">SUM(J1013+J1015+J1017+J1019+J1021+J1023)</f>
        <v>45</v>
      </c>
      <c r="K1025" s="94">
        <f t="shared" si="299"/>
        <v>7</v>
      </c>
      <c r="L1025" s="93">
        <f t="shared" si="292"/>
        <v>111</v>
      </c>
      <c r="M1025" s="94">
        <f t="shared" si="299"/>
        <v>15</v>
      </c>
      <c r="N1025" s="93">
        <f t="shared" si="293"/>
        <v>126</v>
      </c>
    </row>
    <row r="1026" spans="2:14" x14ac:dyDescent="0.2">
      <c r="B1026" s="3"/>
      <c r="C1026" s="3"/>
      <c r="D1026" s="3"/>
      <c r="E1026" s="3"/>
      <c r="F1026" s="3"/>
      <c r="G1026" s="3"/>
      <c r="H1026" s="9" t="s">
        <v>49</v>
      </c>
      <c r="I1026" s="94">
        <f>SUM(I1014+I1016+I1018+I1020+I1022+I1024)</f>
        <v>6719.1678000000002</v>
      </c>
      <c r="J1026" s="94">
        <f t="shared" ref="J1026:K1026" si="300">SUM(J1014+J1016+J1018+J1020+J1022+J1024)</f>
        <v>3663.1844999999998</v>
      </c>
      <c r="K1026" s="94">
        <f t="shared" si="300"/>
        <v>285.39000000000004</v>
      </c>
      <c r="L1026" s="98">
        <f t="shared" ref="L1026" si="301">SUM(I1026:K1026)</f>
        <v>10667.7423</v>
      </c>
      <c r="M1026" s="97">
        <f t="shared" ref="M1026" si="302">SUM(M1014+M1016+M1018+M1020+M1022+M1024)</f>
        <v>47.34</v>
      </c>
      <c r="N1026" s="98">
        <f t="shared" si="293"/>
        <v>10715.0823</v>
      </c>
    </row>
    <row r="1027" spans="2:14" x14ac:dyDescent="0.2">
      <c r="B1027" s="106" t="s">
        <v>35</v>
      </c>
      <c r="C1027" s="106"/>
      <c r="D1027" s="106"/>
      <c r="E1027" s="106"/>
      <c r="F1027" s="104"/>
      <c r="G1027" s="5"/>
      <c r="H1027" s="6"/>
      <c r="I1027" s="5"/>
      <c r="J1027" s="12"/>
      <c r="K1027" s="12"/>
      <c r="L1027" s="13"/>
      <c r="M1027" s="12"/>
      <c r="N1027" s="12"/>
    </row>
    <row r="1028" spans="2:14" x14ac:dyDescent="0.2">
      <c r="B1028" s="107" t="s">
        <v>79</v>
      </c>
      <c r="C1028" s="107"/>
      <c r="D1028" s="107"/>
      <c r="E1028" s="107"/>
      <c r="F1028" s="107"/>
      <c r="G1028" s="107"/>
      <c r="H1028" s="107"/>
      <c r="I1028" s="107"/>
      <c r="J1028" s="79"/>
      <c r="K1028" s="79"/>
      <c r="L1028" s="80"/>
      <c r="M1028" s="79"/>
      <c r="N1028" s="79"/>
    </row>
    <row r="1029" spans="2:14" x14ac:dyDescent="0.2">
      <c r="B1029" s="108" t="s">
        <v>36</v>
      </c>
      <c r="C1029" s="108"/>
      <c r="D1029" s="108"/>
      <c r="E1029" s="108"/>
      <c r="F1029" s="108"/>
      <c r="G1029" s="108"/>
      <c r="H1029" s="108"/>
      <c r="I1029" s="108"/>
      <c r="J1029" s="12"/>
      <c r="K1029" s="12"/>
      <c r="L1029" s="13"/>
      <c r="M1029" s="12"/>
      <c r="N1029" s="12"/>
    </row>
    <row r="1030" spans="2:14" x14ac:dyDescent="0.2">
      <c r="B1030" s="108" t="s">
        <v>37</v>
      </c>
      <c r="C1030" s="108"/>
      <c r="D1030" s="108"/>
      <c r="E1030" s="108"/>
      <c r="F1030" s="108"/>
      <c r="G1030" s="108"/>
      <c r="H1030" s="108"/>
      <c r="I1030" s="108"/>
      <c r="J1030" s="12"/>
      <c r="K1030" s="12"/>
      <c r="L1030" s="13"/>
      <c r="M1030" s="12"/>
      <c r="N1030" s="12"/>
    </row>
    <row r="1031" spans="2:14" x14ac:dyDescent="0.2">
      <c r="B1031" s="108" t="s">
        <v>38</v>
      </c>
      <c r="C1031" s="108"/>
      <c r="D1031" s="108"/>
      <c r="E1031" s="108"/>
      <c r="F1031" s="108"/>
      <c r="G1031" s="108"/>
      <c r="H1031" s="108"/>
      <c r="I1031" s="108"/>
      <c r="J1031" s="12"/>
      <c r="K1031" s="12"/>
      <c r="L1031" s="13"/>
      <c r="M1031" s="12"/>
      <c r="N1031" s="12"/>
    </row>
    <row r="1032" spans="2:14" x14ac:dyDescent="0.2">
      <c r="B1032" s="108" t="s">
        <v>39</v>
      </c>
      <c r="C1032" s="108"/>
      <c r="D1032" s="108"/>
      <c r="E1032" s="108"/>
      <c r="F1032" s="108"/>
      <c r="G1032" s="108"/>
      <c r="H1032" s="108"/>
      <c r="I1032" s="108"/>
      <c r="J1032" s="5"/>
      <c r="K1032" s="5"/>
      <c r="L1032" s="5"/>
      <c r="M1032" s="5"/>
      <c r="N1032" s="5"/>
    </row>
    <row r="1033" spans="2:14" x14ac:dyDescent="0.2">
      <c r="B1033" s="108" t="s">
        <v>40</v>
      </c>
      <c r="C1033" s="108"/>
      <c r="D1033" s="108"/>
      <c r="E1033" s="108"/>
      <c r="F1033" s="108"/>
      <c r="G1033" s="108"/>
      <c r="H1033" s="108"/>
      <c r="I1033" s="108"/>
      <c r="J1033" s="5"/>
      <c r="K1033" s="5"/>
      <c r="L1033" s="5"/>
      <c r="M1033" s="5"/>
      <c r="N1033" s="5"/>
    </row>
    <row r="1034" spans="2:14" x14ac:dyDescent="0.2">
      <c r="B1034" s="108" t="s">
        <v>41</v>
      </c>
      <c r="C1034" s="108"/>
      <c r="D1034" s="108"/>
      <c r="E1034" s="108"/>
      <c r="F1034" s="108"/>
      <c r="G1034" s="108"/>
      <c r="H1034" s="108"/>
      <c r="I1034" s="108"/>
      <c r="J1034" s="5"/>
      <c r="K1034" s="5"/>
      <c r="L1034" s="5"/>
      <c r="M1034" s="5"/>
      <c r="N1034" s="5"/>
    </row>
    <row r="1035" spans="2:14" x14ac:dyDescent="0.2">
      <c r="B1035" s="108" t="s">
        <v>42</v>
      </c>
      <c r="C1035" s="108"/>
      <c r="D1035" s="108"/>
      <c r="E1035" s="108"/>
      <c r="F1035" s="108"/>
      <c r="G1035" s="108"/>
      <c r="H1035" s="108"/>
      <c r="I1035" s="108"/>
      <c r="J1035" s="5"/>
      <c r="K1035" s="5"/>
      <c r="L1035" s="5"/>
      <c r="M1035" s="5"/>
      <c r="N1035" s="5"/>
    </row>
    <row r="1036" spans="2:14" x14ac:dyDescent="0.2">
      <c r="B1036" s="103"/>
      <c r="C1036" s="103"/>
      <c r="D1036" s="103"/>
      <c r="E1036" s="103"/>
      <c r="F1036" s="103"/>
      <c r="G1036" s="103"/>
      <c r="H1036" s="103"/>
      <c r="I1036" s="103"/>
      <c r="J1036" s="5"/>
      <c r="K1036" s="5"/>
      <c r="L1036" s="5"/>
      <c r="M1036" s="5"/>
      <c r="N1036" s="5"/>
    </row>
    <row r="1037" spans="2:14" x14ac:dyDescent="0.2">
      <c r="B1037" s="5" t="s">
        <v>43</v>
      </c>
      <c r="C1037" s="5"/>
      <c r="D1037" s="5"/>
      <c r="E1037" s="5"/>
      <c r="F1037" s="5"/>
      <c r="G1037" s="5"/>
      <c r="H1037" s="6"/>
      <c r="I1037" s="5"/>
      <c r="J1037" s="5" t="s">
        <v>44</v>
      </c>
      <c r="K1037" s="5"/>
      <c r="L1037" s="5"/>
      <c r="M1037" s="5"/>
      <c r="N1037" s="5"/>
    </row>
    <row r="1038" spans="2:14" x14ac:dyDescent="0.2">
      <c r="B1038" s="16" t="s">
        <v>78</v>
      </c>
      <c r="C1038" s="16"/>
      <c r="D1038" s="5"/>
      <c r="E1038" s="5"/>
      <c r="F1038" s="5"/>
      <c r="G1038" s="5"/>
      <c r="H1038" s="6"/>
      <c r="I1038" s="5"/>
      <c r="J1038" s="16"/>
      <c r="K1038" s="16"/>
      <c r="L1038" s="16"/>
      <c r="M1038" s="5"/>
      <c r="N1038" s="5"/>
    </row>
    <row r="1039" spans="2:14" x14ac:dyDescent="0.2">
      <c r="B1039" s="17" t="s">
        <v>45</v>
      </c>
      <c r="C1039" s="5"/>
      <c r="D1039" s="5"/>
      <c r="E1039" s="5"/>
      <c r="F1039" s="5"/>
      <c r="G1039" s="5"/>
      <c r="H1039" s="6"/>
      <c r="I1039" s="5"/>
      <c r="J1039" s="5" t="s">
        <v>45</v>
      </c>
      <c r="K1039" s="5"/>
      <c r="L1039" s="5"/>
      <c r="M1039" s="5"/>
      <c r="N1039" s="5"/>
    </row>
    <row r="1040" spans="2:14" x14ac:dyDescent="0.2">
      <c r="B1040" s="5"/>
      <c r="C1040" s="5"/>
      <c r="D1040" s="5"/>
      <c r="E1040" s="5"/>
      <c r="F1040" s="5"/>
      <c r="G1040" s="5"/>
      <c r="H1040" s="6"/>
      <c r="I1040" s="5"/>
      <c r="J1040" s="5"/>
      <c r="K1040" s="5"/>
      <c r="L1040" s="5"/>
      <c r="M1040" s="5"/>
      <c r="N1040" s="5"/>
    </row>
    <row r="1041" spans="2:14" x14ac:dyDescent="0.2">
      <c r="B1041" s="16"/>
      <c r="C1041" s="16"/>
      <c r="D1041" s="5"/>
      <c r="E1041" s="5"/>
      <c r="F1041" s="5"/>
      <c r="G1041" s="5"/>
      <c r="H1041" s="6"/>
      <c r="I1041" s="5"/>
      <c r="J1041" s="16"/>
      <c r="K1041" s="16"/>
      <c r="L1041" s="16"/>
      <c r="M1041" s="5"/>
      <c r="N1041" s="5"/>
    </row>
    <row r="1042" spans="2:14" x14ac:dyDescent="0.2">
      <c r="B1042" s="18" t="s">
        <v>46</v>
      </c>
      <c r="C1042" s="5"/>
      <c r="D1042" s="5"/>
      <c r="E1042" s="5"/>
      <c r="F1042" s="5"/>
      <c r="G1042" s="5"/>
      <c r="H1042" s="6"/>
      <c r="I1042" s="5"/>
      <c r="J1042" s="105" t="s">
        <v>46</v>
      </c>
      <c r="K1042" s="105"/>
      <c r="L1042" s="105"/>
      <c r="M1042" s="5"/>
      <c r="N1042" s="5"/>
    </row>
    <row r="1043" spans="2:14" x14ac:dyDescent="0.2">
      <c r="B1043" s="5"/>
      <c r="C1043" s="5"/>
      <c r="D1043" s="5"/>
      <c r="E1043" s="5"/>
      <c r="F1043" s="5"/>
      <c r="G1043" s="5"/>
      <c r="H1043" s="6"/>
      <c r="I1043" s="5"/>
      <c r="J1043" s="5"/>
      <c r="K1043" s="5"/>
      <c r="L1043" s="5"/>
      <c r="M1043" s="5"/>
      <c r="N1043" s="5"/>
    </row>
    <row r="1044" spans="2:14" x14ac:dyDescent="0.2">
      <c r="B1044" s="103" t="s">
        <v>47</v>
      </c>
      <c r="C1044" s="5"/>
      <c r="D1044" s="5"/>
      <c r="E1044" s="5"/>
      <c r="F1044" s="5"/>
      <c r="G1044" s="5"/>
      <c r="H1044" s="6"/>
      <c r="I1044" s="5"/>
      <c r="J1044" s="5" t="s">
        <v>47</v>
      </c>
      <c r="K1044" s="5"/>
      <c r="L1044" s="5"/>
      <c r="M1044" s="5"/>
      <c r="N1044" s="5"/>
    </row>
    <row r="1046" spans="2:14" x14ac:dyDescent="0.2">
      <c r="B1046" s="109" t="s">
        <v>5</v>
      </c>
      <c r="C1046" s="121" t="s">
        <v>22</v>
      </c>
      <c r="D1046" s="117" t="s">
        <v>23</v>
      </c>
      <c r="E1046" s="117" t="s">
        <v>24</v>
      </c>
      <c r="F1046" s="117" t="s">
        <v>48</v>
      </c>
      <c r="G1046" s="117" t="s">
        <v>25</v>
      </c>
      <c r="H1046" s="118" t="s">
        <v>0</v>
      </c>
      <c r="I1046" s="119" t="s">
        <v>26</v>
      </c>
      <c r="J1046" s="119"/>
      <c r="K1046" s="119"/>
      <c r="L1046" s="119"/>
      <c r="M1046" s="123" t="s">
        <v>27</v>
      </c>
      <c r="N1046" s="124" t="s">
        <v>28</v>
      </c>
    </row>
    <row r="1047" spans="2:14" x14ac:dyDescent="0.2">
      <c r="B1047" s="110"/>
      <c r="C1047" s="122"/>
      <c r="D1047" s="117"/>
      <c r="E1047" s="117"/>
      <c r="F1047" s="117"/>
      <c r="G1047" s="117"/>
      <c r="H1047" s="118"/>
      <c r="I1047" s="3" t="s">
        <v>29</v>
      </c>
      <c r="J1047" s="3" t="s">
        <v>30</v>
      </c>
      <c r="K1047" s="3" t="s">
        <v>31</v>
      </c>
      <c r="L1047" s="3" t="s">
        <v>32</v>
      </c>
      <c r="M1047" s="123"/>
      <c r="N1047" s="125"/>
    </row>
    <row r="1048" spans="2:14" x14ac:dyDescent="0.2">
      <c r="B1048" s="126" t="s">
        <v>84</v>
      </c>
      <c r="C1048" s="127"/>
      <c r="D1048" s="127"/>
      <c r="E1048" s="127"/>
      <c r="F1048" s="127"/>
      <c r="G1048" s="128"/>
      <c r="H1048" s="92" t="s">
        <v>86</v>
      </c>
      <c r="I1048" s="91">
        <v>113.88420000000001</v>
      </c>
      <c r="J1048" s="91">
        <v>81.4041</v>
      </c>
      <c r="K1048" s="91">
        <v>40.770000000000003</v>
      </c>
      <c r="L1048" s="88"/>
      <c r="M1048" s="89">
        <v>3.13</v>
      </c>
      <c r="N1048" s="90"/>
    </row>
    <row r="1049" spans="2:14" x14ac:dyDescent="0.2">
      <c r="B1049" s="129"/>
      <c r="C1049" s="130"/>
      <c r="D1049" s="130"/>
      <c r="E1049" s="130"/>
      <c r="F1049" s="130"/>
      <c r="G1049" s="131"/>
      <c r="H1049" s="92" t="s">
        <v>87</v>
      </c>
      <c r="I1049" s="91">
        <v>103.01219999999999</v>
      </c>
      <c r="J1049" s="91">
        <v>73.385999999999996</v>
      </c>
      <c r="K1049" s="91">
        <v>36.828900000000004</v>
      </c>
      <c r="L1049" s="88"/>
      <c r="M1049" s="89">
        <v>3.13</v>
      </c>
      <c r="N1049" s="90"/>
    </row>
    <row r="1050" spans="2:14" x14ac:dyDescent="0.2">
      <c r="B1050" s="129"/>
      <c r="C1050" s="130"/>
      <c r="D1050" s="130"/>
      <c r="E1050" s="130"/>
      <c r="F1050" s="130"/>
      <c r="G1050" s="131"/>
      <c r="H1050" s="92" t="s">
        <v>4</v>
      </c>
      <c r="I1050" s="91">
        <v>427.94910000000004</v>
      </c>
      <c r="J1050" s="91">
        <v>305.77499999999998</v>
      </c>
      <c r="K1050" s="91">
        <v>153.83879999999999</v>
      </c>
      <c r="L1050" s="91"/>
      <c r="M1050" s="91">
        <v>13.32</v>
      </c>
      <c r="N1050" s="91"/>
    </row>
    <row r="1051" spans="2:14" x14ac:dyDescent="0.2">
      <c r="B1051" s="129"/>
      <c r="C1051" s="130"/>
      <c r="D1051" s="130"/>
      <c r="E1051" s="130"/>
      <c r="F1051" s="130"/>
      <c r="G1051" s="131"/>
      <c r="H1051" s="92" t="s">
        <v>1</v>
      </c>
      <c r="I1051" s="91">
        <v>57.213900000000002</v>
      </c>
      <c r="J1051" s="91">
        <v>40.770000000000003</v>
      </c>
      <c r="K1051" s="91">
        <v>20.6568</v>
      </c>
      <c r="L1051" s="91"/>
      <c r="M1051" s="91">
        <v>3.26</v>
      </c>
      <c r="N1051" s="91"/>
    </row>
    <row r="1052" spans="2:14" x14ac:dyDescent="0.2">
      <c r="B1052" s="129"/>
      <c r="C1052" s="130"/>
      <c r="D1052" s="130"/>
      <c r="E1052" s="130"/>
      <c r="F1052" s="130"/>
      <c r="G1052" s="131"/>
      <c r="H1052" s="92" t="s">
        <v>3</v>
      </c>
      <c r="I1052" s="91">
        <v>33.975000000000001</v>
      </c>
      <c r="J1052" s="91">
        <v>24.733799999999999</v>
      </c>
      <c r="K1052" s="91">
        <v>12.638699999999998</v>
      </c>
      <c r="L1052" s="91"/>
      <c r="M1052" s="91">
        <v>0.68</v>
      </c>
      <c r="N1052" s="91"/>
    </row>
    <row r="1053" spans="2:14" x14ac:dyDescent="0.2">
      <c r="B1053" s="129"/>
      <c r="C1053" s="130"/>
      <c r="D1053" s="130"/>
      <c r="E1053" s="130"/>
      <c r="F1053" s="130"/>
      <c r="G1053" s="131"/>
      <c r="H1053" s="92" t="s">
        <v>2</v>
      </c>
      <c r="I1053" s="91">
        <v>10.872</v>
      </c>
      <c r="J1053" s="91">
        <v>8.2899000000000012</v>
      </c>
      <c r="K1053" s="91">
        <v>4.2129000000000003</v>
      </c>
      <c r="L1053" s="91"/>
      <c r="M1053" s="91">
        <v>0.27</v>
      </c>
      <c r="N1053" s="91"/>
    </row>
    <row r="1054" spans="2:14" x14ac:dyDescent="0.2">
      <c r="B1054" s="81" t="s">
        <v>88</v>
      </c>
      <c r="C1054" s="78" t="s">
        <v>80</v>
      </c>
      <c r="D1054" s="81">
        <v>106</v>
      </c>
      <c r="E1054" s="81">
        <v>2</v>
      </c>
      <c r="F1054" s="81">
        <v>1</v>
      </c>
      <c r="G1054" s="22">
        <v>3.1</v>
      </c>
      <c r="H1054" s="20" t="s">
        <v>86</v>
      </c>
      <c r="I1054" s="83">
        <v>76</v>
      </c>
      <c r="J1054" s="83">
        <v>46</v>
      </c>
      <c r="K1054" s="83">
        <v>8</v>
      </c>
      <c r="L1054" s="93">
        <f>SUM(I1054:K1054)</f>
        <v>130</v>
      </c>
      <c r="M1054" s="84">
        <v>10</v>
      </c>
      <c r="N1054" s="93">
        <f>SUM(L1054:M1054)</f>
        <v>140</v>
      </c>
    </row>
    <row r="1055" spans="2:14" x14ac:dyDescent="0.2">
      <c r="B1055" s="3"/>
      <c r="C1055" s="3"/>
      <c r="D1055" s="3"/>
      <c r="E1055" s="3"/>
      <c r="F1055" s="3"/>
      <c r="G1055" s="3"/>
      <c r="H1055" s="8" t="s">
        <v>33</v>
      </c>
      <c r="I1055" s="94">
        <f>IFERROR(I1054*I1048,"")</f>
        <v>8655.1992000000009</v>
      </c>
      <c r="J1055" s="94">
        <f t="shared" ref="J1055:M1055" si="303">IFERROR(J1054*J1048,"")</f>
        <v>3744.5886</v>
      </c>
      <c r="K1055" s="94">
        <f t="shared" si="303"/>
        <v>326.16000000000003</v>
      </c>
      <c r="L1055" s="93">
        <f t="shared" ref="L1055:L1066" si="304">SUM(I1055:K1055)</f>
        <v>12725.947800000002</v>
      </c>
      <c r="M1055" s="94">
        <f t="shared" si="303"/>
        <v>31.299999999999997</v>
      </c>
      <c r="N1055" s="93">
        <f t="shared" ref="N1055:N1067" si="305">SUM(L1055:M1055)</f>
        <v>12757.247800000001</v>
      </c>
    </row>
    <row r="1056" spans="2:14" x14ac:dyDescent="0.2">
      <c r="B1056" s="3"/>
      <c r="C1056" s="3"/>
      <c r="D1056" s="3"/>
      <c r="E1056" s="3"/>
      <c r="F1056" s="3"/>
      <c r="G1056" s="3"/>
      <c r="H1056" s="20" t="s">
        <v>87</v>
      </c>
      <c r="I1056" s="83">
        <v>0</v>
      </c>
      <c r="J1056" s="83">
        <v>0</v>
      </c>
      <c r="K1056" s="83">
        <v>0</v>
      </c>
      <c r="L1056" s="93">
        <f t="shared" si="304"/>
        <v>0</v>
      </c>
      <c r="M1056" s="84">
        <v>0</v>
      </c>
      <c r="N1056" s="93">
        <f t="shared" si="305"/>
        <v>0</v>
      </c>
    </row>
    <row r="1057" spans="2:14" x14ac:dyDescent="0.2">
      <c r="B1057" s="3"/>
      <c r="C1057" s="3"/>
      <c r="D1057" s="3"/>
      <c r="E1057" s="3"/>
      <c r="F1057" s="3"/>
      <c r="G1057" s="3"/>
      <c r="H1057" s="8" t="s">
        <v>33</v>
      </c>
      <c r="I1057" s="94">
        <f>IFERROR(I1056*I1049,"")</f>
        <v>0</v>
      </c>
      <c r="J1057" s="94">
        <f t="shared" ref="J1057:M1057" si="306">IFERROR(J1056*J1049,"")</f>
        <v>0</v>
      </c>
      <c r="K1057" s="94">
        <f t="shared" si="306"/>
        <v>0</v>
      </c>
      <c r="L1057" s="93">
        <f t="shared" si="304"/>
        <v>0</v>
      </c>
      <c r="M1057" s="94">
        <f t="shared" si="306"/>
        <v>0</v>
      </c>
      <c r="N1057" s="93">
        <f t="shared" si="305"/>
        <v>0</v>
      </c>
    </row>
    <row r="1058" spans="2:14" x14ac:dyDescent="0.2">
      <c r="B1058" s="3"/>
      <c r="C1058" s="3"/>
      <c r="D1058" s="3"/>
      <c r="E1058" s="3"/>
      <c r="F1058" s="3"/>
      <c r="G1058" s="3"/>
      <c r="H1058" s="21" t="s">
        <v>4</v>
      </c>
      <c r="I1058" s="86">
        <v>0</v>
      </c>
      <c r="J1058" s="83">
        <v>0</v>
      </c>
      <c r="K1058" s="83">
        <v>0</v>
      </c>
      <c r="L1058" s="93">
        <f t="shared" si="304"/>
        <v>0</v>
      </c>
      <c r="M1058" s="84">
        <v>0</v>
      </c>
      <c r="N1058" s="93">
        <f t="shared" si="305"/>
        <v>0</v>
      </c>
    </row>
    <row r="1059" spans="2:14" x14ac:dyDescent="0.2">
      <c r="B1059" s="3"/>
      <c r="C1059" s="3"/>
      <c r="D1059" s="3"/>
      <c r="E1059" s="3"/>
      <c r="F1059" s="3"/>
      <c r="G1059" s="3"/>
      <c r="H1059" s="8" t="s">
        <v>33</v>
      </c>
      <c r="I1059" s="94">
        <f>IFERROR(I1058*I1060,"")</f>
        <v>0</v>
      </c>
      <c r="J1059" s="94">
        <f t="shared" ref="J1059:M1059" si="307">IFERROR(J1058*J1060,"")</f>
        <v>0</v>
      </c>
      <c r="K1059" s="94">
        <f t="shared" si="307"/>
        <v>0</v>
      </c>
      <c r="L1059" s="93">
        <f t="shared" si="304"/>
        <v>0</v>
      </c>
      <c r="M1059" s="94">
        <f t="shared" si="307"/>
        <v>0</v>
      </c>
      <c r="N1059" s="93">
        <f t="shared" si="305"/>
        <v>0</v>
      </c>
    </row>
    <row r="1060" spans="2:14" x14ac:dyDescent="0.2">
      <c r="B1060" s="3"/>
      <c r="C1060" s="3"/>
      <c r="D1060" s="3"/>
      <c r="E1060" s="3"/>
      <c r="F1060" s="3"/>
      <c r="G1060" s="3"/>
      <c r="H1060" s="21" t="s">
        <v>1</v>
      </c>
      <c r="I1060" s="86">
        <v>0</v>
      </c>
      <c r="J1060" s="83">
        <v>0</v>
      </c>
      <c r="K1060" s="83">
        <v>0</v>
      </c>
      <c r="L1060" s="93">
        <f t="shared" si="304"/>
        <v>0</v>
      </c>
      <c r="M1060" s="84">
        <v>0</v>
      </c>
      <c r="N1060" s="93">
        <f t="shared" si="305"/>
        <v>0</v>
      </c>
    </row>
    <row r="1061" spans="2:14" x14ac:dyDescent="0.2">
      <c r="B1061" s="3"/>
      <c r="C1061" s="3"/>
      <c r="D1061" s="3"/>
      <c r="E1061" s="3"/>
      <c r="F1061" s="3"/>
      <c r="G1061" s="3"/>
      <c r="H1061" s="8" t="s">
        <v>33</v>
      </c>
      <c r="I1061" s="94">
        <f>IFERROR(I1060*I1051,"")</f>
        <v>0</v>
      </c>
      <c r="J1061" s="94">
        <f t="shared" ref="J1061:M1061" si="308">IFERROR(J1060*J1051,"")</f>
        <v>0</v>
      </c>
      <c r="K1061" s="94">
        <f t="shared" si="308"/>
        <v>0</v>
      </c>
      <c r="L1061" s="93">
        <f t="shared" si="304"/>
        <v>0</v>
      </c>
      <c r="M1061" s="94">
        <f t="shared" si="308"/>
        <v>0</v>
      </c>
      <c r="N1061" s="93">
        <f t="shared" si="305"/>
        <v>0</v>
      </c>
    </row>
    <row r="1062" spans="2:14" x14ac:dyDescent="0.2">
      <c r="B1062" s="3"/>
      <c r="C1062" s="3"/>
      <c r="D1062" s="3"/>
      <c r="E1062" s="3"/>
      <c r="F1062" s="3"/>
      <c r="G1062" s="3"/>
      <c r="H1062" s="21" t="s">
        <v>3</v>
      </c>
      <c r="I1062" s="86">
        <v>0</v>
      </c>
      <c r="J1062" s="83">
        <v>0</v>
      </c>
      <c r="K1062" s="83">
        <v>0</v>
      </c>
      <c r="L1062" s="93">
        <f t="shared" si="304"/>
        <v>0</v>
      </c>
      <c r="M1062" s="84">
        <v>0</v>
      </c>
      <c r="N1062" s="93">
        <f t="shared" si="305"/>
        <v>0</v>
      </c>
    </row>
    <row r="1063" spans="2:14" x14ac:dyDescent="0.2">
      <c r="B1063" s="3"/>
      <c r="C1063" s="3"/>
      <c r="D1063" s="3"/>
      <c r="E1063" s="3"/>
      <c r="F1063" s="3"/>
      <c r="G1063" s="3"/>
      <c r="H1063" s="8" t="s">
        <v>33</v>
      </c>
      <c r="I1063" s="94">
        <f>IFERROR(I1062*I1052,"")</f>
        <v>0</v>
      </c>
      <c r="J1063" s="94">
        <f t="shared" ref="J1063:M1063" si="309">IFERROR(J1062*J1052,"")</f>
        <v>0</v>
      </c>
      <c r="K1063" s="94">
        <f t="shared" si="309"/>
        <v>0</v>
      </c>
      <c r="L1063" s="93">
        <f t="shared" si="304"/>
        <v>0</v>
      </c>
      <c r="M1063" s="94">
        <f t="shared" si="309"/>
        <v>0</v>
      </c>
      <c r="N1063" s="93">
        <f t="shared" si="305"/>
        <v>0</v>
      </c>
    </row>
    <row r="1064" spans="2:14" x14ac:dyDescent="0.2">
      <c r="B1064" s="3"/>
      <c r="C1064" s="3"/>
      <c r="D1064" s="3"/>
      <c r="E1064" s="3"/>
      <c r="F1064" s="3"/>
      <c r="G1064" s="3"/>
      <c r="H1064" s="21" t="s">
        <v>2</v>
      </c>
      <c r="I1064" s="85">
        <v>0</v>
      </c>
      <c r="J1064" s="83">
        <v>0</v>
      </c>
      <c r="K1064" s="83">
        <v>0</v>
      </c>
      <c r="L1064" s="93">
        <f t="shared" si="304"/>
        <v>0</v>
      </c>
      <c r="M1064" s="84">
        <v>0</v>
      </c>
      <c r="N1064" s="93">
        <f t="shared" si="305"/>
        <v>0</v>
      </c>
    </row>
    <row r="1065" spans="2:14" x14ac:dyDescent="0.2">
      <c r="B1065" s="3"/>
      <c r="C1065" s="3"/>
      <c r="D1065" s="3"/>
      <c r="E1065" s="3"/>
      <c r="F1065" s="3"/>
      <c r="G1065" s="3"/>
      <c r="H1065" s="8" t="s">
        <v>33</v>
      </c>
      <c r="I1065" s="94">
        <f>SUM(I1064*I1053)</f>
        <v>0</v>
      </c>
      <c r="J1065" s="94">
        <f t="shared" ref="J1065:M1065" si="310">SUM(J1064*J1053)</f>
        <v>0</v>
      </c>
      <c r="K1065" s="94">
        <f t="shared" si="310"/>
        <v>0</v>
      </c>
      <c r="L1065" s="93">
        <f t="shared" si="304"/>
        <v>0</v>
      </c>
      <c r="M1065" s="94">
        <f t="shared" si="310"/>
        <v>0</v>
      </c>
      <c r="N1065" s="93">
        <f t="shared" si="305"/>
        <v>0</v>
      </c>
    </row>
    <row r="1066" spans="2:14" x14ac:dyDescent="0.2">
      <c r="B1066" s="3"/>
      <c r="C1066" s="3"/>
      <c r="D1066" s="3"/>
      <c r="E1066" s="3"/>
      <c r="F1066" s="3"/>
      <c r="G1066" s="3"/>
      <c r="H1066" s="9" t="s">
        <v>34</v>
      </c>
      <c r="I1066" s="94">
        <f>SUM(I1054+I1056+I1058+I1060+I1062+I1064)</f>
        <v>76</v>
      </c>
      <c r="J1066" s="94">
        <f t="shared" ref="J1066:M1066" si="311">SUM(J1054+J1056+J1058+J1060+J1062+J1064)</f>
        <v>46</v>
      </c>
      <c r="K1066" s="94">
        <f t="shared" si="311"/>
        <v>8</v>
      </c>
      <c r="L1066" s="93">
        <f t="shared" si="304"/>
        <v>130</v>
      </c>
      <c r="M1066" s="94">
        <f t="shared" si="311"/>
        <v>10</v>
      </c>
      <c r="N1066" s="93">
        <f t="shared" si="305"/>
        <v>140</v>
      </c>
    </row>
    <row r="1067" spans="2:14" x14ac:dyDescent="0.2">
      <c r="B1067" s="3"/>
      <c r="C1067" s="3"/>
      <c r="D1067" s="3"/>
      <c r="E1067" s="3"/>
      <c r="F1067" s="3"/>
      <c r="G1067" s="3"/>
      <c r="H1067" s="9" t="s">
        <v>49</v>
      </c>
      <c r="I1067" s="94">
        <f>SUM(I1055+I1057+I1059+I1061+I1063+I1065)</f>
        <v>8655.1992000000009</v>
      </c>
      <c r="J1067" s="94">
        <f t="shared" ref="J1067:K1067" si="312">SUM(J1055+J1057+J1059+J1061+J1063+J1065)</f>
        <v>3744.5886</v>
      </c>
      <c r="K1067" s="94">
        <f t="shared" si="312"/>
        <v>326.16000000000003</v>
      </c>
      <c r="L1067" s="98">
        <f t="shared" ref="L1067" si="313">SUM(I1067:K1067)</f>
        <v>12725.947800000002</v>
      </c>
      <c r="M1067" s="97">
        <f t="shared" ref="M1067" si="314">SUM(M1055+M1057+M1059+M1061+M1063+M1065)</f>
        <v>31.299999999999997</v>
      </c>
      <c r="N1067" s="98">
        <f t="shared" si="305"/>
        <v>12757.247800000001</v>
      </c>
    </row>
    <row r="1068" spans="2:14" x14ac:dyDescent="0.2">
      <c r="B1068" s="106" t="s">
        <v>35</v>
      </c>
      <c r="C1068" s="106"/>
      <c r="D1068" s="106"/>
      <c r="E1068" s="106"/>
      <c r="F1068" s="104"/>
      <c r="G1068" s="5"/>
      <c r="H1068" s="6"/>
      <c r="I1068" s="5"/>
      <c r="J1068" s="12"/>
      <c r="K1068" s="12"/>
      <c r="L1068" s="13"/>
      <c r="M1068" s="12"/>
      <c r="N1068" s="12"/>
    </row>
    <row r="1069" spans="2:14" x14ac:dyDescent="0.2">
      <c r="B1069" s="107" t="s">
        <v>79</v>
      </c>
      <c r="C1069" s="107"/>
      <c r="D1069" s="107"/>
      <c r="E1069" s="107"/>
      <c r="F1069" s="107"/>
      <c r="G1069" s="107"/>
      <c r="H1069" s="107"/>
      <c r="I1069" s="107"/>
      <c r="J1069" s="79"/>
      <c r="K1069" s="79"/>
      <c r="L1069" s="80"/>
      <c r="M1069" s="79"/>
      <c r="N1069" s="79"/>
    </row>
    <row r="1070" spans="2:14" x14ac:dyDescent="0.2">
      <c r="B1070" s="108" t="s">
        <v>36</v>
      </c>
      <c r="C1070" s="108"/>
      <c r="D1070" s="108"/>
      <c r="E1070" s="108"/>
      <c r="F1070" s="108"/>
      <c r="G1070" s="108"/>
      <c r="H1070" s="108"/>
      <c r="I1070" s="108"/>
      <c r="J1070" s="12"/>
      <c r="K1070" s="12"/>
      <c r="L1070" s="13"/>
      <c r="M1070" s="12"/>
      <c r="N1070" s="12"/>
    </row>
    <row r="1071" spans="2:14" x14ac:dyDescent="0.2">
      <c r="B1071" s="108" t="s">
        <v>37</v>
      </c>
      <c r="C1071" s="108"/>
      <c r="D1071" s="108"/>
      <c r="E1071" s="108"/>
      <c r="F1071" s="108"/>
      <c r="G1071" s="108"/>
      <c r="H1071" s="108"/>
      <c r="I1071" s="108"/>
      <c r="J1071" s="12"/>
      <c r="K1071" s="12"/>
      <c r="L1071" s="13"/>
      <c r="M1071" s="12"/>
      <c r="N1071" s="12"/>
    </row>
    <row r="1072" spans="2:14" x14ac:dyDescent="0.2">
      <c r="B1072" s="108" t="s">
        <v>38</v>
      </c>
      <c r="C1072" s="108"/>
      <c r="D1072" s="108"/>
      <c r="E1072" s="108"/>
      <c r="F1072" s="108"/>
      <c r="G1072" s="108"/>
      <c r="H1072" s="108"/>
      <c r="I1072" s="108"/>
      <c r="J1072" s="12"/>
      <c r="K1072" s="12"/>
      <c r="L1072" s="13"/>
      <c r="M1072" s="12"/>
      <c r="N1072" s="12"/>
    </row>
    <row r="1073" spans="2:14" x14ac:dyDescent="0.2">
      <c r="B1073" s="108" t="s">
        <v>39</v>
      </c>
      <c r="C1073" s="108"/>
      <c r="D1073" s="108"/>
      <c r="E1073" s="108"/>
      <c r="F1073" s="108"/>
      <c r="G1073" s="108"/>
      <c r="H1073" s="108"/>
      <c r="I1073" s="108"/>
      <c r="J1073" s="5"/>
      <c r="K1073" s="5"/>
      <c r="L1073" s="5"/>
      <c r="M1073" s="5"/>
      <c r="N1073" s="5"/>
    </row>
    <row r="1074" spans="2:14" x14ac:dyDescent="0.2">
      <c r="B1074" s="108" t="s">
        <v>40</v>
      </c>
      <c r="C1074" s="108"/>
      <c r="D1074" s="108"/>
      <c r="E1074" s="108"/>
      <c r="F1074" s="108"/>
      <c r="G1074" s="108"/>
      <c r="H1074" s="108"/>
      <c r="I1074" s="108"/>
      <c r="J1074" s="5"/>
      <c r="K1074" s="5"/>
      <c r="L1074" s="5"/>
      <c r="M1074" s="5"/>
      <c r="N1074" s="5"/>
    </row>
    <row r="1075" spans="2:14" x14ac:dyDescent="0.2">
      <c r="B1075" s="108" t="s">
        <v>41</v>
      </c>
      <c r="C1075" s="108"/>
      <c r="D1075" s="108"/>
      <c r="E1075" s="108"/>
      <c r="F1075" s="108"/>
      <c r="G1075" s="108"/>
      <c r="H1075" s="108"/>
      <c r="I1075" s="108"/>
      <c r="J1075" s="5"/>
      <c r="K1075" s="5"/>
      <c r="L1075" s="5"/>
      <c r="M1075" s="5"/>
      <c r="N1075" s="5"/>
    </row>
    <row r="1076" spans="2:14" x14ac:dyDescent="0.2">
      <c r="B1076" s="108" t="s">
        <v>42</v>
      </c>
      <c r="C1076" s="108"/>
      <c r="D1076" s="108"/>
      <c r="E1076" s="108"/>
      <c r="F1076" s="108"/>
      <c r="G1076" s="108"/>
      <c r="H1076" s="108"/>
      <c r="I1076" s="108"/>
      <c r="J1076" s="5"/>
      <c r="K1076" s="5"/>
      <c r="L1076" s="5"/>
      <c r="M1076" s="5"/>
      <c r="N1076" s="5"/>
    </row>
    <row r="1077" spans="2:14" x14ac:dyDescent="0.2">
      <c r="B1077" s="103"/>
      <c r="C1077" s="103"/>
      <c r="D1077" s="103"/>
      <c r="E1077" s="103"/>
      <c r="F1077" s="103"/>
      <c r="G1077" s="103"/>
      <c r="H1077" s="103"/>
      <c r="I1077" s="103"/>
      <c r="J1077" s="5"/>
      <c r="K1077" s="5"/>
      <c r="L1077" s="5"/>
      <c r="M1077" s="5"/>
      <c r="N1077" s="5"/>
    </row>
    <row r="1078" spans="2:14" x14ac:dyDescent="0.2">
      <c r="B1078" s="5" t="s">
        <v>43</v>
      </c>
      <c r="C1078" s="5"/>
      <c r="D1078" s="5"/>
      <c r="E1078" s="5"/>
      <c r="F1078" s="5"/>
      <c r="G1078" s="5"/>
      <c r="H1078" s="6"/>
      <c r="I1078" s="5"/>
      <c r="J1078" s="5" t="s">
        <v>44</v>
      </c>
      <c r="K1078" s="5"/>
      <c r="L1078" s="5"/>
      <c r="M1078" s="5"/>
      <c r="N1078" s="5"/>
    </row>
    <row r="1079" spans="2:14" x14ac:dyDescent="0.2">
      <c r="B1079" s="16" t="s">
        <v>78</v>
      </c>
      <c r="C1079" s="16"/>
      <c r="D1079" s="5"/>
      <c r="E1079" s="5"/>
      <c r="F1079" s="5"/>
      <c r="G1079" s="5"/>
      <c r="H1079" s="6"/>
      <c r="I1079" s="5"/>
      <c r="J1079" s="16"/>
      <c r="K1079" s="16"/>
      <c r="L1079" s="16"/>
      <c r="M1079" s="5"/>
      <c r="N1079" s="5"/>
    </row>
    <row r="1080" spans="2:14" x14ac:dyDescent="0.2">
      <c r="B1080" s="17" t="s">
        <v>45</v>
      </c>
      <c r="C1080" s="5"/>
      <c r="D1080" s="5"/>
      <c r="E1080" s="5"/>
      <c r="F1080" s="5"/>
      <c r="G1080" s="5"/>
      <c r="H1080" s="6"/>
      <c r="I1080" s="5"/>
      <c r="J1080" s="5" t="s">
        <v>45</v>
      </c>
      <c r="K1080" s="5"/>
      <c r="L1080" s="5"/>
      <c r="M1080" s="5"/>
      <c r="N1080" s="5"/>
    </row>
    <row r="1081" spans="2:14" x14ac:dyDescent="0.2">
      <c r="B1081" s="5"/>
      <c r="C1081" s="5"/>
      <c r="D1081" s="5"/>
      <c r="E1081" s="5"/>
      <c r="F1081" s="5"/>
      <c r="G1081" s="5"/>
      <c r="H1081" s="6"/>
      <c r="I1081" s="5"/>
      <c r="J1081" s="5"/>
      <c r="K1081" s="5"/>
      <c r="L1081" s="5"/>
      <c r="M1081" s="5"/>
      <c r="N1081" s="5"/>
    </row>
    <row r="1082" spans="2:14" x14ac:dyDescent="0.2">
      <c r="B1082" s="16"/>
      <c r="C1082" s="16"/>
      <c r="D1082" s="5"/>
      <c r="E1082" s="5"/>
      <c r="F1082" s="5"/>
      <c r="G1082" s="5"/>
      <c r="H1082" s="6"/>
      <c r="I1082" s="5"/>
      <c r="J1082" s="16"/>
      <c r="K1082" s="16"/>
      <c r="L1082" s="16"/>
      <c r="M1082" s="5"/>
      <c r="N1082" s="5"/>
    </row>
    <row r="1083" spans="2:14" x14ac:dyDescent="0.2">
      <c r="B1083" s="18" t="s">
        <v>46</v>
      </c>
      <c r="C1083" s="5"/>
      <c r="D1083" s="5"/>
      <c r="E1083" s="5"/>
      <c r="F1083" s="5"/>
      <c r="G1083" s="5"/>
      <c r="H1083" s="6"/>
      <c r="I1083" s="5"/>
      <c r="J1083" s="105" t="s">
        <v>46</v>
      </c>
      <c r="K1083" s="105"/>
      <c r="L1083" s="105"/>
      <c r="M1083" s="5"/>
      <c r="N1083" s="5"/>
    </row>
    <row r="1084" spans="2:14" x14ac:dyDescent="0.2">
      <c r="B1084" s="5"/>
      <c r="C1084" s="5"/>
      <c r="D1084" s="5"/>
      <c r="E1084" s="5"/>
      <c r="F1084" s="5"/>
      <c r="G1084" s="5"/>
      <c r="H1084" s="6"/>
      <c r="I1084" s="5"/>
      <c r="J1084" s="5"/>
      <c r="K1084" s="5"/>
      <c r="L1084" s="5"/>
      <c r="M1084" s="5"/>
      <c r="N1084" s="5"/>
    </row>
    <row r="1085" spans="2:14" x14ac:dyDescent="0.2">
      <c r="B1085" s="103" t="s">
        <v>47</v>
      </c>
      <c r="C1085" s="5"/>
      <c r="D1085" s="5"/>
      <c r="E1085" s="5"/>
      <c r="F1085" s="5"/>
      <c r="G1085" s="5"/>
      <c r="H1085" s="6"/>
      <c r="I1085" s="5"/>
      <c r="J1085" s="5" t="s">
        <v>47</v>
      </c>
      <c r="K1085" s="5"/>
      <c r="L1085" s="5"/>
      <c r="M1085" s="5"/>
      <c r="N1085" s="5"/>
    </row>
    <row r="1086" spans="2:14" x14ac:dyDescent="0.2">
      <c r="B1086" s="103"/>
      <c r="C1086" s="5"/>
      <c r="D1086" s="5"/>
      <c r="E1086" s="5"/>
      <c r="F1086" s="5"/>
      <c r="G1086" s="5"/>
      <c r="H1086" s="6"/>
      <c r="I1086" s="5"/>
      <c r="J1086" s="5"/>
      <c r="K1086" s="5"/>
      <c r="L1086" s="5"/>
      <c r="M1086" s="5"/>
      <c r="N1086" s="5"/>
    </row>
    <row r="1087" spans="2:14" x14ac:dyDescent="0.2">
      <c r="B1087" s="109" t="s">
        <v>5</v>
      </c>
      <c r="C1087" s="121" t="s">
        <v>22</v>
      </c>
      <c r="D1087" s="117" t="s">
        <v>23</v>
      </c>
      <c r="E1087" s="117" t="s">
        <v>24</v>
      </c>
      <c r="F1087" s="117" t="s">
        <v>48</v>
      </c>
      <c r="G1087" s="117" t="s">
        <v>25</v>
      </c>
      <c r="H1087" s="118" t="s">
        <v>0</v>
      </c>
      <c r="I1087" s="119" t="s">
        <v>26</v>
      </c>
      <c r="J1087" s="119"/>
      <c r="K1087" s="119"/>
      <c r="L1087" s="119"/>
      <c r="M1087" s="123" t="s">
        <v>27</v>
      </c>
      <c r="N1087" s="124" t="s">
        <v>28</v>
      </c>
    </row>
    <row r="1088" spans="2:14" x14ac:dyDescent="0.2">
      <c r="B1088" s="110"/>
      <c r="C1088" s="122"/>
      <c r="D1088" s="117"/>
      <c r="E1088" s="117"/>
      <c r="F1088" s="117"/>
      <c r="G1088" s="117"/>
      <c r="H1088" s="118"/>
      <c r="I1088" s="3" t="s">
        <v>29</v>
      </c>
      <c r="J1088" s="3" t="s">
        <v>30</v>
      </c>
      <c r="K1088" s="3" t="s">
        <v>31</v>
      </c>
      <c r="L1088" s="3" t="s">
        <v>32</v>
      </c>
      <c r="M1088" s="123"/>
      <c r="N1088" s="125"/>
    </row>
    <row r="1089" spans="2:14" x14ac:dyDescent="0.2">
      <c r="B1089" s="126" t="s">
        <v>84</v>
      </c>
      <c r="C1089" s="127"/>
      <c r="D1089" s="127"/>
      <c r="E1089" s="127"/>
      <c r="F1089" s="127"/>
      <c r="G1089" s="128"/>
      <c r="H1089" s="92" t="s">
        <v>86</v>
      </c>
      <c r="I1089" s="91">
        <v>113.88420000000001</v>
      </c>
      <c r="J1089" s="91">
        <v>81.4041</v>
      </c>
      <c r="K1089" s="91">
        <v>40.770000000000003</v>
      </c>
      <c r="L1089" s="88"/>
      <c r="M1089" s="89">
        <v>3.13</v>
      </c>
      <c r="N1089" s="90"/>
    </row>
    <row r="1090" spans="2:14" x14ac:dyDescent="0.2">
      <c r="B1090" s="129"/>
      <c r="C1090" s="130"/>
      <c r="D1090" s="130"/>
      <c r="E1090" s="130"/>
      <c r="F1090" s="130"/>
      <c r="G1090" s="131"/>
      <c r="H1090" s="92" t="s">
        <v>87</v>
      </c>
      <c r="I1090" s="91">
        <v>103.01219999999999</v>
      </c>
      <c r="J1090" s="91">
        <v>73.385999999999996</v>
      </c>
      <c r="K1090" s="91">
        <v>36.828900000000004</v>
      </c>
      <c r="L1090" s="88"/>
      <c r="M1090" s="89">
        <v>3.13</v>
      </c>
      <c r="N1090" s="90"/>
    </row>
    <row r="1091" spans="2:14" x14ac:dyDescent="0.2">
      <c r="B1091" s="129"/>
      <c r="C1091" s="130"/>
      <c r="D1091" s="130"/>
      <c r="E1091" s="130"/>
      <c r="F1091" s="130"/>
      <c r="G1091" s="131"/>
      <c r="H1091" s="92" t="s">
        <v>4</v>
      </c>
      <c r="I1091" s="91">
        <v>427.94910000000004</v>
      </c>
      <c r="J1091" s="91">
        <v>305.77499999999998</v>
      </c>
      <c r="K1091" s="91">
        <v>153.83879999999999</v>
      </c>
      <c r="L1091" s="91"/>
      <c r="M1091" s="91">
        <v>13.32</v>
      </c>
      <c r="N1091" s="91"/>
    </row>
    <row r="1092" spans="2:14" x14ac:dyDescent="0.2">
      <c r="B1092" s="129"/>
      <c r="C1092" s="130"/>
      <c r="D1092" s="130"/>
      <c r="E1092" s="130"/>
      <c r="F1092" s="130"/>
      <c r="G1092" s="131"/>
      <c r="H1092" s="92" t="s">
        <v>1</v>
      </c>
      <c r="I1092" s="91">
        <v>57.213900000000002</v>
      </c>
      <c r="J1092" s="91">
        <v>40.770000000000003</v>
      </c>
      <c r="K1092" s="91">
        <v>20.6568</v>
      </c>
      <c r="L1092" s="91"/>
      <c r="M1092" s="91">
        <v>3.26</v>
      </c>
      <c r="N1092" s="91"/>
    </row>
    <row r="1093" spans="2:14" x14ac:dyDescent="0.2">
      <c r="B1093" s="129"/>
      <c r="C1093" s="130"/>
      <c r="D1093" s="130"/>
      <c r="E1093" s="130"/>
      <c r="F1093" s="130"/>
      <c r="G1093" s="131"/>
      <c r="H1093" s="92" t="s">
        <v>3</v>
      </c>
      <c r="I1093" s="91">
        <v>33.975000000000001</v>
      </c>
      <c r="J1093" s="91">
        <v>24.733799999999999</v>
      </c>
      <c r="K1093" s="91">
        <v>12.638699999999998</v>
      </c>
      <c r="L1093" s="91"/>
      <c r="M1093" s="91">
        <v>0.68</v>
      </c>
      <c r="N1093" s="91"/>
    </row>
    <row r="1094" spans="2:14" x14ac:dyDescent="0.2">
      <c r="B1094" s="129"/>
      <c r="C1094" s="130"/>
      <c r="D1094" s="130"/>
      <c r="E1094" s="130"/>
      <c r="F1094" s="130"/>
      <c r="G1094" s="131"/>
      <c r="H1094" s="92" t="s">
        <v>2</v>
      </c>
      <c r="I1094" s="91">
        <v>10.872</v>
      </c>
      <c r="J1094" s="91">
        <v>8.2899000000000012</v>
      </c>
      <c r="K1094" s="91">
        <v>4.2129000000000003</v>
      </c>
      <c r="L1094" s="91"/>
      <c r="M1094" s="91">
        <v>0.27</v>
      </c>
      <c r="N1094" s="91"/>
    </row>
    <row r="1095" spans="2:14" x14ac:dyDescent="0.2">
      <c r="B1095" s="81" t="s">
        <v>88</v>
      </c>
      <c r="C1095" s="78" t="s">
        <v>80</v>
      </c>
      <c r="D1095" s="81">
        <v>52</v>
      </c>
      <c r="E1095" s="81">
        <v>5</v>
      </c>
      <c r="F1095" s="81">
        <v>1</v>
      </c>
      <c r="G1095" s="22">
        <v>4.2</v>
      </c>
      <c r="H1095" s="20" t="s">
        <v>86</v>
      </c>
      <c r="I1095" s="83">
        <v>0</v>
      </c>
      <c r="J1095" s="83">
        <v>0</v>
      </c>
      <c r="K1095" s="83">
        <v>0</v>
      </c>
      <c r="L1095" s="93">
        <f>SUM(I1095:K1095)</f>
        <v>0</v>
      </c>
      <c r="M1095" s="84">
        <v>0</v>
      </c>
      <c r="N1095" s="93">
        <f>SUM(L1095:M1095)</f>
        <v>0</v>
      </c>
    </row>
    <row r="1096" spans="2:14" x14ac:dyDescent="0.2">
      <c r="B1096" s="3"/>
      <c r="C1096" s="3"/>
      <c r="D1096" s="3"/>
      <c r="E1096" s="3"/>
      <c r="F1096" s="3"/>
      <c r="G1096" s="3"/>
      <c r="H1096" s="8" t="s">
        <v>33</v>
      </c>
      <c r="I1096" s="94">
        <f>IFERROR(I1095*I1089,"")</f>
        <v>0</v>
      </c>
      <c r="J1096" s="94">
        <f t="shared" ref="J1096:M1096" si="315">IFERROR(J1095*J1089,"")</f>
        <v>0</v>
      </c>
      <c r="K1096" s="94">
        <f t="shared" si="315"/>
        <v>0</v>
      </c>
      <c r="L1096" s="93">
        <f t="shared" ref="L1096:L1107" si="316">SUM(I1096:K1096)</f>
        <v>0</v>
      </c>
      <c r="M1096" s="94">
        <f t="shared" si="315"/>
        <v>0</v>
      </c>
      <c r="N1096" s="93">
        <f t="shared" ref="N1096:N1108" si="317">SUM(L1096:M1096)</f>
        <v>0</v>
      </c>
    </row>
    <row r="1097" spans="2:14" x14ac:dyDescent="0.2">
      <c r="B1097" s="3"/>
      <c r="C1097" s="3"/>
      <c r="D1097" s="3"/>
      <c r="E1097" s="3"/>
      <c r="F1097" s="3"/>
      <c r="G1097" s="3"/>
      <c r="H1097" s="20" t="s">
        <v>87</v>
      </c>
      <c r="I1097" s="83">
        <v>0</v>
      </c>
      <c r="J1097" s="83">
        <v>0</v>
      </c>
      <c r="K1097" s="83">
        <v>0</v>
      </c>
      <c r="L1097" s="93">
        <f t="shared" si="316"/>
        <v>0</v>
      </c>
      <c r="M1097" s="84">
        <v>1</v>
      </c>
      <c r="N1097" s="93">
        <f t="shared" si="317"/>
        <v>1</v>
      </c>
    </row>
    <row r="1098" spans="2:14" x14ac:dyDescent="0.2">
      <c r="B1098" s="3"/>
      <c r="C1098" s="3"/>
      <c r="D1098" s="3"/>
      <c r="E1098" s="3"/>
      <c r="F1098" s="3"/>
      <c r="G1098" s="3"/>
      <c r="H1098" s="8" t="s">
        <v>33</v>
      </c>
      <c r="I1098" s="94">
        <f>IFERROR(I1097*I1090,"")</f>
        <v>0</v>
      </c>
      <c r="J1098" s="94">
        <f t="shared" ref="J1098:M1098" si="318">IFERROR(J1097*J1090,"")</f>
        <v>0</v>
      </c>
      <c r="K1098" s="94">
        <f t="shared" si="318"/>
        <v>0</v>
      </c>
      <c r="L1098" s="93">
        <f t="shared" si="316"/>
        <v>0</v>
      </c>
      <c r="M1098" s="94">
        <f t="shared" si="318"/>
        <v>3.13</v>
      </c>
      <c r="N1098" s="93">
        <f t="shared" si="317"/>
        <v>3.13</v>
      </c>
    </row>
    <row r="1099" spans="2:14" x14ac:dyDescent="0.2">
      <c r="B1099" s="3"/>
      <c r="C1099" s="3"/>
      <c r="D1099" s="3"/>
      <c r="E1099" s="3"/>
      <c r="F1099" s="3"/>
      <c r="G1099" s="3"/>
      <c r="H1099" s="21" t="s">
        <v>4</v>
      </c>
      <c r="I1099" s="86">
        <v>0</v>
      </c>
      <c r="J1099" s="83">
        <v>0</v>
      </c>
      <c r="K1099" s="83">
        <v>0</v>
      </c>
      <c r="L1099" s="93">
        <f t="shared" si="316"/>
        <v>0</v>
      </c>
      <c r="M1099" s="84">
        <v>0</v>
      </c>
      <c r="N1099" s="93">
        <f t="shared" si="317"/>
        <v>0</v>
      </c>
    </row>
    <row r="1100" spans="2:14" x14ac:dyDescent="0.2">
      <c r="B1100" s="3"/>
      <c r="C1100" s="3"/>
      <c r="D1100" s="3"/>
      <c r="E1100" s="3"/>
      <c r="F1100" s="3"/>
      <c r="G1100" s="3"/>
      <c r="H1100" s="8" t="s">
        <v>33</v>
      </c>
      <c r="I1100" s="94">
        <f>IFERROR(I1099*I1101,"")</f>
        <v>0</v>
      </c>
      <c r="J1100" s="94">
        <f t="shared" ref="J1100:M1100" si="319">IFERROR(J1099*J1101,"")</f>
        <v>0</v>
      </c>
      <c r="K1100" s="94">
        <f t="shared" si="319"/>
        <v>0</v>
      </c>
      <c r="L1100" s="93">
        <f t="shared" si="316"/>
        <v>0</v>
      </c>
      <c r="M1100" s="94">
        <f t="shared" si="319"/>
        <v>0</v>
      </c>
      <c r="N1100" s="93">
        <f t="shared" si="317"/>
        <v>0</v>
      </c>
    </row>
    <row r="1101" spans="2:14" x14ac:dyDescent="0.2">
      <c r="B1101" s="3"/>
      <c r="C1101" s="3"/>
      <c r="D1101" s="3"/>
      <c r="E1101" s="3"/>
      <c r="F1101" s="3"/>
      <c r="G1101" s="3"/>
      <c r="H1101" s="21" t="s">
        <v>1</v>
      </c>
      <c r="I1101" s="86">
        <v>71</v>
      </c>
      <c r="J1101" s="83">
        <v>37</v>
      </c>
      <c r="K1101" s="83">
        <v>0</v>
      </c>
      <c r="L1101" s="93">
        <f t="shared" si="316"/>
        <v>108</v>
      </c>
      <c r="M1101" s="84">
        <v>171</v>
      </c>
      <c r="N1101" s="93">
        <f t="shared" si="317"/>
        <v>279</v>
      </c>
    </row>
    <row r="1102" spans="2:14" x14ac:dyDescent="0.2">
      <c r="B1102" s="3"/>
      <c r="C1102" s="3"/>
      <c r="D1102" s="3"/>
      <c r="E1102" s="3"/>
      <c r="F1102" s="3"/>
      <c r="G1102" s="3"/>
      <c r="H1102" s="8" t="s">
        <v>33</v>
      </c>
      <c r="I1102" s="94">
        <f>IFERROR(I1101*I1092,"")</f>
        <v>4062.1869000000002</v>
      </c>
      <c r="J1102" s="94">
        <f t="shared" ref="J1102:M1102" si="320">IFERROR(J1101*J1092,"")</f>
        <v>1508.49</v>
      </c>
      <c r="K1102" s="94">
        <f t="shared" si="320"/>
        <v>0</v>
      </c>
      <c r="L1102" s="93">
        <f t="shared" si="316"/>
        <v>5570.6769000000004</v>
      </c>
      <c r="M1102" s="94">
        <f t="shared" si="320"/>
        <v>557.45999999999992</v>
      </c>
      <c r="N1102" s="93">
        <f t="shared" si="317"/>
        <v>6128.1369000000004</v>
      </c>
    </row>
    <row r="1103" spans="2:14" x14ac:dyDescent="0.2">
      <c r="B1103" s="3"/>
      <c r="C1103" s="3"/>
      <c r="D1103" s="3"/>
      <c r="E1103" s="3"/>
      <c r="F1103" s="3"/>
      <c r="G1103" s="3"/>
      <c r="H1103" s="21" t="s">
        <v>3</v>
      </c>
      <c r="I1103" s="86">
        <v>0</v>
      </c>
      <c r="J1103" s="83">
        <v>0</v>
      </c>
      <c r="K1103" s="83">
        <v>0</v>
      </c>
      <c r="L1103" s="93">
        <f t="shared" si="316"/>
        <v>0</v>
      </c>
      <c r="M1103" s="84">
        <v>0</v>
      </c>
      <c r="N1103" s="93">
        <f t="shared" si="317"/>
        <v>0</v>
      </c>
    </row>
    <row r="1104" spans="2:14" x14ac:dyDescent="0.2">
      <c r="B1104" s="3"/>
      <c r="C1104" s="3"/>
      <c r="D1104" s="3"/>
      <c r="E1104" s="3"/>
      <c r="F1104" s="3"/>
      <c r="G1104" s="3"/>
      <c r="H1104" s="8" t="s">
        <v>33</v>
      </c>
      <c r="I1104" s="94">
        <f>IFERROR(I1103*I1093,"")</f>
        <v>0</v>
      </c>
      <c r="J1104" s="94">
        <f t="shared" ref="J1104:M1104" si="321">IFERROR(J1103*J1093,"")</f>
        <v>0</v>
      </c>
      <c r="K1104" s="94">
        <f t="shared" si="321"/>
        <v>0</v>
      </c>
      <c r="L1104" s="93">
        <f t="shared" si="316"/>
        <v>0</v>
      </c>
      <c r="M1104" s="94">
        <f t="shared" si="321"/>
        <v>0</v>
      </c>
      <c r="N1104" s="93">
        <f t="shared" si="317"/>
        <v>0</v>
      </c>
    </row>
    <row r="1105" spans="2:14" x14ac:dyDescent="0.2">
      <c r="B1105" s="3"/>
      <c r="C1105" s="3"/>
      <c r="D1105" s="3"/>
      <c r="E1105" s="3"/>
      <c r="F1105" s="3"/>
      <c r="G1105" s="3"/>
      <c r="H1105" s="21" t="s">
        <v>2</v>
      </c>
      <c r="I1105" s="85">
        <v>0</v>
      </c>
      <c r="J1105" s="83">
        <v>0</v>
      </c>
      <c r="K1105" s="83">
        <v>0</v>
      </c>
      <c r="L1105" s="93">
        <f t="shared" si="316"/>
        <v>0</v>
      </c>
      <c r="M1105" s="84">
        <v>67</v>
      </c>
      <c r="N1105" s="93">
        <f t="shared" si="317"/>
        <v>67</v>
      </c>
    </row>
    <row r="1106" spans="2:14" x14ac:dyDescent="0.2">
      <c r="B1106" s="3"/>
      <c r="C1106" s="3"/>
      <c r="D1106" s="3"/>
      <c r="E1106" s="3"/>
      <c r="F1106" s="3"/>
      <c r="G1106" s="3"/>
      <c r="H1106" s="8" t="s">
        <v>33</v>
      </c>
      <c r="I1106" s="94">
        <f>SUM(I1105*I1094)</f>
        <v>0</v>
      </c>
      <c r="J1106" s="94">
        <f t="shared" ref="J1106:M1106" si="322">SUM(J1105*J1094)</f>
        <v>0</v>
      </c>
      <c r="K1106" s="94">
        <f t="shared" si="322"/>
        <v>0</v>
      </c>
      <c r="L1106" s="93">
        <f t="shared" si="316"/>
        <v>0</v>
      </c>
      <c r="M1106" s="94">
        <f t="shared" si="322"/>
        <v>18.09</v>
      </c>
      <c r="N1106" s="93">
        <f t="shared" si="317"/>
        <v>18.09</v>
      </c>
    </row>
    <row r="1107" spans="2:14" x14ac:dyDescent="0.2">
      <c r="B1107" s="3"/>
      <c r="C1107" s="3"/>
      <c r="D1107" s="3"/>
      <c r="E1107" s="3"/>
      <c r="F1107" s="3"/>
      <c r="G1107" s="3"/>
      <c r="H1107" s="9" t="s">
        <v>34</v>
      </c>
      <c r="I1107" s="94">
        <f>SUM(I1095+I1097+I1099+I1101+I1103+I1105)</f>
        <v>71</v>
      </c>
      <c r="J1107" s="94">
        <f t="shared" ref="J1107:M1107" si="323">SUM(J1095+J1097+J1099+J1101+J1103+J1105)</f>
        <v>37</v>
      </c>
      <c r="K1107" s="94">
        <f t="shared" si="323"/>
        <v>0</v>
      </c>
      <c r="L1107" s="93">
        <f t="shared" si="316"/>
        <v>108</v>
      </c>
      <c r="M1107" s="94">
        <f t="shared" si="323"/>
        <v>239</v>
      </c>
      <c r="N1107" s="93">
        <f t="shared" si="317"/>
        <v>347</v>
      </c>
    </row>
    <row r="1108" spans="2:14" x14ac:dyDescent="0.2">
      <c r="B1108" s="3"/>
      <c r="C1108" s="3"/>
      <c r="D1108" s="3"/>
      <c r="E1108" s="3"/>
      <c r="F1108" s="3"/>
      <c r="G1108" s="3"/>
      <c r="H1108" s="9" t="s">
        <v>49</v>
      </c>
      <c r="I1108" s="94">
        <f>SUM(I1096+I1098+I1100+I1102+I1104+I1106)</f>
        <v>4062.1869000000002</v>
      </c>
      <c r="J1108" s="94">
        <f t="shared" ref="J1108:K1108" si="324">SUM(J1096+J1098+J1100+J1102+J1104+J1106)</f>
        <v>1508.49</v>
      </c>
      <c r="K1108" s="94">
        <f t="shared" si="324"/>
        <v>0</v>
      </c>
      <c r="L1108" s="98">
        <f t="shared" ref="L1108" si="325">SUM(I1108:K1108)</f>
        <v>5570.6769000000004</v>
      </c>
      <c r="M1108" s="97">
        <f t="shared" ref="M1108" si="326">SUM(M1096+M1098+M1100+M1102+M1104+M1106)</f>
        <v>578.67999999999995</v>
      </c>
      <c r="N1108" s="98">
        <f t="shared" si="317"/>
        <v>6149.3569000000007</v>
      </c>
    </row>
    <row r="1109" spans="2:14" x14ac:dyDescent="0.2">
      <c r="B1109" s="106" t="s">
        <v>35</v>
      </c>
      <c r="C1109" s="106"/>
      <c r="D1109" s="106"/>
      <c r="E1109" s="106"/>
      <c r="F1109" s="104"/>
      <c r="G1109" s="5"/>
      <c r="H1109" s="6"/>
      <c r="I1109" s="5"/>
      <c r="J1109" s="12"/>
      <c r="K1109" s="12"/>
      <c r="L1109" s="13"/>
      <c r="M1109" s="12"/>
      <c r="N1109" s="12"/>
    </row>
    <row r="1110" spans="2:14" x14ac:dyDescent="0.2">
      <c r="B1110" s="107" t="s">
        <v>79</v>
      </c>
      <c r="C1110" s="107"/>
      <c r="D1110" s="107"/>
      <c r="E1110" s="107"/>
      <c r="F1110" s="107"/>
      <c r="G1110" s="107"/>
      <c r="H1110" s="107"/>
      <c r="I1110" s="107"/>
      <c r="J1110" s="79"/>
      <c r="K1110" s="79"/>
      <c r="L1110" s="80"/>
      <c r="M1110" s="79"/>
      <c r="N1110" s="79"/>
    </row>
    <row r="1111" spans="2:14" x14ac:dyDescent="0.2">
      <c r="B1111" s="108" t="s">
        <v>36</v>
      </c>
      <c r="C1111" s="108"/>
      <c r="D1111" s="108"/>
      <c r="E1111" s="108"/>
      <c r="F1111" s="108"/>
      <c r="G1111" s="108"/>
      <c r="H1111" s="108"/>
      <c r="I1111" s="108"/>
      <c r="J1111" s="12"/>
      <c r="K1111" s="12"/>
      <c r="L1111" s="13"/>
      <c r="M1111" s="12"/>
      <c r="N1111" s="12"/>
    </row>
    <row r="1112" spans="2:14" x14ac:dyDescent="0.2">
      <c r="B1112" s="108" t="s">
        <v>37</v>
      </c>
      <c r="C1112" s="108"/>
      <c r="D1112" s="108"/>
      <c r="E1112" s="108"/>
      <c r="F1112" s="108"/>
      <c r="G1112" s="108"/>
      <c r="H1112" s="108"/>
      <c r="I1112" s="108"/>
      <c r="J1112" s="12"/>
      <c r="K1112" s="12"/>
      <c r="L1112" s="13"/>
      <c r="M1112" s="12"/>
      <c r="N1112" s="12"/>
    </row>
    <row r="1113" spans="2:14" x14ac:dyDescent="0.2">
      <c r="B1113" s="108" t="s">
        <v>38</v>
      </c>
      <c r="C1113" s="108"/>
      <c r="D1113" s="108"/>
      <c r="E1113" s="108"/>
      <c r="F1113" s="108"/>
      <c r="G1113" s="108"/>
      <c r="H1113" s="108"/>
      <c r="I1113" s="108"/>
      <c r="J1113" s="12"/>
      <c r="K1113" s="12"/>
      <c r="L1113" s="13"/>
      <c r="M1113" s="12"/>
      <c r="N1113" s="12"/>
    </row>
    <row r="1114" spans="2:14" x14ac:dyDescent="0.2">
      <c r="B1114" s="108" t="s">
        <v>39</v>
      </c>
      <c r="C1114" s="108"/>
      <c r="D1114" s="108"/>
      <c r="E1114" s="108"/>
      <c r="F1114" s="108"/>
      <c r="G1114" s="108"/>
      <c r="H1114" s="108"/>
      <c r="I1114" s="108"/>
      <c r="J1114" s="5"/>
      <c r="K1114" s="5"/>
      <c r="L1114" s="5"/>
      <c r="M1114" s="5"/>
      <c r="N1114" s="5"/>
    </row>
    <row r="1115" spans="2:14" x14ac:dyDescent="0.2">
      <c r="B1115" s="108" t="s">
        <v>40</v>
      </c>
      <c r="C1115" s="108"/>
      <c r="D1115" s="108"/>
      <c r="E1115" s="108"/>
      <c r="F1115" s="108"/>
      <c r="G1115" s="108"/>
      <c r="H1115" s="108"/>
      <c r="I1115" s="108"/>
      <c r="J1115" s="5"/>
      <c r="K1115" s="5"/>
      <c r="L1115" s="5"/>
      <c r="M1115" s="5"/>
      <c r="N1115" s="5"/>
    </row>
    <row r="1116" spans="2:14" x14ac:dyDescent="0.2">
      <c r="B1116" s="108" t="s">
        <v>41</v>
      </c>
      <c r="C1116" s="108"/>
      <c r="D1116" s="108"/>
      <c r="E1116" s="108"/>
      <c r="F1116" s="108"/>
      <c r="G1116" s="108"/>
      <c r="H1116" s="108"/>
      <c r="I1116" s="108"/>
      <c r="J1116" s="5"/>
      <c r="K1116" s="5"/>
      <c r="L1116" s="5"/>
      <c r="M1116" s="5"/>
      <c r="N1116" s="5"/>
    </row>
    <row r="1117" spans="2:14" x14ac:dyDescent="0.2">
      <c r="B1117" s="108" t="s">
        <v>42</v>
      </c>
      <c r="C1117" s="108"/>
      <c r="D1117" s="108"/>
      <c r="E1117" s="108"/>
      <c r="F1117" s="108"/>
      <c r="G1117" s="108"/>
      <c r="H1117" s="108"/>
      <c r="I1117" s="108"/>
      <c r="J1117" s="5"/>
      <c r="K1117" s="5"/>
      <c r="L1117" s="5"/>
      <c r="M1117" s="5"/>
      <c r="N1117" s="5"/>
    </row>
    <row r="1118" spans="2:14" x14ac:dyDescent="0.2">
      <c r="B1118" s="103"/>
      <c r="C1118" s="103"/>
      <c r="D1118" s="103"/>
      <c r="E1118" s="103"/>
      <c r="F1118" s="103"/>
      <c r="G1118" s="103"/>
      <c r="H1118" s="103"/>
      <c r="I1118" s="103"/>
      <c r="J1118" s="5"/>
      <c r="K1118" s="5"/>
      <c r="L1118" s="5"/>
      <c r="M1118" s="5"/>
      <c r="N1118" s="5"/>
    </row>
    <row r="1119" spans="2:14" x14ac:dyDescent="0.2">
      <c r="B1119" s="5" t="s">
        <v>43</v>
      </c>
      <c r="C1119" s="5"/>
      <c r="D1119" s="5"/>
      <c r="E1119" s="5"/>
      <c r="F1119" s="5"/>
      <c r="G1119" s="5"/>
      <c r="H1119" s="6"/>
      <c r="I1119" s="5"/>
      <c r="J1119" s="5" t="s">
        <v>44</v>
      </c>
      <c r="K1119" s="5"/>
      <c r="L1119" s="5"/>
      <c r="M1119" s="5"/>
      <c r="N1119" s="5"/>
    </row>
    <row r="1120" spans="2:14" x14ac:dyDescent="0.2">
      <c r="B1120" s="16" t="s">
        <v>78</v>
      </c>
      <c r="C1120" s="16"/>
      <c r="D1120" s="5"/>
      <c r="E1120" s="5"/>
      <c r="F1120" s="5"/>
      <c r="G1120" s="5"/>
      <c r="H1120" s="6"/>
      <c r="I1120" s="5"/>
      <c r="J1120" s="16"/>
      <c r="K1120" s="16"/>
      <c r="L1120" s="16"/>
      <c r="M1120" s="5"/>
      <c r="N1120" s="5"/>
    </row>
    <row r="1121" spans="2:14" x14ac:dyDescent="0.2">
      <c r="B1121" s="17" t="s">
        <v>45</v>
      </c>
      <c r="C1121" s="5"/>
      <c r="D1121" s="5"/>
      <c r="E1121" s="5"/>
      <c r="F1121" s="5"/>
      <c r="G1121" s="5"/>
      <c r="H1121" s="6"/>
      <c r="I1121" s="5"/>
      <c r="J1121" s="5" t="s">
        <v>45</v>
      </c>
      <c r="K1121" s="5"/>
      <c r="L1121" s="5"/>
      <c r="M1121" s="5"/>
      <c r="N1121" s="5"/>
    </row>
    <row r="1122" spans="2:14" x14ac:dyDescent="0.2">
      <c r="B1122" s="5"/>
      <c r="C1122" s="5"/>
      <c r="D1122" s="5"/>
      <c r="E1122" s="5"/>
      <c r="F1122" s="5"/>
      <c r="G1122" s="5"/>
      <c r="H1122" s="6"/>
      <c r="I1122" s="5"/>
      <c r="J1122" s="5"/>
      <c r="K1122" s="5"/>
      <c r="L1122" s="5"/>
      <c r="M1122" s="5"/>
      <c r="N1122" s="5"/>
    </row>
    <row r="1123" spans="2:14" x14ac:dyDescent="0.2">
      <c r="B1123" s="16"/>
      <c r="C1123" s="16"/>
      <c r="D1123" s="5"/>
      <c r="E1123" s="5"/>
      <c r="F1123" s="5"/>
      <c r="G1123" s="5"/>
      <c r="H1123" s="6"/>
      <c r="I1123" s="5"/>
      <c r="J1123" s="16"/>
      <c r="K1123" s="16"/>
      <c r="L1123" s="16"/>
      <c r="M1123" s="5"/>
      <c r="N1123" s="5"/>
    </row>
    <row r="1124" spans="2:14" x14ac:dyDescent="0.2">
      <c r="B1124" s="18" t="s">
        <v>46</v>
      </c>
      <c r="C1124" s="5"/>
      <c r="D1124" s="5"/>
      <c r="E1124" s="5"/>
      <c r="F1124" s="5"/>
      <c r="G1124" s="5"/>
      <c r="H1124" s="6"/>
      <c r="I1124" s="5"/>
      <c r="J1124" s="105" t="s">
        <v>46</v>
      </c>
      <c r="K1124" s="105"/>
      <c r="L1124" s="105"/>
      <c r="M1124" s="5"/>
      <c r="N1124" s="5"/>
    </row>
    <row r="1125" spans="2:14" x14ac:dyDescent="0.2">
      <c r="B1125" s="5"/>
      <c r="C1125" s="5"/>
      <c r="D1125" s="5"/>
      <c r="E1125" s="5"/>
      <c r="F1125" s="5"/>
      <c r="G1125" s="5"/>
      <c r="H1125" s="6"/>
      <c r="I1125" s="5"/>
      <c r="J1125" s="5"/>
      <c r="K1125" s="5"/>
      <c r="L1125" s="5"/>
      <c r="M1125" s="5"/>
      <c r="N1125" s="5"/>
    </row>
    <row r="1126" spans="2:14" x14ac:dyDescent="0.2">
      <c r="B1126" s="103" t="s">
        <v>47</v>
      </c>
      <c r="C1126" s="5"/>
      <c r="D1126" s="5"/>
      <c r="E1126" s="5"/>
      <c r="F1126" s="5"/>
      <c r="G1126" s="5"/>
      <c r="H1126" s="6"/>
      <c r="I1126" s="5"/>
      <c r="J1126" s="5" t="s">
        <v>47</v>
      </c>
      <c r="K1126" s="5"/>
      <c r="L1126" s="5"/>
      <c r="M1126" s="5"/>
      <c r="N1126" s="5"/>
    </row>
    <row r="1128" spans="2:14" x14ac:dyDescent="0.2">
      <c r="B1128" s="109" t="s">
        <v>5</v>
      </c>
      <c r="C1128" s="121" t="s">
        <v>22</v>
      </c>
      <c r="D1128" s="117" t="s">
        <v>23</v>
      </c>
      <c r="E1128" s="117" t="s">
        <v>24</v>
      </c>
      <c r="F1128" s="117" t="s">
        <v>48</v>
      </c>
      <c r="G1128" s="117" t="s">
        <v>25</v>
      </c>
      <c r="H1128" s="118" t="s">
        <v>0</v>
      </c>
      <c r="I1128" s="119" t="s">
        <v>26</v>
      </c>
      <c r="J1128" s="119"/>
      <c r="K1128" s="119"/>
      <c r="L1128" s="119"/>
      <c r="M1128" s="123" t="s">
        <v>27</v>
      </c>
      <c r="N1128" s="124" t="s">
        <v>28</v>
      </c>
    </row>
    <row r="1129" spans="2:14" x14ac:dyDescent="0.2">
      <c r="B1129" s="110"/>
      <c r="C1129" s="122"/>
      <c r="D1129" s="117"/>
      <c r="E1129" s="117"/>
      <c r="F1129" s="117"/>
      <c r="G1129" s="117"/>
      <c r="H1129" s="118"/>
      <c r="I1129" s="3" t="s">
        <v>29</v>
      </c>
      <c r="J1129" s="3" t="s">
        <v>30</v>
      </c>
      <c r="K1129" s="3" t="s">
        <v>31</v>
      </c>
      <c r="L1129" s="3" t="s">
        <v>32</v>
      </c>
      <c r="M1129" s="123"/>
      <c r="N1129" s="125"/>
    </row>
    <row r="1130" spans="2:14" x14ac:dyDescent="0.2">
      <c r="B1130" s="126" t="s">
        <v>84</v>
      </c>
      <c r="C1130" s="127"/>
      <c r="D1130" s="127"/>
      <c r="E1130" s="127"/>
      <c r="F1130" s="127"/>
      <c r="G1130" s="128"/>
      <c r="H1130" s="92" t="s">
        <v>86</v>
      </c>
      <c r="I1130" s="91">
        <v>113.88420000000001</v>
      </c>
      <c r="J1130" s="91">
        <v>81.4041</v>
      </c>
      <c r="K1130" s="91">
        <v>40.770000000000003</v>
      </c>
      <c r="L1130" s="88"/>
      <c r="M1130" s="89">
        <v>3.13</v>
      </c>
      <c r="N1130" s="90"/>
    </row>
    <row r="1131" spans="2:14" x14ac:dyDescent="0.2">
      <c r="B1131" s="129"/>
      <c r="C1131" s="130"/>
      <c r="D1131" s="130"/>
      <c r="E1131" s="130"/>
      <c r="F1131" s="130"/>
      <c r="G1131" s="131"/>
      <c r="H1131" s="92" t="s">
        <v>87</v>
      </c>
      <c r="I1131" s="91">
        <v>103.01219999999999</v>
      </c>
      <c r="J1131" s="91">
        <v>73.385999999999996</v>
      </c>
      <c r="K1131" s="91">
        <v>36.828900000000004</v>
      </c>
      <c r="L1131" s="88"/>
      <c r="M1131" s="89">
        <v>3.13</v>
      </c>
      <c r="N1131" s="90"/>
    </row>
    <row r="1132" spans="2:14" x14ac:dyDescent="0.2">
      <c r="B1132" s="129"/>
      <c r="C1132" s="130"/>
      <c r="D1132" s="130"/>
      <c r="E1132" s="130"/>
      <c r="F1132" s="130"/>
      <c r="G1132" s="131"/>
      <c r="H1132" s="92" t="s">
        <v>4</v>
      </c>
      <c r="I1132" s="91">
        <v>427.94910000000004</v>
      </c>
      <c r="J1132" s="91">
        <v>305.77499999999998</v>
      </c>
      <c r="K1132" s="91">
        <v>153.83879999999999</v>
      </c>
      <c r="L1132" s="91"/>
      <c r="M1132" s="91">
        <v>13.32</v>
      </c>
      <c r="N1132" s="91"/>
    </row>
    <row r="1133" spans="2:14" x14ac:dyDescent="0.2">
      <c r="B1133" s="129"/>
      <c r="C1133" s="130"/>
      <c r="D1133" s="130"/>
      <c r="E1133" s="130"/>
      <c r="F1133" s="130"/>
      <c r="G1133" s="131"/>
      <c r="H1133" s="92" t="s">
        <v>1</v>
      </c>
      <c r="I1133" s="91">
        <v>57.213900000000002</v>
      </c>
      <c r="J1133" s="91">
        <v>40.770000000000003</v>
      </c>
      <c r="K1133" s="91">
        <v>20.6568</v>
      </c>
      <c r="L1133" s="91"/>
      <c r="M1133" s="91">
        <v>3.26</v>
      </c>
      <c r="N1133" s="91"/>
    </row>
    <row r="1134" spans="2:14" x14ac:dyDescent="0.2">
      <c r="B1134" s="129"/>
      <c r="C1134" s="130"/>
      <c r="D1134" s="130"/>
      <c r="E1134" s="130"/>
      <c r="F1134" s="130"/>
      <c r="G1134" s="131"/>
      <c r="H1134" s="92" t="s">
        <v>3</v>
      </c>
      <c r="I1134" s="91">
        <v>33.975000000000001</v>
      </c>
      <c r="J1134" s="91">
        <v>24.733799999999999</v>
      </c>
      <c r="K1134" s="91">
        <v>12.638699999999998</v>
      </c>
      <c r="L1134" s="91"/>
      <c r="M1134" s="91">
        <v>0.68</v>
      </c>
      <c r="N1134" s="91"/>
    </row>
    <row r="1135" spans="2:14" x14ac:dyDescent="0.2">
      <c r="B1135" s="129"/>
      <c r="C1135" s="130"/>
      <c r="D1135" s="130"/>
      <c r="E1135" s="130"/>
      <c r="F1135" s="130"/>
      <c r="G1135" s="131"/>
      <c r="H1135" s="92" t="s">
        <v>2</v>
      </c>
      <c r="I1135" s="91">
        <v>10.872</v>
      </c>
      <c r="J1135" s="91">
        <v>8.2899000000000012</v>
      </c>
      <c r="K1135" s="91">
        <v>4.2129000000000003</v>
      </c>
      <c r="L1135" s="91"/>
      <c r="M1135" s="91">
        <v>0.27</v>
      </c>
      <c r="N1135" s="91"/>
    </row>
    <row r="1136" spans="2:14" x14ac:dyDescent="0.2">
      <c r="B1136" s="81" t="s">
        <v>88</v>
      </c>
      <c r="C1136" s="78" t="s">
        <v>80</v>
      </c>
      <c r="D1136" s="81">
        <v>52</v>
      </c>
      <c r="E1136" s="81">
        <v>5</v>
      </c>
      <c r="F1136" s="81">
        <v>2</v>
      </c>
      <c r="G1136" s="22">
        <v>12.8</v>
      </c>
      <c r="H1136" s="20" t="s">
        <v>86</v>
      </c>
      <c r="I1136" s="83">
        <v>0</v>
      </c>
      <c r="J1136" s="83">
        <v>0</v>
      </c>
      <c r="K1136" s="83">
        <v>0</v>
      </c>
      <c r="L1136" s="93">
        <f>SUM(I1136:K1136)</f>
        <v>0</v>
      </c>
      <c r="M1136" s="84">
        <v>0</v>
      </c>
      <c r="N1136" s="93">
        <f>SUM(L1136:M1136)</f>
        <v>0</v>
      </c>
    </row>
    <row r="1137" spans="2:14" x14ac:dyDescent="0.2">
      <c r="B1137" s="3"/>
      <c r="C1137" s="3"/>
      <c r="D1137" s="3"/>
      <c r="E1137" s="3"/>
      <c r="F1137" s="3"/>
      <c r="G1137" s="3"/>
      <c r="H1137" s="8" t="s">
        <v>33</v>
      </c>
      <c r="I1137" s="94">
        <f>IFERROR(I1136*I1130,"")</f>
        <v>0</v>
      </c>
      <c r="J1137" s="94">
        <f t="shared" ref="J1137:M1137" si="327">IFERROR(J1136*J1130,"")</f>
        <v>0</v>
      </c>
      <c r="K1137" s="94">
        <f t="shared" si="327"/>
        <v>0</v>
      </c>
      <c r="L1137" s="93">
        <f t="shared" ref="L1137:L1148" si="328">SUM(I1137:K1137)</f>
        <v>0</v>
      </c>
      <c r="M1137" s="94">
        <f t="shared" si="327"/>
        <v>0</v>
      </c>
      <c r="N1137" s="93">
        <f t="shared" ref="N1137:N1149" si="329">SUM(L1137:M1137)</f>
        <v>0</v>
      </c>
    </row>
    <row r="1138" spans="2:14" x14ac:dyDescent="0.2">
      <c r="B1138" s="3"/>
      <c r="C1138" s="3"/>
      <c r="D1138" s="3"/>
      <c r="E1138" s="3"/>
      <c r="F1138" s="3"/>
      <c r="G1138" s="3"/>
      <c r="H1138" s="20" t="s">
        <v>87</v>
      </c>
      <c r="I1138" s="83">
        <v>0</v>
      </c>
      <c r="J1138" s="83">
        <v>0</v>
      </c>
      <c r="K1138" s="83">
        <v>0</v>
      </c>
      <c r="L1138" s="93">
        <f t="shared" si="328"/>
        <v>0</v>
      </c>
      <c r="M1138" s="84">
        <v>0</v>
      </c>
      <c r="N1138" s="93">
        <f t="shared" si="329"/>
        <v>0</v>
      </c>
    </row>
    <row r="1139" spans="2:14" x14ac:dyDescent="0.2">
      <c r="B1139" s="3"/>
      <c r="C1139" s="3"/>
      <c r="D1139" s="3"/>
      <c r="E1139" s="3"/>
      <c r="F1139" s="3"/>
      <c r="G1139" s="3"/>
      <c r="H1139" s="8" t="s">
        <v>33</v>
      </c>
      <c r="I1139" s="94">
        <f>IFERROR(I1138*I1131,"")</f>
        <v>0</v>
      </c>
      <c r="J1139" s="94">
        <f t="shared" ref="J1139:M1139" si="330">IFERROR(J1138*J1131,"")</f>
        <v>0</v>
      </c>
      <c r="K1139" s="94">
        <f t="shared" si="330"/>
        <v>0</v>
      </c>
      <c r="L1139" s="93">
        <f t="shared" si="328"/>
        <v>0</v>
      </c>
      <c r="M1139" s="94">
        <f t="shared" si="330"/>
        <v>0</v>
      </c>
      <c r="N1139" s="93">
        <f t="shared" si="329"/>
        <v>0</v>
      </c>
    </row>
    <row r="1140" spans="2:14" x14ac:dyDescent="0.2">
      <c r="B1140" s="3"/>
      <c r="C1140" s="3"/>
      <c r="D1140" s="3"/>
      <c r="E1140" s="3"/>
      <c r="F1140" s="3"/>
      <c r="G1140" s="3"/>
      <c r="H1140" s="21" t="s">
        <v>4</v>
      </c>
      <c r="I1140" s="86">
        <v>0</v>
      </c>
      <c r="J1140" s="83">
        <v>0</v>
      </c>
      <c r="K1140" s="83">
        <v>0</v>
      </c>
      <c r="L1140" s="93">
        <f t="shared" si="328"/>
        <v>0</v>
      </c>
      <c r="M1140" s="84">
        <v>0</v>
      </c>
      <c r="N1140" s="93">
        <f t="shared" si="329"/>
        <v>0</v>
      </c>
    </row>
    <row r="1141" spans="2:14" x14ac:dyDescent="0.2">
      <c r="B1141" s="3"/>
      <c r="C1141" s="3"/>
      <c r="D1141" s="3"/>
      <c r="E1141" s="3"/>
      <c r="F1141" s="3"/>
      <c r="G1141" s="3"/>
      <c r="H1141" s="8" t="s">
        <v>33</v>
      </c>
      <c r="I1141" s="94">
        <f>IFERROR(I1140*I1142,"")</f>
        <v>0</v>
      </c>
      <c r="J1141" s="94">
        <f t="shared" ref="J1141:M1141" si="331">IFERROR(J1140*J1142,"")</f>
        <v>0</v>
      </c>
      <c r="K1141" s="94">
        <f t="shared" si="331"/>
        <v>0</v>
      </c>
      <c r="L1141" s="93">
        <f t="shared" si="328"/>
        <v>0</v>
      </c>
      <c r="M1141" s="94">
        <f t="shared" si="331"/>
        <v>0</v>
      </c>
      <c r="N1141" s="93">
        <f t="shared" si="329"/>
        <v>0</v>
      </c>
    </row>
    <row r="1142" spans="2:14" x14ac:dyDescent="0.2">
      <c r="B1142" s="3"/>
      <c r="C1142" s="3"/>
      <c r="D1142" s="3"/>
      <c r="E1142" s="3"/>
      <c r="F1142" s="3"/>
      <c r="G1142" s="3"/>
      <c r="H1142" s="21" t="s">
        <v>1</v>
      </c>
      <c r="I1142" s="86">
        <v>127</v>
      </c>
      <c r="J1142" s="83">
        <v>105</v>
      </c>
      <c r="K1142" s="83">
        <v>1</v>
      </c>
      <c r="L1142" s="93">
        <f t="shared" si="328"/>
        <v>233</v>
      </c>
      <c r="M1142" s="84">
        <v>567</v>
      </c>
      <c r="N1142" s="93">
        <f t="shared" si="329"/>
        <v>800</v>
      </c>
    </row>
    <row r="1143" spans="2:14" x14ac:dyDescent="0.2">
      <c r="B1143" s="3"/>
      <c r="C1143" s="3"/>
      <c r="D1143" s="3"/>
      <c r="E1143" s="3"/>
      <c r="F1143" s="3"/>
      <c r="G1143" s="3"/>
      <c r="H1143" s="8" t="s">
        <v>33</v>
      </c>
      <c r="I1143" s="94">
        <f>IFERROR(I1142*I1133,"")</f>
        <v>7266.1653000000006</v>
      </c>
      <c r="J1143" s="94">
        <f t="shared" ref="J1143:M1143" si="332">IFERROR(J1142*J1133,"")</f>
        <v>4280.8500000000004</v>
      </c>
      <c r="K1143" s="94">
        <f t="shared" si="332"/>
        <v>20.6568</v>
      </c>
      <c r="L1143" s="93">
        <f t="shared" si="328"/>
        <v>11567.672100000002</v>
      </c>
      <c r="M1143" s="94">
        <f t="shared" si="332"/>
        <v>1848.4199999999998</v>
      </c>
      <c r="N1143" s="93">
        <f t="shared" si="329"/>
        <v>13416.092100000002</v>
      </c>
    </row>
    <row r="1144" spans="2:14" x14ac:dyDescent="0.2">
      <c r="B1144" s="3"/>
      <c r="C1144" s="3"/>
      <c r="D1144" s="3"/>
      <c r="E1144" s="3"/>
      <c r="F1144" s="3"/>
      <c r="G1144" s="3"/>
      <c r="H1144" s="21" t="s">
        <v>3</v>
      </c>
      <c r="I1144" s="86">
        <v>0</v>
      </c>
      <c r="J1144" s="83">
        <v>0</v>
      </c>
      <c r="K1144" s="83">
        <v>0</v>
      </c>
      <c r="L1144" s="93">
        <f t="shared" si="328"/>
        <v>0</v>
      </c>
      <c r="M1144" s="84">
        <v>1</v>
      </c>
      <c r="N1144" s="93">
        <f t="shared" si="329"/>
        <v>1</v>
      </c>
    </row>
    <row r="1145" spans="2:14" x14ac:dyDescent="0.2">
      <c r="B1145" s="3"/>
      <c r="C1145" s="3"/>
      <c r="D1145" s="3"/>
      <c r="E1145" s="3"/>
      <c r="F1145" s="3"/>
      <c r="G1145" s="3"/>
      <c r="H1145" s="8" t="s">
        <v>33</v>
      </c>
      <c r="I1145" s="94">
        <f>IFERROR(I1144*I1134,"")</f>
        <v>0</v>
      </c>
      <c r="J1145" s="94">
        <f t="shared" ref="J1145:M1145" si="333">IFERROR(J1144*J1134,"")</f>
        <v>0</v>
      </c>
      <c r="K1145" s="94">
        <f t="shared" si="333"/>
        <v>0</v>
      </c>
      <c r="L1145" s="93">
        <f t="shared" si="328"/>
        <v>0</v>
      </c>
      <c r="M1145" s="94">
        <f t="shared" si="333"/>
        <v>0.68</v>
      </c>
      <c r="N1145" s="93">
        <f t="shared" si="329"/>
        <v>0.68</v>
      </c>
    </row>
    <row r="1146" spans="2:14" x14ac:dyDescent="0.2">
      <c r="B1146" s="3"/>
      <c r="C1146" s="3"/>
      <c r="D1146" s="3"/>
      <c r="E1146" s="3"/>
      <c r="F1146" s="3"/>
      <c r="G1146" s="3"/>
      <c r="H1146" s="21" t="s">
        <v>2</v>
      </c>
      <c r="I1146" s="85">
        <v>0</v>
      </c>
      <c r="J1146" s="83">
        <v>0</v>
      </c>
      <c r="K1146" s="83">
        <v>0</v>
      </c>
      <c r="L1146" s="93">
        <f t="shared" si="328"/>
        <v>0</v>
      </c>
      <c r="M1146" s="84">
        <v>149</v>
      </c>
      <c r="N1146" s="93">
        <f t="shared" si="329"/>
        <v>149</v>
      </c>
    </row>
    <row r="1147" spans="2:14" x14ac:dyDescent="0.2">
      <c r="B1147" s="3"/>
      <c r="C1147" s="3"/>
      <c r="D1147" s="3"/>
      <c r="E1147" s="3"/>
      <c r="F1147" s="3"/>
      <c r="G1147" s="3"/>
      <c r="H1147" s="8" t="s">
        <v>33</v>
      </c>
      <c r="I1147" s="94">
        <f>SUM(I1146*I1135)</f>
        <v>0</v>
      </c>
      <c r="J1147" s="94">
        <f t="shared" ref="J1147:M1147" si="334">SUM(J1146*J1135)</f>
        <v>0</v>
      </c>
      <c r="K1147" s="94">
        <f t="shared" si="334"/>
        <v>0</v>
      </c>
      <c r="L1147" s="93">
        <f t="shared" si="328"/>
        <v>0</v>
      </c>
      <c r="M1147" s="94">
        <f t="shared" si="334"/>
        <v>40.230000000000004</v>
      </c>
      <c r="N1147" s="93">
        <f t="shared" si="329"/>
        <v>40.230000000000004</v>
      </c>
    </row>
    <row r="1148" spans="2:14" x14ac:dyDescent="0.2">
      <c r="B1148" s="3"/>
      <c r="C1148" s="3"/>
      <c r="D1148" s="3"/>
      <c r="E1148" s="3"/>
      <c r="F1148" s="3"/>
      <c r="G1148" s="3"/>
      <c r="H1148" s="9" t="s">
        <v>34</v>
      </c>
      <c r="I1148" s="94">
        <f>SUM(I1136+I1138+I1140+I1142+I1144+I1146)</f>
        <v>127</v>
      </c>
      <c r="J1148" s="94">
        <f t="shared" ref="J1148:M1148" si="335">SUM(J1136+J1138+J1140+J1142+J1144+J1146)</f>
        <v>105</v>
      </c>
      <c r="K1148" s="94">
        <f t="shared" si="335"/>
        <v>1</v>
      </c>
      <c r="L1148" s="93">
        <f t="shared" si="328"/>
        <v>233</v>
      </c>
      <c r="M1148" s="94">
        <f t="shared" si="335"/>
        <v>717</v>
      </c>
      <c r="N1148" s="93">
        <f t="shared" si="329"/>
        <v>950</v>
      </c>
    </row>
    <row r="1149" spans="2:14" x14ac:dyDescent="0.2">
      <c r="B1149" s="3"/>
      <c r="C1149" s="3"/>
      <c r="D1149" s="3"/>
      <c r="E1149" s="3"/>
      <c r="F1149" s="3"/>
      <c r="G1149" s="3"/>
      <c r="H1149" s="9" t="s">
        <v>49</v>
      </c>
      <c r="I1149" s="94">
        <f>SUM(I1137+I1139+I1141+I1143+I1145+I1147)</f>
        <v>7266.1653000000006</v>
      </c>
      <c r="J1149" s="94">
        <f t="shared" ref="J1149:K1149" si="336">SUM(J1137+J1139+J1141+J1143+J1145+J1147)</f>
        <v>4280.8500000000004</v>
      </c>
      <c r="K1149" s="94">
        <f t="shared" si="336"/>
        <v>20.6568</v>
      </c>
      <c r="L1149" s="98">
        <f t="shared" ref="L1149" si="337">SUM(I1149:K1149)</f>
        <v>11567.672100000002</v>
      </c>
      <c r="M1149" s="97">
        <f t="shared" ref="M1149" si="338">SUM(M1137+M1139+M1141+M1143+M1145+M1147)</f>
        <v>1889.33</v>
      </c>
      <c r="N1149" s="98">
        <f t="shared" si="329"/>
        <v>13457.002100000002</v>
      </c>
    </row>
    <row r="1150" spans="2:14" x14ac:dyDescent="0.2">
      <c r="B1150" s="106" t="s">
        <v>35</v>
      </c>
      <c r="C1150" s="106"/>
      <c r="D1150" s="106"/>
      <c r="E1150" s="106"/>
      <c r="F1150" s="104"/>
      <c r="G1150" s="5"/>
      <c r="H1150" s="6"/>
      <c r="I1150" s="5"/>
      <c r="J1150" s="12"/>
      <c r="K1150" s="12"/>
      <c r="L1150" s="13"/>
      <c r="M1150" s="12"/>
      <c r="N1150" s="12"/>
    </row>
    <row r="1151" spans="2:14" x14ac:dyDescent="0.2">
      <c r="B1151" s="107" t="s">
        <v>79</v>
      </c>
      <c r="C1151" s="107"/>
      <c r="D1151" s="107"/>
      <c r="E1151" s="107"/>
      <c r="F1151" s="107"/>
      <c r="G1151" s="107"/>
      <c r="H1151" s="107"/>
      <c r="I1151" s="107"/>
      <c r="J1151" s="79"/>
      <c r="K1151" s="79"/>
      <c r="L1151" s="80"/>
      <c r="M1151" s="79"/>
      <c r="N1151" s="79"/>
    </row>
    <row r="1152" spans="2:14" x14ac:dyDescent="0.2">
      <c r="B1152" s="108" t="s">
        <v>36</v>
      </c>
      <c r="C1152" s="108"/>
      <c r="D1152" s="108"/>
      <c r="E1152" s="108"/>
      <c r="F1152" s="108"/>
      <c r="G1152" s="108"/>
      <c r="H1152" s="108"/>
      <c r="I1152" s="108"/>
      <c r="J1152" s="12"/>
      <c r="K1152" s="12"/>
      <c r="L1152" s="13"/>
      <c r="M1152" s="12"/>
      <c r="N1152" s="12"/>
    </row>
    <row r="1153" spans="2:14" x14ac:dyDescent="0.2">
      <c r="B1153" s="108" t="s">
        <v>37</v>
      </c>
      <c r="C1153" s="108"/>
      <c r="D1153" s="108"/>
      <c r="E1153" s="108"/>
      <c r="F1153" s="108"/>
      <c r="G1153" s="108"/>
      <c r="H1153" s="108"/>
      <c r="I1153" s="108"/>
      <c r="J1153" s="12"/>
      <c r="K1153" s="12"/>
      <c r="L1153" s="13"/>
      <c r="M1153" s="12"/>
      <c r="N1153" s="12"/>
    </row>
    <row r="1154" spans="2:14" x14ac:dyDescent="0.2">
      <c r="B1154" s="108" t="s">
        <v>38</v>
      </c>
      <c r="C1154" s="108"/>
      <c r="D1154" s="108"/>
      <c r="E1154" s="108"/>
      <c r="F1154" s="108"/>
      <c r="G1154" s="108"/>
      <c r="H1154" s="108"/>
      <c r="I1154" s="108"/>
      <c r="J1154" s="12"/>
      <c r="K1154" s="12"/>
      <c r="L1154" s="13"/>
      <c r="M1154" s="12"/>
      <c r="N1154" s="12"/>
    </row>
    <row r="1155" spans="2:14" x14ac:dyDescent="0.2">
      <c r="B1155" s="108" t="s">
        <v>39</v>
      </c>
      <c r="C1155" s="108"/>
      <c r="D1155" s="108"/>
      <c r="E1155" s="108"/>
      <c r="F1155" s="108"/>
      <c r="G1155" s="108"/>
      <c r="H1155" s="108"/>
      <c r="I1155" s="108"/>
      <c r="J1155" s="5"/>
      <c r="K1155" s="5"/>
      <c r="L1155" s="5"/>
      <c r="M1155" s="5"/>
      <c r="N1155" s="5"/>
    </row>
    <row r="1156" spans="2:14" x14ac:dyDescent="0.2">
      <c r="B1156" s="108" t="s">
        <v>40</v>
      </c>
      <c r="C1156" s="108"/>
      <c r="D1156" s="108"/>
      <c r="E1156" s="108"/>
      <c r="F1156" s="108"/>
      <c r="G1156" s="108"/>
      <c r="H1156" s="108"/>
      <c r="I1156" s="108"/>
      <c r="J1156" s="5"/>
      <c r="K1156" s="5"/>
      <c r="L1156" s="5"/>
      <c r="M1156" s="5"/>
      <c r="N1156" s="5"/>
    </row>
    <row r="1157" spans="2:14" x14ac:dyDescent="0.2">
      <c r="B1157" s="108" t="s">
        <v>41</v>
      </c>
      <c r="C1157" s="108"/>
      <c r="D1157" s="108"/>
      <c r="E1157" s="108"/>
      <c r="F1157" s="108"/>
      <c r="G1157" s="108"/>
      <c r="H1157" s="108"/>
      <c r="I1157" s="108"/>
      <c r="J1157" s="5"/>
      <c r="K1157" s="5"/>
      <c r="L1157" s="5"/>
      <c r="M1157" s="5"/>
      <c r="N1157" s="5"/>
    </row>
    <row r="1158" spans="2:14" x14ac:dyDescent="0.2">
      <c r="B1158" s="108" t="s">
        <v>42</v>
      </c>
      <c r="C1158" s="108"/>
      <c r="D1158" s="108"/>
      <c r="E1158" s="108"/>
      <c r="F1158" s="108"/>
      <c r="G1158" s="108"/>
      <c r="H1158" s="108"/>
      <c r="I1158" s="108"/>
      <c r="J1158" s="5"/>
      <c r="K1158" s="5"/>
      <c r="L1158" s="5"/>
      <c r="M1158" s="5"/>
      <c r="N1158" s="5"/>
    </row>
    <row r="1159" spans="2:14" x14ac:dyDescent="0.2">
      <c r="B1159" s="103"/>
      <c r="C1159" s="103"/>
      <c r="D1159" s="103"/>
      <c r="E1159" s="103"/>
      <c r="F1159" s="103"/>
      <c r="G1159" s="103"/>
      <c r="H1159" s="103"/>
      <c r="I1159" s="103"/>
      <c r="J1159" s="5"/>
      <c r="K1159" s="5"/>
      <c r="L1159" s="5"/>
      <c r="M1159" s="5"/>
      <c r="N1159" s="5"/>
    </row>
    <row r="1160" spans="2:14" x14ac:dyDescent="0.2">
      <c r="B1160" s="5" t="s">
        <v>43</v>
      </c>
      <c r="C1160" s="5"/>
      <c r="D1160" s="5"/>
      <c r="E1160" s="5"/>
      <c r="F1160" s="5"/>
      <c r="G1160" s="5"/>
      <c r="H1160" s="6"/>
      <c r="I1160" s="5"/>
      <c r="J1160" s="5" t="s">
        <v>44</v>
      </c>
      <c r="K1160" s="5"/>
      <c r="L1160" s="5"/>
      <c r="M1160" s="5"/>
      <c r="N1160" s="5"/>
    </row>
    <row r="1161" spans="2:14" x14ac:dyDescent="0.2">
      <c r="B1161" s="16" t="s">
        <v>78</v>
      </c>
      <c r="C1161" s="16"/>
      <c r="D1161" s="5"/>
      <c r="E1161" s="5"/>
      <c r="F1161" s="5"/>
      <c r="G1161" s="5"/>
      <c r="H1161" s="6"/>
      <c r="I1161" s="5"/>
      <c r="J1161" s="16"/>
      <c r="K1161" s="16"/>
      <c r="L1161" s="16"/>
      <c r="M1161" s="5"/>
      <c r="N1161" s="5"/>
    </row>
    <row r="1162" spans="2:14" x14ac:dyDescent="0.2">
      <c r="B1162" s="17" t="s">
        <v>45</v>
      </c>
      <c r="C1162" s="5"/>
      <c r="D1162" s="5"/>
      <c r="E1162" s="5"/>
      <c r="F1162" s="5"/>
      <c r="G1162" s="5"/>
      <c r="H1162" s="6"/>
      <c r="I1162" s="5"/>
      <c r="J1162" s="5" t="s">
        <v>45</v>
      </c>
      <c r="K1162" s="5"/>
      <c r="L1162" s="5"/>
      <c r="M1162" s="5"/>
      <c r="N1162" s="5"/>
    </row>
    <row r="1163" spans="2:14" x14ac:dyDescent="0.2">
      <c r="B1163" s="5"/>
      <c r="C1163" s="5"/>
      <c r="D1163" s="5"/>
      <c r="E1163" s="5"/>
      <c r="F1163" s="5"/>
      <c r="G1163" s="5"/>
      <c r="H1163" s="6"/>
      <c r="I1163" s="5"/>
      <c r="J1163" s="5"/>
      <c r="K1163" s="5"/>
      <c r="L1163" s="5"/>
      <c r="M1163" s="5"/>
      <c r="N1163" s="5"/>
    </row>
    <row r="1164" spans="2:14" x14ac:dyDescent="0.2">
      <c r="B1164" s="16"/>
      <c r="C1164" s="16"/>
      <c r="D1164" s="5"/>
      <c r="E1164" s="5"/>
      <c r="F1164" s="5"/>
      <c r="G1164" s="5"/>
      <c r="H1164" s="6"/>
      <c r="I1164" s="5"/>
      <c r="J1164" s="16"/>
      <c r="K1164" s="16"/>
      <c r="L1164" s="16"/>
      <c r="M1164" s="5"/>
      <c r="N1164" s="5"/>
    </row>
    <row r="1165" spans="2:14" x14ac:dyDescent="0.2">
      <c r="B1165" s="18" t="s">
        <v>46</v>
      </c>
      <c r="C1165" s="5"/>
      <c r="D1165" s="5"/>
      <c r="E1165" s="5"/>
      <c r="F1165" s="5"/>
      <c r="G1165" s="5"/>
      <c r="H1165" s="6"/>
      <c r="I1165" s="5"/>
      <c r="J1165" s="105" t="s">
        <v>46</v>
      </c>
      <c r="K1165" s="105"/>
      <c r="L1165" s="105"/>
      <c r="M1165" s="5"/>
      <c r="N1165" s="5"/>
    </row>
    <row r="1166" spans="2:14" x14ac:dyDescent="0.2">
      <c r="B1166" s="5"/>
      <c r="C1166" s="5"/>
      <c r="D1166" s="5"/>
      <c r="E1166" s="5"/>
      <c r="F1166" s="5"/>
      <c r="G1166" s="5"/>
      <c r="H1166" s="6"/>
      <c r="I1166" s="5"/>
      <c r="J1166" s="5"/>
      <c r="K1166" s="5"/>
      <c r="L1166" s="5"/>
      <c r="M1166" s="5"/>
      <c r="N1166" s="5"/>
    </row>
    <row r="1167" spans="2:14" x14ac:dyDescent="0.2">
      <c r="B1167" s="103" t="s">
        <v>47</v>
      </c>
      <c r="C1167" s="5"/>
      <c r="D1167" s="5"/>
      <c r="E1167" s="5"/>
      <c r="F1167" s="5"/>
      <c r="G1167" s="5"/>
      <c r="H1167" s="6"/>
      <c r="I1167" s="5"/>
      <c r="J1167" s="5" t="s">
        <v>47</v>
      </c>
      <c r="K1167" s="5"/>
      <c r="L1167" s="5"/>
      <c r="M1167" s="5"/>
      <c r="N1167" s="5"/>
    </row>
    <row r="1169" spans="2:14" x14ac:dyDescent="0.2">
      <c r="B1169" s="109" t="s">
        <v>5</v>
      </c>
      <c r="C1169" s="121" t="s">
        <v>22</v>
      </c>
      <c r="D1169" s="117" t="s">
        <v>23</v>
      </c>
      <c r="E1169" s="117" t="s">
        <v>24</v>
      </c>
      <c r="F1169" s="117" t="s">
        <v>48</v>
      </c>
      <c r="G1169" s="117" t="s">
        <v>25</v>
      </c>
      <c r="H1169" s="118" t="s">
        <v>0</v>
      </c>
      <c r="I1169" s="119" t="s">
        <v>26</v>
      </c>
      <c r="J1169" s="119"/>
      <c r="K1169" s="119"/>
      <c r="L1169" s="119"/>
      <c r="M1169" s="123" t="s">
        <v>27</v>
      </c>
      <c r="N1169" s="124" t="s">
        <v>28</v>
      </c>
    </row>
    <row r="1170" spans="2:14" x14ac:dyDescent="0.2">
      <c r="B1170" s="110"/>
      <c r="C1170" s="122"/>
      <c r="D1170" s="117"/>
      <c r="E1170" s="117"/>
      <c r="F1170" s="117"/>
      <c r="G1170" s="117"/>
      <c r="H1170" s="118"/>
      <c r="I1170" s="3" t="s">
        <v>29</v>
      </c>
      <c r="J1170" s="3" t="s">
        <v>30</v>
      </c>
      <c r="K1170" s="3" t="s">
        <v>31</v>
      </c>
      <c r="L1170" s="3" t="s">
        <v>32</v>
      </c>
      <c r="M1170" s="123"/>
      <c r="N1170" s="125"/>
    </row>
    <row r="1171" spans="2:14" x14ac:dyDescent="0.2">
      <c r="B1171" s="126" t="s">
        <v>84</v>
      </c>
      <c r="C1171" s="127"/>
      <c r="D1171" s="127"/>
      <c r="E1171" s="127"/>
      <c r="F1171" s="127"/>
      <c r="G1171" s="128"/>
      <c r="H1171" s="92" t="s">
        <v>86</v>
      </c>
      <c r="I1171" s="91">
        <v>113.88420000000001</v>
      </c>
      <c r="J1171" s="91">
        <v>81.4041</v>
      </c>
      <c r="K1171" s="91">
        <v>40.770000000000003</v>
      </c>
      <c r="L1171" s="88"/>
      <c r="M1171" s="89">
        <v>3.13</v>
      </c>
      <c r="N1171" s="90"/>
    </row>
    <row r="1172" spans="2:14" x14ac:dyDescent="0.2">
      <c r="B1172" s="129"/>
      <c r="C1172" s="130"/>
      <c r="D1172" s="130"/>
      <c r="E1172" s="130"/>
      <c r="F1172" s="130"/>
      <c r="G1172" s="131"/>
      <c r="H1172" s="92" t="s">
        <v>87</v>
      </c>
      <c r="I1172" s="91">
        <v>103.01219999999999</v>
      </c>
      <c r="J1172" s="91">
        <v>73.385999999999996</v>
      </c>
      <c r="K1172" s="91">
        <v>36.828900000000004</v>
      </c>
      <c r="L1172" s="88"/>
      <c r="M1172" s="89">
        <v>3.13</v>
      </c>
      <c r="N1172" s="90"/>
    </row>
    <row r="1173" spans="2:14" x14ac:dyDescent="0.2">
      <c r="B1173" s="129"/>
      <c r="C1173" s="130"/>
      <c r="D1173" s="130"/>
      <c r="E1173" s="130"/>
      <c r="F1173" s="130"/>
      <c r="G1173" s="131"/>
      <c r="H1173" s="92" t="s">
        <v>4</v>
      </c>
      <c r="I1173" s="91">
        <v>427.94910000000004</v>
      </c>
      <c r="J1173" s="91">
        <v>305.77499999999998</v>
      </c>
      <c r="K1173" s="91">
        <v>153.83879999999999</v>
      </c>
      <c r="L1173" s="91"/>
      <c r="M1173" s="91">
        <v>13.32</v>
      </c>
      <c r="N1173" s="91"/>
    </row>
    <row r="1174" spans="2:14" x14ac:dyDescent="0.2">
      <c r="B1174" s="129"/>
      <c r="C1174" s="130"/>
      <c r="D1174" s="130"/>
      <c r="E1174" s="130"/>
      <c r="F1174" s="130"/>
      <c r="G1174" s="131"/>
      <c r="H1174" s="92" t="s">
        <v>1</v>
      </c>
      <c r="I1174" s="91">
        <v>57.213900000000002</v>
      </c>
      <c r="J1174" s="91">
        <v>40.770000000000003</v>
      </c>
      <c r="K1174" s="91">
        <v>20.6568</v>
      </c>
      <c r="L1174" s="91"/>
      <c r="M1174" s="91">
        <v>3.26</v>
      </c>
      <c r="N1174" s="91"/>
    </row>
    <row r="1175" spans="2:14" x14ac:dyDescent="0.2">
      <c r="B1175" s="129"/>
      <c r="C1175" s="130"/>
      <c r="D1175" s="130"/>
      <c r="E1175" s="130"/>
      <c r="F1175" s="130"/>
      <c r="G1175" s="131"/>
      <c r="H1175" s="92" t="s">
        <v>3</v>
      </c>
      <c r="I1175" s="91">
        <v>33.975000000000001</v>
      </c>
      <c r="J1175" s="91">
        <v>24.733799999999999</v>
      </c>
      <c r="K1175" s="91">
        <v>12.638699999999998</v>
      </c>
      <c r="L1175" s="91"/>
      <c r="M1175" s="91">
        <v>0.68</v>
      </c>
      <c r="N1175" s="91"/>
    </row>
    <row r="1176" spans="2:14" x14ac:dyDescent="0.2">
      <c r="B1176" s="129"/>
      <c r="C1176" s="130"/>
      <c r="D1176" s="130"/>
      <c r="E1176" s="130"/>
      <c r="F1176" s="130"/>
      <c r="G1176" s="131"/>
      <c r="H1176" s="92" t="s">
        <v>2</v>
      </c>
      <c r="I1176" s="91">
        <v>10.872</v>
      </c>
      <c r="J1176" s="91">
        <v>8.2899000000000012</v>
      </c>
      <c r="K1176" s="91">
        <v>4.2129000000000003</v>
      </c>
      <c r="L1176" s="91"/>
      <c r="M1176" s="91">
        <v>0.27</v>
      </c>
      <c r="N1176" s="91"/>
    </row>
    <row r="1177" spans="2:14" x14ac:dyDescent="0.2">
      <c r="B1177" s="81" t="s">
        <v>88</v>
      </c>
      <c r="C1177" s="78" t="s">
        <v>80</v>
      </c>
      <c r="D1177" s="81">
        <v>45</v>
      </c>
      <c r="E1177" s="81">
        <v>5</v>
      </c>
      <c r="F1177" s="81">
        <v>1</v>
      </c>
      <c r="G1177" s="22">
        <v>11.4</v>
      </c>
      <c r="H1177" s="20" t="s">
        <v>86</v>
      </c>
      <c r="I1177" s="83">
        <v>0</v>
      </c>
      <c r="J1177" s="83">
        <v>0</v>
      </c>
      <c r="K1177" s="83">
        <v>0</v>
      </c>
      <c r="L1177" s="93">
        <f>SUM(I1177:K1177)</f>
        <v>0</v>
      </c>
      <c r="M1177" s="84">
        <v>0</v>
      </c>
      <c r="N1177" s="93">
        <f>SUM(L1177:M1177)</f>
        <v>0</v>
      </c>
    </row>
    <row r="1178" spans="2:14" x14ac:dyDescent="0.2">
      <c r="B1178" s="3"/>
      <c r="C1178" s="3"/>
      <c r="D1178" s="3"/>
      <c r="E1178" s="3"/>
      <c r="F1178" s="3"/>
      <c r="G1178" s="3"/>
      <c r="H1178" s="8" t="s">
        <v>33</v>
      </c>
      <c r="I1178" s="94">
        <f>IFERROR(I1177*I1171,"")</f>
        <v>0</v>
      </c>
      <c r="J1178" s="94">
        <f t="shared" ref="J1178:M1178" si="339">IFERROR(J1177*J1171,"")</f>
        <v>0</v>
      </c>
      <c r="K1178" s="94">
        <f t="shared" si="339"/>
        <v>0</v>
      </c>
      <c r="L1178" s="93">
        <f t="shared" ref="L1178:L1189" si="340">SUM(I1178:K1178)</f>
        <v>0</v>
      </c>
      <c r="M1178" s="94">
        <f t="shared" si="339"/>
        <v>0</v>
      </c>
      <c r="N1178" s="93">
        <f t="shared" ref="N1178:N1190" si="341">SUM(L1178:M1178)</f>
        <v>0</v>
      </c>
    </row>
    <row r="1179" spans="2:14" x14ac:dyDescent="0.2">
      <c r="B1179" s="3"/>
      <c r="C1179" s="3"/>
      <c r="D1179" s="3"/>
      <c r="E1179" s="3"/>
      <c r="F1179" s="3"/>
      <c r="G1179" s="3"/>
      <c r="H1179" s="20" t="s">
        <v>87</v>
      </c>
      <c r="I1179" s="83">
        <v>0</v>
      </c>
      <c r="J1179" s="83">
        <v>0</v>
      </c>
      <c r="K1179" s="83">
        <v>0</v>
      </c>
      <c r="L1179" s="93">
        <f t="shared" si="340"/>
        <v>0</v>
      </c>
      <c r="M1179" s="84">
        <v>19</v>
      </c>
      <c r="N1179" s="93">
        <f t="shared" si="341"/>
        <v>19</v>
      </c>
    </row>
    <row r="1180" spans="2:14" x14ac:dyDescent="0.2">
      <c r="B1180" s="3"/>
      <c r="C1180" s="3"/>
      <c r="D1180" s="3"/>
      <c r="E1180" s="3"/>
      <c r="F1180" s="3"/>
      <c r="G1180" s="3"/>
      <c r="H1180" s="8" t="s">
        <v>33</v>
      </c>
      <c r="I1180" s="94">
        <f>IFERROR(I1179*I1172,"")</f>
        <v>0</v>
      </c>
      <c r="J1180" s="94">
        <f t="shared" ref="J1180:M1180" si="342">IFERROR(J1179*J1172,"")</f>
        <v>0</v>
      </c>
      <c r="K1180" s="94">
        <f t="shared" si="342"/>
        <v>0</v>
      </c>
      <c r="L1180" s="93">
        <f t="shared" si="340"/>
        <v>0</v>
      </c>
      <c r="M1180" s="94">
        <f t="shared" si="342"/>
        <v>59.47</v>
      </c>
      <c r="N1180" s="93">
        <f t="shared" si="341"/>
        <v>59.47</v>
      </c>
    </row>
    <row r="1181" spans="2:14" x14ac:dyDescent="0.2">
      <c r="B1181" s="3"/>
      <c r="C1181" s="3"/>
      <c r="D1181" s="3"/>
      <c r="E1181" s="3"/>
      <c r="F1181" s="3"/>
      <c r="G1181" s="3"/>
      <c r="H1181" s="21" t="s">
        <v>4</v>
      </c>
      <c r="I1181" s="86">
        <v>0</v>
      </c>
      <c r="J1181" s="83">
        <v>0</v>
      </c>
      <c r="K1181" s="83">
        <v>0</v>
      </c>
      <c r="L1181" s="93">
        <f t="shared" si="340"/>
        <v>0</v>
      </c>
      <c r="M1181" s="84">
        <v>0</v>
      </c>
      <c r="N1181" s="93">
        <f t="shared" si="341"/>
        <v>0</v>
      </c>
    </row>
    <row r="1182" spans="2:14" x14ac:dyDescent="0.2">
      <c r="B1182" s="3"/>
      <c r="C1182" s="3"/>
      <c r="D1182" s="3"/>
      <c r="E1182" s="3"/>
      <c r="F1182" s="3"/>
      <c r="G1182" s="3"/>
      <c r="H1182" s="8" t="s">
        <v>33</v>
      </c>
      <c r="I1182" s="94">
        <f>IFERROR(I1181*I1183,"")</f>
        <v>0</v>
      </c>
      <c r="J1182" s="94">
        <f t="shared" ref="J1182:M1182" si="343">IFERROR(J1181*J1183,"")</f>
        <v>0</v>
      </c>
      <c r="K1182" s="94">
        <f t="shared" si="343"/>
        <v>0</v>
      </c>
      <c r="L1182" s="93">
        <f t="shared" si="340"/>
        <v>0</v>
      </c>
      <c r="M1182" s="94">
        <f t="shared" si="343"/>
        <v>0</v>
      </c>
      <c r="N1182" s="93">
        <f t="shared" si="341"/>
        <v>0</v>
      </c>
    </row>
    <row r="1183" spans="2:14" x14ac:dyDescent="0.2">
      <c r="B1183" s="3"/>
      <c r="C1183" s="3"/>
      <c r="D1183" s="3"/>
      <c r="E1183" s="3"/>
      <c r="F1183" s="3"/>
      <c r="G1183" s="3"/>
      <c r="H1183" s="21" t="s">
        <v>1</v>
      </c>
      <c r="I1183" s="86">
        <v>237</v>
      </c>
      <c r="J1183" s="83">
        <v>64</v>
      </c>
      <c r="K1183" s="83">
        <v>0</v>
      </c>
      <c r="L1183" s="93">
        <f t="shared" si="340"/>
        <v>301</v>
      </c>
      <c r="M1183" s="84">
        <v>569</v>
      </c>
      <c r="N1183" s="93">
        <f t="shared" si="341"/>
        <v>870</v>
      </c>
    </row>
    <row r="1184" spans="2:14" x14ac:dyDescent="0.2">
      <c r="B1184" s="3"/>
      <c r="C1184" s="3"/>
      <c r="D1184" s="3"/>
      <c r="E1184" s="3"/>
      <c r="F1184" s="3"/>
      <c r="G1184" s="3"/>
      <c r="H1184" s="8" t="s">
        <v>33</v>
      </c>
      <c r="I1184" s="94">
        <f>IFERROR(I1183*I1174,"")</f>
        <v>13559.694300000001</v>
      </c>
      <c r="J1184" s="94">
        <f t="shared" ref="J1184:M1184" si="344">IFERROR(J1183*J1174,"")</f>
        <v>2609.2800000000002</v>
      </c>
      <c r="K1184" s="94">
        <f t="shared" si="344"/>
        <v>0</v>
      </c>
      <c r="L1184" s="93">
        <f t="shared" si="340"/>
        <v>16168.974300000002</v>
      </c>
      <c r="M1184" s="94">
        <f t="shared" si="344"/>
        <v>1854.9399999999998</v>
      </c>
      <c r="N1184" s="93">
        <f t="shared" si="341"/>
        <v>18023.9143</v>
      </c>
    </row>
    <row r="1185" spans="2:14" x14ac:dyDescent="0.2">
      <c r="B1185" s="3"/>
      <c r="C1185" s="3"/>
      <c r="D1185" s="3"/>
      <c r="E1185" s="3"/>
      <c r="F1185" s="3"/>
      <c r="G1185" s="3"/>
      <c r="H1185" s="21" t="s">
        <v>3</v>
      </c>
      <c r="I1185" s="86">
        <v>0</v>
      </c>
      <c r="J1185" s="83">
        <v>0</v>
      </c>
      <c r="K1185" s="83">
        <v>0</v>
      </c>
      <c r="L1185" s="93">
        <f t="shared" si="340"/>
        <v>0</v>
      </c>
      <c r="M1185" s="84">
        <v>0</v>
      </c>
      <c r="N1185" s="93">
        <f t="shared" si="341"/>
        <v>0</v>
      </c>
    </row>
    <row r="1186" spans="2:14" x14ac:dyDescent="0.2">
      <c r="B1186" s="3"/>
      <c r="C1186" s="3"/>
      <c r="D1186" s="3"/>
      <c r="E1186" s="3"/>
      <c r="F1186" s="3"/>
      <c r="G1186" s="3"/>
      <c r="H1186" s="8" t="s">
        <v>33</v>
      </c>
      <c r="I1186" s="94">
        <f>IFERROR(I1185*I1175,"")</f>
        <v>0</v>
      </c>
      <c r="J1186" s="94">
        <f t="shared" ref="J1186:M1186" si="345">IFERROR(J1185*J1175,"")</f>
        <v>0</v>
      </c>
      <c r="K1186" s="94">
        <f t="shared" si="345"/>
        <v>0</v>
      </c>
      <c r="L1186" s="93">
        <f t="shared" si="340"/>
        <v>0</v>
      </c>
      <c r="M1186" s="94">
        <f t="shared" si="345"/>
        <v>0</v>
      </c>
      <c r="N1186" s="93">
        <f t="shared" si="341"/>
        <v>0</v>
      </c>
    </row>
    <row r="1187" spans="2:14" x14ac:dyDescent="0.2">
      <c r="B1187" s="3"/>
      <c r="C1187" s="3"/>
      <c r="D1187" s="3"/>
      <c r="E1187" s="3"/>
      <c r="F1187" s="3"/>
      <c r="G1187" s="3"/>
      <c r="H1187" s="21" t="s">
        <v>2</v>
      </c>
      <c r="I1187" s="85">
        <v>0</v>
      </c>
      <c r="J1187" s="83">
        <v>0</v>
      </c>
      <c r="K1187" s="83">
        <v>0</v>
      </c>
      <c r="L1187" s="93">
        <f t="shared" si="340"/>
        <v>0</v>
      </c>
      <c r="M1187" s="84">
        <v>89</v>
      </c>
      <c r="N1187" s="93">
        <f t="shared" si="341"/>
        <v>89</v>
      </c>
    </row>
    <row r="1188" spans="2:14" x14ac:dyDescent="0.2">
      <c r="B1188" s="3"/>
      <c r="C1188" s="3"/>
      <c r="D1188" s="3"/>
      <c r="E1188" s="3"/>
      <c r="F1188" s="3"/>
      <c r="G1188" s="3"/>
      <c r="H1188" s="8" t="s">
        <v>33</v>
      </c>
      <c r="I1188" s="94">
        <f>SUM(I1187*I1176)</f>
        <v>0</v>
      </c>
      <c r="J1188" s="94">
        <f t="shared" ref="J1188:M1188" si="346">SUM(J1187*J1176)</f>
        <v>0</v>
      </c>
      <c r="K1188" s="94">
        <f t="shared" si="346"/>
        <v>0</v>
      </c>
      <c r="L1188" s="93">
        <f t="shared" si="340"/>
        <v>0</v>
      </c>
      <c r="M1188" s="94">
        <f t="shared" si="346"/>
        <v>24.03</v>
      </c>
      <c r="N1188" s="93">
        <f t="shared" si="341"/>
        <v>24.03</v>
      </c>
    </row>
    <row r="1189" spans="2:14" x14ac:dyDescent="0.2">
      <c r="B1189" s="3"/>
      <c r="C1189" s="3"/>
      <c r="D1189" s="3"/>
      <c r="E1189" s="3"/>
      <c r="F1189" s="3"/>
      <c r="G1189" s="3"/>
      <c r="H1189" s="9" t="s">
        <v>34</v>
      </c>
      <c r="I1189" s="94">
        <f>SUM(I1177+I1179+I1181+I1183+I1185+I1187)</f>
        <v>237</v>
      </c>
      <c r="J1189" s="94">
        <f t="shared" ref="J1189:M1189" si="347">SUM(J1177+J1179+J1181+J1183+J1185+J1187)</f>
        <v>64</v>
      </c>
      <c r="K1189" s="94">
        <f t="shared" si="347"/>
        <v>0</v>
      </c>
      <c r="L1189" s="93">
        <f t="shared" si="340"/>
        <v>301</v>
      </c>
      <c r="M1189" s="94">
        <f t="shared" si="347"/>
        <v>677</v>
      </c>
      <c r="N1189" s="93">
        <f t="shared" si="341"/>
        <v>978</v>
      </c>
    </row>
    <row r="1190" spans="2:14" x14ac:dyDescent="0.2">
      <c r="B1190" s="3"/>
      <c r="C1190" s="3"/>
      <c r="D1190" s="3"/>
      <c r="E1190" s="3"/>
      <c r="F1190" s="3"/>
      <c r="G1190" s="3"/>
      <c r="H1190" s="9" t="s">
        <v>49</v>
      </c>
      <c r="I1190" s="94">
        <f>SUM(I1178+I1180+I1182+I1184+I1186+I1188)</f>
        <v>13559.694300000001</v>
      </c>
      <c r="J1190" s="94">
        <f t="shared" ref="J1190:K1190" si="348">SUM(J1178+J1180+J1182+J1184+J1186+J1188)</f>
        <v>2609.2800000000002</v>
      </c>
      <c r="K1190" s="94">
        <f t="shared" si="348"/>
        <v>0</v>
      </c>
      <c r="L1190" s="98">
        <f t="shared" ref="L1190" si="349">SUM(I1190:K1190)</f>
        <v>16168.974300000002</v>
      </c>
      <c r="M1190" s="97">
        <f t="shared" ref="M1190" si="350">SUM(M1178+M1180+M1182+M1184+M1186+M1188)</f>
        <v>1938.4399999999998</v>
      </c>
      <c r="N1190" s="98">
        <f t="shared" si="341"/>
        <v>18107.4143</v>
      </c>
    </row>
    <row r="1191" spans="2:14" x14ac:dyDescent="0.2">
      <c r="B1191" s="106" t="s">
        <v>35</v>
      </c>
      <c r="C1191" s="106"/>
      <c r="D1191" s="106"/>
      <c r="E1191" s="106"/>
      <c r="F1191" s="104"/>
      <c r="G1191" s="5"/>
      <c r="H1191" s="6"/>
      <c r="I1191" s="5"/>
      <c r="J1191" s="12"/>
      <c r="K1191" s="12"/>
      <c r="L1191" s="13"/>
      <c r="M1191" s="12"/>
      <c r="N1191" s="12"/>
    </row>
    <row r="1192" spans="2:14" x14ac:dyDescent="0.2">
      <c r="B1192" s="107" t="s">
        <v>79</v>
      </c>
      <c r="C1192" s="107"/>
      <c r="D1192" s="107"/>
      <c r="E1192" s="107"/>
      <c r="F1192" s="107"/>
      <c r="G1192" s="107"/>
      <c r="H1192" s="107"/>
      <c r="I1192" s="107"/>
      <c r="J1192" s="79"/>
      <c r="K1192" s="79"/>
      <c r="L1192" s="80"/>
      <c r="M1192" s="79"/>
      <c r="N1192" s="79"/>
    </row>
    <row r="1193" spans="2:14" x14ac:dyDescent="0.2">
      <c r="B1193" s="108" t="s">
        <v>36</v>
      </c>
      <c r="C1193" s="108"/>
      <c r="D1193" s="108"/>
      <c r="E1193" s="108"/>
      <c r="F1193" s="108"/>
      <c r="G1193" s="108"/>
      <c r="H1193" s="108"/>
      <c r="I1193" s="108"/>
      <c r="J1193" s="12"/>
      <c r="K1193" s="12"/>
      <c r="L1193" s="13"/>
      <c r="M1193" s="12"/>
      <c r="N1193" s="12"/>
    </row>
    <row r="1194" spans="2:14" x14ac:dyDescent="0.2">
      <c r="B1194" s="108" t="s">
        <v>37</v>
      </c>
      <c r="C1194" s="108"/>
      <c r="D1194" s="108"/>
      <c r="E1194" s="108"/>
      <c r="F1194" s="108"/>
      <c r="G1194" s="108"/>
      <c r="H1194" s="108"/>
      <c r="I1194" s="108"/>
      <c r="J1194" s="12"/>
      <c r="K1194" s="12"/>
      <c r="L1194" s="13"/>
      <c r="M1194" s="12"/>
      <c r="N1194" s="12"/>
    </row>
    <row r="1195" spans="2:14" x14ac:dyDescent="0.2">
      <c r="B1195" s="108" t="s">
        <v>38</v>
      </c>
      <c r="C1195" s="108"/>
      <c r="D1195" s="108"/>
      <c r="E1195" s="108"/>
      <c r="F1195" s="108"/>
      <c r="G1195" s="108"/>
      <c r="H1195" s="108"/>
      <c r="I1195" s="108"/>
      <c r="J1195" s="12"/>
      <c r="K1195" s="12"/>
      <c r="L1195" s="13"/>
      <c r="M1195" s="12"/>
      <c r="N1195" s="12"/>
    </row>
    <row r="1196" spans="2:14" x14ac:dyDescent="0.2">
      <c r="B1196" s="108" t="s">
        <v>39</v>
      </c>
      <c r="C1196" s="108"/>
      <c r="D1196" s="108"/>
      <c r="E1196" s="108"/>
      <c r="F1196" s="108"/>
      <c r="G1196" s="108"/>
      <c r="H1196" s="108"/>
      <c r="I1196" s="108"/>
      <c r="J1196" s="5"/>
      <c r="K1196" s="5"/>
      <c r="L1196" s="5"/>
      <c r="M1196" s="5"/>
      <c r="N1196" s="5"/>
    </row>
    <row r="1197" spans="2:14" x14ac:dyDescent="0.2">
      <c r="B1197" s="108" t="s">
        <v>40</v>
      </c>
      <c r="C1197" s="108"/>
      <c r="D1197" s="108"/>
      <c r="E1197" s="108"/>
      <c r="F1197" s="108"/>
      <c r="G1197" s="108"/>
      <c r="H1197" s="108"/>
      <c r="I1197" s="108"/>
      <c r="J1197" s="5"/>
      <c r="K1197" s="5"/>
      <c r="L1197" s="5"/>
      <c r="M1197" s="5"/>
      <c r="N1197" s="5"/>
    </row>
    <row r="1198" spans="2:14" x14ac:dyDescent="0.2">
      <c r="B1198" s="108" t="s">
        <v>41</v>
      </c>
      <c r="C1198" s="108"/>
      <c r="D1198" s="108"/>
      <c r="E1198" s="108"/>
      <c r="F1198" s="108"/>
      <c r="G1198" s="108"/>
      <c r="H1198" s="108"/>
      <c r="I1198" s="108"/>
      <c r="J1198" s="5"/>
      <c r="K1198" s="5"/>
      <c r="L1198" s="5"/>
      <c r="M1198" s="5"/>
      <c r="N1198" s="5"/>
    </row>
    <row r="1199" spans="2:14" x14ac:dyDescent="0.2">
      <c r="B1199" s="108" t="s">
        <v>42</v>
      </c>
      <c r="C1199" s="108"/>
      <c r="D1199" s="108"/>
      <c r="E1199" s="108"/>
      <c r="F1199" s="108"/>
      <c r="G1199" s="108"/>
      <c r="H1199" s="108"/>
      <c r="I1199" s="108"/>
      <c r="J1199" s="5"/>
      <c r="K1199" s="5"/>
      <c r="L1199" s="5"/>
      <c r="M1199" s="5"/>
      <c r="N1199" s="5"/>
    </row>
    <row r="1200" spans="2:14" x14ac:dyDescent="0.2">
      <c r="B1200" s="103"/>
      <c r="C1200" s="103"/>
      <c r="D1200" s="103"/>
      <c r="E1200" s="103"/>
      <c r="F1200" s="103"/>
      <c r="G1200" s="103"/>
      <c r="H1200" s="103"/>
      <c r="I1200" s="103"/>
      <c r="J1200" s="5"/>
      <c r="K1200" s="5"/>
      <c r="L1200" s="5"/>
      <c r="M1200" s="5"/>
      <c r="N1200" s="5"/>
    </row>
    <row r="1201" spans="2:14" x14ac:dyDescent="0.2">
      <c r="B1201" s="5" t="s">
        <v>43</v>
      </c>
      <c r="C1201" s="5"/>
      <c r="D1201" s="5"/>
      <c r="E1201" s="5"/>
      <c r="F1201" s="5"/>
      <c r="G1201" s="5"/>
      <c r="H1201" s="6"/>
      <c r="I1201" s="5"/>
      <c r="J1201" s="5" t="s">
        <v>44</v>
      </c>
      <c r="K1201" s="5"/>
      <c r="L1201" s="5"/>
      <c r="M1201" s="5"/>
      <c r="N1201" s="5"/>
    </row>
    <row r="1202" spans="2:14" x14ac:dyDescent="0.2">
      <c r="B1202" s="16" t="s">
        <v>78</v>
      </c>
      <c r="C1202" s="16"/>
      <c r="D1202" s="5"/>
      <c r="E1202" s="5"/>
      <c r="F1202" s="5"/>
      <c r="G1202" s="5"/>
      <c r="H1202" s="6"/>
      <c r="I1202" s="5"/>
      <c r="J1202" s="16"/>
      <c r="K1202" s="16"/>
      <c r="L1202" s="16"/>
      <c r="M1202" s="5"/>
      <c r="N1202" s="5"/>
    </row>
    <row r="1203" spans="2:14" x14ac:dyDescent="0.2">
      <c r="B1203" s="17" t="s">
        <v>45</v>
      </c>
      <c r="C1203" s="5"/>
      <c r="D1203" s="5"/>
      <c r="E1203" s="5"/>
      <c r="F1203" s="5"/>
      <c r="G1203" s="5"/>
      <c r="H1203" s="6"/>
      <c r="I1203" s="5"/>
      <c r="J1203" s="5" t="s">
        <v>45</v>
      </c>
      <c r="K1203" s="5"/>
      <c r="L1203" s="5"/>
      <c r="M1203" s="5"/>
      <c r="N1203" s="5"/>
    </row>
    <row r="1204" spans="2:14" x14ac:dyDescent="0.2">
      <c r="B1204" s="5"/>
      <c r="C1204" s="5"/>
      <c r="D1204" s="5"/>
      <c r="E1204" s="5"/>
      <c r="F1204" s="5"/>
      <c r="G1204" s="5"/>
      <c r="H1204" s="6"/>
      <c r="I1204" s="5"/>
      <c r="J1204" s="5"/>
      <c r="K1204" s="5"/>
      <c r="L1204" s="5"/>
      <c r="M1204" s="5"/>
      <c r="N1204" s="5"/>
    </row>
    <row r="1205" spans="2:14" x14ac:dyDescent="0.2">
      <c r="B1205" s="16"/>
      <c r="C1205" s="16"/>
      <c r="D1205" s="5"/>
      <c r="E1205" s="5"/>
      <c r="F1205" s="5"/>
      <c r="G1205" s="5"/>
      <c r="H1205" s="6"/>
      <c r="I1205" s="5"/>
      <c r="J1205" s="16"/>
      <c r="K1205" s="16"/>
      <c r="L1205" s="16"/>
      <c r="M1205" s="5"/>
      <c r="N1205" s="5"/>
    </row>
    <row r="1206" spans="2:14" x14ac:dyDescent="0.2">
      <c r="B1206" s="18" t="s">
        <v>46</v>
      </c>
      <c r="C1206" s="5"/>
      <c r="D1206" s="5"/>
      <c r="E1206" s="5"/>
      <c r="F1206" s="5"/>
      <c r="G1206" s="5"/>
      <c r="H1206" s="6"/>
      <c r="I1206" s="5"/>
      <c r="J1206" s="105" t="s">
        <v>46</v>
      </c>
      <c r="K1206" s="105"/>
      <c r="L1206" s="105"/>
      <c r="M1206" s="5"/>
      <c r="N1206" s="5"/>
    </row>
    <row r="1207" spans="2:14" x14ac:dyDescent="0.2">
      <c r="B1207" s="5"/>
      <c r="C1207" s="5"/>
      <c r="D1207" s="5"/>
      <c r="E1207" s="5"/>
      <c r="F1207" s="5"/>
      <c r="G1207" s="5"/>
      <c r="H1207" s="6"/>
      <c r="I1207" s="5"/>
      <c r="J1207" s="5"/>
      <c r="K1207" s="5"/>
      <c r="L1207" s="5"/>
      <c r="M1207" s="5"/>
      <c r="N1207" s="5"/>
    </row>
    <row r="1208" spans="2:14" x14ac:dyDescent="0.2">
      <c r="B1208" s="103" t="s">
        <v>47</v>
      </c>
      <c r="C1208" s="5"/>
      <c r="D1208" s="5"/>
      <c r="E1208" s="5"/>
      <c r="F1208" s="5"/>
      <c r="G1208" s="5"/>
      <c r="H1208" s="6"/>
      <c r="I1208" s="5"/>
      <c r="J1208" s="5" t="s">
        <v>47</v>
      </c>
      <c r="K1208" s="5"/>
      <c r="L1208" s="5"/>
      <c r="M1208" s="5"/>
      <c r="N1208" s="5"/>
    </row>
    <row r="1210" spans="2:14" x14ac:dyDescent="0.2">
      <c r="B1210" s="109" t="s">
        <v>5</v>
      </c>
      <c r="C1210" s="121" t="s">
        <v>22</v>
      </c>
      <c r="D1210" s="117" t="s">
        <v>23</v>
      </c>
      <c r="E1210" s="117" t="s">
        <v>24</v>
      </c>
      <c r="F1210" s="117" t="s">
        <v>48</v>
      </c>
      <c r="G1210" s="117" t="s">
        <v>25</v>
      </c>
      <c r="H1210" s="118" t="s">
        <v>0</v>
      </c>
      <c r="I1210" s="119" t="s">
        <v>26</v>
      </c>
      <c r="J1210" s="119"/>
      <c r="K1210" s="119"/>
      <c r="L1210" s="119"/>
      <c r="M1210" s="123" t="s">
        <v>27</v>
      </c>
      <c r="N1210" s="124" t="s">
        <v>28</v>
      </c>
    </row>
    <row r="1211" spans="2:14" x14ac:dyDescent="0.2">
      <c r="B1211" s="110"/>
      <c r="C1211" s="122"/>
      <c r="D1211" s="117"/>
      <c r="E1211" s="117"/>
      <c r="F1211" s="117"/>
      <c r="G1211" s="117"/>
      <c r="H1211" s="118"/>
      <c r="I1211" s="3" t="s">
        <v>29</v>
      </c>
      <c r="J1211" s="3" t="s">
        <v>30</v>
      </c>
      <c r="K1211" s="3" t="s">
        <v>31</v>
      </c>
      <c r="L1211" s="3" t="s">
        <v>32</v>
      </c>
      <c r="M1211" s="123"/>
      <c r="N1211" s="125"/>
    </row>
    <row r="1212" spans="2:14" x14ac:dyDescent="0.2">
      <c r="B1212" s="126" t="s">
        <v>84</v>
      </c>
      <c r="C1212" s="127"/>
      <c r="D1212" s="127"/>
      <c r="E1212" s="127"/>
      <c r="F1212" s="127"/>
      <c r="G1212" s="128"/>
      <c r="H1212" s="92" t="s">
        <v>86</v>
      </c>
      <c r="I1212" s="91">
        <v>113.88420000000001</v>
      </c>
      <c r="J1212" s="91">
        <v>81.4041</v>
      </c>
      <c r="K1212" s="91">
        <v>40.770000000000003</v>
      </c>
      <c r="L1212" s="88"/>
      <c r="M1212" s="89">
        <v>3.13</v>
      </c>
      <c r="N1212" s="90"/>
    </row>
    <row r="1213" spans="2:14" x14ac:dyDescent="0.2">
      <c r="B1213" s="129"/>
      <c r="C1213" s="130"/>
      <c r="D1213" s="130"/>
      <c r="E1213" s="130"/>
      <c r="F1213" s="130"/>
      <c r="G1213" s="131"/>
      <c r="H1213" s="92" t="s">
        <v>87</v>
      </c>
      <c r="I1213" s="91">
        <v>103.01219999999999</v>
      </c>
      <c r="J1213" s="91">
        <v>73.385999999999996</v>
      </c>
      <c r="K1213" s="91">
        <v>36.828900000000004</v>
      </c>
      <c r="L1213" s="88"/>
      <c r="M1213" s="89">
        <v>3.13</v>
      </c>
      <c r="N1213" s="90"/>
    </row>
    <row r="1214" spans="2:14" x14ac:dyDescent="0.2">
      <c r="B1214" s="129"/>
      <c r="C1214" s="130"/>
      <c r="D1214" s="130"/>
      <c r="E1214" s="130"/>
      <c r="F1214" s="130"/>
      <c r="G1214" s="131"/>
      <c r="H1214" s="92" t="s">
        <v>4</v>
      </c>
      <c r="I1214" s="91">
        <v>427.94910000000004</v>
      </c>
      <c r="J1214" s="91">
        <v>305.77499999999998</v>
      </c>
      <c r="K1214" s="91">
        <v>153.83879999999999</v>
      </c>
      <c r="L1214" s="91"/>
      <c r="M1214" s="91">
        <v>13.32</v>
      </c>
      <c r="N1214" s="91"/>
    </row>
    <row r="1215" spans="2:14" x14ac:dyDescent="0.2">
      <c r="B1215" s="129"/>
      <c r="C1215" s="130"/>
      <c r="D1215" s="130"/>
      <c r="E1215" s="130"/>
      <c r="F1215" s="130"/>
      <c r="G1215" s="131"/>
      <c r="H1215" s="92" t="s">
        <v>1</v>
      </c>
      <c r="I1215" s="91">
        <v>57.213900000000002</v>
      </c>
      <c r="J1215" s="91">
        <v>40.770000000000003</v>
      </c>
      <c r="K1215" s="91">
        <v>20.6568</v>
      </c>
      <c r="L1215" s="91"/>
      <c r="M1215" s="91">
        <v>3.26</v>
      </c>
      <c r="N1215" s="91"/>
    </row>
    <row r="1216" spans="2:14" x14ac:dyDescent="0.2">
      <c r="B1216" s="129"/>
      <c r="C1216" s="130"/>
      <c r="D1216" s="130"/>
      <c r="E1216" s="130"/>
      <c r="F1216" s="130"/>
      <c r="G1216" s="131"/>
      <c r="H1216" s="92" t="s">
        <v>3</v>
      </c>
      <c r="I1216" s="91">
        <v>33.975000000000001</v>
      </c>
      <c r="J1216" s="91">
        <v>24.733799999999999</v>
      </c>
      <c r="K1216" s="91">
        <v>12.638699999999998</v>
      </c>
      <c r="L1216" s="91"/>
      <c r="M1216" s="91">
        <v>0.68</v>
      </c>
      <c r="N1216" s="91"/>
    </row>
    <row r="1217" spans="2:14" x14ac:dyDescent="0.2">
      <c r="B1217" s="129"/>
      <c r="C1217" s="130"/>
      <c r="D1217" s="130"/>
      <c r="E1217" s="130"/>
      <c r="F1217" s="130"/>
      <c r="G1217" s="131"/>
      <c r="H1217" s="92" t="s">
        <v>2</v>
      </c>
      <c r="I1217" s="91">
        <v>10.872</v>
      </c>
      <c r="J1217" s="91">
        <v>8.2899000000000012</v>
      </c>
      <c r="K1217" s="91">
        <v>4.2129000000000003</v>
      </c>
      <c r="L1217" s="91"/>
      <c r="M1217" s="91">
        <v>0.27</v>
      </c>
      <c r="N1217" s="91"/>
    </row>
    <row r="1218" spans="2:14" x14ac:dyDescent="0.2">
      <c r="B1218" s="81" t="s">
        <v>88</v>
      </c>
      <c r="C1218" s="78" t="s">
        <v>80</v>
      </c>
      <c r="D1218" s="81">
        <v>45</v>
      </c>
      <c r="E1218" s="81">
        <v>5</v>
      </c>
      <c r="F1218" s="81">
        <v>2</v>
      </c>
      <c r="G1218" s="22">
        <v>1.6</v>
      </c>
      <c r="H1218" s="20" t="s">
        <v>86</v>
      </c>
      <c r="I1218" s="83">
        <v>0</v>
      </c>
      <c r="J1218" s="83">
        <v>0</v>
      </c>
      <c r="K1218" s="83">
        <v>0</v>
      </c>
      <c r="L1218" s="93">
        <f>SUM(I1218:K1218)</f>
        <v>0</v>
      </c>
      <c r="M1218" s="84">
        <v>0</v>
      </c>
      <c r="N1218" s="93">
        <f>SUM(L1218:M1218)</f>
        <v>0</v>
      </c>
    </row>
    <row r="1219" spans="2:14" x14ac:dyDescent="0.2">
      <c r="B1219" s="3"/>
      <c r="C1219" s="3"/>
      <c r="D1219" s="3"/>
      <c r="E1219" s="3"/>
      <c r="F1219" s="3"/>
      <c r="G1219" s="3"/>
      <c r="H1219" s="8" t="s">
        <v>33</v>
      </c>
      <c r="I1219" s="94">
        <f>IFERROR(I1218*I1212,"")</f>
        <v>0</v>
      </c>
      <c r="J1219" s="94">
        <f t="shared" ref="J1219:M1219" si="351">IFERROR(J1218*J1212,"")</f>
        <v>0</v>
      </c>
      <c r="K1219" s="94">
        <f t="shared" si="351"/>
        <v>0</v>
      </c>
      <c r="L1219" s="93">
        <f t="shared" ref="L1219:L1230" si="352">SUM(I1219:K1219)</f>
        <v>0</v>
      </c>
      <c r="M1219" s="94">
        <f t="shared" si="351"/>
        <v>0</v>
      </c>
      <c r="N1219" s="93">
        <f t="shared" ref="N1219:N1231" si="353">SUM(L1219:M1219)</f>
        <v>0</v>
      </c>
    </row>
    <row r="1220" spans="2:14" x14ac:dyDescent="0.2">
      <c r="B1220" s="3"/>
      <c r="C1220" s="3"/>
      <c r="D1220" s="3"/>
      <c r="E1220" s="3"/>
      <c r="F1220" s="3"/>
      <c r="G1220" s="3"/>
      <c r="H1220" s="20" t="s">
        <v>87</v>
      </c>
      <c r="I1220" s="83">
        <v>0</v>
      </c>
      <c r="J1220" s="83">
        <v>0</v>
      </c>
      <c r="K1220" s="83">
        <v>0</v>
      </c>
      <c r="L1220" s="93">
        <f t="shared" si="352"/>
        <v>0</v>
      </c>
      <c r="M1220" s="84">
        <v>0</v>
      </c>
      <c r="N1220" s="93">
        <f t="shared" si="353"/>
        <v>0</v>
      </c>
    </row>
    <row r="1221" spans="2:14" x14ac:dyDescent="0.2">
      <c r="B1221" s="3"/>
      <c r="C1221" s="3"/>
      <c r="D1221" s="3"/>
      <c r="E1221" s="3"/>
      <c r="F1221" s="3"/>
      <c r="G1221" s="3"/>
      <c r="H1221" s="8" t="s">
        <v>33</v>
      </c>
      <c r="I1221" s="94">
        <f>IFERROR(I1220*I1213,"")</f>
        <v>0</v>
      </c>
      <c r="J1221" s="94">
        <f t="shared" ref="J1221:M1221" si="354">IFERROR(J1220*J1213,"")</f>
        <v>0</v>
      </c>
      <c r="K1221" s="94">
        <f t="shared" si="354"/>
        <v>0</v>
      </c>
      <c r="L1221" s="93">
        <f t="shared" si="352"/>
        <v>0</v>
      </c>
      <c r="M1221" s="94">
        <f t="shared" si="354"/>
        <v>0</v>
      </c>
      <c r="N1221" s="93">
        <f t="shared" si="353"/>
        <v>0</v>
      </c>
    </row>
    <row r="1222" spans="2:14" x14ac:dyDescent="0.2">
      <c r="B1222" s="3"/>
      <c r="C1222" s="3"/>
      <c r="D1222" s="3"/>
      <c r="E1222" s="3"/>
      <c r="F1222" s="3"/>
      <c r="G1222" s="3"/>
      <c r="H1222" s="21" t="s">
        <v>4</v>
      </c>
      <c r="I1222" s="86">
        <v>0</v>
      </c>
      <c r="J1222" s="83">
        <v>0</v>
      </c>
      <c r="K1222" s="83">
        <v>0</v>
      </c>
      <c r="L1222" s="93">
        <f t="shared" si="352"/>
        <v>0</v>
      </c>
      <c r="M1222" s="84">
        <v>0</v>
      </c>
      <c r="N1222" s="93">
        <f t="shared" si="353"/>
        <v>0</v>
      </c>
    </row>
    <row r="1223" spans="2:14" x14ac:dyDescent="0.2">
      <c r="B1223" s="3"/>
      <c r="C1223" s="3"/>
      <c r="D1223" s="3"/>
      <c r="E1223" s="3"/>
      <c r="F1223" s="3"/>
      <c r="G1223" s="3"/>
      <c r="H1223" s="8" t="s">
        <v>33</v>
      </c>
      <c r="I1223" s="94">
        <f>IFERROR(I1222*I1224,"")</f>
        <v>0</v>
      </c>
      <c r="J1223" s="94">
        <f t="shared" ref="J1223:M1223" si="355">IFERROR(J1222*J1224,"")</f>
        <v>0</v>
      </c>
      <c r="K1223" s="94">
        <f t="shared" si="355"/>
        <v>0</v>
      </c>
      <c r="L1223" s="93">
        <f t="shared" si="352"/>
        <v>0</v>
      </c>
      <c r="M1223" s="94">
        <f t="shared" si="355"/>
        <v>0</v>
      </c>
      <c r="N1223" s="93">
        <f t="shared" si="353"/>
        <v>0</v>
      </c>
    </row>
    <row r="1224" spans="2:14" x14ac:dyDescent="0.2">
      <c r="B1224" s="3"/>
      <c r="C1224" s="3"/>
      <c r="D1224" s="3"/>
      <c r="E1224" s="3"/>
      <c r="F1224" s="3"/>
      <c r="G1224" s="3"/>
      <c r="H1224" s="21" t="s">
        <v>1</v>
      </c>
      <c r="I1224" s="86">
        <v>37</v>
      </c>
      <c r="J1224" s="83">
        <v>11</v>
      </c>
      <c r="K1224" s="83">
        <v>0</v>
      </c>
      <c r="L1224" s="93">
        <f t="shared" si="352"/>
        <v>48</v>
      </c>
      <c r="M1224" s="84">
        <v>86</v>
      </c>
      <c r="N1224" s="93">
        <f t="shared" si="353"/>
        <v>134</v>
      </c>
    </row>
    <row r="1225" spans="2:14" x14ac:dyDescent="0.2">
      <c r="B1225" s="3"/>
      <c r="C1225" s="3"/>
      <c r="D1225" s="3"/>
      <c r="E1225" s="3"/>
      <c r="F1225" s="3"/>
      <c r="G1225" s="3"/>
      <c r="H1225" s="8" t="s">
        <v>33</v>
      </c>
      <c r="I1225" s="94">
        <f>IFERROR(I1224*I1215,"")</f>
        <v>2116.9142999999999</v>
      </c>
      <c r="J1225" s="94">
        <f t="shared" ref="J1225:M1225" si="356">IFERROR(J1224*J1215,"")</f>
        <v>448.47</v>
      </c>
      <c r="K1225" s="94">
        <f t="shared" si="356"/>
        <v>0</v>
      </c>
      <c r="L1225" s="93">
        <f t="shared" si="352"/>
        <v>2565.3842999999997</v>
      </c>
      <c r="M1225" s="94">
        <f t="shared" si="356"/>
        <v>280.35999999999996</v>
      </c>
      <c r="N1225" s="93">
        <f t="shared" si="353"/>
        <v>2845.7442999999998</v>
      </c>
    </row>
    <row r="1226" spans="2:14" x14ac:dyDescent="0.2">
      <c r="B1226" s="3"/>
      <c r="C1226" s="3"/>
      <c r="D1226" s="3"/>
      <c r="E1226" s="3"/>
      <c r="F1226" s="3"/>
      <c r="G1226" s="3"/>
      <c r="H1226" s="21" t="s">
        <v>3</v>
      </c>
      <c r="I1226" s="86">
        <v>0</v>
      </c>
      <c r="J1226" s="83">
        <v>0</v>
      </c>
      <c r="K1226" s="83">
        <v>0</v>
      </c>
      <c r="L1226" s="93">
        <f t="shared" si="352"/>
        <v>0</v>
      </c>
      <c r="M1226" s="84">
        <v>0</v>
      </c>
      <c r="N1226" s="93">
        <f t="shared" si="353"/>
        <v>0</v>
      </c>
    </row>
    <row r="1227" spans="2:14" x14ac:dyDescent="0.2">
      <c r="B1227" s="3"/>
      <c r="C1227" s="3"/>
      <c r="D1227" s="3"/>
      <c r="E1227" s="3"/>
      <c r="F1227" s="3"/>
      <c r="G1227" s="3"/>
      <c r="H1227" s="8" t="s">
        <v>33</v>
      </c>
      <c r="I1227" s="94">
        <f>IFERROR(I1226*I1216,"")</f>
        <v>0</v>
      </c>
      <c r="J1227" s="94">
        <f t="shared" ref="J1227:M1227" si="357">IFERROR(J1226*J1216,"")</f>
        <v>0</v>
      </c>
      <c r="K1227" s="94">
        <f t="shared" si="357"/>
        <v>0</v>
      </c>
      <c r="L1227" s="93">
        <f t="shared" si="352"/>
        <v>0</v>
      </c>
      <c r="M1227" s="94">
        <f t="shared" si="357"/>
        <v>0</v>
      </c>
      <c r="N1227" s="93">
        <f t="shared" si="353"/>
        <v>0</v>
      </c>
    </row>
    <row r="1228" spans="2:14" x14ac:dyDescent="0.2">
      <c r="B1228" s="3"/>
      <c r="C1228" s="3"/>
      <c r="D1228" s="3"/>
      <c r="E1228" s="3"/>
      <c r="F1228" s="3"/>
      <c r="G1228" s="3"/>
      <c r="H1228" s="21" t="s">
        <v>2</v>
      </c>
      <c r="I1228" s="85">
        <v>0</v>
      </c>
      <c r="J1228" s="83">
        <v>0</v>
      </c>
      <c r="K1228" s="83">
        <v>0</v>
      </c>
      <c r="L1228" s="93">
        <f t="shared" si="352"/>
        <v>0</v>
      </c>
      <c r="M1228" s="84">
        <v>0</v>
      </c>
      <c r="N1228" s="93">
        <f t="shared" si="353"/>
        <v>0</v>
      </c>
    </row>
    <row r="1229" spans="2:14" x14ac:dyDescent="0.2">
      <c r="B1229" s="3"/>
      <c r="C1229" s="3"/>
      <c r="D1229" s="3"/>
      <c r="E1229" s="3"/>
      <c r="F1229" s="3"/>
      <c r="G1229" s="3"/>
      <c r="H1229" s="8" t="s">
        <v>33</v>
      </c>
      <c r="I1229" s="94">
        <f>SUM(I1228*I1217)</f>
        <v>0</v>
      </c>
      <c r="J1229" s="94">
        <f t="shared" ref="J1229:M1229" si="358">SUM(J1228*J1217)</f>
        <v>0</v>
      </c>
      <c r="K1229" s="94">
        <f t="shared" si="358"/>
        <v>0</v>
      </c>
      <c r="L1229" s="93">
        <f t="shared" si="352"/>
        <v>0</v>
      </c>
      <c r="M1229" s="94">
        <f t="shared" si="358"/>
        <v>0</v>
      </c>
      <c r="N1229" s="93">
        <f t="shared" si="353"/>
        <v>0</v>
      </c>
    </row>
    <row r="1230" spans="2:14" x14ac:dyDescent="0.2">
      <c r="B1230" s="3"/>
      <c r="C1230" s="3"/>
      <c r="D1230" s="3"/>
      <c r="E1230" s="3"/>
      <c r="F1230" s="3"/>
      <c r="G1230" s="3"/>
      <c r="H1230" s="9" t="s">
        <v>34</v>
      </c>
      <c r="I1230" s="94">
        <f>SUM(I1218+I1220+I1222+I1224+I1226+I1228)</f>
        <v>37</v>
      </c>
      <c r="J1230" s="94">
        <f t="shared" ref="J1230:M1230" si="359">SUM(J1218+J1220+J1222+J1224+J1226+J1228)</f>
        <v>11</v>
      </c>
      <c r="K1230" s="94">
        <f t="shared" si="359"/>
        <v>0</v>
      </c>
      <c r="L1230" s="93">
        <f t="shared" si="352"/>
        <v>48</v>
      </c>
      <c r="M1230" s="94">
        <f t="shared" si="359"/>
        <v>86</v>
      </c>
      <c r="N1230" s="93">
        <f t="shared" si="353"/>
        <v>134</v>
      </c>
    </row>
    <row r="1231" spans="2:14" x14ac:dyDescent="0.2">
      <c r="B1231" s="3"/>
      <c r="C1231" s="3"/>
      <c r="D1231" s="3"/>
      <c r="E1231" s="3"/>
      <c r="F1231" s="3"/>
      <c r="G1231" s="3"/>
      <c r="H1231" s="9" t="s">
        <v>49</v>
      </c>
      <c r="I1231" s="94">
        <f>SUM(I1219+I1221+I1223+I1225+I1227+I1229)</f>
        <v>2116.9142999999999</v>
      </c>
      <c r="J1231" s="94">
        <f t="shared" ref="J1231:K1231" si="360">SUM(J1219+J1221+J1223+J1225+J1227+J1229)</f>
        <v>448.47</v>
      </c>
      <c r="K1231" s="94">
        <f t="shared" si="360"/>
        <v>0</v>
      </c>
      <c r="L1231" s="98">
        <f t="shared" ref="L1231" si="361">SUM(I1231:K1231)</f>
        <v>2565.3842999999997</v>
      </c>
      <c r="M1231" s="97">
        <f t="shared" ref="M1231" si="362">SUM(M1219+M1221+M1223+M1225+M1227+M1229)</f>
        <v>280.35999999999996</v>
      </c>
      <c r="N1231" s="98">
        <f t="shared" si="353"/>
        <v>2845.7442999999998</v>
      </c>
    </row>
    <row r="1232" spans="2:14" x14ac:dyDescent="0.2">
      <c r="B1232" s="116" t="s">
        <v>35</v>
      </c>
      <c r="C1232" s="116"/>
      <c r="D1232" s="116"/>
      <c r="E1232" s="116"/>
      <c r="F1232" s="96"/>
      <c r="G1232" s="5"/>
      <c r="H1232" s="6"/>
      <c r="I1232" s="5"/>
      <c r="J1232" s="12"/>
      <c r="K1232" s="12"/>
      <c r="L1232" s="13"/>
      <c r="M1232" s="12"/>
      <c r="N1232" s="12"/>
    </row>
    <row r="1233" spans="2:14" x14ac:dyDescent="0.2">
      <c r="B1233" s="107" t="s">
        <v>79</v>
      </c>
      <c r="C1233" s="107"/>
      <c r="D1233" s="107"/>
      <c r="E1233" s="107"/>
      <c r="F1233" s="107"/>
      <c r="G1233" s="107"/>
      <c r="H1233" s="107"/>
      <c r="I1233" s="107"/>
      <c r="J1233" s="79"/>
      <c r="K1233" s="79"/>
      <c r="L1233" s="80"/>
      <c r="M1233" s="79"/>
      <c r="N1233" s="79"/>
    </row>
    <row r="1234" spans="2:14" x14ac:dyDescent="0.2">
      <c r="B1234" s="108" t="s">
        <v>36</v>
      </c>
      <c r="C1234" s="108"/>
      <c r="D1234" s="108"/>
      <c r="E1234" s="108"/>
      <c r="F1234" s="108"/>
      <c r="G1234" s="108"/>
      <c r="H1234" s="108"/>
      <c r="I1234" s="108"/>
      <c r="J1234" s="12"/>
      <c r="K1234" s="12"/>
      <c r="L1234" s="13"/>
      <c r="M1234" s="12"/>
      <c r="N1234" s="12"/>
    </row>
    <row r="1235" spans="2:14" x14ac:dyDescent="0.2">
      <c r="B1235" s="108" t="s">
        <v>37</v>
      </c>
      <c r="C1235" s="108"/>
      <c r="D1235" s="108"/>
      <c r="E1235" s="108"/>
      <c r="F1235" s="108"/>
      <c r="G1235" s="108"/>
      <c r="H1235" s="108"/>
      <c r="I1235" s="108"/>
      <c r="J1235" s="12"/>
      <c r="K1235" s="12"/>
      <c r="L1235" s="13"/>
      <c r="M1235" s="12"/>
      <c r="N1235" s="12"/>
    </row>
    <row r="1236" spans="2:14" x14ac:dyDescent="0.2">
      <c r="B1236" s="108" t="s">
        <v>38</v>
      </c>
      <c r="C1236" s="108"/>
      <c r="D1236" s="108"/>
      <c r="E1236" s="108"/>
      <c r="F1236" s="108"/>
      <c r="G1236" s="108"/>
      <c r="H1236" s="108"/>
      <c r="I1236" s="108"/>
      <c r="J1236" s="12"/>
      <c r="K1236" s="12"/>
      <c r="L1236" s="13"/>
      <c r="M1236" s="12"/>
      <c r="N1236" s="12"/>
    </row>
    <row r="1237" spans="2:14" x14ac:dyDescent="0.2">
      <c r="B1237" s="108" t="s">
        <v>39</v>
      </c>
      <c r="C1237" s="108"/>
      <c r="D1237" s="108"/>
      <c r="E1237" s="108"/>
      <c r="F1237" s="108"/>
      <c r="G1237" s="108"/>
      <c r="H1237" s="108"/>
      <c r="I1237" s="108"/>
      <c r="J1237" s="5"/>
      <c r="K1237" s="5"/>
      <c r="L1237" s="5"/>
      <c r="M1237" s="5"/>
      <c r="N1237" s="5"/>
    </row>
    <row r="1238" spans="2:14" x14ac:dyDescent="0.2">
      <c r="B1238" s="108" t="s">
        <v>40</v>
      </c>
      <c r="C1238" s="108"/>
      <c r="D1238" s="108"/>
      <c r="E1238" s="108"/>
      <c r="F1238" s="108"/>
      <c r="G1238" s="108"/>
      <c r="H1238" s="108"/>
      <c r="I1238" s="108"/>
      <c r="J1238" s="5"/>
      <c r="K1238" s="5"/>
      <c r="L1238" s="5"/>
      <c r="M1238" s="5"/>
      <c r="N1238" s="5"/>
    </row>
    <row r="1239" spans="2:14" x14ac:dyDescent="0.2">
      <c r="B1239" s="108" t="s">
        <v>41</v>
      </c>
      <c r="C1239" s="108"/>
      <c r="D1239" s="108"/>
      <c r="E1239" s="108"/>
      <c r="F1239" s="108"/>
      <c r="G1239" s="108"/>
      <c r="H1239" s="108"/>
      <c r="I1239" s="108"/>
      <c r="J1239" s="5"/>
      <c r="K1239" s="5"/>
      <c r="L1239" s="5"/>
      <c r="M1239" s="5"/>
      <c r="N1239" s="5"/>
    </row>
    <row r="1240" spans="2:14" x14ac:dyDescent="0.2">
      <c r="B1240" s="108" t="s">
        <v>42</v>
      </c>
      <c r="C1240" s="108"/>
      <c r="D1240" s="108"/>
      <c r="E1240" s="108"/>
      <c r="F1240" s="108"/>
      <c r="G1240" s="108"/>
      <c r="H1240" s="108"/>
      <c r="I1240" s="108"/>
      <c r="J1240" s="5"/>
      <c r="K1240" s="5"/>
      <c r="L1240" s="5"/>
      <c r="M1240" s="5"/>
      <c r="N1240" s="5"/>
    </row>
    <row r="1241" spans="2:14" x14ac:dyDescent="0.2">
      <c r="B1241" s="95"/>
      <c r="C1241" s="95"/>
      <c r="D1241" s="95"/>
      <c r="E1241" s="95"/>
      <c r="F1241" s="95"/>
      <c r="G1241" s="95"/>
      <c r="H1241" s="95"/>
      <c r="I1241" s="95"/>
      <c r="J1241" s="5"/>
      <c r="K1241" s="5"/>
      <c r="L1241" s="5"/>
      <c r="M1241" s="5"/>
      <c r="N1241" s="5"/>
    </row>
    <row r="1242" spans="2:14" x14ac:dyDescent="0.2">
      <c r="B1242" s="5" t="s">
        <v>43</v>
      </c>
      <c r="C1242" s="5"/>
      <c r="D1242" s="5"/>
      <c r="E1242" s="5"/>
      <c r="F1242" s="5"/>
      <c r="G1242" s="5"/>
      <c r="H1242" s="6"/>
      <c r="I1242" s="5"/>
      <c r="J1242" s="5" t="s">
        <v>44</v>
      </c>
      <c r="K1242" s="5"/>
      <c r="L1242" s="5"/>
      <c r="M1242" s="5"/>
      <c r="N1242" s="5"/>
    </row>
    <row r="1243" spans="2:14" x14ac:dyDescent="0.2">
      <c r="B1243" s="16" t="s">
        <v>78</v>
      </c>
      <c r="C1243" s="16"/>
      <c r="D1243" s="5"/>
      <c r="E1243" s="5"/>
      <c r="F1243" s="5"/>
      <c r="G1243" s="5"/>
      <c r="H1243" s="6"/>
      <c r="I1243" s="5"/>
      <c r="J1243" s="16"/>
      <c r="K1243" s="16"/>
      <c r="L1243" s="16"/>
      <c r="M1243" s="5"/>
      <c r="N1243" s="5"/>
    </row>
    <row r="1244" spans="2:14" x14ac:dyDescent="0.2">
      <c r="B1244" s="17" t="s">
        <v>45</v>
      </c>
      <c r="C1244" s="5"/>
      <c r="D1244" s="5"/>
      <c r="E1244" s="5"/>
      <c r="F1244" s="5"/>
      <c r="G1244" s="5"/>
      <c r="H1244" s="6"/>
      <c r="I1244" s="5"/>
      <c r="J1244" s="5" t="s">
        <v>45</v>
      </c>
      <c r="K1244" s="5"/>
      <c r="L1244" s="5"/>
      <c r="M1244" s="5"/>
      <c r="N1244" s="5"/>
    </row>
    <row r="1245" spans="2:14" x14ac:dyDescent="0.2">
      <c r="B1245" s="5"/>
      <c r="C1245" s="5"/>
      <c r="D1245" s="5"/>
      <c r="E1245" s="5"/>
      <c r="F1245" s="5"/>
      <c r="G1245" s="5"/>
      <c r="H1245" s="6"/>
      <c r="I1245" s="5"/>
      <c r="J1245" s="5"/>
      <c r="K1245" s="5"/>
      <c r="L1245" s="5"/>
      <c r="M1245" s="5"/>
      <c r="N1245" s="5"/>
    </row>
    <row r="1246" spans="2:14" x14ac:dyDescent="0.2">
      <c r="B1246" s="16"/>
      <c r="C1246" s="16"/>
      <c r="D1246" s="5"/>
      <c r="E1246" s="5"/>
      <c r="F1246" s="5"/>
      <c r="G1246" s="5"/>
      <c r="H1246" s="6"/>
      <c r="I1246" s="5"/>
      <c r="J1246" s="16"/>
      <c r="K1246" s="16"/>
      <c r="L1246" s="16"/>
      <c r="M1246" s="5"/>
      <c r="N1246" s="5"/>
    </row>
    <row r="1247" spans="2:14" x14ac:dyDescent="0.2">
      <c r="B1247" s="18" t="s">
        <v>46</v>
      </c>
      <c r="C1247" s="5"/>
      <c r="D1247" s="5"/>
      <c r="E1247" s="5"/>
      <c r="F1247" s="5"/>
      <c r="G1247" s="5"/>
      <c r="H1247" s="6"/>
      <c r="I1247" s="5"/>
      <c r="J1247" s="105" t="s">
        <v>46</v>
      </c>
      <c r="K1247" s="105"/>
      <c r="L1247" s="105"/>
      <c r="M1247" s="5"/>
      <c r="N1247" s="5"/>
    </row>
    <row r="1248" spans="2:14" x14ac:dyDescent="0.2">
      <c r="B1248" s="5"/>
      <c r="C1248" s="5"/>
      <c r="D1248" s="5"/>
      <c r="E1248" s="5"/>
      <c r="F1248" s="5"/>
      <c r="G1248" s="5"/>
      <c r="H1248" s="6"/>
      <c r="I1248" s="5"/>
      <c r="J1248" s="5"/>
      <c r="K1248" s="5"/>
      <c r="L1248" s="5"/>
      <c r="M1248" s="5"/>
      <c r="N1248" s="5"/>
    </row>
    <row r="1249" spans="2:14" x14ac:dyDescent="0.2">
      <c r="B1249" s="95" t="s">
        <v>47</v>
      </c>
      <c r="C1249" s="5"/>
      <c r="D1249" s="5"/>
      <c r="E1249" s="5"/>
      <c r="F1249" s="5"/>
      <c r="G1249" s="5"/>
      <c r="H1249" s="6"/>
      <c r="I1249" s="5"/>
      <c r="J1249" s="5" t="s">
        <v>47</v>
      </c>
      <c r="K1249" s="5"/>
      <c r="L1249" s="5"/>
      <c r="M1249" s="5"/>
      <c r="N1249" s="5"/>
    </row>
  </sheetData>
  <mergeCells count="633">
    <mergeCell ref="J1206:L1206"/>
    <mergeCell ref="B1191:E1191"/>
    <mergeCell ref="B1192:I1192"/>
    <mergeCell ref="B1193:I1193"/>
    <mergeCell ref="B1194:I1194"/>
    <mergeCell ref="B1195:I1195"/>
    <mergeCell ref="B1196:I1196"/>
    <mergeCell ref="B1197:I1197"/>
    <mergeCell ref="B1198:I1198"/>
    <mergeCell ref="B1199:I1199"/>
    <mergeCell ref="B1115:I1115"/>
    <mergeCell ref="B1116:I1116"/>
    <mergeCell ref="B1117:I1117"/>
    <mergeCell ref="J1124:L1124"/>
    <mergeCell ref="B1150:E1150"/>
    <mergeCell ref="B1151:I1151"/>
    <mergeCell ref="B1152:I1152"/>
    <mergeCell ref="B1153:I1153"/>
    <mergeCell ref="B1154:I1154"/>
    <mergeCell ref="G1128:G1129"/>
    <mergeCell ref="H1128:H1129"/>
    <mergeCell ref="I1128:L1128"/>
    <mergeCell ref="J1042:L1042"/>
    <mergeCell ref="B1068:E1068"/>
    <mergeCell ref="B1069:I1069"/>
    <mergeCell ref="B1070:I1070"/>
    <mergeCell ref="B1071:I1071"/>
    <mergeCell ref="B1072:I1072"/>
    <mergeCell ref="B1073:I1073"/>
    <mergeCell ref="B1074:I1074"/>
    <mergeCell ref="B1075:I1075"/>
    <mergeCell ref="B1048:G1053"/>
    <mergeCell ref="B1027:E1027"/>
    <mergeCell ref="B1028:I1028"/>
    <mergeCell ref="B1029:I1029"/>
    <mergeCell ref="B1030:I1030"/>
    <mergeCell ref="B1031:I1031"/>
    <mergeCell ref="B1032:I1032"/>
    <mergeCell ref="B1033:I1033"/>
    <mergeCell ref="B1034:I1034"/>
    <mergeCell ref="B1035:I1035"/>
    <mergeCell ref="B951:I951"/>
    <mergeCell ref="B952:I952"/>
    <mergeCell ref="B953:I953"/>
    <mergeCell ref="J960:L960"/>
    <mergeCell ref="B986:E986"/>
    <mergeCell ref="B987:I987"/>
    <mergeCell ref="B988:I988"/>
    <mergeCell ref="B989:I989"/>
    <mergeCell ref="B990:I990"/>
    <mergeCell ref="G964:G965"/>
    <mergeCell ref="H964:H965"/>
    <mergeCell ref="I964:L964"/>
    <mergeCell ref="J877:L877"/>
    <mergeCell ref="B904:E904"/>
    <mergeCell ref="B905:I905"/>
    <mergeCell ref="B906:I906"/>
    <mergeCell ref="B907:I907"/>
    <mergeCell ref="B908:I908"/>
    <mergeCell ref="B909:I909"/>
    <mergeCell ref="B910:I910"/>
    <mergeCell ref="B911:I911"/>
    <mergeCell ref="B884:G889"/>
    <mergeCell ref="B862:E862"/>
    <mergeCell ref="B863:I863"/>
    <mergeCell ref="B864:I864"/>
    <mergeCell ref="B865:I865"/>
    <mergeCell ref="B866:I866"/>
    <mergeCell ref="B867:I867"/>
    <mergeCell ref="B868:I868"/>
    <mergeCell ref="B869:I869"/>
    <mergeCell ref="B870:I870"/>
    <mergeCell ref="B786:I786"/>
    <mergeCell ref="B787:I787"/>
    <mergeCell ref="B788:I788"/>
    <mergeCell ref="J795:L795"/>
    <mergeCell ref="B821:E821"/>
    <mergeCell ref="B822:I822"/>
    <mergeCell ref="B823:I823"/>
    <mergeCell ref="B824:I824"/>
    <mergeCell ref="B825:I825"/>
    <mergeCell ref="G799:G800"/>
    <mergeCell ref="H799:H800"/>
    <mergeCell ref="I799:L799"/>
    <mergeCell ref="J713:L713"/>
    <mergeCell ref="B739:E739"/>
    <mergeCell ref="B740:I740"/>
    <mergeCell ref="B741:I741"/>
    <mergeCell ref="B742:I742"/>
    <mergeCell ref="B743:I743"/>
    <mergeCell ref="B744:I744"/>
    <mergeCell ref="B745:I745"/>
    <mergeCell ref="B746:I746"/>
    <mergeCell ref="B719:G724"/>
    <mergeCell ref="B698:E698"/>
    <mergeCell ref="B699:I699"/>
    <mergeCell ref="B700:I700"/>
    <mergeCell ref="B701:I701"/>
    <mergeCell ref="B702:I702"/>
    <mergeCell ref="B703:I703"/>
    <mergeCell ref="B704:I704"/>
    <mergeCell ref="B705:I705"/>
    <mergeCell ref="B706:I706"/>
    <mergeCell ref="B1212:G1217"/>
    <mergeCell ref="G1210:G1211"/>
    <mergeCell ref="H1210:H1211"/>
    <mergeCell ref="I1210:L1210"/>
    <mergeCell ref="M1210:M1211"/>
    <mergeCell ref="N1210:N1211"/>
    <mergeCell ref="B1210:B1211"/>
    <mergeCell ref="C1210:C1211"/>
    <mergeCell ref="D1210:D1211"/>
    <mergeCell ref="E1210:E1211"/>
    <mergeCell ref="F1210:F1211"/>
    <mergeCell ref="H1169:H1170"/>
    <mergeCell ref="I1169:L1169"/>
    <mergeCell ref="M1169:M1170"/>
    <mergeCell ref="N1169:N1170"/>
    <mergeCell ref="B1171:G1176"/>
    <mergeCell ref="B1130:G1135"/>
    <mergeCell ref="B1169:B1170"/>
    <mergeCell ref="C1169:C1170"/>
    <mergeCell ref="D1169:D1170"/>
    <mergeCell ref="E1169:E1170"/>
    <mergeCell ref="F1169:F1170"/>
    <mergeCell ref="G1169:G1170"/>
    <mergeCell ref="B1158:I1158"/>
    <mergeCell ref="J1165:L1165"/>
    <mergeCell ref="B1155:I1155"/>
    <mergeCell ref="B1156:I1156"/>
    <mergeCell ref="B1157:I1157"/>
    <mergeCell ref="M1128:M1129"/>
    <mergeCell ref="N1128:N1129"/>
    <mergeCell ref="B1128:B1129"/>
    <mergeCell ref="C1128:C1129"/>
    <mergeCell ref="D1128:D1129"/>
    <mergeCell ref="E1128:E1129"/>
    <mergeCell ref="F1128:F1129"/>
    <mergeCell ref="H1087:H1088"/>
    <mergeCell ref="I1087:L1087"/>
    <mergeCell ref="M1087:M1088"/>
    <mergeCell ref="N1087:N1088"/>
    <mergeCell ref="B1089:G1094"/>
    <mergeCell ref="B1087:B1088"/>
    <mergeCell ref="C1087:C1088"/>
    <mergeCell ref="D1087:D1088"/>
    <mergeCell ref="E1087:E1088"/>
    <mergeCell ref="F1087:F1088"/>
    <mergeCell ref="G1087:G1088"/>
    <mergeCell ref="B1109:E1109"/>
    <mergeCell ref="B1110:I1110"/>
    <mergeCell ref="B1111:I1111"/>
    <mergeCell ref="B1112:I1112"/>
    <mergeCell ref="B1113:I1113"/>
    <mergeCell ref="B1114:I1114"/>
    <mergeCell ref="B1076:I1076"/>
    <mergeCell ref="J1083:L1083"/>
    <mergeCell ref="G1046:G1047"/>
    <mergeCell ref="H1046:H1047"/>
    <mergeCell ref="I1046:L1046"/>
    <mergeCell ref="M1046:M1047"/>
    <mergeCell ref="N1046:N1047"/>
    <mergeCell ref="B1046:B1047"/>
    <mergeCell ref="C1046:C1047"/>
    <mergeCell ref="D1046:D1047"/>
    <mergeCell ref="E1046:E1047"/>
    <mergeCell ref="F1046:F1047"/>
    <mergeCell ref="H1005:H1006"/>
    <mergeCell ref="I1005:L1005"/>
    <mergeCell ref="M1005:M1006"/>
    <mergeCell ref="N1005:N1006"/>
    <mergeCell ref="B1007:G1012"/>
    <mergeCell ref="B966:G971"/>
    <mergeCell ref="B1005:B1006"/>
    <mergeCell ref="C1005:C1006"/>
    <mergeCell ref="D1005:D1006"/>
    <mergeCell ref="E1005:E1006"/>
    <mergeCell ref="F1005:F1006"/>
    <mergeCell ref="G1005:G1006"/>
    <mergeCell ref="B994:I994"/>
    <mergeCell ref="J1001:L1001"/>
    <mergeCell ref="B991:I991"/>
    <mergeCell ref="B992:I992"/>
    <mergeCell ref="B993:I993"/>
    <mergeCell ref="M964:M965"/>
    <mergeCell ref="N964:N965"/>
    <mergeCell ref="B964:B965"/>
    <mergeCell ref="C964:C965"/>
    <mergeCell ref="D964:D965"/>
    <mergeCell ref="E964:E965"/>
    <mergeCell ref="F964:F965"/>
    <mergeCell ref="H923:H924"/>
    <mergeCell ref="I923:L923"/>
    <mergeCell ref="M923:M924"/>
    <mergeCell ref="N923:N924"/>
    <mergeCell ref="B925:G930"/>
    <mergeCell ref="B923:B924"/>
    <mergeCell ref="C923:C924"/>
    <mergeCell ref="D923:D924"/>
    <mergeCell ref="E923:E924"/>
    <mergeCell ref="F923:F924"/>
    <mergeCell ref="G923:G924"/>
    <mergeCell ref="B945:E945"/>
    <mergeCell ref="B946:I946"/>
    <mergeCell ref="B947:I947"/>
    <mergeCell ref="B948:I948"/>
    <mergeCell ref="B949:I949"/>
    <mergeCell ref="B950:I950"/>
    <mergeCell ref="B912:I912"/>
    <mergeCell ref="J919:L919"/>
    <mergeCell ref="G882:G883"/>
    <mergeCell ref="H882:H883"/>
    <mergeCell ref="I882:L882"/>
    <mergeCell ref="M882:M883"/>
    <mergeCell ref="N882:N883"/>
    <mergeCell ref="B882:B883"/>
    <mergeCell ref="C882:C883"/>
    <mergeCell ref="D882:D883"/>
    <mergeCell ref="E882:E883"/>
    <mergeCell ref="F882:F883"/>
    <mergeCell ref="H840:H841"/>
    <mergeCell ref="I840:L840"/>
    <mergeCell ref="M840:M841"/>
    <mergeCell ref="N840:N841"/>
    <mergeCell ref="B842:G847"/>
    <mergeCell ref="B801:G806"/>
    <mergeCell ref="B840:B841"/>
    <mergeCell ref="C840:C841"/>
    <mergeCell ref="D840:D841"/>
    <mergeCell ref="E840:E841"/>
    <mergeCell ref="F840:F841"/>
    <mergeCell ref="G840:G841"/>
    <mergeCell ref="B829:I829"/>
    <mergeCell ref="J836:L836"/>
    <mergeCell ref="B826:I826"/>
    <mergeCell ref="B827:I827"/>
    <mergeCell ref="B828:I828"/>
    <mergeCell ref="M799:M800"/>
    <mergeCell ref="N799:N800"/>
    <mergeCell ref="B799:B800"/>
    <mergeCell ref="C799:C800"/>
    <mergeCell ref="D799:D800"/>
    <mergeCell ref="E799:E800"/>
    <mergeCell ref="F799:F800"/>
    <mergeCell ref="H758:H759"/>
    <mergeCell ref="I758:L758"/>
    <mergeCell ref="M758:M759"/>
    <mergeCell ref="N758:N759"/>
    <mergeCell ref="B760:G765"/>
    <mergeCell ref="B758:B759"/>
    <mergeCell ref="C758:C759"/>
    <mergeCell ref="D758:D759"/>
    <mergeCell ref="E758:E759"/>
    <mergeCell ref="F758:F759"/>
    <mergeCell ref="G758:G759"/>
    <mergeCell ref="B780:E780"/>
    <mergeCell ref="B781:I781"/>
    <mergeCell ref="B782:I782"/>
    <mergeCell ref="B783:I783"/>
    <mergeCell ref="B784:I784"/>
    <mergeCell ref="B785:I785"/>
    <mergeCell ref="B747:I747"/>
    <mergeCell ref="J754:L754"/>
    <mergeCell ref="G717:G718"/>
    <mergeCell ref="H717:H718"/>
    <mergeCell ref="I717:L717"/>
    <mergeCell ref="M717:M718"/>
    <mergeCell ref="N717:N718"/>
    <mergeCell ref="B717:B718"/>
    <mergeCell ref="C717:C718"/>
    <mergeCell ref="D717:D718"/>
    <mergeCell ref="E717:E718"/>
    <mergeCell ref="F717:F718"/>
    <mergeCell ref="B678:G683"/>
    <mergeCell ref="B637:G642"/>
    <mergeCell ref="B676:B677"/>
    <mergeCell ref="C676:C677"/>
    <mergeCell ref="D676:D677"/>
    <mergeCell ref="E676:E677"/>
    <mergeCell ref="F676:F677"/>
    <mergeCell ref="G676:G677"/>
    <mergeCell ref="B665:I665"/>
    <mergeCell ref="M635:M636"/>
    <mergeCell ref="N635:N636"/>
    <mergeCell ref="B635:B636"/>
    <mergeCell ref="C635:C636"/>
    <mergeCell ref="D635:D636"/>
    <mergeCell ref="E635:E636"/>
    <mergeCell ref="F635:F636"/>
    <mergeCell ref="H676:H677"/>
    <mergeCell ref="I676:L676"/>
    <mergeCell ref="M676:M677"/>
    <mergeCell ref="N676:N677"/>
    <mergeCell ref="J672:L672"/>
    <mergeCell ref="B596:G601"/>
    <mergeCell ref="B555:G560"/>
    <mergeCell ref="B594:B595"/>
    <mergeCell ref="C594:C595"/>
    <mergeCell ref="D594:D595"/>
    <mergeCell ref="E594:E595"/>
    <mergeCell ref="F594:F595"/>
    <mergeCell ref="G594:G595"/>
    <mergeCell ref="B583:I583"/>
    <mergeCell ref="M553:M554"/>
    <mergeCell ref="N553:N554"/>
    <mergeCell ref="B553:B554"/>
    <mergeCell ref="C553:C554"/>
    <mergeCell ref="D553:D554"/>
    <mergeCell ref="E553:E554"/>
    <mergeCell ref="F553:F554"/>
    <mergeCell ref="H594:H595"/>
    <mergeCell ref="I594:L594"/>
    <mergeCell ref="M594:M595"/>
    <mergeCell ref="N594:N595"/>
    <mergeCell ref="J590:L590"/>
    <mergeCell ref="B514:G519"/>
    <mergeCell ref="B473:G478"/>
    <mergeCell ref="B512:B513"/>
    <mergeCell ref="C512:C513"/>
    <mergeCell ref="D512:D513"/>
    <mergeCell ref="E512:E513"/>
    <mergeCell ref="F512:F513"/>
    <mergeCell ref="G512:G513"/>
    <mergeCell ref="B501:I501"/>
    <mergeCell ref="M471:M472"/>
    <mergeCell ref="N471:N472"/>
    <mergeCell ref="B471:B472"/>
    <mergeCell ref="C471:C472"/>
    <mergeCell ref="D471:D472"/>
    <mergeCell ref="E471:E472"/>
    <mergeCell ref="F471:F472"/>
    <mergeCell ref="H512:H513"/>
    <mergeCell ref="I512:L512"/>
    <mergeCell ref="M512:M513"/>
    <mergeCell ref="N512:N513"/>
    <mergeCell ref="J508:L508"/>
    <mergeCell ref="B432:G437"/>
    <mergeCell ref="B391:G396"/>
    <mergeCell ref="B430:B431"/>
    <mergeCell ref="C430:C431"/>
    <mergeCell ref="D430:D431"/>
    <mergeCell ref="E430:E431"/>
    <mergeCell ref="F430:F431"/>
    <mergeCell ref="G430:G431"/>
    <mergeCell ref="B419:I419"/>
    <mergeCell ref="M389:M390"/>
    <mergeCell ref="N389:N390"/>
    <mergeCell ref="B389:B390"/>
    <mergeCell ref="C389:C390"/>
    <mergeCell ref="D389:D390"/>
    <mergeCell ref="E389:E390"/>
    <mergeCell ref="F389:F390"/>
    <mergeCell ref="H430:H431"/>
    <mergeCell ref="I430:L430"/>
    <mergeCell ref="M430:M431"/>
    <mergeCell ref="N430:N431"/>
    <mergeCell ref="J426:L426"/>
    <mergeCell ref="B350:G355"/>
    <mergeCell ref="B309:G314"/>
    <mergeCell ref="B348:B349"/>
    <mergeCell ref="C348:C349"/>
    <mergeCell ref="D348:D349"/>
    <mergeCell ref="E348:E349"/>
    <mergeCell ref="F348:F349"/>
    <mergeCell ref="G348:G349"/>
    <mergeCell ref="B337:I337"/>
    <mergeCell ref="M307:M308"/>
    <mergeCell ref="N307:N308"/>
    <mergeCell ref="B307:B308"/>
    <mergeCell ref="C307:C308"/>
    <mergeCell ref="D307:D308"/>
    <mergeCell ref="E307:E308"/>
    <mergeCell ref="F307:F308"/>
    <mergeCell ref="H348:H349"/>
    <mergeCell ref="I348:L348"/>
    <mergeCell ref="M348:M349"/>
    <mergeCell ref="N348:N349"/>
    <mergeCell ref="J344:L344"/>
    <mergeCell ref="B268:G273"/>
    <mergeCell ref="B227:G232"/>
    <mergeCell ref="B266:B267"/>
    <mergeCell ref="C266:C267"/>
    <mergeCell ref="D266:D267"/>
    <mergeCell ref="E266:E267"/>
    <mergeCell ref="F266:F267"/>
    <mergeCell ref="G266:G267"/>
    <mergeCell ref="B253:I253"/>
    <mergeCell ref="B254:I254"/>
    <mergeCell ref="B255:I255"/>
    <mergeCell ref="M225:M226"/>
    <mergeCell ref="N225:N226"/>
    <mergeCell ref="B225:B226"/>
    <mergeCell ref="C225:C226"/>
    <mergeCell ref="D225:D226"/>
    <mergeCell ref="E225:E226"/>
    <mergeCell ref="F225:F226"/>
    <mergeCell ref="H266:H267"/>
    <mergeCell ref="I266:L266"/>
    <mergeCell ref="M266:M267"/>
    <mergeCell ref="N266:N267"/>
    <mergeCell ref="J262:L262"/>
    <mergeCell ref="B186:G191"/>
    <mergeCell ref="B145:G150"/>
    <mergeCell ref="B184:B185"/>
    <mergeCell ref="C184:C185"/>
    <mergeCell ref="D184:D185"/>
    <mergeCell ref="E184:E185"/>
    <mergeCell ref="F184:F185"/>
    <mergeCell ref="G184:G185"/>
    <mergeCell ref="B172:I172"/>
    <mergeCell ref="B173:I173"/>
    <mergeCell ref="M143:M144"/>
    <mergeCell ref="N143:N144"/>
    <mergeCell ref="B143:B144"/>
    <mergeCell ref="C143:C144"/>
    <mergeCell ref="D143:D144"/>
    <mergeCell ref="E143:E144"/>
    <mergeCell ref="F143:F144"/>
    <mergeCell ref="H184:H185"/>
    <mergeCell ref="I184:L184"/>
    <mergeCell ref="M184:M185"/>
    <mergeCell ref="N184:N185"/>
    <mergeCell ref="J180:L180"/>
    <mergeCell ref="M101:M102"/>
    <mergeCell ref="N101:N102"/>
    <mergeCell ref="B103:G108"/>
    <mergeCell ref="B101:B102"/>
    <mergeCell ref="C101:C102"/>
    <mergeCell ref="D101:D102"/>
    <mergeCell ref="E101:E102"/>
    <mergeCell ref="F101:F102"/>
    <mergeCell ref="G101:G102"/>
    <mergeCell ref="H58:H59"/>
    <mergeCell ref="I58:L58"/>
    <mergeCell ref="M58:M59"/>
    <mergeCell ref="N58:N59"/>
    <mergeCell ref="B60:G65"/>
    <mergeCell ref="B17:G22"/>
    <mergeCell ref="B58:B59"/>
    <mergeCell ref="C58:C59"/>
    <mergeCell ref="D58:D59"/>
    <mergeCell ref="E58:E59"/>
    <mergeCell ref="F58:F59"/>
    <mergeCell ref="G58:G59"/>
    <mergeCell ref="B40:I40"/>
    <mergeCell ref="B38:E38"/>
    <mergeCell ref="B39:I39"/>
    <mergeCell ref="J53:L53"/>
    <mergeCell ref="B41:I41"/>
    <mergeCell ref="B42:I42"/>
    <mergeCell ref="B43:I43"/>
    <mergeCell ref="B44:I44"/>
    <mergeCell ref="B45:I45"/>
    <mergeCell ref="B46:I46"/>
    <mergeCell ref="C6:L6"/>
    <mergeCell ref="C7:L7"/>
    <mergeCell ref="L8:N8"/>
    <mergeCell ref="B15:B16"/>
    <mergeCell ref="C15:C16"/>
    <mergeCell ref="D15:D16"/>
    <mergeCell ref="E15:E16"/>
    <mergeCell ref="G15:G16"/>
    <mergeCell ref="H15:H16"/>
    <mergeCell ref="I15:L15"/>
    <mergeCell ref="F15:F16"/>
    <mergeCell ref="M15:M16"/>
    <mergeCell ref="N15:N16"/>
    <mergeCell ref="J1247:L1247"/>
    <mergeCell ref="B1232:E1232"/>
    <mergeCell ref="B1233:I1233"/>
    <mergeCell ref="B1234:I1234"/>
    <mergeCell ref="B1235:I1235"/>
    <mergeCell ref="B1236:I1236"/>
    <mergeCell ref="B1237:I1237"/>
    <mergeCell ref="B1238:I1238"/>
    <mergeCell ref="B1239:I1239"/>
    <mergeCell ref="B1240:I1240"/>
    <mergeCell ref="B80:E80"/>
    <mergeCell ref="B81:I81"/>
    <mergeCell ref="B82:I82"/>
    <mergeCell ref="B83:I83"/>
    <mergeCell ref="B84:I84"/>
    <mergeCell ref="B85:I85"/>
    <mergeCell ref="B86:I86"/>
    <mergeCell ref="B87:I87"/>
    <mergeCell ref="B88:I88"/>
    <mergeCell ref="J95:L95"/>
    <mergeCell ref="B123:E123"/>
    <mergeCell ref="B124:I124"/>
    <mergeCell ref="B125:I125"/>
    <mergeCell ref="B126:I126"/>
    <mergeCell ref="B127:I127"/>
    <mergeCell ref="B128:I128"/>
    <mergeCell ref="B129:I129"/>
    <mergeCell ref="B130:I130"/>
    <mergeCell ref="H101:H102"/>
    <mergeCell ref="I101:L101"/>
    <mergeCell ref="B131:I131"/>
    <mergeCell ref="J138:L138"/>
    <mergeCell ref="B165:E165"/>
    <mergeCell ref="B166:I166"/>
    <mergeCell ref="B167:I167"/>
    <mergeCell ref="B168:I168"/>
    <mergeCell ref="B169:I169"/>
    <mergeCell ref="B170:I170"/>
    <mergeCell ref="B171:I171"/>
    <mergeCell ref="G143:G144"/>
    <mergeCell ref="H143:H144"/>
    <mergeCell ref="I143:L143"/>
    <mergeCell ref="B206:E206"/>
    <mergeCell ref="B207:I207"/>
    <mergeCell ref="J221:L221"/>
    <mergeCell ref="B247:E247"/>
    <mergeCell ref="B248:I248"/>
    <mergeCell ref="B249:I249"/>
    <mergeCell ref="B250:I250"/>
    <mergeCell ref="B251:I251"/>
    <mergeCell ref="B252:I252"/>
    <mergeCell ref="B208:I208"/>
    <mergeCell ref="B209:I209"/>
    <mergeCell ref="B210:I210"/>
    <mergeCell ref="B211:I211"/>
    <mergeCell ref="B212:I212"/>
    <mergeCell ref="B213:I213"/>
    <mergeCell ref="B214:I214"/>
    <mergeCell ref="G225:G226"/>
    <mergeCell ref="H225:H226"/>
    <mergeCell ref="I225:L225"/>
    <mergeCell ref="B288:E288"/>
    <mergeCell ref="B289:I289"/>
    <mergeCell ref="B290:I290"/>
    <mergeCell ref="B291:I291"/>
    <mergeCell ref="B292:I292"/>
    <mergeCell ref="B293:I293"/>
    <mergeCell ref="B294:I294"/>
    <mergeCell ref="B295:I295"/>
    <mergeCell ref="B296:I296"/>
    <mergeCell ref="J303:L303"/>
    <mergeCell ref="B329:E329"/>
    <mergeCell ref="B330:I330"/>
    <mergeCell ref="B331:I331"/>
    <mergeCell ref="B332:I332"/>
    <mergeCell ref="B333:I333"/>
    <mergeCell ref="B334:I334"/>
    <mergeCell ref="B335:I335"/>
    <mergeCell ref="B336:I336"/>
    <mergeCell ref="G307:G308"/>
    <mergeCell ref="H307:H308"/>
    <mergeCell ref="I307:L307"/>
    <mergeCell ref="B370:E370"/>
    <mergeCell ref="B371:I371"/>
    <mergeCell ref="B372:I372"/>
    <mergeCell ref="B373:I373"/>
    <mergeCell ref="B374:I374"/>
    <mergeCell ref="B375:I375"/>
    <mergeCell ref="B376:I376"/>
    <mergeCell ref="B377:I377"/>
    <mergeCell ref="B378:I378"/>
    <mergeCell ref="J385:L385"/>
    <mergeCell ref="B411:E411"/>
    <mergeCell ref="B412:I412"/>
    <mergeCell ref="B413:I413"/>
    <mergeCell ref="B414:I414"/>
    <mergeCell ref="B415:I415"/>
    <mergeCell ref="B416:I416"/>
    <mergeCell ref="B417:I417"/>
    <mergeCell ref="B418:I418"/>
    <mergeCell ref="G389:G390"/>
    <mergeCell ref="H389:H390"/>
    <mergeCell ref="I389:L389"/>
    <mergeCell ref="B452:E452"/>
    <mergeCell ref="B453:I453"/>
    <mergeCell ref="B454:I454"/>
    <mergeCell ref="B455:I455"/>
    <mergeCell ref="B456:I456"/>
    <mergeCell ref="B457:I457"/>
    <mergeCell ref="B458:I458"/>
    <mergeCell ref="B459:I459"/>
    <mergeCell ref="B460:I460"/>
    <mergeCell ref="J467:L467"/>
    <mergeCell ref="B493:E493"/>
    <mergeCell ref="B494:I494"/>
    <mergeCell ref="B495:I495"/>
    <mergeCell ref="B496:I496"/>
    <mergeCell ref="B497:I497"/>
    <mergeCell ref="B498:I498"/>
    <mergeCell ref="B499:I499"/>
    <mergeCell ref="B500:I500"/>
    <mergeCell ref="G471:G472"/>
    <mergeCell ref="H471:H472"/>
    <mergeCell ref="I471:L471"/>
    <mergeCell ref="B534:E534"/>
    <mergeCell ref="B535:I535"/>
    <mergeCell ref="B536:I536"/>
    <mergeCell ref="B537:I537"/>
    <mergeCell ref="B538:I538"/>
    <mergeCell ref="B539:I539"/>
    <mergeCell ref="B540:I540"/>
    <mergeCell ref="B541:I541"/>
    <mergeCell ref="B542:I542"/>
    <mergeCell ref="J549:L549"/>
    <mergeCell ref="B575:E575"/>
    <mergeCell ref="B576:I576"/>
    <mergeCell ref="B577:I577"/>
    <mergeCell ref="B578:I578"/>
    <mergeCell ref="B579:I579"/>
    <mergeCell ref="B580:I580"/>
    <mergeCell ref="B581:I581"/>
    <mergeCell ref="B582:I582"/>
    <mergeCell ref="G553:G554"/>
    <mergeCell ref="H553:H554"/>
    <mergeCell ref="I553:L553"/>
    <mergeCell ref="B616:E616"/>
    <mergeCell ref="B617:I617"/>
    <mergeCell ref="B618:I618"/>
    <mergeCell ref="B619:I619"/>
    <mergeCell ref="B620:I620"/>
    <mergeCell ref="B621:I621"/>
    <mergeCell ref="B622:I622"/>
    <mergeCell ref="B623:I623"/>
    <mergeCell ref="B624:I624"/>
    <mergeCell ref="J631:L631"/>
    <mergeCell ref="B657:E657"/>
    <mergeCell ref="B658:I658"/>
    <mergeCell ref="B659:I659"/>
    <mergeCell ref="B660:I660"/>
    <mergeCell ref="B661:I661"/>
    <mergeCell ref="B662:I662"/>
    <mergeCell ref="B663:I663"/>
    <mergeCell ref="B664:I664"/>
    <mergeCell ref="G635:G636"/>
    <mergeCell ref="H635:H636"/>
    <mergeCell ref="I635:L635"/>
  </mergeCells>
  <pageMargins left="0.7" right="0.7" top="0.75" bottom="0.75" header="0.3" footer="0.3"/>
  <pageSetup paperSize="9" scale="6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I704"/>
  <sheetViews>
    <sheetView tabSelected="1" view="pageBreakPreview" topLeftCell="A522" zoomScale="89" zoomScaleNormal="40" zoomScaleSheetLayoutView="89" zoomScalePageLayoutView="40" workbookViewId="0">
      <selection activeCell="C678" sqref="C678"/>
    </sheetView>
  </sheetViews>
  <sheetFormatPr defaultRowHeight="15.75" x14ac:dyDescent="0.25"/>
  <cols>
    <col min="1" max="1" width="8.85546875" style="1"/>
    <col min="2" max="2" width="37.28515625" style="1" customWidth="1"/>
    <col min="3" max="3" width="64.5703125" style="1" customWidth="1"/>
    <col min="4" max="4" width="27.85546875" style="1" customWidth="1"/>
    <col min="5" max="5" width="19.7109375" style="1" customWidth="1"/>
    <col min="6" max="6" width="8.85546875" style="1"/>
    <col min="7" max="7" width="16" style="1" customWidth="1"/>
    <col min="8" max="9" width="8.85546875" style="74"/>
  </cols>
  <sheetData>
    <row r="2" spans="2:7" ht="60.75" customHeight="1" x14ac:dyDescent="0.8">
      <c r="B2" s="167" t="s">
        <v>128</v>
      </c>
      <c r="C2" s="167"/>
      <c r="D2" s="167"/>
      <c r="E2" s="167"/>
      <c r="F2" s="167"/>
      <c r="G2" s="167"/>
    </row>
    <row r="3" spans="2:7" ht="64.150000000000006" customHeight="1" x14ac:dyDescent="0.25">
      <c r="B3" s="168" t="s">
        <v>50</v>
      </c>
      <c r="C3" s="168"/>
      <c r="D3" s="168"/>
      <c r="E3" s="168"/>
      <c r="F3" s="168"/>
      <c r="G3" s="168"/>
    </row>
    <row r="4" spans="2:7" ht="25.5" x14ac:dyDescent="0.25">
      <c r="B4" s="24"/>
      <c r="C4" s="34" t="s">
        <v>51</v>
      </c>
      <c r="D4" s="35"/>
      <c r="E4" s="24"/>
      <c r="F4" s="24"/>
      <c r="G4" s="23"/>
    </row>
    <row r="5" spans="2:7" ht="39.950000000000003" customHeight="1" x14ac:dyDescent="0.25">
      <c r="B5" s="25"/>
      <c r="C5" s="154" t="s">
        <v>52</v>
      </c>
      <c r="D5" s="157" t="s">
        <v>81</v>
      </c>
      <c r="E5" s="158"/>
      <c r="F5" s="158"/>
      <c r="G5" s="159"/>
    </row>
    <row r="6" spans="2:7" ht="19.899999999999999" customHeight="1" x14ac:dyDescent="0.25">
      <c r="B6" s="25"/>
      <c r="C6" s="155"/>
      <c r="D6" s="160" t="s">
        <v>82</v>
      </c>
      <c r="E6" s="160"/>
      <c r="F6" s="160"/>
      <c r="G6" s="160"/>
    </row>
    <row r="7" spans="2:7" ht="19.899999999999999" customHeight="1" x14ac:dyDescent="0.25">
      <c r="B7" s="25"/>
      <c r="C7" s="156"/>
      <c r="D7" s="160" t="s">
        <v>90</v>
      </c>
      <c r="E7" s="160"/>
      <c r="F7" s="160"/>
      <c r="G7" s="160"/>
    </row>
    <row r="8" spans="2:7" ht="23.25" x14ac:dyDescent="0.25">
      <c r="B8" s="24"/>
      <c r="C8" s="36" t="s">
        <v>53</v>
      </c>
      <c r="D8" s="26">
        <v>14</v>
      </c>
      <c r="E8" s="37"/>
      <c r="F8" s="25"/>
      <c r="G8" s="23"/>
    </row>
    <row r="9" spans="2:7" ht="22.5" x14ac:dyDescent="0.25">
      <c r="B9" s="24"/>
      <c r="C9" s="38" t="s">
        <v>54</v>
      </c>
      <c r="D9" s="82">
        <v>80</v>
      </c>
      <c r="E9" s="161" t="s">
        <v>55</v>
      </c>
      <c r="F9" s="162"/>
      <c r="G9" s="165">
        <f>D10/D9</f>
        <v>8.0497499999999995</v>
      </c>
    </row>
    <row r="10" spans="2:7" ht="22.5" x14ac:dyDescent="0.25">
      <c r="B10" s="24"/>
      <c r="C10" s="38" t="s">
        <v>56</v>
      </c>
      <c r="D10" s="27">
        <v>643.98</v>
      </c>
      <c r="E10" s="163"/>
      <c r="F10" s="164"/>
      <c r="G10" s="166"/>
    </row>
    <row r="11" spans="2:7" ht="23.25" x14ac:dyDescent="0.25">
      <c r="B11" s="24"/>
      <c r="C11" s="39"/>
      <c r="D11" s="28"/>
      <c r="E11" s="40"/>
      <c r="F11" s="24"/>
      <c r="G11" s="23"/>
    </row>
    <row r="12" spans="2:7" ht="23.25" x14ac:dyDescent="0.25">
      <c r="B12" s="24"/>
      <c r="C12" s="69" t="s">
        <v>57</v>
      </c>
      <c r="D12" s="99" t="s">
        <v>89</v>
      </c>
      <c r="E12" s="24"/>
      <c r="F12" s="24"/>
      <c r="G12" s="23"/>
    </row>
    <row r="13" spans="2:7" ht="23.25" x14ac:dyDescent="0.25">
      <c r="B13" s="24"/>
      <c r="C13" s="69" t="s">
        <v>58</v>
      </c>
      <c r="D13" s="99">
        <v>85</v>
      </c>
      <c r="E13" s="24"/>
      <c r="F13" s="24"/>
      <c r="G13" s="23"/>
    </row>
    <row r="14" spans="2:7" ht="23.25" x14ac:dyDescent="0.25">
      <c r="B14" s="24"/>
      <c r="C14" s="69" t="s">
        <v>59</v>
      </c>
      <c r="D14" s="70" t="s">
        <v>80</v>
      </c>
      <c r="E14" s="24"/>
      <c r="F14" s="24"/>
      <c r="G14" s="23"/>
    </row>
    <row r="15" spans="2:7" ht="24" thickBot="1" x14ac:dyDescent="0.3">
      <c r="B15" s="24"/>
      <c r="C15" s="24"/>
      <c r="D15" s="24"/>
      <c r="E15" s="24"/>
      <c r="F15" s="24"/>
      <c r="G15" s="23"/>
    </row>
    <row r="16" spans="2:7" ht="67.900000000000006" customHeight="1" thickBot="1" x14ac:dyDescent="0.3">
      <c r="B16" s="140" t="s">
        <v>7</v>
      </c>
      <c r="C16" s="141"/>
      <c r="D16" s="29" t="s">
        <v>60</v>
      </c>
      <c r="E16" s="142" t="s">
        <v>61</v>
      </c>
      <c r="F16" s="143"/>
      <c r="G16" s="30" t="s">
        <v>62</v>
      </c>
    </row>
    <row r="17" spans="2:7" ht="30" customHeight="1" thickBot="1" x14ac:dyDescent="0.3">
      <c r="B17" s="144" t="s">
        <v>63</v>
      </c>
      <c r="C17" s="145"/>
      <c r="D17" s="52">
        <v>50.01</v>
      </c>
      <c r="E17" s="72">
        <v>14</v>
      </c>
      <c r="F17" s="53" t="s">
        <v>6</v>
      </c>
      <c r="G17" s="54">
        <f t="shared" ref="G17:G24" si="0">D17*E17</f>
        <v>700.14</v>
      </c>
    </row>
    <row r="18" spans="2:7" ht="45.6" customHeight="1" x14ac:dyDescent="0.25">
      <c r="B18" s="146" t="s">
        <v>64</v>
      </c>
      <c r="C18" s="147"/>
      <c r="D18" s="55">
        <v>70.41</v>
      </c>
      <c r="E18" s="76">
        <v>5.6</v>
      </c>
      <c r="F18" s="56" t="s">
        <v>8</v>
      </c>
      <c r="G18" s="57">
        <f t="shared" si="0"/>
        <v>394.29599999999994</v>
      </c>
    </row>
    <row r="19" spans="2:7" ht="30" customHeight="1" thickBot="1" x14ac:dyDescent="0.3">
      <c r="B19" s="148" t="s">
        <v>65</v>
      </c>
      <c r="C19" s="149"/>
      <c r="D19" s="58">
        <v>222.31</v>
      </c>
      <c r="E19" s="77">
        <v>5.6</v>
      </c>
      <c r="F19" s="59" t="s">
        <v>8</v>
      </c>
      <c r="G19" s="60">
        <f t="shared" si="0"/>
        <v>1244.9359999999999</v>
      </c>
    </row>
    <row r="20" spans="2:7" ht="30" customHeight="1" thickBot="1" x14ac:dyDescent="0.3">
      <c r="B20" s="150" t="s">
        <v>9</v>
      </c>
      <c r="C20" s="151"/>
      <c r="D20" s="61"/>
      <c r="E20" s="61"/>
      <c r="F20" s="62" t="s">
        <v>6</v>
      </c>
      <c r="G20" s="63">
        <f t="shared" si="0"/>
        <v>0</v>
      </c>
    </row>
    <row r="21" spans="2:7" ht="45" customHeight="1" x14ac:dyDescent="0.25">
      <c r="B21" s="146" t="s">
        <v>66</v>
      </c>
      <c r="C21" s="147"/>
      <c r="D21" s="55"/>
      <c r="E21" s="55"/>
      <c r="F21" s="56" t="s">
        <v>6</v>
      </c>
      <c r="G21" s="57">
        <f t="shared" si="0"/>
        <v>0</v>
      </c>
    </row>
    <row r="22" spans="2:7" ht="30" customHeight="1" x14ac:dyDescent="0.25">
      <c r="B22" s="152" t="s">
        <v>67</v>
      </c>
      <c r="C22" s="153"/>
      <c r="D22" s="64"/>
      <c r="E22" s="64"/>
      <c r="F22" s="65" t="s">
        <v>6</v>
      </c>
      <c r="G22" s="66">
        <f t="shared" si="0"/>
        <v>0</v>
      </c>
    </row>
    <row r="23" spans="2:7" ht="30" customHeight="1" x14ac:dyDescent="0.25">
      <c r="B23" s="152" t="s">
        <v>10</v>
      </c>
      <c r="C23" s="153"/>
      <c r="D23" s="67"/>
      <c r="E23" s="73"/>
      <c r="F23" s="65" t="s">
        <v>6</v>
      </c>
      <c r="G23" s="66">
        <f t="shared" si="0"/>
        <v>0</v>
      </c>
    </row>
    <row r="24" spans="2:7" ht="30" customHeight="1" x14ac:dyDescent="0.25">
      <c r="B24" s="152" t="s">
        <v>68</v>
      </c>
      <c r="C24" s="153"/>
      <c r="D24" s="67"/>
      <c r="E24" s="73"/>
      <c r="F24" s="65" t="s">
        <v>6</v>
      </c>
      <c r="G24" s="66">
        <f t="shared" si="0"/>
        <v>0</v>
      </c>
    </row>
    <row r="25" spans="2:7" ht="30" customHeight="1" x14ac:dyDescent="0.25">
      <c r="B25" s="152" t="s">
        <v>12</v>
      </c>
      <c r="C25" s="153"/>
      <c r="D25" s="67"/>
      <c r="E25" s="73"/>
      <c r="F25" s="65" t="s">
        <v>6</v>
      </c>
      <c r="G25" s="66">
        <f>D25*E25</f>
        <v>0</v>
      </c>
    </row>
    <row r="26" spans="2:7" ht="30" customHeight="1" thickBot="1" x14ac:dyDescent="0.3">
      <c r="B26" s="148" t="s">
        <v>11</v>
      </c>
      <c r="C26" s="149"/>
      <c r="D26" s="58"/>
      <c r="E26" s="58"/>
      <c r="F26" s="59" t="s">
        <v>6</v>
      </c>
      <c r="G26" s="68">
        <f>D26*E26</f>
        <v>0</v>
      </c>
    </row>
    <row r="27" spans="2:7" ht="23.25" x14ac:dyDescent="0.25">
      <c r="B27" s="24"/>
      <c r="C27" s="41"/>
      <c r="D27" s="41"/>
      <c r="E27" s="31"/>
      <c r="F27" s="31"/>
      <c r="G27" s="23"/>
    </row>
    <row r="28" spans="2:7" ht="25.5" x14ac:dyDescent="0.25">
      <c r="B28" s="24"/>
      <c r="C28" s="34" t="s">
        <v>69</v>
      </c>
      <c r="D28" s="35"/>
      <c r="E28" s="24"/>
      <c r="F28" s="24"/>
      <c r="G28" s="23"/>
    </row>
    <row r="29" spans="2:7" ht="18.75" x14ac:dyDescent="0.25">
      <c r="B29" s="24"/>
      <c r="C29" s="137" t="s">
        <v>70</v>
      </c>
      <c r="D29" s="42" t="s">
        <v>71</v>
      </c>
      <c r="E29" s="43">
        <f>ROUND((G17+D10)/D10,2)</f>
        <v>2.09</v>
      </c>
      <c r="F29" s="43"/>
      <c r="G29" s="25"/>
    </row>
    <row r="30" spans="2:7" ht="23.25" x14ac:dyDescent="0.25">
      <c r="B30" s="24"/>
      <c r="C30" s="137"/>
      <c r="D30" s="42" t="s">
        <v>72</v>
      </c>
      <c r="E30" s="43">
        <f>ROUND((G18+G19+D10)/D10,2)</f>
        <v>3.55</v>
      </c>
      <c r="F30" s="43"/>
      <c r="G30" s="32"/>
    </row>
    <row r="31" spans="2:7" ht="23.25" x14ac:dyDescent="0.25">
      <c r="B31" s="24"/>
      <c r="C31" s="137"/>
      <c r="D31" s="42" t="s">
        <v>73</v>
      </c>
      <c r="E31" s="43">
        <f>ROUND((G20+D10)/D10,2)</f>
        <v>1</v>
      </c>
      <c r="F31" s="25"/>
      <c r="G31" s="32"/>
    </row>
    <row r="32" spans="2:7" ht="23.25" x14ac:dyDescent="0.25">
      <c r="B32" s="24"/>
      <c r="C32" s="137"/>
      <c r="D32" s="44" t="s">
        <v>74</v>
      </c>
      <c r="E32" s="45">
        <f>ROUND((SUM(G21:G26)+D10)/D10,2)</f>
        <v>1</v>
      </c>
      <c r="F32" s="25"/>
      <c r="G32" s="32"/>
    </row>
    <row r="33" spans="2:7" ht="25.5" x14ac:dyDescent="0.25">
      <c r="B33" s="24"/>
      <c r="C33" s="24"/>
      <c r="D33" s="46" t="s">
        <v>75</v>
      </c>
      <c r="E33" s="47">
        <f>SUM(E29:E32)-IF(D14="сплошная",3,2)</f>
        <v>5.64</v>
      </c>
      <c r="F33" s="48"/>
      <c r="G33" s="23"/>
    </row>
    <row r="34" spans="2:7" ht="23.25" x14ac:dyDescent="0.25">
      <c r="B34" s="24"/>
      <c r="C34" s="24"/>
      <c r="D34" s="24"/>
      <c r="E34" s="49"/>
      <c r="F34" s="24"/>
      <c r="G34" s="23"/>
    </row>
    <row r="35" spans="2:7" ht="25.5" x14ac:dyDescent="0.35">
      <c r="B35" s="33"/>
      <c r="C35" s="50" t="s">
        <v>76</v>
      </c>
      <c r="D35" s="138">
        <f>E33*D10</f>
        <v>3632.0472</v>
      </c>
      <c r="E35" s="138"/>
      <c r="F35" s="24"/>
      <c r="G35" s="23"/>
    </row>
    <row r="36" spans="2:7" ht="18.75" x14ac:dyDescent="0.3">
      <c r="B36" s="24"/>
      <c r="C36" s="51" t="s">
        <v>77</v>
      </c>
      <c r="D36" s="139">
        <f>D35/D9</f>
        <v>45.400590000000001</v>
      </c>
      <c r="E36" s="139"/>
      <c r="F36" s="24"/>
      <c r="G36" s="24"/>
    </row>
    <row r="39" spans="2:7" ht="60.75" x14ac:dyDescent="0.8">
      <c r="B39" s="167" t="s">
        <v>129</v>
      </c>
      <c r="C39" s="167"/>
      <c r="D39" s="167"/>
      <c r="E39" s="167"/>
      <c r="F39" s="167"/>
      <c r="G39" s="167"/>
    </row>
    <row r="40" spans="2:7" ht="18.75" x14ac:dyDescent="0.25">
      <c r="B40" s="168" t="s">
        <v>50</v>
      </c>
      <c r="C40" s="168"/>
      <c r="D40" s="168"/>
      <c r="E40" s="168"/>
      <c r="F40" s="168"/>
      <c r="G40" s="168"/>
    </row>
    <row r="41" spans="2:7" ht="25.5" x14ac:dyDescent="0.25">
      <c r="B41" s="24"/>
      <c r="C41" s="34" t="s">
        <v>51</v>
      </c>
      <c r="D41" s="35"/>
      <c r="E41" s="24"/>
      <c r="F41" s="24"/>
      <c r="G41" s="23"/>
    </row>
    <row r="42" spans="2:7" ht="39.950000000000003" customHeight="1" x14ac:dyDescent="0.25">
      <c r="B42" s="25"/>
      <c r="C42" s="154" t="s">
        <v>52</v>
      </c>
      <c r="D42" s="157" t="s">
        <v>81</v>
      </c>
      <c r="E42" s="158"/>
      <c r="F42" s="158"/>
      <c r="G42" s="159"/>
    </row>
    <row r="43" spans="2:7" ht="19.5" x14ac:dyDescent="0.25">
      <c r="B43" s="25"/>
      <c r="C43" s="155"/>
      <c r="D43" s="160" t="s">
        <v>82</v>
      </c>
      <c r="E43" s="160"/>
      <c r="F43" s="160"/>
      <c r="G43" s="160"/>
    </row>
    <row r="44" spans="2:7" ht="19.5" x14ac:dyDescent="0.25">
      <c r="B44" s="25"/>
      <c r="C44" s="156"/>
      <c r="D44" s="160" t="s">
        <v>91</v>
      </c>
      <c r="E44" s="160"/>
      <c r="F44" s="160"/>
      <c r="G44" s="160"/>
    </row>
    <row r="45" spans="2:7" ht="23.25" x14ac:dyDescent="0.25">
      <c r="B45" s="24"/>
      <c r="C45" s="36" t="s">
        <v>53</v>
      </c>
      <c r="D45" s="26">
        <v>5.3</v>
      </c>
      <c r="E45" s="37"/>
      <c r="F45" s="25"/>
      <c r="G45" s="23"/>
    </row>
    <row r="46" spans="2:7" ht="22.5" x14ac:dyDescent="0.25">
      <c r="B46" s="24"/>
      <c r="C46" s="38" t="s">
        <v>54</v>
      </c>
      <c r="D46" s="82">
        <v>145</v>
      </c>
      <c r="E46" s="161" t="s">
        <v>55</v>
      </c>
      <c r="F46" s="162"/>
      <c r="G46" s="165">
        <f>D47/D46</f>
        <v>6.0833793103448279</v>
      </c>
    </row>
    <row r="47" spans="2:7" ht="22.5" x14ac:dyDescent="0.25">
      <c r="B47" s="24"/>
      <c r="C47" s="38" t="s">
        <v>56</v>
      </c>
      <c r="D47" s="27">
        <v>882.09</v>
      </c>
      <c r="E47" s="163"/>
      <c r="F47" s="164"/>
      <c r="G47" s="166"/>
    </row>
    <row r="48" spans="2:7" ht="23.25" x14ac:dyDescent="0.25">
      <c r="B48" s="24"/>
      <c r="C48" s="39"/>
      <c r="D48" s="28"/>
      <c r="E48" s="40"/>
      <c r="F48" s="24"/>
      <c r="G48" s="23"/>
    </row>
    <row r="49" spans="2:7" ht="23.25" x14ac:dyDescent="0.25">
      <c r="B49" s="24"/>
      <c r="C49" s="69" t="s">
        <v>57</v>
      </c>
      <c r="D49" s="99" t="s">
        <v>92</v>
      </c>
      <c r="E49" s="24"/>
      <c r="F49" s="24"/>
      <c r="G49" s="23"/>
    </row>
    <row r="50" spans="2:7" ht="23.25" x14ac:dyDescent="0.25">
      <c r="B50" s="24"/>
      <c r="C50" s="69" t="s">
        <v>58</v>
      </c>
      <c r="D50" s="75">
        <v>90</v>
      </c>
      <c r="E50" s="24"/>
      <c r="F50" s="24"/>
      <c r="G50" s="23"/>
    </row>
    <row r="51" spans="2:7" ht="23.25" x14ac:dyDescent="0.25">
      <c r="B51" s="24"/>
      <c r="C51" s="69" t="s">
        <v>59</v>
      </c>
      <c r="D51" s="70" t="s">
        <v>80</v>
      </c>
      <c r="E51" s="24"/>
      <c r="F51" s="24"/>
      <c r="G51" s="23"/>
    </row>
    <row r="52" spans="2:7" ht="24" thickBot="1" x14ac:dyDescent="0.3">
      <c r="B52" s="24"/>
      <c r="C52" s="24"/>
      <c r="D52" s="24"/>
      <c r="E52" s="24"/>
      <c r="F52" s="24"/>
      <c r="G52" s="23"/>
    </row>
    <row r="53" spans="2:7" ht="48" thickBot="1" x14ac:dyDescent="0.3">
      <c r="B53" s="140" t="s">
        <v>7</v>
      </c>
      <c r="C53" s="141"/>
      <c r="D53" s="29" t="s">
        <v>60</v>
      </c>
      <c r="E53" s="142" t="s">
        <v>61</v>
      </c>
      <c r="F53" s="143"/>
      <c r="G53" s="30" t="s">
        <v>62</v>
      </c>
    </row>
    <row r="54" spans="2:7" ht="24" thickBot="1" x14ac:dyDescent="0.3">
      <c r="B54" s="144" t="s">
        <v>63</v>
      </c>
      <c r="C54" s="145"/>
      <c r="D54" s="52">
        <v>50.01</v>
      </c>
      <c r="E54" s="72">
        <v>5.3</v>
      </c>
      <c r="F54" s="53" t="s">
        <v>6</v>
      </c>
      <c r="G54" s="54">
        <f t="shared" ref="G54:G61" si="1">D54*E54</f>
        <v>265.053</v>
      </c>
    </row>
    <row r="55" spans="2:7" ht="51.6" customHeight="1" x14ac:dyDescent="0.25">
      <c r="B55" s="146" t="s">
        <v>64</v>
      </c>
      <c r="C55" s="147"/>
      <c r="D55" s="55">
        <v>70.41</v>
      </c>
      <c r="E55" s="76">
        <v>2.1</v>
      </c>
      <c r="F55" s="56" t="s">
        <v>8</v>
      </c>
      <c r="G55" s="57">
        <f t="shared" si="1"/>
        <v>147.86099999999999</v>
      </c>
    </row>
    <row r="56" spans="2:7" ht="24" thickBot="1" x14ac:dyDescent="0.3">
      <c r="B56" s="148" t="s">
        <v>65</v>
      </c>
      <c r="C56" s="149"/>
      <c r="D56" s="58">
        <v>222.31</v>
      </c>
      <c r="E56" s="77">
        <v>2.1</v>
      </c>
      <c r="F56" s="59" t="s">
        <v>8</v>
      </c>
      <c r="G56" s="60">
        <f t="shared" si="1"/>
        <v>466.851</v>
      </c>
    </row>
    <row r="57" spans="2:7" ht="24" thickBot="1" x14ac:dyDescent="0.3">
      <c r="B57" s="150" t="s">
        <v>9</v>
      </c>
      <c r="C57" s="151"/>
      <c r="D57" s="61"/>
      <c r="E57" s="61"/>
      <c r="F57" s="62" t="s">
        <v>6</v>
      </c>
      <c r="G57" s="63">
        <f t="shared" si="1"/>
        <v>0</v>
      </c>
    </row>
    <row r="58" spans="2:7" ht="43.15" customHeight="1" x14ac:dyDescent="0.25">
      <c r="B58" s="146" t="s">
        <v>66</v>
      </c>
      <c r="C58" s="147"/>
      <c r="D58" s="55"/>
      <c r="E58" s="55"/>
      <c r="F58" s="56" t="s">
        <v>6</v>
      </c>
      <c r="G58" s="57">
        <f t="shared" si="1"/>
        <v>0</v>
      </c>
    </row>
    <row r="59" spans="2:7" ht="23.25" x14ac:dyDescent="0.25">
      <c r="B59" s="152" t="s">
        <v>67</v>
      </c>
      <c r="C59" s="153"/>
      <c r="D59" s="64"/>
      <c r="E59" s="64"/>
      <c r="F59" s="65" t="s">
        <v>6</v>
      </c>
      <c r="G59" s="66">
        <f t="shared" si="1"/>
        <v>0</v>
      </c>
    </row>
    <row r="60" spans="2:7" ht="23.25" x14ac:dyDescent="0.25">
      <c r="B60" s="152" t="s">
        <v>10</v>
      </c>
      <c r="C60" s="153"/>
      <c r="D60" s="67"/>
      <c r="E60" s="73"/>
      <c r="F60" s="65" t="s">
        <v>6</v>
      </c>
      <c r="G60" s="66">
        <f t="shared" si="1"/>
        <v>0</v>
      </c>
    </row>
    <row r="61" spans="2:7" ht="23.25" x14ac:dyDescent="0.25">
      <c r="B61" s="152" t="s">
        <v>68</v>
      </c>
      <c r="C61" s="153"/>
      <c r="D61" s="67"/>
      <c r="E61" s="73"/>
      <c r="F61" s="65" t="s">
        <v>6</v>
      </c>
      <c r="G61" s="66">
        <f t="shared" si="1"/>
        <v>0</v>
      </c>
    </row>
    <row r="62" spans="2:7" ht="23.25" x14ac:dyDescent="0.25">
      <c r="B62" s="152" t="s">
        <v>12</v>
      </c>
      <c r="C62" s="153"/>
      <c r="D62" s="67"/>
      <c r="E62" s="73"/>
      <c r="F62" s="65" t="s">
        <v>6</v>
      </c>
      <c r="G62" s="66">
        <f>D62*E62</f>
        <v>0</v>
      </c>
    </row>
    <row r="63" spans="2:7" ht="24" thickBot="1" x14ac:dyDescent="0.3">
      <c r="B63" s="148" t="s">
        <v>11</v>
      </c>
      <c r="C63" s="149"/>
      <c r="D63" s="58"/>
      <c r="E63" s="58"/>
      <c r="F63" s="59" t="s">
        <v>6</v>
      </c>
      <c r="G63" s="68">
        <f>D63*E63</f>
        <v>0</v>
      </c>
    </row>
    <row r="64" spans="2:7" ht="23.25" x14ac:dyDescent="0.25">
      <c r="B64" s="24"/>
      <c r="C64" s="41"/>
      <c r="D64" s="41"/>
      <c r="E64" s="31"/>
      <c r="F64" s="31"/>
      <c r="G64" s="23"/>
    </row>
    <row r="65" spans="2:7" ht="25.5" x14ac:dyDescent="0.25">
      <c r="B65" s="24"/>
      <c r="C65" s="34" t="s">
        <v>69</v>
      </c>
      <c r="D65" s="35"/>
      <c r="E65" s="24"/>
      <c r="F65" s="24"/>
      <c r="G65" s="23"/>
    </row>
    <row r="66" spans="2:7" ht="18.75" x14ac:dyDescent="0.25">
      <c r="B66" s="24"/>
      <c r="C66" s="137" t="s">
        <v>70</v>
      </c>
      <c r="D66" s="42" t="s">
        <v>71</v>
      </c>
      <c r="E66" s="43">
        <f>ROUND((G54+D47)/D47,2)</f>
        <v>1.3</v>
      </c>
      <c r="F66" s="43"/>
      <c r="G66" s="25"/>
    </row>
    <row r="67" spans="2:7" ht="23.25" x14ac:dyDescent="0.25">
      <c r="B67" s="24"/>
      <c r="C67" s="137"/>
      <c r="D67" s="42" t="s">
        <v>72</v>
      </c>
      <c r="E67" s="43">
        <f>ROUND((G55+G56+D47)/D47,2)</f>
        <v>1.7</v>
      </c>
      <c r="F67" s="43"/>
      <c r="G67" s="32"/>
    </row>
    <row r="68" spans="2:7" ht="23.25" x14ac:dyDescent="0.25">
      <c r="B68" s="24"/>
      <c r="C68" s="137"/>
      <c r="D68" s="42" t="s">
        <v>73</v>
      </c>
      <c r="E68" s="43">
        <f>ROUND((G57+D47)/D47,2)</f>
        <v>1</v>
      </c>
      <c r="F68" s="25"/>
      <c r="G68" s="32"/>
    </row>
    <row r="69" spans="2:7" ht="23.25" x14ac:dyDescent="0.25">
      <c r="B69" s="24"/>
      <c r="C69" s="137"/>
      <c r="D69" s="44" t="s">
        <v>74</v>
      </c>
      <c r="E69" s="45">
        <f>ROUND((SUM(G58:G63)+D47)/D47,2)</f>
        <v>1</v>
      </c>
      <c r="F69" s="25"/>
      <c r="G69" s="32"/>
    </row>
    <row r="70" spans="2:7" ht="25.5" x14ac:dyDescent="0.25">
      <c r="B70" s="24"/>
      <c r="C70" s="24"/>
      <c r="D70" s="46" t="s">
        <v>75</v>
      </c>
      <c r="E70" s="47">
        <f>SUM(E66:E69)-IF(D51="сплошная",3,2)</f>
        <v>3</v>
      </c>
      <c r="F70" s="48"/>
      <c r="G70" s="23"/>
    </row>
    <row r="71" spans="2:7" ht="23.25" x14ac:dyDescent="0.25">
      <c r="B71" s="24"/>
      <c r="C71" s="24"/>
      <c r="D71" s="24"/>
      <c r="E71" s="49"/>
      <c r="F71" s="24"/>
      <c r="G71" s="23"/>
    </row>
    <row r="72" spans="2:7" ht="25.5" x14ac:dyDescent="0.35">
      <c r="B72" s="33"/>
      <c r="C72" s="50" t="s">
        <v>76</v>
      </c>
      <c r="D72" s="138">
        <f>E70*D47</f>
        <v>2646.27</v>
      </c>
      <c r="E72" s="138"/>
      <c r="F72" s="24"/>
      <c r="G72" s="23"/>
    </row>
    <row r="73" spans="2:7" ht="18.75" x14ac:dyDescent="0.3">
      <c r="B73" s="24"/>
      <c r="C73" s="51" t="s">
        <v>77</v>
      </c>
      <c r="D73" s="139">
        <f>D72/D46</f>
        <v>18.250137931034484</v>
      </c>
      <c r="E73" s="139"/>
      <c r="F73" s="24"/>
      <c r="G73" s="24"/>
    </row>
    <row r="76" spans="2:7" ht="60.75" x14ac:dyDescent="0.8">
      <c r="B76" s="167" t="s">
        <v>130</v>
      </c>
      <c r="C76" s="167"/>
      <c r="D76" s="167"/>
      <c r="E76" s="167"/>
      <c r="F76" s="167"/>
      <c r="G76" s="167"/>
    </row>
    <row r="77" spans="2:7" ht="18.75" x14ac:dyDescent="0.25">
      <c r="B77" s="168" t="s">
        <v>50</v>
      </c>
      <c r="C77" s="168"/>
      <c r="D77" s="168"/>
      <c r="E77" s="168"/>
      <c r="F77" s="168"/>
      <c r="G77" s="168"/>
    </row>
    <row r="78" spans="2:7" ht="25.5" x14ac:dyDescent="0.25">
      <c r="B78" s="24"/>
      <c r="C78" s="34" t="s">
        <v>51</v>
      </c>
      <c r="D78" s="35"/>
      <c r="E78" s="24"/>
      <c r="F78" s="24"/>
      <c r="G78" s="23"/>
    </row>
    <row r="79" spans="2:7" ht="39.950000000000003" customHeight="1" x14ac:dyDescent="0.25">
      <c r="B79" s="25"/>
      <c r="C79" s="154" t="s">
        <v>52</v>
      </c>
      <c r="D79" s="157" t="s">
        <v>81</v>
      </c>
      <c r="E79" s="158"/>
      <c r="F79" s="158"/>
      <c r="G79" s="159"/>
    </row>
    <row r="80" spans="2:7" ht="19.5" customHeight="1" x14ac:dyDescent="0.25">
      <c r="B80" s="25"/>
      <c r="C80" s="155"/>
      <c r="D80" s="160" t="s">
        <v>82</v>
      </c>
      <c r="E80" s="160"/>
      <c r="F80" s="160"/>
      <c r="G80" s="160"/>
    </row>
    <row r="81" spans="2:7" ht="19.5" x14ac:dyDescent="0.25">
      <c r="B81" s="25"/>
      <c r="C81" s="156"/>
      <c r="D81" s="160" t="s">
        <v>93</v>
      </c>
      <c r="E81" s="160"/>
      <c r="F81" s="160"/>
      <c r="G81" s="160"/>
    </row>
    <row r="82" spans="2:7" ht="23.25" x14ac:dyDescent="0.25">
      <c r="B82" s="24"/>
      <c r="C82" s="36" t="s">
        <v>53</v>
      </c>
      <c r="D82" s="26">
        <v>1.2</v>
      </c>
      <c r="E82" s="37"/>
      <c r="F82" s="25"/>
      <c r="G82" s="23"/>
    </row>
    <row r="83" spans="2:7" ht="22.5" x14ac:dyDescent="0.25">
      <c r="B83" s="24"/>
      <c r="C83" s="38" t="s">
        <v>54</v>
      </c>
      <c r="D83" s="82">
        <v>108</v>
      </c>
      <c r="E83" s="161" t="s">
        <v>55</v>
      </c>
      <c r="F83" s="162"/>
      <c r="G83" s="165">
        <f>D84/D83</f>
        <v>3.2620370370370373</v>
      </c>
    </row>
    <row r="84" spans="2:7" ht="22.5" x14ac:dyDescent="0.25">
      <c r="B84" s="24"/>
      <c r="C84" s="38" t="s">
        <v>56</v>
      </c>
      <c r="D84" s="27">
        <v>352.3</v>
      </c>
      <c r="E84" s="163"/>
      <c r="F84" s="164"/>
      <c r="G84" s="166"/>
    </row>
    <row r="85" spans="2:7" ht="23.25" x14ac:dyDescent="0.25">
      <c r="B85" s="24"/>
      <c r="C85" s="39"/>
      <c r="D85" s="28"/>
      <c r="E85" s="40"/>
      <c r="F85" s="24"/>
      <c r="G85" s="23"/>
    </row>
    <row r="86" spans="2:7" ht="23.25" x14ac:dyDescent="0.25">
      <c r="B86" s="24"/>
      <c r="C86" s="69" t="s">
        <v>57</v>
      </c>
      <c r="D86" s="99" t="s">
        <v>94</v>
      </c>
      <c r="E86" s="24"/>
      <c r="F86" s="24"/>
      <c r="G86" s="23"/>
    </row>
    <row r="87" spans="2:7" ht="23.25" x14ac:dyDescent="0.25">
      <c r="B87" s="24"/>
      <c r="C87" s="69" t="s">
        <v>58</v>
      </c>
      <c r="D87" s="75">
        <v>115</v>
      </c>
      <c r="E87" s="24"/>
      <c r="F87" s="24"/>
      <c r="G87" s="23"/>
    </row>
    <row r="88" spans="2:7" ht="23.25" x14ac:dyDescent="0.25">
      <c r="B88" s="24"/>
      <c r="C88" s="69" t="s">
        <v>59</v>
      </c>
      <c r="D88" s="70" t="s">
        <v>95</v>
      </c>
      <c r="E88" s="24"/>
      <c r="F88" s="24"/>
      <c r="G88" s="23"/>
    </row>
    <row r="89" spans="2:7" ht="24" thickBot="1" x14ac:dyDescent="0.3">
      <c r="B89" s="24"/>
      <c r="C89" s="24"/>
      <c r="D89" s="24"/>
      <c r="E89" s="24"/>
      <c r="F89" s="24"/>
      <c r="G89" s="23"/>
    </row>
    <row r="90" spans="2:7" ht="48" thickBot="1" x14ac:dyDescent="0.3">
      <c r="B90" s="140" t="s">
        <v>7</v>
      </c>
      <c r="C90" s="141"/>
      <c r="D90" s="29" t="s">
        <v>60</v>
      </c>
      <c r="E90" s="142" t="s">
        <v>61</v>
      </c>
      <c r="F90" s="143"/>
      <c r="G90" s="30" t="s">
        <v>62</v>
      </c>
    </row>
    <row r="91" spans="2:7" ht="24" thickBot="1" x14ac:dyDescent="0.3">
      <c r="B91" s="144" t="s">
        <v>63</v>
      </c>
      <c r="C91" s="145"/>
      <c r="D91" s="52">
        <v>50.01</v>
      </c>
      <c r="E91" s="72">
        <v>1.2</v>
      </c>
      <c r="F91" s="53" t="s">
        <v>6</v>
      </c>
      <c r="G91" s="54">
        <f t="shared" ref="G91:G98" si="2">D91*E91</f>
        <v>60.011999999999993</v>
      </c>
    </row>
    <row r="92" spans="2:7" ht="49.9" customHeight="1" x14ac:dyDescent="0.25">
      <c r="B92" s="146" t="s">
        <v>64</v>
      </c>
      <c r="C92" s="147"/>
      <c r="D92" s="55">
        <v>70.41</v>
      </c>
      <c r="E92" s="76">
        <v>0.5</v>
      </c>
      <c r="F92" s="56" t="s">
        <v>8</v>
      </c>
      <c r="G92" s="57">
        <f t="shared" si="2"/>
        <v>35.204999999999998</v>
      </c>
    </row>
    <row r="93" spans="2:7" ht="24" thickBot="1" x14ac:dyDescent="0.3">
      <c r="B93" s="148" t="s">
        <v>65</v>
      </c>
      <c r="C93" s="149"/>
      <c r="D93" s="58">
        <v>222.31</v>
      </c>
      <c r="E93" s="77">
        <v>0.5</v>
      </c>
      <c r="F93" s="59" t="s">
        <v>8</v>
      </c>
      <c r="G93" s="60">
        <f t="shared" si="2"/>
        <v>111.155</v>
      </c>
    </row>
    <row r="94" spans="2:7" ht="24" thickBot="1" x14ac:dyDescent="0.3">
      <c r="B94" s="150" t="s">
        <v>9</v>
      </c>
      <c r="C94" s="151"/>
      <c r="D94" s="61"/>
      <c r="E94" s="61"/>
      <c r="F94" s="62" t="s">
        <v>6</v>
      </c>
      <c r="G94" s="63">
        <f t="shared" si="2"/>
        <v>0</v>
      </c>
    </row>
    <row r="95" spans="2:7" ht="45.6" customHeight="1" x14ac:dyDescent="0.25">
      <c r="B95" s="146" t="s">
        <v>66</v>
      </c>
      <c r="C95" s="147"/>
      <c r="D95" s="55"/>
      <c r="E95" s="55"/>
      <c r="F95" s="56" t="s">
        <v>6</v>
      </c>
      <c r="G95" s="57">
        <f t="shared" si="2"/>
        <v>0</v>
      </c>
    </row>
    <row r="96" spans="2:7" ht="23.25" x14ac:dyDescent="0.25">
      <c r="B96" s="152" t="s">
        <v>67</v>
      </c>
      <c r="C96" s="153"/>
      <c r="D96" s="64"/>
      <c r="E96" s="64"/>
      <c r="F96" s="65" t="s">
        <v>6</v>
      </c>
      <c r="G96" s="66">
        <f t="shared" si="2"/>
        <v>0</v>
      </c>
    </row>
    <row r="97" spans="2:7" ht="23.25" x14ac:dyDescent="0.25">
      <c r="B97" s="152" t="s">
        <v>10</v>
      </c>
      <c r="C97" s="153"/>
      <c r="D97" s="67"/>
      <c r="E97" s="73"/>
      <c r="F97" s="65" t="s">
        <v>6</v>
      </c>
      <c r="G97" s="66">
        <f t="shared" si="2"/>
        <v>0</v>
      </c>
    </row>
    <row r="98" spans="2:7" ht="23.25" x14ac:dyDescent="0.25">
      <c r="B98" s="152" t="s">
        <v>68</v>
      </c>
      <c r="C98" s="153"/>
      <c r="D98" s="67"/>
      <c r="E98" s="73"/>
      <c r="F98" s="65" t="s">
        <v>6</v>
      </c>
      <c r="G98" s="66">
        <f t="shared" si="2"/>
        <v>0</v>
      </c>
    </row>
    <row r="99" spans="2:7" ht="23.25" x14ac:dyDescent="0.25">
      <c r="B99" s="152" t="s">
        <v>12</v>
      </c>
      <c r="C99" s="153"/>
      <c r="D99" s="67"/>
      <c r="E99" s="73"/>
      <c r="F99" s="65" t="s">
        <v>6</v>
      </c>
      <c r="G99" s="66">
        <f>D99*E99</f>
        <v>0</v>
      </c>
    </row>
    <row r="100" spans="2:7" ht="24" thickBot="1" x14ac:dyDescent="0.3">
      <c r="B100" s="148" t="s">
        <v>11</v>
      </c>
      <c r="C100" s="149"/>
      <c r="D100" s="58"/>
      <c r="E100" s="58"/>
      <c r="F100" s="59" t="s">
        <v>6</v>
      </c>
      <c r="G100" s="68">
        <f>D100*E100</f>
        <v>0</v>
      </c>
    </row>
    <row r="101" spans="2:7" ht="23.25" x14ac:dyDescent="0.25">
      <c r="B101" s="24"/>
      <c r="C101" s="41"/>
      <c r="D101" s="41"/>
      <c r="E101" s="31"/>
      <c r="F101" s="31"/>
      <c r="G101" s="23"/>
    </row>
    <row r="102" spans="2:7" ht="25.5" x14ac:dyDescent="0.25">
      <c r="B102" s="24"/>
      <c r="C102" s="34" t="s">
        <v>69</v>
      </c>
      <c r="D102" s="35"/>
      <c r="E102" s="24"/>
      <c r="F102" s="24"/>
      <c r="G102" s="23"/>
    </row>
    <row r="103" spans="2:7" ht="18.75" x14ac:dyDescent="0.25">
      <c r="B103" s="24"/>
      <c r="C103" s="137" t="s">
        <v>70</v>
      </c>
      <c r="D103" s="42" t="s">
        <v>71</v>
      </c>
      <c r="E103" s="43">
        <f>ROUND((G91+D84)/D84,2)</f>
        <v>1.17</v>
      </c>
      <c r="F103" s="43"/>
      <c r="G103" s="25"/>
    </row>
    <row r="104" spans="2:7" ht="23.25" x14ac:dyDescent="0.25">
      <c r="B104" s="24"/>
      <c r="C104" s="137"/>
      <c r="D104" s="42" t="s">
        <v>72</v>
      </c>
      <c r="E104" s="43">
        <f>ROUND((G92+G93+D84)/D84,2)</f>
        <v>1.42</v>
      </c>
      <c r="F104" s="43"/>
      <c r="G104" s="32"/>
    </row>
    <row r="105" spans="2:7" ht="23.25" x14ac:dyDescent="0.25">
      <c r="B105" s="24"/>
      <c r="C105" s="137"/>
      <c r="D105" s="42" t="s">
        <v>73</v>
      </c>
      <c r="E105" s="43">
        <f>ROUND((G94+D84)/D84,2)</f>
        <v>1</v>
      </c>
      <c r="F105" s="25"/>
      <c r="G105" s="32"/>
    </row>
    <row r="106" spans="2:7" ht="23.25" x14ac:dyDescent="0.25">
      <c r="B106" s="24"/>
      <c r="C106" s="137"/>
      <c r="D106" s="44" t="s">
        <v>74</v>
      </c>
      <c r="E106" s="45">
        <f>ROUND((SUM(G95:G100)+D84)/D84,2)</f>
        <v>1</v>
      </c>
      <c r="F106" s="25"/>
      <c r="G106" s="32"/>
    </row>
    <row r="107" spans="2:7" ht="25.5" x14ac:dyDescent="0.25">
      <c r="B107" s="24"/>
      <c r="C107" s="24"/>
      <c r="D107" s="46" t="s">
        <v>75</v>
      </c>
      <c r="E107" s="47">
        <f>SUM(E103:E106)-IF(D88="сплошная",3,2)</f>
        <v>2.59</v>
      </c>
      <c r="F107" s="48"/>
      <c r="G107" s="23"/>
    </row>
    <row r="108" spans="2:7" ht="23.25" x14ac:dyDescent="0.25">
      <c r="B108" s="24"/>
      <c r="C108" s="24"/>
      <c r="D108" s="24"/>
      <c r="E108" s="49"/>
      <c r="F108" s="24"/>
      <c r="G108" s="23"/>
    </row>
    <row r="109" spans="2:7" ht="25.5" x14ac:dyDescent="0.35">
      <c r="B109" s="33"/>
      <c r="C109" s="50" t="s">
        <v>76</v>
      </c>
      <c r="D109" s="138">
        <f>E107*D84</f>
        <v>912.45699999999999</v>
      </c>
      <c r="E109" s="138"/>
      <c r="F109" s="24"/>
      <c r="G109" s="23"/>
    </row>
    <row r="110" spans="2:7" ht="18.75" x14ac:dyDescent="0.3">
      <c r="B110" s="24"/>
      <c r="C110" s="51" t="s">
        <v>77</v>
      </c>
      <c r="D110" s="139">
        <f>D109/D83</f>
        <v>8.4486759259259259</v>
      </c>
      <c r="E110" s="139"/>
      <c r="F110" s="24"/>
      <c r="G110" s="24"/>
    </row>
    <row r="113" spans="2:7" ht="60.75" x14ac:dyDescent="0.8">
      <c r="B113" s="167" t="s">
        <v>131</v>
      </c>
      <c r="C113" s="167"/>
      <c r="D113" s="167"/>
      <c r="E113" s="167"/>
      <c r="F113" s="167"/>
      <c r="G113" s="167"/>
    </row>
    <row r="114" spans="2:7" ht="18.75" x14ac:dyDescent="0.25">
      <c r="B114" s="168" t="s">
        <v>50</v>
      </c>
      <c r="C114" s="168"/>
      <c r="D114" s="168"/>
      <c r="E114" s="168"/>
      <c r="F114" s="168"/>
      <c r="G114" s="168"/>
    </row>
    <row r="115" spans="2:7" ht="25.5" x14ac:dyDescent="0.25">
      <c r="B115" s="24"/>
      <c r="C115" s="34" t="s">
        <v>51</v>
      </c>
      <c r="D115" s="35"/>
      <c r="E115" s="24"/>
      <c r="F115" s="24"/>
      <c r="G115" s="23"/>
    </row>
    <row r="116" spans="2:7" ht="39.950000000000003" customHeight="1" x14ac:dyDescent="0.25">
      <c r="B116" s="25"/>
      <c r="C116" s="154" t="s">
        <v>52</v>
      </c>
      <c r="D116" s="157" t="s">
        <v>81</v>
      </c>
      <c r="E116" s="158"/>
      <c r="F116" s="158"/>
      <c r="G116" s="159"/>
    </row>
    <row r="117" spans="2:7" ht="19.5" customHeight="1" x14ac:dyDescent="0.25">
      <c r="B117" s="25"/>
      <c r="C117" s="155"/>
      <c r="D117" s="157" t="s">
        <v>82</v>
      </c>
      <c r="E117" s="158"/>
      <c r="F117" s="158"/>
      <c r="G117" s="159"/>
    </row>
    <row r="118" spans="2:7" ht="19.5" x14ac:dyDescent="0.25">
      <c r="B118" s="25"/>
      <c r="C118" s="156"/>
      <c r="D118" s="160" t="s">
        <v>96</v>
      </c>
      <c r="E118" s="160"/>
      <c r="F118" s="160"/>
      <c r="G118" s="160"/>
    </row>
    <row r="119" spans="2:7" ht="23.25" x14ac:dyDescent="0.25">
      <c r="B119" s="24"/>
      <c r="C119" s="36" t="s">
        <v>53</v>
      </c>
      <c r="D119" s="26">
        <v>6</v>
      </c>
      <c r="E119" s="37"/>
      <c r="F119" s="25"/>
      <c r="G119" s="23"/>
    </row>
    <row r="120" spans="2:7" ht="22.5" x14ac:dyDescent="0.25">
      <c r="B120" s="24"/>
      <c r="C120" s="38" t="s">
        <v>54</v>
      </c>
      <c r="D120" s="82">
        <v>125</v>
      </c>
      <c r="E120" s="161" t="s">
        <v>55</v>
      </c>
      <c r="F120" s="162"/>
      <c r="G120" s="165">
        <f>D121/D120</f>
        <v>6.3968800000000003</v>
      </c>
    </row>
    <row r="121" spans="2:7" ht="22.5" x14ac:dyDescent="0.25">
      <c r="B121" s="24"/>
      <c r="C121" s="38" t="s">
        <v>56</v>
      </c>
      <c r="D121" s="27">
        <v>799.61</v>
      </c>
      <c r="E121" s="163"/>
      <c r="F121" s="164"/>
      <c r="G121" s="166"/>
    </row>
    <row r="122" spans="2:7" ht="23.25" x14ac:dyDescent="0.25">
      <c r="B122" s="24"/>
      <c r="C122" s="39"/>
      <c r="D122" s="28"/>
      <c r="E122" s="40"/>
      <c r="F122" s="24"/>
      <c r="G122" s="23"/>
    </row>
    <row r="123" spans="2:7" ht="23.25" x14ac:dyDescent="0.25">
      <c r="B123" s="24"/>
      <c r="C123" s="69" t="s">
        <v>57</v>
      </c>
      <c r="D123" s="99" t="s">
        <v>97</v>
      </c>
      <c r="E123" s="24"/>
      <c r="F123" s="24"/>
      <c r="G123" s="23"/>
    </row>
    <row r="124" spans="2:7" ht="23.25" x14ac:dyDescent="0.25">
      <c r="B124" s="24"/>
      <c r="C124" s="69" t="s">
        <v>58</v>
      </c>
      <c r="D124" s="75">
        <v>105</v>
      </c>
      <c r="E124" s="24"/>
      <c r="F124" s="24"/>
      <c r="G124" s="23"/>
    </row>
    <row r="125" spans="2:7" ht="23.25" x14ac:dyDescent="0.25">
      <c r="B125" s="24"/>
      <c r="C125" s="69" t="s">
        <v>59</v>
      </c>
      <c r="D125" s="70" t="s">
        <v>98</v>
      </c>
      <c r="E125" s="24"/>
      <c r="F125" s="24"/>
      <c r="G125" s="23"/>
    </row>
    <row r="126" spans="2:7" ht="24" thickBot="1" x14ac:dyDescent="0.3">
      <c r="B126" s="24"/>
      <c r="C126" s="24"/>
      <c r="D126" s="24"/>
      <c r="E126" s="24"/>
      <c r="F126" s="24"/>
      <c r="G126" s="23"/>
    </row>
    <row r="127" spans="2:7" ht="48" thickBot="1" x14ac:dyDescent="0.3">
      <c r="B127" s="140" t="s">
        <v>7</v>
      </c>
      <c r="C127" s="141"/>
      <c r="D127" s="29" t="s">
        <v>60</v>
      </c>
      <c r="E127" s="142" t="s">
        <v>61</v>
      </c>
      <c r="F127" s="143"/>
      <c r="G127" s="30" t="s">
        <v>62</v>
      </c>
    </row>
    <row r="128" spans="2:7" ht="24" thickBot="1" x14ac:dyDescent="0.3">
      <c r="B128" s="144" t="s">
        <v>63</v>
      </c>
      <c r="C128" s="145"/>
      <c r="D128" s="52">
        <v>50.01</v>
      </c>
      <c r="E128" s="72">
        <v>6</v>
      </c>
      <c r="F128" s="53" t="s">
        <v>6</v>
      </c>
      <c r="G128" s="54">
        <f t="shared" ref="G128:G135" si="3">D128*E128</f>
        <v>300.06</v>
      </c>
    </row>
    <row r="129" spans="2:7" ht="40.15" customHeight="1" x14ac:dyDescent="0.25">
      <c r="B129" s="146" t="s">
        <v>64</v>
      </c>
      <c r="C129" s="147"/>
      <c r="D129" s="55">
        <v>70.41</v>
      </c>
      <c r="E129" s="76">
        <v>2.4</v>
      </c>
      <c r="F129" s="56" t="s">
        <v>8</v>
      </c>
      <c r="G129" s="57">
        <f t="shared" si="3"/>
        <v>168.98399999999998</v>
      </c>
    </row>
    <row r="130" spans="2:7" ht="24" thickBot="1" x14ac:dyDescent="0.3">
      <c r="B130" s="148" t="s">
        <v>65</v>
      </c>
      <c r="C130" s="149"/>
      <c r="D130" s="58">
        <v>222.31</v>
      </c>
      <c r="E130" s="77">
        <v>2.4</v>
      </c>
      <c r="F130" s="59" t="s">
        <v>8</v>
      </c>
      <c r="G130" s="60">
        <f t="shared" si="3"/>
        <v>533.54399999999998</v>
      </c>
    </row>
    <row r="131" spans="2:7" ht="24" thickBot="1" x14ac:dyDescent="0.3">
      <c r="B131" s="150" t="s">
        <v>9</v>
      </c>
      <c r="C131" s="151"/>
      <c r="D131" s="61"/>
      <c r="E131" s="61"/>
      <c r="F131" s="62" t="s">
        <v>6</v>
      </c>
      <c r="G131" s="63">
        <f t="shared" si="3"/>
        <v>0</v>
      </c>
    </row>
    <row r="132" spans="2:7" ht="49.9" customHeight="1" x14ac:dyDescent="0.25">
      <c r="B132" s="146" t="s">
        <v>66</v>
      </c>
      <c r="C132" s="147"/>
      <c r="D132" s="55"/>
      <c r="E132" s="55"/>
      <c r="F132" s="56" t="s">
        <v>6</v>
      </c>
      <c r="G132" s="57">
        <f t="shared" si="3"/>
        <v>0</v>
      </c>
    </row>
    <row r="133" spans="2:7" ht="23.25" x14ac:dyDescent="0.25">
      <c r="B133" s="152" t="s">
        <v>67</v>
      </c>
      <c r="C133" s="153"/>
      <c r="D133" s="64"/>
      <c r="E133" s="64"/>
      <c r="F133" s="65" t="s">
        <v>6</v>
      </c>
      <c r="G133" s="66">
        <f t="shared" si="3"/>
        <v>0</v>
      </c>
    </row>
    <row r="134" spans="2:7" ht="23.25" x14ac:dyDescent="0.25">
      <c r="B134" s="152" t="s">
        <v>10</v>
      </c>
      <c r="C134" s="153"/>
      <c r="D134" s="67"/>
      <c r="E134" s="73"/>
      <c r="F134" s="65" t="s">
        <v>6</v>
      </c>
      <c r="G134" s="66">
        <f t="shared" si="3"/>
        <v>0</v>
      </c>
    </row>
    <row r="135" spans="2:7" ht="23.25" x14ac:dyDescent="0.25">
      <c r="B135" s="152" t="s">
        <v>68</v>
      </c>
      <c r="C135" s="153"/>
      <c r="D135" s="67"/>
      <c r="E135" s="73"/>
      <c r="F135" s="65" t="s">
        <v>6</v>
      </c>
      <c r="G135" s="66">
        <f t="shared" si="3"/>
        <v>0</v>
      </c>
    </row>
    <row r="136" spans="2:7" ht="23.25" x14ac:dyDescent="0.25">
      <c r="B136" s="152" t="s">
        <v>12</v>
      </c>
      <c r="C136" s="153"/>
      <c r="D136" s="67"/>
      <c r="E136" s="73"/>
      <c r="F136" s="65" t="s">
        <v>6</v>
      </c>
      <c r="G136" s="66">
        <f>D136*E136</f>
        <v>0</v>
      </c>
    </row>
    <row r="137" spans="2:7" ht="24" thickBot="1" x14ac:dyDescent="0.3">
      <c r="B137" s="148" t="s">
        <v>11</v>
      </c>
      <c r="C137" s="149"/>
      <c r="D137" s="58"/>
      <c r="E137" s="58"/>
      <c r="F137" s="59" t="s">
        <v>6</v>
      </c>
      <c r="G137" s="68">
        <f>D137*E137</f>
        <v>0</v>
      </c>
    </row>
    <row r="138" spans="2:7" ht="23.25" x14ac:dyDescent="0.25">
      <c r="B138" s="24"/>
      <c r="C138" s="41"/>
      <c r="D138" s="41"/>
      <c r="E138" s="31"/>
      <c r="F138" s="31"/>
      <c r="G138" s="23"/>
    </row>
    <row r="139" spans="2:7" ht="25.5" x14ac:dyDescent="0.25">
      <c r="B139" s="24"/>
      <c r="C139" s="34" t="s">
        <v>69</v>
      </c>
      <c r="D139" s="35"/>
      <c r="E139" s="24"/>
      <c r="F139" s="24"/>
      <c r="G139" s="23"/>
    </row>
    <row r="140" spans="2:7" ht="18.75" x14ac:dyDescent="0.25">
      <c r="B140" s="24"/>
      <c r="C140" s="137" t="s">
        <v>70</v>
      </c>
      <c r="D140" s="42" t="s">
        <v>71</v>
      </c>
      <c r="E140" s="43">
        <f>ROUND((G128+D121)/D121,2)</f>
        <v>1.38</v>
      </c>
      <c r="F140" s="43"/>
      <c r="G140" s="25"/>
    </row>
    <row r="141" spans="2:7" ht="23.25" x14ac:dyDescent="0.25">
      <c r="B141" s="24"/>
      <c r="C141" s="137"/>
      <c r="D141" s="42" t="s">
        <v>72</v>
      </c>
      <c r="E141" s="43">
        <f>ROUND((G129+G130+D121)/D121,2)</f>
        <v>1.88</v>
      </c>
      <c r="F141" s="43"/>
      <c r="G141" s="32"/>
    </row>
    <row r="142" spans="2:7" ht="23.25" x14ac:dyDescent="0.25">
      <c r="B142" s="24"/>
      <c r="C142" s="137"/>
      <c r="D142" s="42" t="s">
        <v>73</v>
      </c>
      <c r="E142" s="43">
        <f>ROUND((G131+D121)/D121,2)</f>
        <v>1</v>
      </c>
      <c r="F142" s="25"/>
      <c r="G142" s="32"/>
    </row>
    <row r="143" spans="2:7" ht="23.25" x14ac:dyDescent="0.25">
      <c r="B143" s="24"/>
      <c r="C143" s="137"/>
      <c r="D143" s="44" t="s">
        <v>74</v>
      </c>
      <c r="E143" s="45">
        <f>ROUND((SUM(G132:G137)+D121)/D121,2)</f>
        <v>1</v>
      </c>
      <c r="F143" s="25"/>
      <c r="G143" s="32"/>
    </row>
    <row r="144" spans="2:7" ht="25.5" x14ac:dyDescent="0.25">
      <c r="B144" s="24"/>
      <c r="C144" s="24"/>
      <c r="D144" s="46" t="s">
        <v>75</v>
      </c>
      <c r="E144" s="47">
        <f>SUM(E140:E143)-IF(D125="сплошная",3,2)</f>
        <v>3.26</v>
      </c>
      <c r="F144" s="48"/>
      <c r="G144" s="23"/>
    </row>
    <row r="145" spans="2:7" ht="23.25" x14ac:dyDescent="0.25">
      <c r="B145" s="24"/>
      <c r="C145" s="24"/>
      <c r="D145" s="24"/>
      <c r="E145" s="49"/>
      <c r="F145" s="24"/>
      <c r="G145" s="23"/>
    </row>
    <row r="146" spans="2:7" ht="25.5" x14ac:dyDescent="0.35">
      <c r="B146" s="33"/>
      <c r="C146" s="50" t="s">
        <v>76</v>
      </c>
      <c r="D146" s="138">
        <f>E144*D121</f>
        <v>2606.7285999999999</v>
      </c>
      <c r="E146" s="138"/>
      <c r="F146" s="24"/>
      <c r="G146" s="23"/>
    </row>
    <row r="147" spans="2:7" ht="18.75" x14ac:dyDescent="0.3">
      <c r="B147" s="24"/>
      <c r="C147" s="51" t="s">
        <v>77</v>
      </c>
      <c r="D147" s="139">
        <f>D146/D120</f>
        <v>20.853828799999999</v>
      </c>
      <c r="E147" s="139"/>
      <c r="F147" s="24"/>
      <c r="G147" s="24"/>
    </row>
    <row r="150" spans="2:7" ht="60.75" x14ac:dyDescent="0.8">
      <c r="B150" s="167" t="s">
        <v>132</v>
      </c>
      <c r="C150" s="167"/>
      <c r="D150" s="167"/>
      <c r="E150" s="167"/>
      <c r="F150" s="167"/>
      <c r="G150" s="167"/>
    </row>
    <row r="151" spans="2:7" ht="18.75" x14ac:dyDescent="0.25">
      <c r="B151" s="168" t="s">
        <v>50</v>
      </c>
      <c r="C151" s="168"/>
      <c r="D151" s="168"/>
      <c r="E151" s="168"/>
      <c r="F151" s="168"/>
      <c r="G151" s="168"/>
    </row>
    <row r="152" spans="2:7" ht="25.5" x14ac:dyDescent="0.25">
      <c r="B152" s="24"/>
      <c r="C152" s="34" t="s">
        <v>51</v>
      </c>
      <c r="D152" s="35"/>
      <c r="E152" s="24"/>
      <c r="F152" s="24"/>
      <c r="G152" s="23"/>
    </row>
    <row r="153" spans="2:7" ht="39.950000000000003" customHeight="1" x14ac:dyDescent="0.25">
      <c r="B153" s="25"/>
      <c r="C153" s="154" t="s">
        <v>52</v>
      </c>
      <c r="D153" s="157" t="s">
        <v>81</v>
      </c>
      <c r="E153" s="158"/>
      <c r="F153" s="158"/>
      <c r="G153" s="159"/>
    </row>
    <row r="154" spans="2:7" ht="19.5" customHeight="1" x14ac:dyDescent="0.25">
      <c r="B154" s="25"/>
      <c r="C154" s="155"/>
      <c r="D154" s="157" t="s">
        <v>82</v>
      </c>
      <c r="E154" s="158"/>
      <c r="F154" s="158"/>
      <c r="G154" s="159"/>
    </row>
    <row r="155" spans="2:7" ht="19.5" x14ac:dyDescent="0.25">
      <c r="B155" s="25"/>
      <c r="C155" s="156"/>
      <c r="D155" s="160" t="s">
        <v>99</v>
      </c>
      <c r="E155" s="160"/>
      <c r="F155" s="160"/>
      <c r="G155" s="160"/>
    </row>
    <row r="156" spans="2:7" ht="23.25" x14ac:dyDescent="0.25">
      <c r="B156" s="24"/>
      <c r="C156" s="36" t="s">
        <v>53</v>
      </c>
      <c r="D156" s="26">
        <v>0.8</v>
      </c>
      <c r="E156" s="37"/>
      <c r="F156" s="25"/>
      <c r="G156" s="23"/>
    </row>
    <row r="157" spans="2:7" ht="22.5" x14ac:dyDescent="0.25">
      <c r="B157" s="24"/>
      <c r="C157" s="38" t="s">
        <v>54</v>
      </c>
      <c r="D157" s="82">
        <v>51</v>
      </c>
      <c r="E157" s="161" t="s">
        <v>55</v>
      </c>
      <c r="F157" s="162"/>
      <c r="G157" s="165">
        <f>D158/D157</f>
        <v>8.2017647058823542</v>
      </c>
    </row>
    <row r="158" spans="2:7" ht="22.5" x14ac:dyDescent="0.25">
      <c r="B158" s="24"/>
      <c r="C158" s="38" t="s">
        <v>56</v>
      </c>
      <c r="D158" s="27">
        <v>418.29</v>
      </c>
      <c r="E158" s="163"/>
      <c r="F158" s="164"/>
      <c r="G158" s="166"/>
    </row>
    <row r="159" spans="2:7" ht="23.25" x14ac:dyDescent="0.25">
      <c r="B159" s="24"/>
      <c r="C159" s="39"/>
      <c r="D159" s="28"/>
      <c r="E159" s="40"/>
      <c r="F159" s="24"/>
      <c r="G159" s="23"/>
    </row>
    <row r="160" spans="2:7" ht="23.25" x14ac:dyDescent="0.25">
      <c r="B160" s="24"/>
      <c r="C160" s="69" t="s">
        <v>57</v>
      </c>
      <c r="D160" s="99" t="s">
        <v>100</v>
      </c>
      <c r="E160" s="24"/>
      <c r="F160" s="24"/>
      <c r="G160" s="23"/>
    </row>
    <row r="161" spans="2:7" ht="23.25" x14ac:dyDescent="0.25">
      <c r="B161" s="24"/>
      <c r="C161" s="69" t="s">
        <v>58</v>
      </c>
      <c r="D161" s="75">
        <v>80</v>
      </c>
      <c r="E161" s="24"/>
      <c r="F161" s="24"/>
      <c r="G161" s="23"/>
    </row>
    <row r="162" spans="2:7" ht="23.25" x14ac:dyDescent="0.25">
      <c r="B162" s="24"/>
      <c r="C162" s="69" t="s">
        <v>59</v>
      </c>
      <c r="D162" s="70" t="s">
        <v>98</v>
      </c>
      <c r="E162" s="24"/>
      <c r="F162" s="24"/>
      <c r="G162" s="23"/>
    </row>
    <row r="163" spans="2:7" ht="24" thickBot="1" x14ac:dyDescent="0.3">
      <c r="B163" s="24"/>
      <c r="C163" s="24"/>
      <c r="D163" s="24"/>
      <c r="E163" s="24"/>
      <c r="F163" s="24"/>
      <c r="G163" s="23"/>
    </row>
    <row r="164" spans="2:7" ht="48" thickBot="1" x14ac:dyDescent="0.3">
      <c r="B164" s="140" t="s">
        <v>7</v>
      </c>
      <c r="C164" s="141"/>
      <c r="D164" s="29" t="s">
        <v>60</v>
      </c>
      <c r="E164" s="142" t="s">
        <v>61</v>
      </c>
      <c r="F164" s="143"/>
      <c r="G164" s="30" t="s">
        <v>62</v>
      </c>
    </row>
    <row r="165" spans="2:7" ht="24" thickBot="1" x14ac:dyDescent="0.3">
      <c r="B165" s="144" t="s">
        <v>63</v>
      </c>
      <c r="C165" s="145"/>
      <c r="D165" s="52">
        <v>50.01</v>
      </c>
      <c r="E165" s="72">
        <v>0.8</v>
      </c>
      <c r="F165" s="53" t="s">
        <v>6</v>
      </c>
      <c r="G165" s="54">
        <f t="shared" ref="G165:G172" si="4">D165*E165</f>
        <v>40.008000000000003</v>
      </c>
    </row>
    <row r="166" spans="2:7" ht="45.6" customHeight="1" x14ac:dyDescent="0.25">
      <c r="B166" s="146" t="s">
        <v>64</v>
      </c>
      <c r="C166" s="147"/>
      <c r="D166" s="55">
        <v>70.41</v>
      </c>
      <c r="E166" s="76">
        <v>0.3</v>
      </c>
      <c r="F166" s="56" t="s">
        <v>8</v>
      </c>
      <c r="G166" s="57">
        <f t="shared" si="4"/>
        <v>21.122999999999998</v>
      </c>
    </row>
    <row r="167" spans="2:7" ht="24" thickBot="1" x14ac:dyDescent="0.3">
      <c r="B167" s="148" t="s">
        <v>65</v>
      </c>
      <c r="C167" s="149"/>
      <c r="D167" s="58">
        <v>222.31</v>
      </c>
      <c r="E167" s="77">
        <v>0.3</v>
      </c>
      <c r="F167" s="59" t="s">
        <v>8</v>
      </c>
      <c r="G167" s="60">
        <f t="shared" si="4"/>
        <v>66.692999999999998</v>
      </c>
    </row>
    <row r="168" spans="2:7" ht="24" thickBot="1" x14ac:dyDescent="0.3">
      <c r="B168" s="150" t="s">
        <v>9</v>
      </c>
      <c r="C168" s="151"/>
      <c r="D168" s="61"/>
      <c r="E168" s="61"/>
      <c r="F168" s="62" t="s">
        <v>6</v>
      </c>
      <c r="G168" s="63">
        <f t="shared" si="4"/>
        <v>0</v>
      </c>
    </row>
    <row r="169" spans="2:7" ht="48" customHeight="1" x14ac:dyDescent="0.25">
      <c r="B169" s="146" t="s">
        <v>66</v>
      </c>
      <c r="C169" s="147"/>
      <c r="D169" s="55"/>
      <c r="E169" s="55"/>
      <c r="F169" s="56" t="s">
        <v>6</v>
      </c>
      <c r="G169" s="57">
        <f t="shared" si="4"/>
        <v>0</v>
      </c>
    </row>
    <row r="170" spans="2:7" ht="23.25" x14ac:dyDescent="0.25">
      <c r="B170" s="152" t="s">
        <v>67</v>
      </c>
      <c r="C170" s="153"/>
      <c r="D170" s="64"/>
      <c r="E170" s="64"/>
      <c r="F170" s="65" t="s">
        <v>6</v>
      </c>
      <c r="G170" s="66">
        <f t="shared" si="4"/>
        <v>0</v>
      </c>
    </row>
    <row r="171" spans="2:7" ht="23.25" x14ac:dyDescent="0.25">
      <c r="B171" s="152" t="s">
        <v>10</v>
      </c>
      <c r="C171" s="153"/>
      <c r="D171" s="67"/>
      <c r="E171" s="73"/>
      <c r="F171" s="65" t="s">
        <v>6</v>
      </c>
      <c r="G171" s="66">
        <f t="shared" si="4"/>
        <v>0</v>
      </c>
    </row>
    <row r="172" spans="2:7" ht="23.25" x14ac:dyDescent="0.25">
      <c r="B172" s="152" t="s">
        <v>68</v>
      </c>
      <c r="C172" s="153"/>
      <c r="D172" s="67"/>
      <c r="E172" s="73"/>
      <c r="F172" s="65" t="s">
        <v>6</v>
      </c>
      <c r="G172" s="66">
        <f t="shared" si="4"/>
        <v>0</v>
      </c>
    </row>
    <row r="173" spans="2:7" ht="23.25" x14ac:dyDescent="0.25">
      <c r="B173" s="152" t="s">
        <v>12</v>
      </c>
      <c r="C173" s="153"/>
      <c r="D173" s="67"/>
      <c r="E173" s="73"/>
      <c r="F173" s="65" t="s">
        <v>6</v>
      </c>
      <c r="G173" s="66">
        <f>D173*E173</f>
        <v>0</v>
      </c>
    </row>
    <row r="174" spans="2:7" ht="24" thickBot="1" x14ac:dyDescent="0.3">
      <c r="B174" s="148" t="s">
        <v>11</v>
      </c>
      <c r="C174" s="149"/>
      <c r="D174" s="58"/>
      <c r="E174" s="58"/>
      <c r="F174" s="59" t="s">
        <v>6</v>
      </c>
      <c r="G174" s="68">
        <f>D174*E174</f>
        <v>0</v>
      </c>
    </row>
    <row r="175" spans="2:7" ht="23.25" x14ac:dyDescent="0.25">
      <c r="B175" s="24"/>
      <c r="C175" s="41"/>
      <c r="D175" s="41"/>
      <c r="E175" s="31"/>
      <c r="F175" s="31"/>
      <c r="G175" s="23"/>
    </row>
    <row r="176" spans="2:7" ht="25.5" x14ac:dyDescent="0.25">
      <c r="B176" s="24"/>
      <c r="C176" s="34" t="s">
        <v>69</v>
      </c>
      <c r="D176" s="35"/>
      <c r="E176" s="24"/>
      <c r="F176" s="24"/>
      <c r="G176" s="23"/>
    </row>
    <row r="177" spans="2:7" ht="18.75" x14ac:dyDescent="0.25">
      <c r="B177" s="24"/>
      <c r="C177" s="137" t="s">
        <v>70</v>
      </c>
      <c r="D177" s="42" t="s">
        <v>71</v>
      </c>
      <c r="E177" s="43">
        <f>ROUND((G165+D158)/D158,2)</f>
        <v>1.1000000000000001</v>
      </c>
      <c r="F177" s="43"/>
      <c r="G177" s="25"/>
    </row>
    <row r="178" spans="2:7" ht="23.25" x14ac:dyDescent="0.25">
      <c r="B178" s="24"/>
      <c r="C178" s="137"/>
      <c r="D178" s="42" t="s">
        <v>72</v>
      </c>
      <c r="E178" s="43">
        <f>ROUND((G166+G167+D158)/D158,2)</f>
        <v>1.21</v>
      </c>
      <c r="F178" s="43"/>
      <c r="G178" s="32"/>
    </row>
    <row r="179" spans="2:7" ht="23.25" x14ac:dyDescent="0.25">
      <c r="B179" s="24"/>
      <c r="C179" s="137"/>
      <c r="D179" s="42" t="s">
        <v>73</v>
      </c>
      <c r="E179" s="43">
        <f>ROUND((G168+D158)/D158,2)</f>
        <v>1</v>
      </c>
      <c r="F179" s="25"/>
      <c r="G179" s="32"/>
    </row>
    <row r="180" spans="2:7" ht="23.25" x14ac:dyDescent="0.25">
      <c r="B180" s="24"/>
      <c r="C180" s="137"/>
      <c r="D180" s="44" t="s">
        <v>74</v>
      </c>
      <c r="E180" s="45">
        <f>ROUND((SUM(G169:G174)+D158)/D158,2)</f>
        <v>1</v>
      </c>
      <c r="F180" s="25"/>
      <c r="G180" s="32"/>
    </row>
    <row r="181" spans="2:7" ht="25.5" x14ac:dyDescent="0.25">
      <c r="B181" s="24"/>
      <c r="C181" s="24"/>
      <c r="D181" s="46" t="s">
        <v>75</v>
      </c>
      <c r="E181" s="47">
        <f>SUM(E177:E180)-IF(D162="сплошная",3,2)</f>
        <v>2.3100000000000005</v>
      </c>
      <c r="F181" s="48"/>
      <c r="G181" s="23"/>
    </row>
    <row r="182" spans="2:7" ht="23.25" x14ac:dyDescent="0.25">
      <c r="B182" s="24"/>
      <c r="C182" s="24"/>
      <c r="D182" s="24"/>
      <c r="E182" s="49"/>
      <c r="F182" s="24"/>
      <c r="G182" s="23"/>
    </row>
    <row r="183" spans="2:7" ht="25.5" x14ac:dyDescent="0.35">
      <c r="B183" s="33"/>
      <c r="C183" s="50" t="s">
        <v>76</v>
      </c>
      <c r="D183" s="138">
        <f>E181*D158</f>
        <v>966.24990000000025</v>
      </c>
      <c r="E183" s="138"/>
      <c r="F183" s="24"/>
      <c r="G183" s="23"/>
    </row>
    <row r="184" spans="2:7" ht="18.75" x14ac:dyDescent="0.3">
      <c r="B184" s="24"/>
      <c r="C184" s="51" t="s">
        <v>77</v>
      </c>
      <c r="D184" s="139">
        <f>D183/D157</f>
        <v>18.946076470588242</v>
      </c>
      <c r="E184" s="139"/>
      <c r="F184" s="24"/>
      <c r="G184" s="24"/>
    </row>
    <row r="187" spans="2:7" ht="60.75" x14ac:dyDescent="0.8">
      <c r="B187" s="167" t="s">
        <v>133</v>
      </c>
      <c r="C187" s="167"/>
      <c r="D187" s="167"/>
      <c r="E187" s="167"/>
      <c r="F187" s="167"/>
      <c r="G187" s="167"/>
    </row>
    <row r="188" spans="2:7" ht="18.75" x14ac:dyDescent="0.25">
      <c r="B188" s="168" t="s">
        <v>50</v>
      </c>
      <c r="C188" s="168"/>
      <c r="D188" s="168"/>
      <c r="E188" s="168"/>
      <c r="F188" s="168"/>
      <c r="G188" s="168"/>
    </row>
    <row r="189" spans="2:7" ht="25.5" x14ac:dyDescent="0.25">
      <c r="B189" s="24"/>
      <c r="C189" s="34" t="s">
        <v>51</v>
      </c>
      <c r="D189" s="35"/>
      <c r="E189" s="24"/>
      <c r="F189" s="24"/>
      <c r="G189" s="23"/>
    </row>
    <row r="190" spans="2:7" ht="39.950000000000003" customHeight="1" x14ac:dyDescent="0.25">
      <c r="B190" s="25"/>
      <c r="C190" s="154" t="s">
        <v>52</v>
      </c>
      <c r="D190" s="157" t="s">
        <v>81</v>
      </c>
      <c r="E190" s="158"/>
      <c r="F190" s="158"/>
      <c r="G190" s="159"/>
    </row>
    <row r="191" spans="2:7" ht="19.5" customHeight="1" x14ac:dyDescent="0.25">
      <c r="B191" s="25"/>
      <c r="C191" s="155"/>
      <c r="D191" s="157" t="s">
        <v>82</v>
      </c>
      <c r="E191" s="158"/>
      <c r="F191" s="158"/>
      <c r="G191" s="159"/>
    </row>
    <row r="192" spans="2:7" ht="19.5" x14ac:dyDescent="0.25">
      <c r="B192" s="25"/>
      <c r="C192" s="156"/>
      <c r="D192" s="160" t="s">
        <v>101</v>
      </c>
      <c r="E192" s="160"/>
      <c r="F192" s="160"/>
      <c r="G192" s="160"/>
    </row>
    <row r="193" spans="2:7" ht="23.25" x14ac:dyDescent="0.25">
      <c r="B193" s="24"/>
      <c r="C193" s="36" t="s">
        <v>53</v>
      </c>
      <c r="D193" s="26">
        <v>1.1000000000000001</v>
      </c>
      <c r="E193" s="37"/>
      <c r="F193" s="25"/>
      <c r="G193" s="23"/>
    </row>
    <row r="194" spans="2:7" ht="22.5" x14ac:dyDescent="0.25">
      <c r="B194" s="24"/>
      <c r="C194" s="38" t="s">
        <v>54</v>
      </c>
      <c r="D194" s="82">
        <v>18</v>
      </c>
      <c r="E194" s="161" t="s">
        <v>55</v>
      </c>
      <c r="F194" s="162"/>
      <c r="G194" s="165">
        <f>D195/D194</f>
        <v>2.1977777777777781</v>
      </c>
    </row>
    <row r="195" spans="2:7" ht="22.5" x14ac:dyDescent="0.25">
      <c r="B195" s="24"/>
      <c r="C195" s="38" t="s">
        <v>56</v>
      </c>
      <c r="D195" s="27">
        <v>39.56</v>
      </c>
      <c r="E195" s="163"/>
      <c r="F195" s="164"/>
      <c r="G195" s="166"/>
    </row>
    <row r="196" spans="2:7" ht="23.25" x14ac:dyDescent="0.25">
      <c r="B196" s="24"/>
      <c r="C196" s="39"/>
      <c r="D196" s="28"/>
      <c r="E196" s="40"/>
      <c r="F196" s="24"/>
      <c r="G196" s="23"/>
    </row>
    <row r="197" spans="2:7" ht="23.25" x14ac:dyDescent="0.25">
      <c r="B197" s="24"/>
      <c r="C197" s="69" t="s">
        <v>57</v>
      </c>
      <c r="D197" s="99" t="s">
        <v>102</v>
      </c>
      <c r="E197" s="24"/>
      <c r="F197" s="24"/>
      <c r="G197" s="23"/>
    </row>
    <row r="198" spans="2:7" ht="23.25" x14ac:dyDescent="0.25">
      <c r="B198" s="24"/>
      <c r="C198" s="69" t="s">
        <v>58</v>
      </c>
      <c r="D198" s="75">
        <v>85</v>
      </c>
      <c r="E198" s="24"/>
      <c r="F198" s="24"/>
      <c r="G198" s="23"/>
    </row>
    <row r="199" spans="2:7" ht="23.25" x14ac:dyDescent="0.25">
      <c r="B199" s="24"/>
      <c r="C199" s="69" t="s">
        <v>59</v>
      </c>
      <c r="D199" s="70" t="s">
        <v>98</v>
      </c>
      <c r="E199" s="24"/>
      <c r="F199" s="24"/>
      <c r="G199" s="23"/>
    </row>
    <row r="200" spans="2:7" ht="24" thickBot="1" x14ac:dyDescent="0.3">
      <c r="B200" s="24"/>
      <c r="C200" s="24"/>
      <c r="D200" s="24"/>
      <c r="E200" s="24"/>
      <c r="F200" s="24"/>
      <c r="G200" s="23"/>
    </row>
    <row r="201" spans="2:7" ht="48" thickBot="1" x14ac:dyDescent="0.3">
      <c r="B201" s="140" t="s">
        <v>7</v>
      </c>
      <c r="C201" s="141"/>
      <c r="D201" s="29" t="s">
        <v>60</v>
      </c>
      <c r="E201" s="142" t="s">
        <v>61</v>
      </c>
      <c r="F201" s="143"/>
      <c r="G201" s="30" t="s">
        <v>62</v>
      </c>
    </row>
    <row r="202" spans="2:7" ht="24" thickBot="1" x14ac:dyDescent="0.3">
      <c r="B202" s="144" t="s">
        <v>63</v>
      </c>
      <c r="C202" s="145"/>
      <c r="D202" s="52">
        <v>50.01</v>
      </c>
      <c r="E202" s="72">
        <v>1.1000000000000001</v>
      </c>
      <c r="F202" s="53" t="s">
        <v>6</v>
      </c>
      <c r="G202" s="54">
        <f t="shared" ref="G202:G209" si="5">D202*E202</f>
        <v>55.011000000000003</v>
      </c>
    </row>
    <row r="203" spans="2:7" ht="23.25" x14ac:dyDescent="0.25">
      <c r="B203" s="146" t="s">
        <v>64</v>
      </c>
      <c r="C203" s="147"/>
      <c r="D203" s="55">
        <v>70.41</v>
      </c>
      <c r="E203" s="76">
        <v>0.4</v>
      </c>
      <c r="F203" s="56" t="s">
        <v>8</v>
      </c>
      <c r="G203" s="57">
        <f t="shared" si="5"/>
        <v>28.164000000000001</v>
      </c>
    </row>
    <row r="204" spans="2:7" ht="24" thickBot="1" x14ac:dyDescent="0.3">
      <c r="B204" s="148" t="s">
        <v>65</v>
      </c>
      <c r="C204" s="149"/>
      <c r="D204" s="58">
        <v>222.31</v>
      </c>
      <c r="E204" s="77">
        <v>0.4</v>
      </c>
      <c r="F204" s="59" t="s">
        <v>8</v>
      </c>
      <c r="G204" s="60">
        <f t="shared" si="5"/>
        <v>88.924000000000007</v>
      </c>
    </row>
    <row r="205" spans="2:7" ht="24" thickBot="1" x14ac:dyDescent="0.3">
      <c r="B205" s="150" t="s">
        <v>9</v>
      </c>
      <c r="C205" s="151"/>
      <c r="D205" s="61"/>
      <c r="E205" s="61"/>
      <c r="F205" s="62" t="s">
        <v>6</v>
      </c>
      <c r="G205" s="63">
        <f t="shared" si="5"/>
        <v>0</v>
      </c>
    </row>
    <row r="206" spans="2:7" ht="23.25" x14ac:dyDescent="0.25">
      <c r="B206" s="146" t="s">
        <v>66</v>
      </c>
      <c r="C206" s="147"/>
      <c r="D206" s="55"/>
      <c r="E206" s="55"/>
      <c r="F206" s="56" t="s">
        <v>6</v>
      </c>
      <c r="G206" s="57">
        <f t="shared" si="5"/>
        <v>0</v>
      </c>
    </row>
    <row r="207" spans="2:7" ht="23.25" x14ac:dyDescent="0.25">
      <c r="B207" s="152" t="s">
        <v>67</v>
      </c>
      <c r="C207" s="153"/>
      <c r="D207" s="64"/>
      <c r="E207" s="64"/>
      <c r="F207" s="65" t="s">
        <v>6</v>
      </c>
      <c r="G207" s="66">
        <f t="shared" si="5"/>
        <v>0</v>
      </c>
    </row>
    <row r="208" spans="2:7" ht="23.25" x14ac:dyDescent="0.25">
      <c r="B208" s="152" t="s">
        <v>10</v>
      </c>
      <c r="C208" s="153"/>
      <c r="D208" s="67"/>
      <c r="E208" s="73"/>
      <c r="F208" s="65" t="s">
        <v>6</v>
      </c>
      <c r="G208" s="66">
        <f t="shared" si="5"/>
        <v>0</v>
      </c>
    </row>
    <row r="209" spans="2:7" ht="23.25" x14ac:dyDescent="0.25">
      <c r="B209" s="152" t="s">
        <v>68</v>
      </c>
      <c r="C209" s="153"/>
      <c r="D209" s="67"/>
      <c r="E209" s="73"/>
      <c r="F209" s="65" t="s">
        <v>6</v>
      </c>
      <c r="G209" s="66">
        <f t="shared" si="5"/>
        <v>0</v>
      </c>
    </row>
    <row r="210" spans="2:7" ht="23.25" x14ac:dyDescent="0.25">
      <c r="B210" s="152" t="s">
        <v>12</v>
      </c>
      <c r="C210" s="153"/>
      <c r="D210" s="67"/>
      <c r="E210" s="73"/>
      <c r="F210" s="65" t="s">
        <v>6</v>
      </c>
      <c r="G210" s="66">
        <f>D210*E210</f>
        <v>0</v>
      </c>
    </row>
    <row r="211" spans="2:7" ht="24" thickBot="1" x14ac:dyDescent="0.3">
      <c r="B211" s="148" t="s">
        <v>11</v>
      </c>
      <c r="C211" s="149"/>
      <c r="D211" s="58"/>
      <c r="E211" s="58"/>
      <c r="F211" s="59" t="s">
        <v>6</v>
      </c>
      <c r="G211" s="68">
        <f>D211*E211</f>
        <v>0</v>
      </c>
    </row>
    <row r="212" spans="2:7" ht="23.25" x14ac:dyDescent="0.25">
      <c r="B212" s="24"/>
      <c r="C212" s="41"/>
      <c r="D212" s="41"/>
      <c r="E212" s="31"/>
      <c r="F212" s="31"/>
      <c r="G212" s="23"/>
    </row>
    <row r="213" spans="2:7" ht="25.5" x14ac:dyDescent="0.25">
      <c r="B213" s="24"/>
      <c r="C213" s="34" t="s">
        <v>69</v>
      </c>
      <c r="D213" s="35"/>
      <c r="E213" s="24"/>
      <c r="F213" s="24"/>
      <c r="G213" s="23"/>
    </row>
    <row r="214" spans="2:7" ht="18.75" x14ac:dyDescent="0.25">
      <c r="B214" s="24"/>
      <c r="C214" s="137" t="s">
        <v>70</v>
      </c>
      <c r="D214" s="71" t="s">
        <v>71</v>
      </c>
      <c r="E214" s="43">
        <f>ROUND((G202+D195)/D195,2)</f>
        <v>2.39</v>
      </c>
      <c r="F214" s="43"/>
      <c r="G214" s="25"/>
    </row>
    <row r="215" spans="2:7" ht="23.25" x14ac:dyDescent="0.25">
      <c r="B215" s="24"/>
      <c r="C215" s="137"/>
      <c r="D215" s="71" t="s">
        <v>72</v>
      </c>
      <c r="E215" s="43">
        <f>ROUND((G203+G204+D195)/D195,2)</f>
        <v>3.96</v>
      </c>
      <c r="F215" s="43"/>
      <c r="G215" s="32"/>
    </row>
    <row r="216" spans="2:7" ht="23.25" x14ac:dyDescent="0.25">
      <c r="B216" s="24"/>
      <c r="C216" s="137"/>
      <c r="D216" s="71" t="s">
        <v>73</v>
      </c>
      <c r="E216" s="43">
        <f>ROUND((G205+D195)/D195,2)</f>
        <v>1</v>
      </c>
      <c r="F216" s="25"/>
      <c r="G216" s="32"/>
    </row>
    <row r="217" spans="2:7" ht="23.25" x14ac:dyDescent="0.25">
      <c r="B217" s="24"/>
      <c r="C217" s="137"/>
      <c r="D217" s="44" t="s">
        <v>74</v>
      </c>
      <c r="E217" s="45">
        <f>ROUND((SUM(G206:G211)+D195)/D195,2)</f>
        <v>1</v>
      </c>
      <c r="F217" s="25"/>
      <c r="G217" s="32"/>
    </row>
    <row r="218" spans="2:7" ht="25.5" x14ac:dyDescent="0.25">
      <c r="B218" s="24"/>
      <c r="C218" s="24"/>
      <c r="D218" s="46" t="s">
        <v>75</v>
      </c>
      <c r="E218" s="47">
        <f>SUM(E214:E217)-IF(D199="сплошная",3,2)</f>
        <v>6.35</v>
      </c>
      <c r="F218" s="48"/>
      <c r="G218" s="23"/>
    </row>
    <row r="219" spans="2:7" ht="23.25" x14ac:dyDescent="0.25">
      <c r="B219" s="24"/>
      <c r="C219" s="24"/>
      <c r="D219" s="24"/>
      <c r="E219" s="49"/>
      <c r="F219" s="24"/>
      <c r="G219" s="23"/>
    </row>
    <row r="220" spans="2:7" ht="25.5" x14ac:dyDescent="0.35">
      <c r="B220" s="33"/>
      <c r="C220" s="50" t="s">
        <v>76</v>
      </c>
      <c r="D220" s="138">
        <f>E218*D195</f>
        <v>251.20599999999999</v>
      </c>
      <c r="E220" s="138"/>
      <c r="F220" s="24"/>
      <c r="G220" s="23"/>
    </row>
    <row r="221" spans="2:7" ht="18.75" x14ac:dyDescent="0.3">
      <c r="B221" s="24"/>
      <c r="C221" s="51" t="s">
        <v>77</v>
      </c>
      <c r="D221" s="139">
        <f>D220/D194</f>
        <v>13.955888888888888</v>
      </c>
      <c r="E221" s="139"/>
      <c r="F221" s="24"/>
      <c r="G221" s="24"/>
    </row>
    <row r="224" spans="2:7" ht="60.75" x14ac:dyDescent="0.8">
      <c r="B224" s="167" t="s">
        <v>134</v>
      </c>
      <c r="C224" s="167"/>
      <c r="D224" s="167"/>
      <c r="E224" s="167"/>
      <c r="F224" s="167"/>
      <c r="G224" s="167"/>
    </row>
    <row r="225" spans="2:7" ht="18.75" x14ac:dyDescent="0.25">
      <c r="B225" s="168" t="s">
        <v>50</v>
      </c>
      <c r="C225" s="168"/>
      <c r="D225" s="168"/>
      <c r="E225" s="168"/>
      <c r="F225" s="168"/>
      <c r="G225" s="168"/>
    </row>
    <row r="226" spans="2:7" ht="25.5" x14ac:dyDescent="0.25">
      <c r="B226" s="24"/>
      <c r="C226" s="34" t="s">
        <v>51</v>
      </c>
      <c r="D226" s="35"/>
      <c r="E226" s="24"/>
      <c r="F226" s="24"/>
      <c r="G226" s="23"/>
    </row>
    <row r="227" spans="2:7" ht="39.950000000000003" customHeight="1" x14ac:dyDescent="0.25">
      <c r="B227" s="25"/>
      <c r="C227" s="154" t="s">
        <v>52</v>
      </c>
      <c r="D227" s="157" t="s">
        <v>81</v>
      </c>
      <c r="E227" s="158"/>
      <c r="F227" s="158"/>
      <c r="G227" s="159"/>
    </row>
    <row r="228" spans="2:7" ht="19.5" customHeight="1" x14ac:dyDescent="0.25">
      <c r="B228" s="25"/>
      <c r="C228" s="155"/>
      <c r="D228" s="157" t="s">
        <v>82</v>
      </c>
      <c r="E228" s="158"/>
      <c r="F228" s="158"/>
      <c r="G228" s="159"/>
    </row>
    <row r="229" spans="2:7" ht="19.5" x14ac:dyDescent="0.25">
      <c r="B229" s="25"/>
      <c r="C229" s="156"/>
      <c r="D229" s="160" t="s">
        <v>103</v>
      </c>
      <c r="E229" s="160"/>
      <c r="F229" s="160"/>
      <c r="G229" s="160"/>
    </row>
    <row r="230" spans="2:7" ht="23.25" x14ac:dyDescent="0.25">
      <c r="B230" s="24"/>
      <c r="C230" s="36" t="s">
        <v>53</v>
      </c>
      <c r="D230" s="26">
        <v>2.2999999999999998</v>
      </c>
      <c r="E230" s="37"/>
      <c r="F230" s="25"/>
      <c r="G230" s="23"/>
    </row>
    <row r="231" spans="2:7" ht="22.5" x14ac:dyDescent="0.25">
      <c r="B231" s="24"/>
      <c r="C231" s="38" t="s">
        <v>54</v>
      </c>
      <c r="D231" s="82">
        <v>14</v>
      </c>
      <c r="E231" s="161" t="s">
        <v>55</v>
      </c>
      <c r="F231" s="162"/>
      <c r="G231" s="165">
        <f>D232/D231</f>
        <v>8.5114285714285707</v>
      </c>
    </row>
    <row r="232" spans="2:7" ht="22.5" x14ac:dyDescent="0.25">
      <c r="B232" s="24"/>
      <c r="C232" s="38" t="s">
        <v>56</v>
      </c>
      <c r="D232" s="27">
        <v>119.16</v>
      </c>
      <c r="E232" s="163"/>
      <c r="F232" s="164"/>
      <c r="G232" s="166"/>
    </row>
    <row r="233" spans="2:7" ht="23.25" x14ac:dyDescent="0.25">
      <c r="B233" s="24"/>
      <c r="C233" s="39"/>
      <c r="D233" s="28"/>
      <c r="E233" s="40"/>
      <c r="F233" s="24"/>
      <c r="G233" s="23"/>
    </row>
    <row r="234" spans="2:7" ht="23.25" x14ac:dyDescent="0.25">
      <c r="B234" s="24"/>
      <c r="C234" s="69" t="s">
        <v>57</v>
      </c>
      <c r="D234" s="99" t="s">
        <v>104</v>
      </c>
      <c r="E234" s="24"/>
      <c r="F234" s="24"/>
      <c r="G234" s="23"/>
    </row>
    <row r="235" spans="2:7" ht="23.25" x14ac:dyDescent="0.25">
      <c r="B235" s="24"/>
      <c r="C235" s="69" t="s">
        <v>58</v>
      </c>
      <c r="D235" s="75">
        <v>60</v>
      </c>
      <c r="E235" s="24"/>
      <c r="F235" s="24"/>
      <c r="G235" s="23"/>
    </row>
    <row r="236" spans="2:7" ht="23.25" x14ac:dyDescent="0.25">
      <c r="B236" s="24"/>
      <c r="C236" s="69" t="s">
        <v>59</v>
      </c>
      <c r="D236" s="70" t="s">
        <v>98</v>
      </c>
      <c r="E236" s="24"/>
      <c r="F236" s="24"/>
      <c r="G236" s="23"/>
    </row>
    <row r="237" spans="2:7" ht="24" thickBot="1" x14ac:dyDescent="0.3">
      <c r="B237" s="24"/>
      <c r="C237" s="24"/>
      <c r="D237" s="24"/>
      <c r="E237" s="24"/>
      <c r="F237" s="24"/>
      <c r="G237" s="23"/>
    </row>
    <row r="238" spans="2:7" ht="48" thickBot="1" x14ac:dyDescent="0.3">
      <c r="B238" s="140" t="s">
        <v>7</v>
      </c>
      <c r="C238" s="141"/>
      <c r="D238" s="29" t="s">
        <v>60</v>
      </c>
      <c r="E238" s="142" t="s">
        <v>61</v>
      </c>
      <c r="F238" s="143"/>
      <c r="G238" s="30" t="s">
        <v>62</v>
      </c>
    </row>
    <row r="239" spans="2:7" ht="24" thickBot="1" x14ac:dyDescent="0.3">
      <c r="B239" s="144" t="s">
        <v>63</v>
      </c>
      <c r="C239" s="145"/>
      <c r="D239" s="52">
        <v>50.01</v>
      </c>
      <c r="E239" s="72">
        <v>2.2999999999999998</v>
      </c>
      <c r="F239" s="53" t="s">
        <v>6</v>
      </c>
      <c r="G239" s="54">
        <f t="shared" ref="G239:G246" si="6">D239*E239</f>
        <v>115.02299999999998</v>
      </c>
    </row>
    <row r="240" spans="2:7" ht="23.25" x14ac:dyDescent="0.25">
      <c r="B240" s="146" t="s">
        <v>64</v>
      </c>
      <c r="C240" s="147"/>
      <c r="D240" s="55">
        <v>70.41</v>
      </c>
      <c r="E240" s="76">
        <v>0.9</v>
      </c>
      <c r="F240" s="56" t="s">
        <v>8</v>
      </c>
      <c r="G240" s="57">
        <f t="shared" si="6"/>
        <v>63.369</v>
      </c>
    </row>
    <row r="241" spans="2:7" ht="24" thickBot="1" x14ac:dyDescent="0.3">
      <c r="B241" s="148" t="s">
        <v>65</v>
      </c>
      <c r="C241" s="149"/>
      <c r="D241" s="58">
        <v>222.31</v>
      </c>
      <c r="E241" s="77">
        <v>0.9</v>
      </c>
      <c r="F241" s="59" t="s">
        <v>8</v>
      </c>
      <c r="G241" s="60">
        <f t="shared" si="6"/>
        <v>200.07900000000001</v>
      </c>
    </row>
    <row r="242" spans="2:7" ht="24" thickBot="1" x14ac:dyDescent="0.3">
      <c r="B242" s="150" t="s">
        <v>9</v>
      </c>
      <c r="C242" s="151"/>
      <c r="D242" s="61"/>
      <c r="E242" s="61"/>
      <c r="F242" s="62" t="s">
        <v>6</v>
      </c>
      <c r="G242" s="63">
        <f t="shared" si="6"/>
        <v>0</v>
      </c>
    </row>
    <row r="243" spans="2:7" ht="23.25" x14ac:dyDescent="0.25">
      <c r="B243" s="146" t="s">
        <v>66</v>
      </c>
      <c r="C243" s="147"/>
      <c r="D243" s="55"/>
      <c r="E243" s="55"/>
      <c r="F243" s="56" t="s">
        <v>6</v>
      </c>
      <c r="G243" s="57">
        <f t="shared" si="6"/>
        <v>0</v>
      </c>
    </row>
    <row r="244" spans="2:7" ht="23.25" x14ac:dyDescent="0.25">
      <c r="B244" s="152" t="s">
        <v>67</v>
      </c>
      <c r="C244" s="153"/>
      <c r="D244" s="64"/>
      <c r="E244" s="64"/>
      <c r="F244" s="65" t="s">
        <v>6</v>
      </c>
      <c r="G244" s="66">
        <f t="shared" si="6"/>
        <v>0</v>
      </c>
    </row>
    <row r="245" spans="2:7" ht="23.25" x14ac:dyDescent="0.25">
      <c r="B245" s="152" t="s">
        <v>10</v>
      </c>
      <c r="C245" s="153"/>
      <c r="D245" s="67"/>
      <c r="E245" s="73"/>
      <c r="F245" s="65" t="s">
        <v>6</v>
      </c>
      <c r="G245" s="66">
        <f t="shared" si="6"/>
        <v>0</v>
      </c>
    </row>
    <row r="246" spans="2:7" ht="23.25" x14ac:dyDescent="0.25">
      <c r="B246" s="152" t="s">
        <v>68</v>
      </c>
      <c r="C246" s="153"/>
      <c r="D246" s="67"/>
      <c r="E246" s="73"/>
      <c r="F246" s="65" t="s">
        <v>6</v>
      </c>
      <c r="G246" s="66">
        <f t="shared" si="6"/>
        <v>0</v>
      </c>
    </row>
    <row r="247" spans="2:7" ht="23.25" x14ac:dyDescent="0.25">
      <c r="B247" s="152" t="s">
        <v>12</v>
      </c>
      <c r="C247" s="153"/>
      <c r="D247" s="67"/>
      <c r="E247" s="73"/>
      <c r="F247" s="65" t="s">
        <v>6</v>
      </c>
      <c r="G247" s="66">
        <f>D247*E247</f>
        <v>0</v>
      </c>
    </row>
    <row r="248" spans="2:7" ht="24" thickBot="1" x14ac:dyDescent="0.3">
      <c r="B248" s="148" t="s">
        <v>11</v>
      </c>
      <c r="C248" s="149"/>
      <c r="D248" s="58"/>
      <c r="E248" s="58"/>
      <c r="F248" s="59" t="s">
        <v>6</v>
      </c>
      <c r="G248" s="68">
        <f>D248*E248</f>
        <v>0</v>
      </c>
    </row>
    <row r="249" spans="2:7" ht="23.25" x14ac:dyDescent="0.25">
      <c r="B249" s="24"/>
      <c r="C249" s="41"/>
      <c r="D249" s="41"/>
      <c r="E249" s="31"/>
      <c r="F249" s="31"/>
      <c r="G249" s="23"/>
    </row>
    <row r="250" spans="2:7" ht="25.5" x14ac:dyDescent="0.25">
      <c r="B250" s="24"/>
      <c r="C250" s="34" t="s">
        <v>69</v>
      </c>
      <c r="D250" s="35"/>
      <c r="E250" s="24"/>
      <c r="F250" s="24"/>
      <c r="G250" s="23"/>
    </row>
    <row r="251" spans="2:7" ht="18.75" x14ac:dyDescent="0.25">
      <c r="B251" s="24"/>
      <c r="C251" s="137" t="s">
        <v>70</v>
      </c>
      <c r="D251" s="71" t="s">
        <v>71</v>
      </c>
      <c r="E251" s="43">
        <f>ROUND((G239+D232)/D232,2)</f>
        <v>1.97</v>
      </c>
      <c r="F251" s="43"/>
      <c r="G251" s="25"/>
    </row>
    <row r="252" spans="2:7" ht="23.25" x14ac:dyDescent="0.25">
      <c r="B252" s="24"/>
      <c r="C252" s="137"/>
      <c r="D252" s="71" t="s">
        <v>72</v>
      </c>
      <c r="E252" s="43">
        <f>ROUND((G240+G241+D232)/D232,2)</f>
        <v>3.21</v>
      </c>
      <c r="F252" s="43"/>
      <c r="G252" s="32"/>
    </row>
    <row r="253" spans="2:7" ht="23.25" x14ac:dyDescent="0.25">
      <c r="B253" s="24"/>
      <c r="C253" s="137"/>
      <c r="D253" s="71" t="s">
        <v>73</v>
      </c>
      <c r="E253" s="43">
        <f>ROUND((G242+D232)/D232,2)</f>
        <v>1</v>
      </c>
      <c r="F253" s="25"/>
      <c r="G253" s="32"/>
    </row>
    <row r="254" spans="2:7" ht="23.25" x14ac:dyDescent="0.25">
      <c r="B254" s="24"/>
      <c r="C254" s="137"/>
      <c r="D254" s="44" t="s">
        <v>74</v>
      </c>
      <c r="E254" s="45">
        <f>ROUND((SUM(G243:G248)+D232)/D232,2)</f>
        <v>1</v>
      </c>
      <c r="F254" s="25"/>
      <c r="G254" s="32"/>
    </row>
    <row r="255" spans="2:7" ht="25.5" x14ac:dyDescent="0.25">
      <c r="B255" s="24"/>
      <c r="C255" s="24"/>
      <c r="D255" s="46" t="s">
        <v>75</v>
      </c>
      <c r="E255" s="47">
        <f>SUM(E251:E254)-IF(D236="сплошная",3,2)</f>
        <v>5.18</v>
      </c>
      <c r="F255" s="48"/>
      <c r="G255" s="23"/>
    </row>
    <row r="256" spans="2:7" ht="23.25" x14ac:dyDescent="0.25">
      <c r="B256" s="24"/>
      <c r="C256" s="24"/>
      <c r="D256" s="24"/>
      <c r="E256" s="49"/>
      <c r="F256" s="24"/>
      <c r="G256" s="23"/>
    </row>
    <row r="257" spans="2:7" ht="25.5" x14ac:dyDescent="0.35">
      <c r="B257" s="33"/>
      <c r="C257" s="50" t="s">
        <v>76</v>
      </c>
      <c r="D257" s="138">
        <f>E255*D232</f>
        <v>617.24879999999996</v>
      </c>
      <c r="E257" s="138"/>
      <c r="F257" s="24"/>
      <c r="G257" s="23"/>
    </row>
    <row r="258" spans="2:7" ht="18.75" x14ac:dyDescent="0.3">
      <c r="B258" s="24"/>
      <c r="C258" s="51" t="s">
        <v>77</v>
      </c>
      <c r="D258" s="139">
        <f>D257/D231</f>
        <v>44.089199999999998</v>
      </c>
      <c r="E258" s="139"/>
      <c r="F258" s="24"/>
      <c r="G258" s="24"/>
    </row>
    <row r="261" spans="2:7" ht="60.75" x14ac:dyDescent="0.8">
      <c r="B261" s="167" t="s">
        <v>135</v>
      </c>
      <c r="C261" s="167"/>
      <c r="D261" s="167"/>
      <c r="E261" s="167"/>
      <c r="F261" s="167"/>
      <c r="G261" s="167"/>
    </row>
    <row r="262" spans="2:7" ht="18.75" x14ac:dyDescent="0.25">
      <c r="B262" s="168" t="s">
        <v>50</v>
      </c>
      <c r="C262" s="168"/>
      <c r="D262" s="168"/>
      <c r="E262" s="168"/>
      <c r="F262" s="168"/>
      <c r="G262" s="168"/>
    </row>
    <row r="263" spans="2:7" ht="25.5" x14ac:dyDescent="0.25">
      <c r="B263" s="24"/>
      <c r="C263" s="34" t="s">
        <v>51</v>
      </c>
      <c r="D263" s="35"/>
      <c r="E263" s="24"/>
      <c r="F263" s="24"/>
      <c r="G263" s="23"/>
    </row>
    <row r="264" spans="2:7" ht="39.950000000000003" customHeight="1" x14ac:dyDescent="0.25">
      <c r="B264" s="25"/>
      <c r="C264" s="154" t="s">
        <v>52</v>
      </c>
      <c r="D264" s="157" t="s">
        <v>81</v>
      </c>
      <c r="E264" s="158"/>
      <c r="F264" s="158"/>
      <c r="G264" s="159"/>
    </row>
    <row r="265" spans="2:7" ht="19.5" customHeight="1" x14ac:dyDescent="0.25">
      <c r="B265" s="25"/>
      <c r="C265" s="155"/>
      <c r="D265" s="157" t="s">
        <v>82</v>
      </c>
      <c r="E265" s="158"/>
      <c r="F265" s="158"/>
      <c r="G265" s="159"/>
    </row>
    <row r="266" spans="2:7" ht="19.5" x14ac:dyDescent="0.25">
      <c r="B266" s="25"/>
      <c r="C266" s="156"/>
      <c r="D266" s="160" t="s">
        <v>105</v>
      </c>
      <c r="E266" s="160"/>
      <c r="F266" s="160"/>
      <c r="G266" s="160"/>
    </row>
    <row r="267" spans="2:7" ht="23.25" x14ac:dyDescent="0.25">
      <c r="B267" s="24"/>
      <c r="C267" s="36" t="s">
        <v>53</v>
      </c>
      <c r="D267" s="26">
        <v>3.4</v>
      </c>
      <c r="E267" s="37"/>
      <c r="F267" s="25"/>
      <c r="G267" s="23"/>
    </row>
    <row r="268" spans="2:7" ht="22.5" x14ac:dyDescent="0.25">
      <c r="B268" s="24"/>
      <c r="C268" s="38" t="s">
        <v>54</v>
      </c>
      <c r="D268" s="82">
        <v>56</v>
      </c>
      <c r="E268" s="161" t="s">
        <v>55</v>
      </c>
      <c r="F268" s="162"/>
      <c r="G268" s="165">
        <f>D269/D268</f>
        <v>0.47892857142857143</v>
      </c>
    </row>
    <row r="269" spans="2:7" ht="22.5" x14ac:dyDescent="0.25">
      <c r="B269" s="24"/>
      <c r="C269" s="38" t="s">
        <v>56</v>
      </c>
      <c r="D269" s="27">
        <v>26.82</v>
      </c>
      <c r="E269" s="163"/>
      <c r="F269" s="164"/>
      <c r="G269" s="166"/>
    </row>
    <row r="270" spans="2:7" ht="23.25" x14ac:dyDescent="0.25">
      <c r="B270" s="24"/>
      <c r="C270" s="39"/>
      <c r="D270" s="28"/>
      <c r="E270" s="40"/>
      <c r="F270" s="24"/>
      <c r="G270" s="23"/>
    </row>
    <row r="271" spans="2:7" ht="23.25" x14ac:dyDescent="0.25">
      <c r="B271" s="24"/>
      <c r="C271" s="69" t="s">
        <v>57</v>
      </c>
      <c r="D271" s="99" t="s">
        <v>106</v>
      </c>
      <c r="E271" s="24"/>
      <c r="F271" s="24"/>
      <c r="G271" s="23"/>
    </row>
    <row r="272" spans="2:7" ht="23.25" x14ac:dyDescent="0.25">
      <c r="B272" s="24"/>
      <c r="C272" s="69" t="s">
        <v>58</v>
      </c>
      <c r="D272" s="75">
        <v>52</v>
      </c>
      <c r="E272" s="24"/>
      <c r="F272" s="24"/>
      <c r="G272" s="23"/>
    </row>
    <row r="273" spans="2:7" ht="23.25" x14ac:dyDescent="0.25">
      <c r="B273" s="24"/>
      <c r="C273" s="69" t="s">
        <v>59</v>
      </c>
      <c r="D273" s="70" t="s">
        <v>98</v>
      </c>
      <c r="E273" s="24"/>
      <c r="F273" s="24"/>
      <c r="G273" s="23"/>
    </row>
    <row r="274" spans="2:7" ht="24" thickBot="1" x14ac:dyDescent="0.3">
      <c r="B274" s="24"/>
      <c r="C274" s="24"/>
      <c r="D274" s="24"/>
      <c r="E274" s="24"/>
      <c r="F274" s="24"/>
      <c r="G274" s="23"/>
    </row>
    <row r="275" spans="2:7" ht="48" thickBot="1" x14ac:dyDescent="0.3">
      <c r="B275" s="140" t="s">
        <v>7</v>
      </c>
      <c r="C275" s="141"/>
      <c r="D275" s="29" t="s">
        <v>60</v>
      </c>
      <c r="E275" s="142" t="s">
        <v>61</v>
      </c>
      <c r="F275" s="143"/>
      <c r="G275" s="30" t="s">
        <v>62</v>
      </c>
    </row>
    <row r="276" spans="2:7" ht="24" thickBot="1" x14ac:dyDescent="0.3">
      <c r="B276" s="144" t="s">
        <v>63</v>
      </c>
      <c r="C276" s="145"/>
      <c r="D276" s="52">
        <v>50.01</v>
      </c>
      <c r="E276" s="72">
        <v>3.4</v>
      </c>
      <c r="F276" s="53" t="s">
        <v>6</v>
      </c>
      <c r="G276" s="54">
        <f t="shared" ref="G276:G283" si="7">D276*E276</f>
        <v>170.03399999999999</v>
      </c>
    </row>
    <row r="277" spans="2:7" ht="23.25" x14ac:dyDescent="0.25">
      <c r="B277" s="146" t="s">
        <v>64</v>
      </c>
      <c r="C277" s="147"/>
      <c r="D277" s="55">
        <v>70.41</v>
      </c>
      <c r="E277" s="76">
        <v>1.4</v>
      </c>
      <c r="F277" s="56" t="s">
        <v>8</v>
      </c>
      <c r="G277" s="57">
        <f t="shared" si="7"/>
        <v>98.573999999999984</v>
      </c>
    </row>
    <row r="278" spans="2:7" ht="24" thickBot="1" x14ac:dyDescent="0.3">
      <c r="B278" s="148" t="s">
        <v>65</v>
      </c>
      <c r="C278" s="149"/>
      <c r="D278" s="58">
        <v>222.31</v>
      </c>
      <c r="E278" s="77">
        <v>1.4</v>
      </c>
      <c r="F278" s="59" t="s">
        <v>8</v>
      </c>
      <c r="G278" s="60">
        <f t="shared" si="7"/>
        <v>311.23399999999998</v>
      </c>
    </row>
    <row r="279" spans="2:7" ht="24" thickBot="1" x14ac:dyDescent="0.3">
      <c r="B279" s="150" t="s">
        <v>9</v>
      </c>
      <c r="C279" s="151"/>
      <c r="D279" s="61"/>
      <c r="E279" s="61"/>
      <c r="F279" s="62" t="s">
        <v>6</v>
      </c>
      <c r="G279" s="63">
        <f t="shared" si="7"/>
        <v>0</v>
      </c>
    </row>
    <row r="280" spans="2:7" ht="23.25" x14ac:dyDescent="0.25">
      <c r="B280" s="146" t="s">
        <v>66</v>
      </c>
      <c r="C280" s="147"/>
      <c r="D280" s="55"/>
      <c r="E280" s="55"/>
      <c r="F280" s="56" t="s">
        <v>6</v>
      </c>
      <c r="G280" s="57">
        <f t="shared" si="7"/>
        <v>0</v>
      </c>
    </row>
    <row r="281" spans="2:7" ht="23.25" x14ac:dyDescent="0.25">
      <c r="B281" s="152" t="s">
        <v>67</v>
      </c>
      <c r="C281" s="153"/>
      <c r="D281" s="64"/>
      <c r="E281" s="64"/>
      <c r="F281" s="65" t="s">
        <v>6</v>
      </c>
      <c r="G281" s="66">
        <f t="shared" si="7"/>
        <v>0</v>
      </c>
    </row>
    <row r="282" spans="2:7" ht="23.25" x14ac:dyDescent="0.25">
      <c r="B282" s="152" t="s">
        <v>10</v>
      </c>
      <c r="C282" s="153"/>
      <c r="D282" s="67"/>
      <c r="E282" s="73"/>
      <c r="F282" s="65" t="s">
        <v>6</v>
      </c>
      <c r="G282" s="66">
        <f t="shared" si="7"/>
        <v>0</v>
      </c>
    </row>
    <row r="283" spans="2:7" ht="23.25" x14ac:dyDescent="0.25">
      <c r="B283" s="152" t="s">
        <v>68</v>
      </c>
      <c r="C283" s="153"/>
      <c r="D283" s="67"/>
      <c r="E283" s="73"/>
      <c r="F283" s="65" t="s">
        <v>6</v>
      </c>
      <c r="G283" s="66">
        <f t="shared" si="7"/>
        <v>0</v>
      </c>
    </row>
    <row r="284" spans="2:7" ht="23.25" x14ac:dyDescent="0.25">
      <c r="B284" s="152" t="s">
        <v>12</v>
      </c>
      <c r="C284" s="153"/>
      <c r="D284" s="67"/>
      <c r="E284" s="73"/>
      <c r="F284" s="65" t="s">
        <v>6</v>
      </c>
      <c r="G284" s="66">
        <f>D284*E284</f>
        <v>0</v>
      </c>
    </row>
    <row r="285" spans="2:7" ht="24" thickBot="1" x14ac:dyDescent="0.3">
      <c r="B285" s="148" t="s">
        <v>11</v>
      </c>
      <c r="C285" s="149"/>
      <c r="D285" s="58"/>
      <c r="E285" s="58"/>
      <c r="F285" s="59" t="s">
        <v>6</v>
      </c>
      <c r="G285" s="68">
        <f>D285*E285</f>
        <v>0</v>
      </c>
    </row>
    <row r="286" spans="2:7" ht="23.25" x14ac:dyDescent="0.25">
      <c r="B286" s="24"/>
      <c r="C286" s="41"/>
      <c r="D286" s="41"/>
      <c r="E286" s="31"/>
      <c r="F286" s="31"/>
      <c r="G286" s="23"/>
    </row>
    <row r="287" spans="2:7" ht="25.5" x14ac:dyDescent="0.25">
      <c r="B287" s="24"/>
      <c r="C287" s="34" t="s">
        <v>69</v>
      </c>
      <c r="D287" s="35"/>
      <c r="E287" s="24"/>
      <c r="F287" s="24"/>
      <c r="G287" s="23"/>
    </row>
    <row r="288" spans="2:7" ht="18.75" x14ac:dyDescent="0.25">
      <c r="B288" s="24"/>
      <c r="C288" s="137" t="s">
        <v>70</v>
      </c>
      <c r="D288" s="71" t="s">
        <v>71</v>
      </c>
      <c r="E288" s="43">
        <f>ROUND((G276+D269)/D269,2)</f>
        <v>7.34</v>
      </c>
      <c r="F288" s="43"/>
      <c r="G288" s="25"/>
    </row>
    <row r="289" spans="2:7" ht="23.25" x14ac:dyDescent="0.25">
      <c r="B289" s="24"/>
      <c r="C289" s="137"/>
      <c r="D289" s="71" t="s">
        <v>72</v>
      </c>
      <c r="E289" s="43">
        <f>ROUND((G277+G278+D269)/D269,2)</f>
        <v>16.28</v>
      </c>
      <c r="F289" s="43"/>
      <c r="G289" s="32"/>
    </row>
    <row r="290" spans="2:7" ht="23.25" x14ac:dyDescent="0.25">
      <c r="B290" s="24"/>
      <c r="C290" s="137"/>
      <c r="D290" s="71" t="s">
        <v>73</v>
      </c>
      <c r="E290" s="43">
        <f>ROUND((G279+D269)/D269,2)</f>
        <v>1</v>
      </c>
      <c r="F290" s="25"/>
      <c r="G290" s="32"/>
    </row>
    <row r="291" spans="2:7" ht="23.25" x14ac:dyDescent="0.25">
      <c r="B291" s="24"/>
      <c r="C291" s="137"/>
      <c r="D291" s="44" t="s">
        <v>74</v>
      </c>
      <c r="E291" s="45">
        <f>ROUND((SUM(G280:G285)+D269)/D269,2)</f>
        <v>1</v>
      </c>
      <c r="F291" s="25"/>
      <c r="G291" s="32"/>
    </row>
    <row r="292" spans="2:7" ht="25.5" x14ac:dyDescent="0.25">
      <c r="B292" s="24"/>
      <c r="C292" s="24"/>
      <c r="D292" s="46" t="s">
        <v>75</v>
      </c>
      <c r="E292" s="47">
        <f>SUM(E288:E291)-IF(D273="сплошная",3,2)</f>
        <v>23.62</v>
      </c>
      <c r="F292" s="48"/>
      <c r="G292" s="23"/>
    </row>
    <row r="293" spans="2:7" ht="23.25" x14ac:dyDescent="0.25">
      <c r="B293" s="24"/>
      <c r="C293" s="24"/>
      <c r="D293" s="24"/>
      <c r="E293" s="49"/>
      <c r="F293" s="24"/>
      <c r="G293" s="23"/>
    </row>
    <row r="294" spans="2:7" ht="25.5" x14ac:dyDescent="0.35">
      <c r="B294" s="33"/>
      <c r="C294" s="50" t="s">
        <v>76</v>
      </c>
      <c r="D294" s="138">
        <f>E292*D269</f>
        <v>633.48840000000007</v>
      </c>
      <c r="E294" s="138"/>
      <c r="F294" s="24"/>
      <c r="G294" s="23"/>
    </row>
    <row r="295" spans="2:7" ht="18.75" x14ac:dyDescent="0.3">
      <c r="B295" s="24"/>
      <c r="C295" s="51" t="s">
        <v>77</v>
      </c>
      <c r="D295" s="139">
        <f>D294/D268</f>
        <v>11.312292857142859</v>
      </c>
      <c r="E295" s="139"/>
      <c r="F295" s="24"/>
      <c r="G295" s="24"/>
    </row>
    <row r="298" spans="2:7" ht="60.75" x14ac:dyDescent="0.8">
      <c r="B298" s="167" t="s">
        <v>136</v>
      </c>
      <c r="C298" s="167"/>
      <c r="D298" s="167"/>
      <c r="E298" s="167"/>
      <c r="F298" s="167"/>
      <c r="G298" s="167"/>
    </row>
    <row r="299" spans="2:7" ht="18.75" x14ac:dyDescent="0.25">
      <c r="B299" s="168" t="s">
        <v>50</v>
      </c>
      <c r="C299" s="168"/>
      <c r="D299" s="168"/>
      <c r="E299" s="168"/>
      <c r="F299" s="168"/>
      <c r="G299" s="168"/>
    </row>
    <row r="300" spans="2:7" ht="25.5" x14ac:dyDescent="0.25">
      <c r="B300" s="24"/>
      <c r="C300" s="34" t="s">
        <v>51</v>
      </c>
      <c r="D300" s="35"/>
      <c r="E300" s="24"/>
      <c r="F300" s="24"/>
      <c r="G300" s="23"/>
    </row>
    <row r="301" spans="2:7" ht="39.950000000000003" customHeight="1" x14ac:dyDescent="0.25">
      <c r="B301" s="25"/>
      <c r="C301" s="154" t="s">
        <v>52</v>
      </c>
      <c r="D301" s="157" t="s">
        <v>81</v>
      </c>
      <c r="E301" s="158"/>
      <c r="F301" s="158"/>
      <c r="G301" s="159"/>
    </row>
    <row r="302" spans="2:7" ht="19.5" customHeight="1" x14ac:dyDescent="0.25">
      <c r="B302" s="25"/>
      <c r="C302" s="155"/>
      <c r="D302" s="157" t="s">
        <v>82</v>
      </c>
      <c r="E302" s="158"/>
      <c r="F302" s="158"/>
      <c r="G302" s="159"/>
    </row>
    <row r="303" spans="2:7" ht="19.5" x14ac:dyDescent="0.25">
      <c r="B303" s="25"/>
      <c r="C303" s="156"/>
      <c r="D303" s="160" t="s">
        <v>107</v>
      </c>
      <c r="E303" s="160"/>
      <c r="F303" s="160"/>
      <c r="G303" s="160"/>
    </row>
    <row r="304" spans="2:7" ht="23.25" x14ac:dyDescent="0.25">
      <c r="B304" s="24"/>
      <c r="C304" s="36" t="s">
        <v>53</v>
      </c>
      <c r="D304" s="26">
        <v>1.1000000000000001</v>
      </c>
      <c r="E304" s="37"/>
      <c r="F304" s="25"/>
      <c r="G304" s="23"/>
    </row>
    <row r="305" spans="2:7" ht="22.5" x14ac:dyDescent="0.25">
      <c r="B305" s="24"/>
      <c r="C305" s="38" t="s">
        <v>54</v>
      </c>
      <c r="D305" s="82">
        <v>22</v>
      </c>
      <c r="E305" s="161" t="s">
        <v>55</v>
      </c>
      <c r="F305" s="162"/>
      <c r="G305" s="165">
        <f>D306/D305</f>
        <v>16.467272727272725</v>
      </c>
    </row>
    <row r="306" spans="2:7" ht="22.5" x14ac:dyDescent="0.25">
      <c r="B306" s="24"/>
      <c r="C306" s="38" t="s">
        <v>56</v>
      </c>
      <c r="D306" s="27">
        <v>362.28</v>
      </c>
      <c r="E306" s="163"/>
      <c r="F306" s="164"/>
      <c r="G306" s="166"/>
    </row>
    <row r="307" spans="2:7" ht="23.25" x14ac:dyDescent="0.25">
      <c r="B307" s="24"/>
      <c r="C307" s="39"/>
      <c r="D307" s="28"/>
      <c r="E307" s="40"/>
      <c r="F307" s="24"/>
      <c r="G307" s="23"/>
    </row>
    <row r="308" spans="2:7" ht="23.25" x14ac:dyDescent="0.25">
      <c r="B308" s="24"/>
      <c r="C308" s="69" t="s">
        <v>57</v>
      </c>
      <c r="D308" s="99" t="s">
        <v>108</v>
      </c>
      <c r="E308" s="24"/>
      <c r="F308" s="24"/>
      <c r="G308" s="23"/>
    </row>
    <row r="309" spans="2:7" ht="23.25" x14ac:dyDescent="0.25">
      <c r="B309" s="24"/>
      <c r="C309" s="69" t="s">
        <v>58</v>
      </c>
      <c r="D309" s="75">
        <v>60</v>
      </c>
      <c r="E309" s="24"/>
      <c r="F309" s="24"/>
      <c r="G309" s="23"/>
    </row>
    <row r="310" spans="2:7" ht="23.25" x14ac:dyDescent="0.25">
      <c r="B310" s="24"/>
      <c r="C310" s="69" t="s">
        <v>59</v>
      </c>
      <c r="D310" s="70" t="s">
        <v>98</v>
      </c>
      <c r="E310" s="24"/>
      <c r="F310" s="24"/>
      <c r="G310" s="23"/>
    </row>
    <row r="311" spans="2:7" ht="24" thickBot="1" x14ac:dyDescent="0.3">
      <c r="B311" s="24"/>
      <c r="C311" s="24"/>
      <c r="D311" s="24"/>
      <c r="E311" s="24"/>
      <c r="F311" s="24"/>
      <c r="G311" s="23"/>
    </row>
    <row r="312" spans="2:7" ht="48" thickBot="1" x14ac:dyDescent="0.3">
      <c r="B312" s="140" t="s">
        <v>7</v>
      </c>
      <c r="C312" s="141"/>
      <c r="D312" s="29" t="s">
        <v>60</v>
      </c>
      <c r="E312" s="142" t="s">
        <v>61</v>
      </c>
      <c r="F312" s="143"/>
      <c r="G312" s="30" t="s">
        <v>62</v>
      </c>
    </row>
    <row r="313" spans="2:7" ht="24" thickBot="1" x14ac:dyDescent="0.3">
      <c r="B313" s="144" t="s">
        <v>63</v>
      </c>
      <c r="C313" s="145"/>
      <c r="D313" s="52">
        <v>50.01</v>
      </c>
      <c r="E313" s="72">
        <v>1.1000000000000001</v>
      </c>
      <c r="F313" s="53" t="s">
        <v>6</v>
      </c>
      <c r="G313" s="54">
        <f t="shared" ref="G313:G320" si="8">D313*E313</f>
        <v>55.011000000000003</v>
      </c>
    </row>
    <row r="314" spans="2:7" ht="23.25" x14ac:dyDescent="0.25">
      <c r="B314" s="146" t="s">
        <v>64</v>
      </c>
      <c r="C314" s="147"/>
      <c r="D314" s="55">
        <v>70.41</v>
      </c>
      <c r="E314" s="76">
        <v>0.4</v>
      </c>
      <c r="F314" s="56" t="s">
        <v>8</v>
      </c>
      <c r="G314" s="57">
        <f t="shared" si="8"/>
        <v>28.164000000000001</v>
      </c>
    </row>
    <row r="315" spans="2:7" ht="24" thickBot="1" x14ac:dyDescent="0.3">
      <c r="B315" s="148" t="s">
        <v>65</v>
      </c>
      <c r="C315" s="149"/>
      <c r="D315" s="58">
        <v>222.31</v>
      </c>
      <c r="E315" s="77">
        <v>0.4</v>
      </c>
      <c r="F315" s="59" t="s">
        <v>8</v>
      </c>
      <c r="G315" s="60">
        <f t="shared" si="8"/>
        <v>88.924000000000007</v>
      </c>
    </row>
    <row r="316" spans="2:7" ht="24" thickBot="1" x14ac:dyDescent="0.3">
      <c r="B316" s="150" t="s">
        <v>9</v>
      </c>
      <c r="C316" s="151"/>
      <c r="D316" s="61"/>
      <c r="E316" s="61"/>
      <c r="F316" s="62" t="s">
        <v>6</v>
      </c>
      <c r="G316" s="63">
        <f t="shared" si="8"/>
        <v>0</v>
      </c>
    </row>
    <row r="317" spans="2:7" ht="23.25" x14ac:dyDescent="0.25">
      <c r="B317" s="146" t="s">
        <v>66</v>
      </c>
      <c r="C317" s="147"/>
      <c r="D317" s="55"/>
      <c r="E317" s="55"/>
      <c r="F317" s="56" t="s">
        <v>6</v>
      </c>
      <c r="G317" s="57">
        <f t="shared" si="8"/>
        <v>0</v>
      </c>
    </row>
    <row r="318" spans="2:7" ht="23.25" x14ac:dyDescent="0.25">
      <c r="B318" s="152" t="s">
        <v>67</v>
      </c>
      <c r="C318" s="153"/>
      <c r="D318" s="64"/>
      <c r="E318" s="64"/>
      <c r="F318" s="65" t="s">
        <v>6</v>
      </c>
      <c r="G318" s="66">
        <f t="shared" si="8"/>
        <v>0</v>
      </c>
    </row>
    <row r="319" spans="2:7" ht="23.25" x14ac:dyDescent="0.25">
      <c r="B319" s="152" t="s">
        <v>10</v>
      </c>
      <c r="C319" s="153"/>
      <c r="D319" s="67"/>
      <c r="E319" s="73"/>
      <c r="F319" s="65" t="s">
        <v>6</v>
      </c>
      <c r="G319" s="66">
        <f t="shared" si="8"/>
        <v>0</v>
      </c>
    </row>
    <row r="320" spans="2:7" ht="23.25" x14ac:dyDescent="0.25">
      <c r="B320" s="152" t="s">
        <v>68</v>
      </c>
      <c r="C320" s="153"/>
      <c r="D320" s="67"/>
      <c r="E320" s="73"/>
      <c r="F320" s="65" t="s">
        <v>6</v>
      </c>
      <c r="G320" s="66">
        <f t="shared" si="8"/>
        <v>0</v>
      </c>
    </row>
    <row r="321" spans="2:7" ht="23.25" x14ac:dyDescent="0.25">
      <c r="B321" s="152" t="s">
        <v>12</v>
      </c>
      <c r="C321" s="153"/>
      <c r="D321" s="67"/>
      <c r="E321" s="73"/>
      <c r="F321" s="65" t="s">
        <v>6</v>
      </c>
      <c r="G321" s="66">
        <f>D321*E321</f>
        <v>0</v>
      </c>
    </row>
    <row r="322" spans="2:7" ht="24" thickBot="1" x14ac:dyDescent="0.3">
      <c r="B322" s="148" t="s">
        <v>11</v>
      </c>
      <c r="C322" s="149"/>
      <c r="D322" s="58"/>
      <c r="E322" s="58"/>
      <c r="F322" s="59" t="s">
        <v>6</v>
      </c>
      <c r="G322" s="68">
        <f>D322*E322</f>
        <v>0</v>
      </c>
    </row>
    <row r="323" spans="2:7" ht="23.25" x14ac:dyDescent="0.25">
      <c r="B323" s="24"/>
      <c r="C323" s="41"/>
      <c r="D323" s="41"/>
      <c r="E323" s="31"/>
      <c r="F323" s="31"/>
      <c r="G323" s="23"/>
    </row>
    <row r="324" spans="2:7" ht="25.5" x14ac:dyDescent="0.25">
      <c r="B324" s="24"/>
      <c r="C324" s="34" t="s">
        <v>69</v>
      </c>
      <c r="D324" s="35"/>
      <c r="E324" s="24"/>
      <c r="F324" s="24"/>
      <c r="G324" s="23"/>
    </row>
    <row r="325" spans="2:7" ht="18.75" x14ac:dyDescent="0.25">
      <c r="B325" s="24"/>
      <c r="C325" s="137" t="s">
        <v>70</v>
      </c>
      <c r="D325" s="71" t="s">
        <v>71</v>
      </c>
      <c r="E325" s="43">
        <f>ROUND((G313+D306)/D306,2)</f>
        <v>1.1499999999999999</v>
      </c>
      <c r="F325" s="43"/>
      <c r="G325" s="25"/>
    </row>
    <row r="326" spans="2:7" ht="23.25" x14ac:dyDescent="0.25">
      <c r="B326" s="24"/>
      <c r="C326" s="137"/>
      <c r="D326" s="71" t="s">
        <v>72</v>
      </c>
      <c r="E326" s="43">
        <f>ROUND((G314+G315+D306)/D306,2)</f>
        <v>1.32</v>
      </c>
      <c r="F326" s="43"/>
      <c r="G326" s="32"/>
    </row>
    <row r="327" spans="2:7" ht="23.25" x14ac:dyDescent="0.25">
      <c r="B327" s="24"/>
      <c r="C327" s="137"/>
      <c r="D327" s="71" t="s">
        <v>73</v>
      </c>
      <c r="E327" s="43">
        <f>ROUND((G316+D306)/D306,2)</f>
        <v>1</v>
      </c>
      <c r="F327" s="25"/>
      <c r="G327" s="32"/>
    </row>
    <row r="328" spans="2:7" ht="23.25" x14ac:dyDescent="0.25">
      <c r="B328" s="24"/>
      <c r="C328" s="137"/>
      <c r="D328" s="44" t="s">
        <v>74</v>
      </c>
      <c r="E328" s="45">
        <f>ROUND((SUM(G317:G322)+D306)/D306,2)</f>
        <v>1</v>
      </c>
      <c r="F328" s="25"/>
      <c r="G328" s="32"/>
    </row>
    <row r="329" spans="2:7" ht="25.5" x14ac:dyDescent="0.25">
      <c r="B329" s="24"/>
      <c r="C329" s="24"/>
      <c r="D329" s="46" t="s">
        <v>75</v>
      </c>
      <c r="E329" s="47">
        <f>SUM(E325:E328)-IF(D310="сплошная",3,2)</f>
        <v>2.4699999999999998</v>
      </c>
      <c r="F329" s="48"/>
      <c r="G329" s="23"/>
    </row>
    <row r="330" spans="2:7" ht="23.25" x14ac:dyDescent="0.25">
      <c r="B330" s="24"/>
      <c r="C330" s="24"/>
      <c r="D330" s="24"/>
      <c r="E330" s="49"/>
      <c r="F330" s="24"/>
      <c r="G330" s="23"/>
    </row>
    <row r="331" spans="2:7" ht="25.5" x14ac:dyDescent="0.35">
      <c r="B331" s="33"/>
      <c r="C331" s="50" t="s">
        <v>76</v>
      </c>
      <c r="D331" s="138">
        <f>E329*D306</f>
        <v>894.83159999999987</v>
      </c>
      <c r="E331" s="138"/>
      <c r="F331" s="24"/>
      <c r="G331" s="23"/>
    </row>
    <row r="332" spans="2:7" ht="18.75" x14ac:dyDescent="0.3">
      <c r="B332" s="24"/>
      <c r="C332" s="51" t="s">
        <v>77</v>
      </c>
      <c r="D332" s="139">
        <f>D331/D305</f>
        <v>40.67416363636363</v>
      </c>
      <c r="E332" s="139"/>
      <c r="F332" s="24"/>
      <c r="G332" s="24"/>
    </row>
    <row r="335" spans="2:7" ht="60.75" x14ac:dyDescent="0.8">
      <c r="B335" s="167" t="s">
        <v>137</v>
      </c>
      <c r="C335" s="167"/>
      <c r="D335" s="167"/>
      <c r="E335" s="167"/>
      <c r="F335" s="167"/>
      <c r="G335" s="167"/>
    </row>
    <row r="336" spans="2:7" ht="18.75" x14ac:dyDescent="0.25">
      <c r="B336" s="168" t="s">
        <v>50</v>
      </c>
      <c r="C336" s="168"/>
      <c r="D336" s="168"/>
      <c r="E336" s="168"/>
      <c r="F336" s="168"/>
      <c r="G336" s="168"/>
    </row>
    <row r="337" spans="2:7" ht="25.5" x14ac:dyDescent="0.25">
      <c r="B337" s="24"/>
      <c r="C337" s="34" t="s">
        <v>51</v>
      </c>
      <c r="D337" s="35"/>
      <c r="E337" s="24"/>
      <c r="F337" s="24"/>
      <c r="G337" s="23"/>
    </row>
    <row r="338" spans="2:7" ht="39.950000000000003" customHeight="1" x14ac:dyDescent="0.25">
      <c r="B338" s="25"/>
      <c r="C338" s="154" t="s">
        <v>52</v>
      </c>
      <c r="D338" s="157" t="s">
        <v>81</v>
      </c>
      <c r="E338" s="158"/>
      <c r="F338" s="158"/>
      <c r="G338" s="159"/>
    </row>
    <row r="339" spans="2:7" ht="19.5" customHeight="1" x14ac:dyDescent="0.25">
      <c r="B339" s="25"/>
      <c r="C339" s="155"/>
      <c r="D339" s="157" t="s">
        <v>82</v>
      </c>
      <c r="E339" s="158"/>
      <c r="F339" s="158"/>
      <c r="G339" s="159"/>
    </row>
    <row r="340" spans="2:7" ht="19.5" x14ac:dyDescent="0.25">
      <c r="B340" s="25"/>
      <c r="C340" s="156"/>
      <c r="D340" s="160" t="s">
        <v>109</v>
      </c>
      <c r="E340" s="160"/>
      <c r="F340" s="160"/>
      <c r="G340" s="160"/>
    </row>
    <row r="341" spans="2:7" ht="23.25" x14ac:dyDescent="0.25">
      <c r="B341" s="24"/>
      <c r="C341" s="36" t="s">
        <v>53</v>
      </c>
      <c r="D341" s="26">
        <v>1.3</v>
      </c>
      <c r="E341" s="37"/>
      <c r="F341" s="25"/>
      <c r="G341" s="23"/>
    </row>
    <row r="342" spans="2:7" ht="22.5" x14ac:dyDescent="0.25">
      <c r="B342" s="24"/>
      <c r="C342" s="38" t="s">
        <v>54</v>
      </c>
      <c r="D342" s="82">
        <v>18</v>
      </c>
      <c r="E342" s="161" t="s">
        <v>55</v>
      </c>
      <c r="F342" s="162"/>
      <c r="G342" s="165">
        <f>D343/D342</f>
        <v>0.98</v>
      </c>
    </row>
    <row r="343" spans="2:7" ht="22.5" x14ac:dyDescent="0.25">
      <c r="B343" s="24"/>
      <c r="C343" s="38" t="s">
        <v>56</v>
      </c>
      <c r="D343" s="27">
        <v>17.64</v>
      </c>
      <c r="E343" s="163"/>
      <c r="F343" s="164"/>
      <c r="G343" s="166"/>
    </row>
    <row r="344" spans="2:7" ht="23.25" x14ac:dyDescent="0.25">
      <c r="B344" s="24"/>
      <c r="C344" s="39"/>
      <c r="D344" s="28"/>
      <c r="E344" s="40"/>
      <c r="F344" s="24"/>
      <c r="G344" s="23"/>
    </row>
    <row r="345" spans="2:7" ht="23.25" x14ac:dyDescent="0.25">
      <c r="B345" s="24"/>
      <c r="C345" s="69" t="s">
        <v>57</v>
      </c>
      <c r="D345" s="99" t="s">
        <v>110</v>
      </c>
      <c r="E345" s="24"/>
      <c r="F345" s="24"/>
      <c r="G345" s="23"/>
    </row>
    <row r="346" spans="2:7" ht="23.25" x14ac:dyDescent="0.25">
      <c r="B346" s="24"/>
      <c r="C346" s="69" t="s">
        <v>58</v>
      </c>
      <c r="D346" s="75">
        <v>60</v>
      </c>
      <c r="E346" s="24"/>
      <c r="F346" s="24"/>
      <c r="G346" s="23"/>
    </row>
    <row r="347" spans="2:7" ht="23.25" x14ac:dyDescent="0.25">
      <c r="B347" s="24"/>
      <c r="C347" s="69" t="s">
        <v>59</v>
      </c>
      <c r="D347" s="70" t="s">
        <v>98</v>
      </c>
      <c r="E347" s="24"/>
      <c r="F347" s="24"/>
      <c r="G347" s="23"/>
    </row>
    <row r="348" spans="2:7" ht="24" thickBot="1" x14ac:dyDescent="0.3">
      <c r="B348" s="24"/>
      <c r="C348" s="24"/>
      <c r="D348" s="24"/>
      <c r="E348" s="24"/>
      <c r="F348" s="24"/>
      <c r="G348" s="23"/>
    </row>
    <row r="349" spans="2:7" ht="48" thickBot="1" x14ac:dyDescent="0.3">
      <c r="B349" s="140" t="s">
        <v>7</v>
      </c>
      <c r="C349" s="141"/>
      <c r="D349" s="29" t="s">
        <v>60</v>
      </c>
      <c r="E349" s="142" t="s">
        <v>61</v>
      </c>
      <c r="F349" s="143"/>
      <c r="G349" s="30" t="s">
        <v>62</v>
      </c>
    </row>
    <row r="350" spans="2:7" ht="24" thickBot="1" x14ac:dyDescent="0.3">
      <c r="B350" s="144" t="s">
        <v>63</v>
      </c>
      <c r="C350" s="145"/>
      <c r="D350" s="52">
        <v>50.01</v>
      </c>
      <c r="E350" s="72">
        <v>1.3</v>
      </c>
      <c r="F350" s="53" t="s">
        <v>6</v>
      </c>
      <c r="G350" s="54">
        <f t="shared" ref="G350:G357" si="9">D350*E350</f>
        <v>65.013000000000005</v>
      </c>
    </row>
    <row r="351" spans="2:7" ht="23.25" x14ac:dyDescent="0.25">
      <c r="B351" s="146" t="s">
        <v>64</v>
      </c>
      <c r="C351" s="147"/>
      <c r="D351" s="55">
        <v>70.41</v>
      </c>
      <c r="E351" s="76">
        <v>0.5</v>
      </c>
      <c r="F351" s="56" t="s">
        <v>8</v>
      </c>
      <c r="G351" s="57">
        <f t="shared" si="9"/>
        <v>35.204999999999998</v>
      </c>
    </row>
    <row r="352" spans="2:7" ht="24" thickBot="1" x14ac:dyDescent="0.3">
      <c r="B352" s="148" t="s">
        <v>65</v>
      </c>
      <c r="C352" s="149"/>
      <c r="D352" s="58">
        <v>222.31</v>
      </c>
      <c r="E352" s="77">
        <v>0.5</v>
      </c>
      <c r="F352" s="59" t="s">
        <v>8</v>
      </c>
      <c r="G352" s="60">
        <f t="shared" si="9"/>
        <v>111.155</v>
      </c>
    </row>
    <row r="353" spans="2:7" ht="24" thickBot="1" x14ac:dyDescent="0.3">
      <c r="B353" s="150" t="s">
        <v>9</v>
      </c>
      <c r="C353" s="151"/>
      <c r="D353" s="61"/>
      <c r="E353" s="61"/>
      <c r="F353" s="62" t="s">
        <v>6</v>
      </c>
      <c r="G353" s="63">
        <f t="shared" si="9"/>
        <v>0</v>
      </c>
    </row>
    <row r="354" spans="2:7" ht="23.25" x14ac:dyDescent="0.25">
      <c r="B354" s="146" t="s">
        <v>66</v>
      </c>
      <c r="C354" s="147"/>
      <c r="D354" s="55"/>
      <c r="E354" s="55"/>
      <c r="F354" s="56" t="s">
        <v>6</v>
      </c>
      <c r="G354" s="57">
        <f t="shared" si="9"/>
        <v>0</v>
      </c>
    </row>
    <row r="355" spans="2:7" ht="23.25" x14ac:dyDescent="0.25">
      <c r="B355" s="152" t="s">
        <v>67</v>
      </c>
      <c r="C355" s="153"/>
      <c r="D355" s="64"/>
      <c r="E355" s="64"/>
      <c r="F355" s="65" t="s">
        <v>6</v>
      </c>
      <c r="G355" s="66">
        <f t="shared" si="9"/>
        <v>0</v>
      </c>
    </row>
    <row r="356" spans="2:7" ht="23.25" x14ac:dyDescent="0.25">
      <c r="B356" s="152" t="s">
        <v>10</v>
      </c>
      <c r="C356" s="153"/>
      <c r="D356" s="67"/>
      <c r="E356" s="73"/>
      <c r="F356" s="65" t="s">
        <v>6</v>
      </c>
      <c r="G356" s="66">
        <f t="shared" si="9"/>
        <v>0</v>
      </c>
    </row>
    <row r="357" spans="2:7" ht="23.25" x14ac:dyDescent="0.25">
      <c r="B357" s="152" t="s">
        <v>68</v>
      </c>
      <c r="C357" s="153"/>
      <c r="D357" s="67"/>
      <c r="E357" s="73"/>
      <c r="F357" s="65" t="s">
        <v>6</v>
      </c>
      <c r="G357" s="66">
        <f t="shared" si="9"/>
        <v>0</v>
      </c>
    </row>
    <row r="358" spans="2:7" ht="23.25" x14ac:dyDescent="0.25">
      <c r="B358" s="152" t="s">
        <v>12</v>
      </c>
      <c r="C358" s="153"/>
      <c r="D358" s="67"/>
      <c r="E358" s="73"/>
      <c r="F358" s="65" t="s">
        <v>6</v>
      </c>
      <c r="G358" s="66">
        <f>D358*E358</f>
        <v>0</v>
      </c>
    </row>
    <row r="359" spans="2:7" ht="24" thickBot="1" x14ac:dyDescent="0.3">
      <c r="B359" s="148" t="s">
        <v>11</v>
      </c>
      <c r="C359" s="149"/>
      <c r="D359" s="58"/>
      <c r="E359" s="58"/>
      <c r="F359" s="59" t="s">
        <v>6</v>
      </c>
      <c r="G359" s="68">
        <f>D359*E359</f>
        <v>0</v>
      </c>
    </row>
    <row r="360" spans="2:7" ht="23.25" x14ac:dyDescent="0.25">
      <c r="B360" s="24"/>
      <c r="C360" s="41"/>
      <c r="D360" s="41"/>
      <c r="E360" s="31"/>
      <c r="F360" s="31"/>
      <c r="G360" s="23"/>
    </row>
    <row r="361" spans="2:7" ht="25.5" x14ac:dyDescent="0.25">
      <c r="B361" s="24"/>
      <c r="C361" s="34" t="s">
        <v>69</v>
      </c>
      <c r="D361" s="35"/>
      <c r="E361" s="24"/>
      <c r="F361" s="24"/>
      <c r="G361" s="23"/>
    </row>
    <row r="362" spans="2:7" ht="18.75" x14ac:dyDescent="0.25">
      <c r="B362" s="24"/>
      <c r="C362" s="137" t="s">
        <v>70</v>
      </c>
      <c r="D362" s="71" t="s">
        <v>71</v>
      </c>
      <c r="E362" s="43">
        <f>ROUND((G350+D343)/D343,2)</f>
        <v>4.6900000000000004</v>
      </c>
      <c r="F362" s="43"/>
      <c r="G362" s="25"/>
    </row>
    <row r="363" spans="2:7" ht="23.25" x14ac:dyDescent="0.25">
      <c r="B363" s="24"/>
      <c r="C363" s="137"/>
      <c r="D363" s="71" t="s">
        <v>72</v>
      </c>
      <c r="E363" s="43">
        <f>ROUND((G351+G352+D343)/D343,2)</f>
        <v>9.3000000000000007</v>
      </c>
      <c r="F363" s="43"/>
      <c r="G363" s="32"/>
    </row>
    <row r="364" spans="2:7" ht="23.25" x14ac:dyDescent="0.25">
      <c r="B364" s="24"/>
      <c r="C364" s="137"/>
      <c r="D364" s="71" t="s">
        <v>73</v>
      </c>
      <c r="E364" s="43">
        <f>ROUND((G353+D343)/D343,2)</f>
        <v>1</v>
      </c>
      <c r="F364" s="25"/>
      <c r="G364" s="32"/>
    </row>
    <row r="365" spans="2:7" ht="23.25" x14ac:dyDescent="0.25">
      <c r="B365" s="24"/>
      <c r="C365" s="137"/>
      <c r="D365" s="44" t="s">
        <v>74</v>
      </c>
      <c r="E365" s="45">
        <f>ROUND((SUM(G354:G359)+D343)/D343,2)</f>
        <v>1</v>
      </c>
      <c r="F365" s="25"/>
      <c r="G365" s="32"/>
    </row>
    <row r="366" spans="2:7" ht="25.5" x14ac:dyDescent="0.25">
      <c r="B366" s="24"/>
      <c r="C366" s="24"/>
      <c r="D366" s="46" t="s">
        <v>75</v>
      </c>
      <c r="E366" s="47">
        <f>SUM(E362:E365)-IF(D347="сплошная",3,2)</f>
        <v>13.990000000000002</v>
      </c>
      <c r="F366" s="48"/>
      <c r="G366" s="23"/>
    </row>
    <row r="367" spans="2:7" ht="23.25" x14ac:dyDescent="0.25">
      <c r="B367" s="24"/>
      <c r="C367" s="24"/>
      <c r="D367" s="24"/>
      <c r="E367" s="49"/>
      <c r="F367" s="24"/>
      <c r="G367" s="23"/>
    </row>
    <row r="368" spans="2:7" ht="25.5" x14ac:dyDescent="0.35">
      <c r="B368" s="33"/>
      <c r="C368" s="50" t="s">
        <v>76</v>
      </c>
      <c r="D368" s="138">
        <f>E366*D343</f>
        <v>246.78360000000004</v>
      </c>
      <c r="E368" s="138"/>
      <c r="F368" s="24"/>
      <c r="G368" s="23"/>
    </row>
    <row r="369" spans="2:7" ht="18.75" x14ac:dyDescent="0.3">
      <c r="B369" s="24"/>
      <c r="C369" s="51" t="s">
        <v>77</v>
      </c>
      <c r="D369" s="139">
        <f>D368/D342</f>
        <v>13.710200000000002</v>
      </c>
      <c r="E369" s="139"/>
      <c r="F369" s="24"/>
      <c r="G369" s="24"/>
    </row>
    <row r="372" spans="2:7" ht="60.75" x14ac:dyDescent="0.8">
      <c r="B372" s="167" t="s">
        <v>138</v>
      </c>
      <c r="C372" s="167"/>
      <c r="D372" s="167"/>
      <c r="E372" s="167"/>
      <c r="F372" s="167"/>
      <c r="G372" s="167"/>
    </row>
    <row r="373" spans="2:7" ht="18.75" x14ac:dyDescent="0.25">
      <c r="B373" s="168" t="s">
        <v>50</v>
      </c>
      <c r="C373" s="168"/>
      <c r="D373" s="168"/>
      <c r="E373" s="168"/>
      <c r="F373" s="168"/>
      <c r="G373" s="168"/>
    </row>
    <row r="374" spans="2:7" ht="25.5" x14ac:dyDescent="0.25">
      <c r="B374" s="24"/>
      <c r="C374" s="34" t="s">
        <v>51</v>
      </c>
      <c r="D374" s="35"/>
      <c r="E374" s="24"/>
      <c r="F374" s="24"/>
      <c r="G374" s="23"/>
    </row>
    <row r="375" spans="2:7" ht="39.950000000000003" customHeight="1" x14ac:dyDescent="0.25">
      <c r="B375" s="25"/>
      <c r="C375" s="154" t="s">
        <v>52</v>
      </c>
      <c r="D375" s="157" t="s">
        <v>81</v>
      </c>
      <c r="E375" s="158"/>
      <c r="F375" s="158"/>
      <c r="G375" s="159"/>
    </row>
    <row r="376" spans="2:7" ht="19.5" customHeight="1" x14ac:dyDescent="0.25">
      <c r="B376" s="25"/>
      <c r="C376" s="155"/>
      <c r="D376" s="157" t="s">
        <v>82</v>
      </c>
      <c r="E376" s="158"/>
      <c r="F376" s="158"/>
      <c r="G376" s="159"/>
    </row>
    <row r="377" spans="2:7" ht="19.5" x14ac:dyDescent="0.25">
      <c r="B377" s="25"/>
      <c r="C377" s="156"/>
      <c r="D377" s="160" t="s">
        <v>111</v>
      </c>
      <c r="E377" s="160"/>
      <c r="F377" s="160"/>
      <c r="G377" s="160"/>
    </row>
    <row r="378" spans="2:7" ht="23.25" x14ac:dyDescent="0.25">
      <c r="B378" s="24"/>
      <c r="C378" s="36" t="s">
        <v>53</v>
      </c>
      <c r="D378" s="26">
        <v>1.3</v>
      </c>
      <c r="E378" s="37"/>
      <c r="F378" s="25"/>
      <c r="G378" s="23"/>
    </row>
    <row r="379" spans="2:7" ht="22.5" x14ac:dyDescent="0.25">
      <c r="B379" s="24"/>
      <c r="C379" s="38" t="s">
        <v>54</v>
      </c>
      <c r="D379" s="82">
        <v>24</v>
      </c>
      <c r="E379" s="161" t="s">
        <v>55</v>
      </c>
      <c r="F379" s="162"/>
      <c r="G379" s="165">
        <f>D380/D379</f>
        <v>2.6316666666666664</v>
      </c>
    </row>
    <row r="380" spans="2:7" ht="22.5" x14ac:dyDescent="0.25">
      <c r="B380" s="24"/>
      <c r="C380" s="38" t="s">
        <v>56</v>
      </c>
      <c r="D380" s="27">
        <v>63.16</v>
      </c>
      <c r="E380" s="163"/>
      <c r="F380" s="164"/>
      <c r="G380" s="166"/>
    </row>
    <row r="381" spans="2:7" ht="23.25" x14ac:dyDescent="0.25">
      <c r="B381" s="24"/>
      <c r="C381" s="39"/>
      <c r="D381" s="28"/>
      <c r="E381" s="40"/>
      <c r="F381" s="24"/>
      <c r="G381" s="23"/>
    </row>
    <row r="382" spans="2:7" ht="23.25" x14ac:dyDescent="0.25">
      <c r="B382" s="24"/>
      <c r="C382" s="69" t="s">
        <v>57</v>
      </c>
      <c r="D382" s="99" t="s">
        <v>112</v>
      </c>
      <c r="E382" s="24"/>
      <c r="F382" s="24"/>
      <c r="G382" s="23"/>
    </row>
    <row r="383" spans="2:7" ht="23.25" x14ac:dyDescent="0.25">
      <c r="B383" s="24"/>
      <c r="C383" s="69" t="s">
        <v>58</v>
      </c>
      <c r="D383" s="75">
        <v>85</v>
      </c>
      <c r="E383" s="24"/>
      <c r="F383" s="24"/>
      <c r="G383" s="23"/>
    </row>
    <row r="384" spans="2:7" ht="23.25" x14ac:dyDescent="0.25">
      <c r="B384" s="24"/>
      <c r="C384" s="69" t="s">
        <v>59</v>
      </c>
      <c r="D384" s="70" t="s">
        <v>98</v>
      </c>
      <c r="E384" s="24"/>
      <c r="F384" s="24"/>
      <c r="G384" s="23"/>
    </row>
    <row r="385" spans="2:7" ht="24" thickBot="1" x14ac:dyDescent="0.3">
      <c r="B385" s="24"/>
      <c r="C385" s="24"/>
      <c r="D385" s="24"/>
      <c r="E385" s="24"/>
      <c r="F385" s="24"/>
      <c r="G385" s="23"/>
    </row>
    <row r="386" spans="2:7" ht="48" thickBot="1" x14ac:dyDescent="0.3">
      <c r="B386" s="140" t="s">
        <v>7</v>
      </c>
      <c r="C386" s="141"/>
      <c r="D386" s="29" t="s">
        <v>60</v>
      </c>
      <c r="E386" s="142" t="s">
        <v>61</v>
      </c>
      <c r="F386" s="143"/>
      <c r="G386" s="30" t="s">
        <v>62</v>
      </c>
    </row>
    <row r="387" spans="2:7" ht="24" thickBot="1" x14ac:dyDescent="0.3">
      <c r="B387" s="144" t="s">
        <v>63</v>
      </c>
      <c r="C387" s="145"/>
      <c r="D387" s="52">
        <v>50.01</v>
      </c>
      <c r="E387" s="72">
        <v>1.3</v>
      </c>
      <c r="F387" s="53" t="s">
        <v>6</v>
      </c>
      <c r="G387" s="54">
        <f t="shared" ref="G387:G394" si="10">D387*E387</f>
        <v>65.013000000000005</v>
      </c>
    </row>
    <row r="388" spans="2:7" ht="23.25" x14ac:dyDescent="0.25">
      <c r="B388" s="146" t="s">
        <v>64</v>
      </c>
      <c r="C388" s="147"/>
      <c r="D388" s="55">
        <v>70.41</v>
      </c>
      <c r="E388" s="76">
        <v>0.5</v>
      </c>
      <c r="F388" s="56" t="s">
        <v>8</v>
      </c>
      <c r="G388" s="57">
        <f t="shared" si="10"/>
        <v>35.204999999999998</v>
      </c>
    </row>
    <row r="389" spans="2:7" ht="24" thickBot="1" x14ac:dyDescent="0.3">
      <c r="B389" s="148" t="s">
        <v>65</v>
      </c>
      <c r="C389" s="149"/>
      <c r="D389" s="58">
        <v>222.31</v>
      </c>
      <c r="E389" s="77">
        <v>0.5</v>
      </c>
      <c r="F389" s="59" t="s">
        <v>8</v>
      </c>
      <c r="G389" s="60">
        <f t="shared" si="10"/>
        <v>111.155</v>
      </c>
    </row>
    <row r="390" spans="2:7" ht="24" thickBot="1" x14ac:dyDescent="0.3">
      <c r="B390" s="150" t="s">
        <v>9</v>
      </c>
      <c r="C390" s="151"/>
      <c r="D390" s="61"/>
      <c r="E390" s="61"/>
      <c r="F390" s="62" t="s">
        <v>6</v>
      </c>
      <c r="G390" s="63">
        <f t="shared" si="10"/>
        <v>0</v>
      </c>
    </row>
    <row r="391" spans="2:7" ht="23.25" x14ac:dyDescent="0.25">
      <c r="B391" s="146" t="s">
        <v>66</v>
      </c>
      <c r="C391" s="147"/>
      <c r="D391" s="55"/>
      <c r="E391" s="55"/>
      <c r="F391" s="56" t="s">
        <v>6</v>
      </c>
      <c r="G391" s="57">
        <f t="shared" si="10"/>
        <v>0</v>
      </c>
    </row>
    <row r="392" spans="2:7" ht="23.25" x14ac:dyDescent="0.25">
      <c r="B392" s="152" t="s">
        <v>67</v>
      </c>
      <c r="C392" s="153"/>
      <c r="D392" s="64"/>
      <c r="E392" s="64"/>
      <c r="F392" s="65" t="s">
        <v>6</v>
      </c>
      <c r="G392" s="66">
        <f t="shared" si="10"/>
        <v>0</v>
      </c>
    </row>
    <row r="393" spans="2:7" ht="23.25" x14ac:dyDescent="0.25">
      <c r="B393" s="152" t="s">
        <v>10</v>
      </c>
      <c r="C393" s="153"/>
      <c r="D393" s="67"/>
      <c r="E393" s="73"/>
      <c r="F393" s="65" t="s">
        <v>6</v>
      </c>
      <c r="G393" s="66">
        <f t="shared" si="10"/>
        <v>0</v>
      </c>
    </row>
    <row r="394" spans="2:7" ht="23.25" x14ac:dyDescent="0.25">
      <c r="B394" s="152" t="s">
        <v>68</v>
      </c>
      <c r="C394" s="153"/>
      <c r="D394" s="67"/>
      <c r="E394" s="73"/>
      <c r="F394" s="65" t="s">
        <v>6</v>
      </c>
      <c r="G394" s="66">
        <f t="shared" si="10"/>
        <v>0</v>
      </c>
    </row>
    <row r="395" spans="2:7" ht="23.25" x14ac:dyDescent="0.25">
      <c r="B395" s="152" t="s">
        <v>12</v>
      </c>
      <c r="C395" s="153"/>
      <c r="D395" s="67"/>
      <c r="E395" s="73"/>
      <c r="F395" s="65" t="s">
        <v>6</v>
      </c>
      <c r="G395" s="66">
        <f>D395*E395</f>
        <v>0</v>
      </c>
    </row>
    <row r="396" spans="2:7" ht="24" thickBot="1" x14ac:dyDescent="0.3">
      <c r="B396" s="148" t="s">
        <v>11</v>
      </c>
      <c r="C396" s="149"/>
      <c r="D396" s="58"/>
      <c r="E396" s="58"/>
      <c r="F396" s="59" t="s">
        <v>6</v>
      </c>
      <c r="G396" s="68">
        <f>D396*E396</f>
        <v>0</v>
      </c>
    </row>
    <row r="397" spans="2:7" ht="23.25" x14ac:dyDescent="0.25">
      <c r="B397" s="24"/>
      <c r="C397" s="41"/>
      <c r="D397" s="41"/>
      <c r="E397" s="31"/>
      <c r="F397" s="31"/>
      <c r="G397" s="23"/>
    </row>
    <row r="398" spans="2:7" ht="25.5" x14ac:dyDescent="0.25">
      <c r="B398" s="24"/>
      <c r="C398" s="34" t="s">
        <v>69</v>
      </c>
      <c r="D398" s="35"/>
      <c r="E398" s="24"/>
      <c r="F398" s="24"/>
      <c r="G398" s="23"/>
    </row>
    <row r="399" spans="2:7" ht="18.75" x14ac:dyDescent="0.25">
      <c r="B399" s="24"/>
      <c r="C399" s="137" t="s">
        <v>70</v>
      </c>
      <c r="D399" s="71" t="s">
        <v>71</v>
      </c>
      <c r="E399" s="43">
        <f>ROUND((G387+D380)/D380,2)</f>
        <v>2.0299999999999998</v>
      </c>
      <c r="F399" s="43"/>
      <c r="G399" s="25"/>
    </row>
    <row r="400" spans="2:7" ht="23.25" x14ac:dyDescent="0.25">
      <c r="B400" s="24"/>
      <c r="C400" s="137"/>
      <c r="D400" s="71" t="s">
        <v>72</v>
      </c>
      <c r="E400" s="43">
        <f>ROUND((G388+G389+D380)/D380,2)</f>
        <v>3.32</v>
      </c>
      <c r="F400" s="43"/>
      <c r="G400" s="32"/>
    </row>
    <row r="401" spans="2:7" ht="23.25" x14ac:dyDescent="0.25">
      <c r="B401" s="24"/>
      <c r="C401" s="137"/>
      <c r="D401" s="71" t="s">
        <v>73</v>
      </c>
      <c r="E401" s="43">
        <f>ROUND((G390+D380)/D380,2)</f>
        <v>1</v>
      </c>
      <c r="F401" s="25"/>
      <c r="G401" s="32"/>
    </row>
    <row r="402" spans="2:7" ht="23.25" x14ac:dyDescent="0.25">
      <c r="B402" s="24"/>
      <c r="C402" s="137"/>
      <c r="D402" s="44" t="s">
        <v>74</v>
      </c>
      <c r="E402" s="45">
        <f>ROUND((SUM(G391:G396)+D380)/D380,2)</f>
        <v>1</v>
      </c>
      <c r="F402" s="25"/>
      <c r="G402" s="32"/>
    </row>
    <row r="403" spans="2:7" ht="25.5" x14ac:dyDescent="0.25">
      <c r="B403" s="24"/>
      <c r="C403" s="24"/>
      <c r="D403" s="46" t="s">
        <v>75</v>
      </c>
      <c r="E403" s="47">
        <f>SUM(E399:E402)-IF(D384="сплошная",3,2)</f>
        <v>5.35</v>
      </c>
      <c r="F403" s="48"/>
      <c r="G403" s="23"/>
    </row>
    <row r="404" spans="2:7" ht="23.25" x14ac:dyDescent="0.25">
      <c r="B404" s="24"/>
      <c r="C404" s="24"/>
      <c r="D404" s="24"/>
      <c r="E404" s="49"/>
      <c r="F404" s="24"/>
      <c r="G404" s="23"/>
    </row>
    <row r="405" spans="2:7" ht="25.5" x14ac:dyDescent="0.35">
      <c r="B405" s="33"/>
      <c r="C405" s="50" t="s">
        <v>76</v>
      </c>
      <c r="D405" s="138">
        <f>E403*D380</f>
        <v>337.90599999999995</v>
      </c>
      <c r="E405" s="138"/>
      <c r="F405" s="24"/>
      <c r="G405" s="23"/>
    </row>
    <row r="406" spans="2:7" ht="18.75" x14ac:dyDescent="0.3">
      <c r="B406" s="24"/>
      <c r="C406" s="51" t="s">
        <v>77</v>
      </c>
      <c r="D406" s="139">
        <f>D405/D379</f>
        <v>14.079416666666665</v>
      </c>
      <c r="E406" s="139"/>
      <c r="F406" s="24"/>
      <c r="G406" s="24"/>
    </row>
    <row r="409" spans="2:7" ht="60.75" x14ac:dyDescent="0.8">
      <c r="B409" s="167" t="s">
        <v>139</v>
      </c>
      <c r="C409" s="167"/>
      <c r="D409" s="167"/>
      <c r="E409" s="167"/>
      <c r="F409" s="167"/>
      <c r="G409" s="167"/>
    </row>
    <row r="410" spans="2:7" ht="18.75" x14ac:dyDescent="0.25">
      <c r="B410" s="168" t="s">
        <v>50</v>
      </c>
      <c r="C410" s="168"/>
      <c r="D410" s="168"/>
      <c r="E410" s="168"/>
      <c r="F410" s="168"/>
      <c r="G410" s="168"/>
    </row>
    <row r="411" spans="2:7" ht="25.5" x14ac:dyDescent="0.25">
      <c r="B411" s="24"/>
      <c r="C411" s="34" t="s">
        <v>51</v>
      </c>
      <c r="D411" s="35"/>
      <c r="E411" s="24"/>
      <c r="F411" s="24"/>
      <c r="G411" s="23"/>
    </row>
    <row r="412" spans="2:7" ht="39.950000000000003" customHeight="1" x14ac:dyDescent="0.25">
      <c r="B412" s="25"/>
      <c r="C412" s="154" t="s">
        <v>52</v>
      </c>
      <c r="D412" s="157" t="s">
        <v>81</v>
      </c>
      <c r="E412" s="158"/>
      <c r="F412" s="158"/>
      <c r="G412" s="159"/>
    </row>
    <row r="413" spans="2:7" ht="19.5" customHeight="1" x14ac:dyDescent="0.25">
      <c r="B413" s="25"/>
      <c r="C413" s="155"/>
      <c r="D413" s="157" t="s">
        <v>82</v>
      </c>
      <c r="E413" s="158"/>
      <c r="F413" s="158"/>
      <c r="G413" s="159"/>
    </row>
    <row r="414" spans="2:7" ht="19.5" x14ac:dyDescent="0.25">
      <c r="B414" s="25"/>
      <c r="C414" s="156"/>
      <c r="D414" s="160" t="s">
        <v>113</v>
      </c>
      <c r="E414" s="160"/>
      <c r="F414" s="160"/>
      <c r="G414" s="160"/>
    </row>
    <row r="415" spans="2:7" ht="23.25" x14ac:dyDescent="0.25">
      <c r="B415" s="24"/>
      <c r="C415" s="36" t="s">
        <v>53</v>
      </c>
      <c r="D415" s="26">
        <v>1.7</v>
      </c>
      <c r="E415" s="37"/>
      <c r="F415" s="25"/>
      <c r="G415" s="23"/>
    </row>
    <row r="416" spans="2:7" ht="22.5" x14ac:dyDescent="0.25">
      <c r="B416" s="24"/>
      <c r="C416" s="38" t="s">
        <v>54</v>
      </c>
      <c r="D416" s="82">
        <v>34</v>
      </c>
      <c r="E416" s="161" t="s">
        <v>55</v>
      </c>
      <c r="F416" s="162"/>
      <c r="G416" s="165">
        <f>D417/D416</f>
        <v>11.974705882352941</v>
      </c>
    </row>
    <row r="417" spans="2:7" ht="22.5" x14ac:dyDescent="0.25">
      <c r="B417" s="24"/>
      <c r="C417" s="38" t="s">
        <v>56</v>
      </c>
      <c r="D417" s="27">
        <v>407.14</v>
      </c>
      <c r="E417" s="163"/>
      <c r="F417" s="164"/>
      <c r="G417" s="166"/>
    </row>
    <row r="418" spans="2:7" ht="23.25" x14ac:dyDescent="0.25">
      <c r="B418" s="24"/>
      <c r="C418" s="39"/>
      <c r="D418" s="28"/>
      <c r="E418" s="40"/>
      <c r="F418" s="24"/>
      <c r="G418" s="23"/>
    </row>
    <row r="419" spans="2:7" ht="23.25" x14ac:dyDescent="0.25">
      <c r="B419" s="24"/>
      <c r="C419" s="69" t="s">
        <v>57</v>
      </c>
      <c r="D419" s="99" t="s">
        <v>114</v>
      </c>
      <c r="E419" s="24"/>
      <c r="F419" s="24"/>
      <c r="G419" s="23"/>
    </row>
    <row r="420" spans="2:7" ht="23.25" x14ac:dyDescent="0.25">
      <c r="B420" s="24"/>
      <c r="C420" s="69" t="s">
        <v>58</v>
      </c>
      <c r="D420" s="75">
        <v>80</v>
      </c>
      <c r="E420" s="24"/>
      <c r="F420" s="24"/>
      <c r="G420" s="23"/>
    </row>
    <row r="421" spans="2:7" ht="23.25" x14ac:dyDescent="0.25">
      <c r="B421" s="24"/>
      <c r="C421" s="69" t="s">
        <v>59</v>
      </c>
      <c r="D421" s="70" t="s">
        <v>98</v>
      </c>
      <c r="E421" s="24"/>
      <c r="F421" s="24"/>
      <c r="G421" s="23"/>
    </row>
    <row r="422" spans="2:7" ht="24" thickBot="1" x14ac:dyDescent="0.3">
      <c r="B422" s="24"/>
      <c r="C422" s="24"/>
      <c r="D422" s="24"/>
      <c r="E422" s="24"/>
      <c r="F422" s="24"/>
      <c r="G422" s="23"/>
    </row>
    <row r="423" spans="2:7" ht="48" thickBot="1" x14ac:dyDescent="0.3">
      <c r="B423" s="140" t="s">
        <v>7</v>
      </c>
      <c r="C423" s="141"/>
      <c r="D423" s="29" t="s">
        <v>60</v>
      </c>
      <c r="E423" s="142" t="s">
        <v>61</v>
      </c>
      <c r="F423" s="143"/>
      <c r="G423" s="30" t="s">
        <v>62</v>
      </c>
    </row>
    <row r="424" spans="2:7" ht="24" thickBot="1" x14ac:dyDescent="0.3">
      <c r="B424" s="144" t="s">
        <v>63</v>
      </c>
      <c r="C424" s="145"/>
      <c r="D424" s="52">
        <v>50.01</v>
      </c>
      <c r="E424" s="72">
        <v>1.7</v>
      </c>
      <c r="F424" s="53" t="s">
        <v>6</v>
      </c>
      <c r="G424" s="54">
        <f t="shared" ref="G424:G431" si="11">D424*E424</f>
        <v>85.016999999999996</v>
      </c>
    </row>
    <row r="425" spans="2:7" ht="23.25" x14ac:dyDescent="0.25">
      <c r="B425" s="146" t="s">
        <v>64</v>
      </c>
      <c r="C425" s="147"/>
      <c r="D425" s="55">
        <v>70.41</v>
      </c>
      <c r="E425" s="76">
        <v>0.7</v>
      </c>
      <c r="F425" s="56" t="s">
        <v>8</v>
      </c>
      <c r="G425" s="57">
        <f t="shared" si="11"/>
        <v>49.286999999999992</v>
      </c>
    </row>
    <row r="426" spans="2:7" ht="24" thickBot="1" x14ac:dyDescent="0.3">
      <c r="B426" s="148" t="s">
        <v>65</v>
      </c>
      <c r="C426" s="149"/>
      <c r="D426" s="58">
        <v>222.31</v>
      </c>
      <c r="E426" s="77">
        <v>0.7</v>
      </c>
      <c r="F426" s="59" t="s">
        <v>8</v>
      </c>
      <c r="G426" s="60">
        <f t="shared" si="11"/>
        <v>155.61699999999999</v>
      </c>
    </row>
    <row r="427" spans="2:7" ht="24" thickBot="1" x14ac:dyDescent="0.3">
      <c r="B427" s="150" t="s">
        <v>9</v>
      </c>
      <c r="C427" s="151"/>
      <c r="D427" s="61"/>
      <c r="E427" s="61"/>
      <c r="F427" s="62" t="s">
        <v>6</v>
      </c>
      <c r="G427" s="63">
        <f t="shared" si="11"/>
        <v>0</v>
      </c>
    </row>
    <row r="428" spans="2:7" ht="23.25" x14ac:dyDescent="0.25">
      <c r="B428" s="146" t="s">
        <v>66</v>
      </c>
      <c r="C428" s="147"/>
      <c r="D428" s="55"/>
      <c r="E428" s="55"/>
      <c r="F428" s="56" t="s">
        <v>6</v>
      </c>
      <c r="G428" s="57">
        <f t="shared" si="11"/>
        <v>0</v>
      </c>
    </row>
    <row r="429" spans="2:7" ht="23.25" x14ac:dyDescent="0.25">
      <c r="B429" s="152" t="s">
        <v>67</v>
      </c>
      <c r="C429" s="153"/>
      <c r="D429" s="64"/>
      <c r="E429" s="64"/>
      <c r="F429" s="65" t="s">
        <v>6</v>
      </c>
      <c r="G429" s="66">
        <f t="shared" si="11"/>
        <v>0</v>
      </c>
    </row>
    <row r="430" spans="2:7" ht="23.25" x14ac:dyDescent="0.25">
      <c r="B430" s="152" t="s">
        <v>10</v>
      </c>
      <c r="C430" s="153"/>
      <c r="D430" s="67"/>
      <c r="E430" s="73"/>
      <c r="F430" s="65" t="s">
        <v>6</v>
      </c>
      <c r="G430" s="66">
        <f t="shared" si="11"/>
        <v>0</v>
      </c>
    </row>
    <row r="431" spans="2:7" ht="23.25" x14ac:dyDescent="0.25">
      <c r="B431" s="152" t="s">
        <v>68</v>
      </c>
      <c r="C431" s="153"/>
      <c r="D431" s="67"/>
      <c r="E431" s="73"/>
      <c r="F431" s="65" t="s">
        <v>6</v>
      </c>
      <c r="G431" s="66">
        <f t="shared" si="11"/>
        <v>0</v>
      </c>
    </row>
    <row r="432" spans="2:7" ht="23.25" x14ac:dyDescent="0.25">
      <c r="B432" s="152" t="s">
        <v>12</v>
      </c>
      <c r="C432" s="153"/>
      <c r="D432" s="67"/>
      <c r="E432" s="73"/>
      <c r="F432" s="65" t="s">
        <v>6</v>
      </c>
      <c r="G432" s="66">
        <f>D432*E432</f>
        <v>0</v>
      </c>
    </row>
    <row r="433" spans="2:7" ht="24" thickBot="1" x14ac:dyDescent="0.3">
      <c r="B433" s="148" t="s">
        <v>11</v>
      </c>
      <c r="C433" s="149"/>
      <c r="D433" s="58"/>
      <c r="E433" s="58"/>
      <c r="F433" s="59" t="s">
        <v>6</v>
      </c>
      <c r="G433" s="68">
        <f>D433*E433</f>
        <v>0</v>
      </c>
    </row>
    <row r="434" spans="2:7" ht="23.25" x14ac:dyDescent="0.25">
      <c r="B434" s="24"/>
      <c r="C434" s="41"/>
      <c r="D434" s="41"/>
      <c r="E434" s="31"/>
      <c r="F434" s="31"/>
      <c r="G434" s="23"/>
    </row>
    <row r="435" spans="2:7" ht="25.5" x14ac:dyDescent="0.25">
      <c r="B435" s="24"/>
      <c r="C435" s="34" t="s">
        <v>69</v>
      </c>
      <c r="D435" s="35"/>
      <c r="E435" s="24"/>
      <c r="F435" s="24"/>
      <c r="G435" s="23"/>
    </row>
    <row r="436" spans="2:7" ht="18.75" x14ac:dyDescent="0.25">
      <c r="B436" s="24"/>
      <c r="C436" s="137" t="s">
        <v>70</v>
      </c>
      <c r="D436" s="71" t="s">
        <v>71</v>
      </c>
      <c r="E436" s="43">
        <f>ROUND((G424+D417)/D417,2)</f>
        <v>1.21</v>
      </c>
      <c r="F436" s="43"/>
      <c r="G436" s="25"/>
    </row>
    <row r="437" spans="2:7" ht="23.25" x14ac:dyDescent="0.25">
      <c r="B437" s="24"/>
      <c r="C437" s="137"/>
      <c r="D437" s="71" t="s">
        <v>72</v>
      </c>
      <c r="E437" s="43">
        <f>ROUND((G425+G426+D417)/D417,2)</f>
        <v>1.5</v>
      </c>
      <c r="F437" s="43"/>
      <c r="G437" s="32"/>
    </row>
    <row r="438" spans="2:7" ht="23.25" x14ac:dyDescent="0.25">
      <c r="B438" s="24"/>
      <c r="C438" s="137"/>
      <c r="D438" s="71" t="s">
        <v>73</v>
      </c>
      <c r="E438" s="43">
        <f>ROUND((G427+D417)/D417,2)</f>
        <v>1</v>
      </c>
      <c r="F438" s="25"/>
      <c r="G438" s="32"/>
    </row>
    <row r="439" spans="2:7" ht="23.25" x14ac:dyDescent="0.25">
      <c r="B439" s="24"/>
      <c r="C439" s="137"/>
      <c r="D439" s="44" t="s">
        <v>74</v>
      </c>
      <c r="E439" s="45">
        <f>ROUND((SUM(G428:G433)+D417)/D417,2)</f>
        <v>1</v>
      </c>
      <c r="F439" s="25"/>
      <c r="G439" s="32"/>
    </row>
    <row r="440" spans="2:7" ht="25.5" x14ac:dyDescent="0.25">
      <c r="B440" s="24"/>
      <c r="C440" s="24"/>
      <c r="D440" s="46" t="s">
        <v>75</v>
      </c>
      <c r="E440" s="47">
        <f>SUM(E436:E439)-IF(D421="сплошная",3,2)</f>
        <v>2.71</v>
      </c>
      <c r="F440" s="48"/>
      <c r="G440" s="23"/>
    </row>
    <row r="441" spans="2:7" ht="23.25" x14ac:dyDescent="0.25">
      <c r="B441" s="24"/>
      <c r="C441" s="24"/>
      <c r="D441" s="24"/>
      <c r="E441" s="49"/>
      <c r="F441" s="24"/>
      <c r="G441" s="23"/>
    </row>
    <row r="442" spans="2:7" ht="25.5" x14ac:dyDescent="0.35">
      <c r="B442" s="33"/>
      <c r="C442" s="50" t="s">
        <v>76</v>
      </c>
      <c r="D442" s="138">
        <f>E440*D417</f>
        <v>1103.3494000000001</v>
      </c>
      <c r="E442" s="138"/>
      <c r="F442" s="24"/>
      <c r="G442" s="23"/>
    </row>
    <row r="443" spans="2:7" ht="18.75" x14ac:dyDescent="0.3">
      <c r="B443" s="24"/>
      <c r="C443" s="51" t="s">
        <v>77</v>
      </c>
      <c r="D443" s="139">
        <f>D442/D416</f>
        <v>32.45145294117647</v>
      </c>
      <c r="E443" s="139"/>
      <c r="F443" s="24"/>
      <c r="G443" s="24"/>
    </row>
    <row r="448" spans="2:7" ht="60.75" x14ac:dyDescent="0.8">
      <c r="B448" s="167" t="s">
        <v>140</v>
      </c>
      <c r="C448" s="167"/>
      <c r="D448" s="167"/>
      <c r="E448" s="167"/>
      <c r="F448" s="167"/>
      <c r="G448" s="167"/>
    </row>
    <row r="449" spans="2:7" ht="18.75" x14ac:dyDescent="0.25">
      <c r="B449" s="168" t="s">
        <v>50</v>
      </c>
      <c r="C449" s="168"/>
      <c r="D449" s="168"/>
      <c r="E449" s="168"/>
      <c r="F449" s="168"/>
      <c r="G449" s="168"/>
    </row>
    <row r="450" spans="2:7" ht="25.5" x14ac:dyDescent="0.25">
      <c r="B450" s="24"/>
      <c r="C450" s="34" t="s">
        <v>51</v>
      </c>
      <c r="D450" s="35"/>
      <c r="E450" s="24"/>
      <c r="F450" s="24"/>
      <c r="G450" s="23"/>
    </row>
    <row r="451" spans="2:7" ht="19.5" x14ac:dyDescent="0.25">
      <c r="B451" s="25"/>
      <c r="C451" s="154" t="s">
        <v>52</v>
      </c>
      <c r="D451" s="157" t="s">
        <v>81</v>
      </c>
      <c r="E451" s="158"/>
      <c r="F451" s="158"/>
      <c r="G451" s="159"/>
    </row>
    <row r="452" spans="2:7" ht="19.5" x14ac:dyDescent="0.25">
      <c r="B452" s="25"/>
      <c r="C452" s="155"/>
      <c r="D452" s="157" t="s">
        <v>82</v>
      </c>
      <c r="E452" s="158"/>
      <c r="F452" s="158"/>
      <c r="G452" s="159"/>
    </row>
    <row r="453" spans="2:7" ht="19.5" x14ac:dyDescent="0.25">
      <c r="B453" s="25"/>
      <c r="C453" s="156"/>
      <c r="D453" s="160" t="s">
        <v>115</v>
      </c>
      <c r="E453" s="160"/>
      <c r="F453" s="160"/>
      <c r="G453" s="160"/>
    </row>
    <row r="454" spans="2:7" ht="23.25" x14ac:dyDescent="0.25">
      <c r="B454" s="24"/>
      <c r="C454" s="36" t="s">
        <v>53</v>
      </c>
      <c r="D454" s="26">
        <v>4.2</v>
      </c>
      <c r="E454" s="37"/>
      <c r="F454" s="25"/>
      <c r="G454" s="23"/>
    </row>
    <row r="455" spans="2:7" ht="22.5" x14ac:dyDescent="0.25">
      <c r="B455" s="24"/>
      <c r="C455" s="38" t="s">
        <v>54</v>
      </c>
      <c r="D455" s="82">
        <v>83</v>
      </c>
      <c r="E455" s="161" t="s">
        <v>55</v>
      </c>
      <c r="F455" s="162"/>
      <c r="G455" s="165">
        <f>D456/D455</f>
        <v>15.16024096385542</v>
      </c>
    </row>
    <row r="456" spans="2:7" ht="22.5" x14ac:dyDescent="0.25">
      <c r="B456" s="24"/>
      <c r="C456" s="38" t="s">
        <v>56</v>
      </c>
      <c r="D456" s="27">
        <v>1258.3</v>
      </c>
      <c r="E456" s="163"/>
      <c r="F456" s="164"/>
      <c r="G456" s="166"/>
    </row>
    <row r="457" spans="2:7" ht="23.25" x14ac:dyDescent="0.25">
      <c r="B457" s="24"/>
      <c r="C457" s="39"/>
      <c r="D457" s="28"/>
      <c r="E457" s="40"/>
      <c r="F457" s="24"/>
      <c r="G457" s="23"/>
    </row>
    <row r="458" spans="2:7" ht="23.25" x14ac:dyDescent="0.25">
      <c r="B458" s="24"/>
      <c r="C458" s="69" t="s">
        <v>57</v>
      </c>
      <c r="D458" s="99" t="s">
        <v>116</v>
      </c>
      <c r="E458" s="24"/>
      <c r="F458" s="24"/>
      <c r="G458" s="23"/>
    </row>
    <row r="459" spans="2:7" ht="23.25" x14ac:dyDescent="0.25">
      <c r="B459" s="24"/>
      <c r="C459" s="69" t="s">
        <v>58</v>
      </c>
      <c r="D459" s="75">
        <v>80</v>
      </c>
      <c r="E459" s="24"/>
      <c r="F459" s="24"/>
      <c r="G459" s="23"/>
    </row>
    <row r="460" spans="2:7" ht="23.25" x14ac:dyDescent="0.25">
      <c r="B460" s="24"/>
      <c r="C460" s="69" t="s">
        <v>59</v>
      </c>
      <c r="D460" s="70" t="s">
        <v>98</v>
      </c>
      <c r="E460" s="24"/>
      <c r="F460" s="24"/>
      <c r="G460" s="23"/>
    </row>
    <row r="461" spans="2:7" ht="24" thickBot="1" x14ac:dyDescent="0.3">
      <c r="B461" s="24"/>
      <c r="C461" s="24"/>
      <c r="D461" s="24"/>
      <c r="E461" s="24"/>
      <c r="F461" s="24"/>
      <c r="G461" s="23"/>
    </row>
    <row r="462" spans="2:7" ht="48" thickBot="1" x14ac:dyDescent="0.3">
      <c r="B462" s="140" t="s">
        <v>7</v>
      </c>
      <c r="C462" s="141"/>
      <c r="D462" s="29" t="s">
        <v>60</v>
      </c>
      <c r="E462" s="142" t="s">
        <v>61</v>
      </c>
      <c r="F462" s="143"/>
      <c r="G462" s="30" t="s">
        <v>62</v>
      </c>
    </row>
    <row r="463" spans="2:7" ht="24" thickBot="1" x14ac:dyDescent="0.3">
      <c r="B463" s="144" t="s">
        <v>63</v>
      </c>
      <c r="C463" s="145"/>
      <c r="D463" s="52">
        <v>50.01</v>
      </c>
      <c r="E463" s="72">
        <v>4.2</v>
      </c>
      <c r="F463" s="53" t="s">
        <v>6</v>
      </c>
      <c r="G463" s="54">
        <f t="shared" ref="G463:G470" si="12">D463*E463</f>
        <v>210.042</v>
      </c>
    </row>
    <row r="464" spans="2:7" ht="23.25" x14ac:dyDescent="0.25">
      <c r="B464" s="146" t="s">
        <v>64</v>
      </c>
      <c r="C464" s="147"/>
      <c r="D464" s="55">
        <v>70.41</v>
      </c>
      <c r="E464" s="76">
        <v>1.7</v>
      </c>
      <c r="F464" s="56" t="s">
        <v>8</v>
      </c>
      <c r="G464" s="57">
        <f t="shared" si="12"/>
        <v>119.69699999999999</v>
      </c>
    </row>
    <row r="465" spans="2:7" ht="24" thickBot="1" x14ac:dyDescent="0.3">
      <c r="B465" s="148" t="s">
        <v>65</v>
      </c>
      <c r="C465" s="149"/>
      <c r="D465" s="58">
        <v>222.31</v>
      </c>
      <c r="E465" s="77">
        <v>1.7</v>
      </c>
      <c r="F465" s="59" t="s">
        <v>8</v>
      </c>
      <c r="G465" s="60">
        <f t="shared" si="12"/>
        <v>377.92700000000002</v>
      </c>
    </row>
    <row r="466" spans="2:7" ht="24" thickBot="1" x14ac:dyDescent="0.3">
      <c r="B466" s="150" t="s">
        <v>9</v>
      </c>
      <c r="C466" s="151"/>
      <c r="D466" s="61"/>
      <c r="E466" s="61"/>
      <c r="F466" s="62" t="s">
        <v>6</v>
      </c>
      <c r="G466" s="63">
        <f t="shared" si="12"/>
        <v>0</v>
      </c>
    </row>
    <row r="467" spans="2:7" ht="23.25" x14ac:dyDescent="0.25">
      <c r="B467" s="146" t="s">
        <v>66</v>
      </c>
      <c r="C467" s="147"/>
      <c r="D467" s="55"/>
      <c r="E467" s="55"/>
      <c r="F467" s="56" t="s">
        <v>6</v>
      </c>
      <c r="G467" s="57">
        <f t="shared" si="12"/>
        <v>0</v>
      </c>
    </row>
    <row r="468" spans="2:7" ht="23.25" x14ac:dyDescent="0.25">
      <c r="B468" s="152" t="s">
        <v>67</v>
      </c>
      <c r="C468" s="153"/>
      <c r="D468" s="64"/>
      <c r="E468" s="64"/>
      <c r="F468" s="65" t="s">
        <v>6</v>
      </c>
      <c r="G468" s="66">
        <f t="shared" si="12"/>
        <v>0</v>
      </c>
    </row>
    <row r="469" spans="2:7" ht="23.25" x14ac:dyDescent="0.25">
      <c r="B469" s="152" t="s">
        <v>10</v>
      </c>
      <c r="C469" s="153"/>
      <c r="D469" s="67"/>
      <c r="E469" s="73"/>
      <c r="F469" s="65" t="s">
        <v>6</v>
      </c>
      <c r="G469" s="66">
        <f t="shared" si="12"/>
        <v>0</v>
      </c>
    </row>
    <row r="470" spans="2:7" ht="23.25" x14ac:dyDescent="0.25">
      <c r="B470" s="152" t="s">
        <v>68</v>
      </c>
      <c r="C470" s="153"/>
      <c r="D470" s="67"/>
      <c r="E470" s="73"/>
      <c r="F470" s="65" t="s">
        <v>6</v>
      </c>
      <c r="G470" s="66">
        <f t="shared" si="12"/>
        <v>0</v>
      </c>
    </row>
    <row r="471" spans="2:7" ht="23.25" x14ac:dyDescent="0.25">
      <c r="B471" s="152" t="s">
        <v>12</v>
      </c>
      <c r="C471" s="153"/>
      <c r="D471" s="67"/>
      <c r="E471" s="73"/>
      <c r="F471" s="65" t="s">
        <v>6</v>
      </c>
      <c r="G471" s="66">
        <f>D471*E471</f>
        <v>0</v>
      </c>
    </row>
    <row r="472" spans="2:7" ht="24" thickBot="1" x14ac:dyDescent="0.3">
      <c r="B472" s="148" t="s">
        <v>11</v>
      </c>
      <c r="C472" s="149"/>
      <c r="D472" s="58"/>
      <c r="E472" s="58"/>
      <c r="F472" s="59" t="s">
        <v>6</v>
      </c>
      <c r="G472" s="68">
        <f>D472*E472</f>
        <v>0</v>
      </c>
    </row>
    <row r="473" spans="2:7" ht="23.25" x14ac:dyDescent="0.25">
      <c r="B473" s="24"/>
      <c r="C473" s="41"/>
      <c r="D473" s="41"/>
      <c r="E473" s="31"/>
      <c r="F473" s="31"/>
      <c r="G473" s="23"/>
    </row>
    <row r="474" spans="2:7" ht="25.5" x14ac:dyDescent="0.25">
      <c r="B474" s="24"/>
      <c r="C474" s="34" t="s">
        <v>69</v>
      </c>
      <c r="D474" s="35"/>
      <c r="E474" s="24"/>
      <c r="F474" s="24"/>
      <c r="G474" s="23"/>
    </row>
    <row r="475" spans="2:7" ht="18.75" x14ac:dyDescent="0.25">
      <c r="B475" s="24"/>
      <c r="C475" s="137" t="s">
        <v>70</v>
      </c>
      <c r="D475" s="87" t="s">
        <v>71</v>
      </c>
      <c r="E475" s="43">
        <f>ROUND((G463+D456)/D456,2)</f>
        <v>1.17</v>
      </c>
      <c r="F475" s="43"/>
      <c r="G475" s="25"/>
    </row>
    <row r="476" spans="2:7" ht="23.25" x14ac:dyDescent="0.25">
      <c r="B476" s="24"/>
      <c r="C476" s="137"/>
      <c r="D476" s="87" t="s">
        <v>72</v>
      </c>
      <c r="E476" s="43">
        <f>ROUND((G464+G465+D456)/D456,2)</f>
        <v>1.4</v>
      </c>
      <c r="F476" s="43"/>
      <c r="G476" s="32"/>
    </row>
    <row r="477" spans="2:7" ht="23.25" x14ac:dyDescent="0.25">
      <c r="B477" s="24"/>
      <c r="C477" s="137"/>
      <c r="D477" s="87" t="s">
        <v>73</v>
      </c>
      <c r="E477" s="43">
        <f>ROUND((G466+D456)/D456,2)</f>
        <v>1</v>
      </c>
      <c r="F477" s="25"/>
      <c r="G477" s="32"/>
    </row>
    <row r="478" spans="2:7" ht="23.25" x14ac:dyDescent="0.25">
      <c r="B478" s="24"/>
      <c r="C478" s="137"/>
      <c r="D478" s="44" t="s">
        <v>74</v>
      </c>
      <c r="E478" s="45">
        <f>ROUND((SUM(G467:G472)+D456)/D456,2)</f>
        <v>1</v>
      </c>
      <c r="F478" s="25"/>
      <c r="G478" s="32"/>
    </row>
    <row r="479" spans="2:7" ht="25.5" x14ac:dyDescent="0.25">
      <c r="B479" s="24"/>
      <c r="C479" s="24"/>
      <c r="D479" s="46" t="s">
        <v>75</v>
      </c>
      <c r="E479" s="47">
        <f>SUM(E475:E478)-IF(D460="сплошная",3,2)</f>
        <v>2.5700000000000003</v>
      </c>
      <c r="F479" s="48"/>
      <c r="G479" s="23"/>
    </row>
    <row r="480" spans="2:7" ht="23.25" x14ac:dyDescent="0.25">
      <c r="B480" s="24"/>
      <c r="C480" s="24"/>
      <c r="D480" s="24"/>
      <c r="E480" s="49"/>
      <c r="F480" s="24"/>
      <c r="G480" s="23"/>
    </row>
    <row r="481" spans="2:7" ht="25.5" x14ac:dyDescent="0.35">
      <c r="B481" s="33"/>
      <c r="C481" s="50" t="s">
        <v>76</v>
      </c>
      <c r="D481" s="138">
        <f>E479*D456</f>
        <v>3233.8310000000001</v>
      </c>
      <c r="E481" s="138"/>
      <c r="F481" s="24"/>
      <c r="G481" s="23"/>
    </row>
    <row r="482" spans="2:7" ht="18.75" x14ac:dyDescent="0.3">
      <c r="B482" s="24"/>
      <c r="C482" s="51" t="s">
        <v>77</v>
      </c>
      <c r="D482" s="139">
        <f>D481/D455</f>
        <v>38.961819277108432</v>
      </c>
      <c r="E482" s="139"/>
      <c r="F482" s="24"/>
      <c r="G482" s="24"/>
    </row>
    <row r="486" spans="2:7" ht="60.75" x14ac:dyDescent="0.8">
      <c r="B486" s="167" t="s">
        <v>141</v>
      </c>
      <c r="C486" s="167"/>
      <c r="D486" s="167"/>
      <c r="E486" s="167"/>
      <c r="F486" s="167"/>
      <c r="G486" s="167"/>
    </row>
    <row r="487" spans="2:7" ht="18.75" x14ac:dyDescent="0.25">
      <c r="B487" s="168" t="s">
        <v>50</v>
      </c>
      <c r="C487" s="168"/>
      <c r="D487" s="168"/>
      <c r="E487" s="168"/>
      <c r="F487" s="168"/>
      <c r="G487" s="168"/>
    </row>
    <row r="488" spans="2:7" ht="25.5" x14ac:dyDescent="0.25">
      <c r="B488" s="24"/>
      <c r="C488" s="34" t="s">
        <v>51</v>
      </c>
      <c r="D488" s="35"/>
      <c r="E488" s="24"/>
      <c r="F488" s="24"/>
      <c r="G488" s="23"/>
    </row>
    <row r="489" spans="2:7" ht="19.5" x14ac:dyDescent="0.25">
      <c r="B489" s="25"/>
      <c r="C489" s="154" t="s">
        <v>52</v>
      </c>
      <c r="D489" s="157" t="s">
        <v>81</v>
      </c>
      <c r="E489" s="158"/>
      <c r="F489" s="158"/>
      <c r="G489" s="159"/>
    </row>
    <row r="490" spans="2:7" ht="19.5" x14ac:dyDescent="0.25">
      <c r="B490" s="25"/>
      <c r="C490" s="155"/>
      <c r="D490" s="157" t="s">
        <v>82</v>
      </c>
      <c r="E490" s="158"/>
      <c r="F490" s="158"/>
      <c r="G490" s="159"/>
    </row>
    <row r="491" spans="2:7" ht="19.5" x14ac:dyDescent="0.25">
      <c r="B491" s="25"/>
      <c r="C491" s="156"/>
      <c r="D491" s="160" t="s">
        <v>117</v>
      </c>
      <c r="E491" s="160"/>
      <c r="F491" s="160"/>
      <c r="G491" s="160"/>
    </row>
    <row r="492" spans="2:7" ht="23.25" x14ac:dyDescent="0.25">
      <c r="B492" s="24"/>
      <c r="C492" s="36" t="s">
        <v>53</v>
      </c>
      <c r="D492" s="26">
        <v>0.6</v>
      </c>
      <c r="E492" s="37"/>
      <c r="F492" s="25"/>
      <c r="G492" s="23"/>
    </row>
    <row r="493" spans="2:7" ht="22.5" x14ac:dyDescent="0.25">
      <c r="B493" s="24"/>
      <c r="C493" s="38" t="s">
        <v>54</v>
      </c>
      <c r="D493" s="82">
        <v>19</v>
      </c>
      <c r="E493" s="161" t="s">
        <v>55</v>
      </c>
      <c r="F493" s="162"/>
      <c r="G493" s="165">
        <f>D494/D493</f>
        <v>11.437894736842106</v>
      </c>
    </row>
    <row r="494" spans="2:7" ht="22.5" x14ac:dyDescent="0.25">
      <c r="B494" s="24"/>
      <c r="C494" s="38" t="s">
        <v>56</v>
      </c>
      <c r="D494" s="27">
        <v>217.32</v>
      </c>
      <c r="E494" s="163"/>
      <c r="F494" s="164"/>
      <c r="G494" s="166"/>
    </row>
    <row r="495" spans="2:7" ht="23.25" x14ac:dyDescent="0.25">
      <c r="B495" s="24"/>
      <c r="C495" s="39"/>
      <c r="D495" s="28"/>
      <c r="E495" s="40"/>
      <c r="F495" s="24"/>
      <c r="G495" s="23"/>
    </row>
    <row r="496" spans="2:7" ht="23.25" x14ac:dyDescent="0.25">
      <c r="B496" s="24"/>
      <c r="C496" s="69" t="s">
        <v>57</v>
      </c>
      <c r="D496" s="99" t="s">
        <v>118</v>
      </c>
      <c r="E496" s="24"/>
      <c r="F496" s="24"/>
      <c r="G496" s="23"/>
    </row>
    <row r="497" spans="2:7" ht="23.25" x14ac:dyDescent="0.25">
      <c r="B497" s="24"/>
      <c r="C497" s="69" t="s">
        <v>58</v>
      </c>
      <c r="D497" s="75">
        <v>80</v>
      </c>
      <c r="E497" s="24"/>
      <c r="F497" s="24"/>
      <c r="G497" s="23"/>
    </row>
    <row r="498" spans="2:7" ht="23.25" x14ac:dyDescent="0.25">
      <c r="B498" s="24"/>
      <c r="C498" s="69" t="s">
        <v>59</v>
      </c>
      <c r="D498" s="70" t="s">
        <v>98</v>
      </c>
      <c r="E498" s="24"/>
      <c r="F498" s="24"/>
      <c r="G498" s="23"/>
    </row>
    <row r="499" spans="2:7" ht="24" thickBot="1" x14ac:dyDescent="0.3">
      <c r="B499" s="24"/>
      <c r="C499" s="24"/>
      <c r="D499" s="24"/>
      <c r="E499" s="24"/>
      <c r="F499" s="24"/>
      <c r="G499" s="23"/>
    </row>
    <row r="500" spans="2:7" ht="48" thickBot="1" x14ac:dyDescent="0.3">
      <c r="B500" s="140" t="s">
        <v>7</v>
      </c>
      <c r="C500" s="141"/>
      <c r="D500" s="29" t="s">
        <v>60</v>
      </c>
      <c r="E500" s="142" t="s">
        <v>61</v>
      </c>
      <c r="F500" s="143"/>
      <c r="G500" s="30" t="s">
        <v>62</v>
      </c>
    </row>
    <row r="501" spans="2:7" ht="24" thickBot="1" x14ac:dyDescent="0.3">
      <c r="B501" s="144" t="s">
        <v>63</v>
      </c>
      <c r="C501" s="145"/>
      <c r="D501" s="52">
        <v>50.01</v>
      </c>
      <c r="E501" s="72">
        <v>0.6</v>
      </c>
      <c r="F501" s="53" t="s">
        <v>6</v>
      </c>
      <c r="G501" s="54">
        <f t="shared" ref="G501:G508" si="13">D501*E501</f>
        <v>30.005999999999997</v>
      </c>
    </row>
    <row r="502" spans="2:7" ht="23.25" x14ac:dyDescent="0.25">
      <c r="B502" s="146" t="s">
        <v>64</v>
      </c>
      <c r="C502" s="147"/>
      <c r="D502" s="55">
        <v>70.41</v>
      </c>
      <c r="E502" s="76">
        <v>0.2</v>
      </c>
      <c r="F502" s="56" t="s">
        <v>8</v>
      </c>
      <c r="G502" s="57">
        <f t="shared" si="13"/>
        <v>14.082000000000001</v>
      </c>
    </row>
    <row r="503" spans="2:7" ht="24" thickBot="1" x14ac:dyDescent="0.3">
      <c r="B503" s="148" t="s">
        <v>65</v>
      </c>
      <c r="C503" s="149"/>
      <c r="D503" s="58">
        <v>222.31</v>
      </c>
      <c r="E503" s="77">
        <v>0.2</v>
      </c>
      <c r="F503" s="59" t="s">
        <v>8</v>
      </c>
      <c r="G503" s="60">
        <f t="shared" si="13"/>
        <v>44.462000000000003</v>
      </c>
    </row>
    <row r="504" spans="2:7" ht="24" thickBot="1" x14ac:dyDescent="0.3">
      <c r="B504" s="150" t="s">
        <v>9</v>
      </c>
      <c r="C504" s="151"/>
      <c r="D504" s="61"/>
      <c r="E504" s="61"/>
      <c r="F504" s="62" t="s">
        <v>6</v>
      </c>
      <c r="G504" s="63">
        <f t="shared" si="13"/>
        <v>0</v>
      </c>
    </row>
    <row r="505" spans="2:7" ht="23.25" x14ac:dyDescent="0.25">
      <c r="B505" s="146" t="s">
        <v>66</v>
      </c>
      <c r="C505" s="147"/>
      <c r="D505" s="55"/>
      <c r="E505" s="55"/>
      <c r="F505" s="56" t="s">
        <v>6</v>
      </c>
      <c r="G505" s="57">
        <f t="shared" si="13"/>
        <v>0</v>
      </c>
    </row>
    <row r="506" spans="2:7" ht="23.25" x14ac:dyDescent="0.25">
      <c r="B506" s="152" t="s">
        <v>67</v>
      </c>
      <c r="C506" s="153"/>
      <c r="D506" s="64"/>
      <c r="E506" s="64"/>
      <c r="F506" s="65" t="s">
        <v>6</v>
      </c>
      <c r="G506" s="66">
        <f t="shared" si="13"/>
        <v>0</v>
      </c>
    </row>
    <row r="507" spans="2:7" ht="23.25" x14ac:dyDescent="0.25">
      <c r="B507" s="152" t="s">
        <v>10</v>
      </c>
      <c r="C507" s="153"/>
      <c r="D507" s="67"/>
      <c r="E507" s="73"/>
      <c r="F507" s="65" t="s">
        <v>6</v>
      </c>
      <c r="G507" s="66">
        <f t="shared" si="13"/>
        <v>0</v>
      </c>
    </row>
    <row r="508" spans="2:7" ht="23.25" x14ac:dyDescent="0.25">
      <c r="B508" s="152" t="s">
        <v>68</v>
      </c>
      <c r="C508" s="153"/>
      <c r="D508" s="67"/>
      <c r="E508" s="73"/>
      <c r="F508" s="65" t="s">
        <v>6</v>
      </c>
      <c r="G508" s="66">
        <f t="shared" si="13"/>
        <v>0</v>
      </c>
    </row>
    <row r="509" spans="2:7" ht="23.25" x14ac:dyDescent="0.25">
      <c r="B509" s="152" t="s">
        <v>12</v>
      </c>
      <c r="C509" s="153"/>
      <c r="D509" s="67"/>
      <c r="E509" s="73"/>
      <c r="F509" s="65" t="s">
        <v>6</v>
      </c>
      <c r="G509" s="66">
        <f>D509*E509</f>
        <v>0</v>
      </c>
    </row>
    <row r="510" spans="2:7" ht="24" thickBot="1" x14ac:dyDescent="0.3">
      <c r="B510" s="148" t="s">
        <v>11</v>
      </c>
      <c r="C510" s="149"/>
      <c r="D510" s="58"/>
      <c r="E510" s="58"/>
      <c r="F510" s="59" t="s">
        <v>6</v>
      </c>
      <c r="G510" s="68">
        <f>D510*E510</f>
        <v>0</v>
      </c>
    </row>
    <row r="511" spans="2:7" ht="23.25" x14ac:dyDescent="0.25">
      <c r="B511" s="24"/>
      <c r="C511" s="41"/>
      <c r="D511" s="41"/>
      <c r="E511" s="31"/>
      <c r="F511" s="31"/>
      <c r="G511" s="23"/>
    </row>
    <row r="512" spans="2:7" ht="25.5" x14ac:dyDescent="0.25">
      <c r="B512" s="24"/>
      <c r="C512" s="34" t="s">
        <v>69</v>
      </c>
      <c r="D512" s="35"/>
      <c r="E512" s="24"/>
      <c r="F512" s="24"/>
      <c r="G512" s="23"/>
    </row>
    <row r="513" spans="2:7" ht="18.75" x14ac:dyDescent="0.25">
      <c r="B513" s="24"/>
      <c r="C513" s="137" t="s">
        <v>70</v>
      </c>
      <c r="D513" s="87" t="s">
        <v>71</v>
      </c>
      <c r="E513" s="43">
        <f>ROUND((G501+D494)/D494,2)</f>
        <v>1.1399999999999999</v>
      </c>
      <c r="F513" s="43"/>
      <c r="G513" s="25"/>
    </row>
    <row r="514" spans="2:7" ht="23.25" x14ac:dyDescent="0.25">
      <c r="B514" s="24"/>
      <c r="C514" s="137"/>
      <c r="D514" s="87" t="s">
        <v>72</v>
      </c>
      <c r="E514" s="43">
        <f>ROUND((G502+G503+D494)/D494,2)</f>
        <v>1.27</v>
      </c>
      <c r="F514" s="43"/>
      <c r="G514" s="32"/>
    </row>
    <row r="515" spans="2:7" ht="23.25" x14ac:dyDescent="0.25">
      <c r="B515" s="24"/>
      <c r="C515" s="137"/>
      <c r="D515" s="87" t="s">
        <v>73</v>
      </c>
      <c r="E515" s="43">
        <f>ROUND((G504+D494)/D494,2)</f>
        <v>1</v>
      </c>
      <c r="F515" s="25"/>
      <c r="G515" s="32"/>
    </row>
    <row r="516" spans="2:7" ht="23.25" x14ac:dyDescent="0.25">
      <c r="B516" s="24"/>
      <c r="C516" s="137"/>
      <c r="D516" s="44" t="s">
        <v>74</v>
      </c>
      <c r="E516" s="45">
        <f>ROUND((SUM(G505:G510)+D494)/D494,2)</f>
        <v>1</v>
      </c>
      <c r="F516" s="25"/>
      <c r="G516" s="32"/>
    </row>
    <row r="517" spans="2:7" ht="25.5" x14ac:dyDescent="0.25">
      <c r="B517" s="24"/>
      <c r="C517" s="24"/>
      <c r="D517" s="46" t="s">
        <v>75</v>
      </c>
      <c r="E517" s="47">
        <f>SUM(E513:E516)-IF(D498="сплошная",3,2)</f>
        <v>2.41</v>
      </c>
      <c r="F517" s="48"/>
      <c r="G517" s="23"/>
    </row>
    <row r="518" spans="2:7" ht="23.25" x14ac:dyDescent="0.25">
      <c r="B518" s="24"/>
      <c r="C518" s="24"/>
      <c r="D518" s="24"/>
      <c r="E518" s="49"/>
      <c r="F518" s="24"/>
      <c r="G518" s="23"/>
    </row>
    <row r="519" spans="2:7" ht="25.5" x14ac:dyDescent="0.35">
      <c r="B519" s="33"/>
      <c r="C519" s="50" t="s">
        <v>76</v>
      </c>
      <c r="D519" s="138">
        <f>E517*D494</f>
        <v>523.74120000000005</v>
      </c>
      <c r="E519" s="138"/>
      <c r="F519" s="24"/>
      <c r="G519" s="23"/>
    </row>
    <row r="520" spans="2:7" ht="18.75" x14ac:dyDescent="0.3">
      <c r="B520" s="24"/>
      <c r="C520" s="51" t="s">
        <v>77</v>
      </c>
      <c r="D520" s="139">
        <f>D519/D493</f>
        <v>27.565326315789477</v>
      </c>
      <c r="E520" s="139"/>
      <c r="F520" s="24"/>
      <c r="G520" s="24"/>
    </row>
    <row r="525" spans="2:7" ht="60.75" x14ac:dyDescent="0.8">
      <c r="B525" s="167" t="s">
        <v>142</v>
      </c>
      <c r="C525" s="167"/>
      <c r="D525" s="167"/>
      <c r="E525" s="167"/>
      <c r="F525" s="167"/>
      <c r="G525" s="167"/>
    </row>
    <row r="526" spans="2:7" ht="18.75" x14ac:dyDescent="0.25">
      <c r="B526" s="168" t="s">
        <v>50</v>
      </c>
      <c r="C526" s="168"/>
      <c r="D526" s="168"/>
      <c r="E526" s="168"/>
      <c r="F526" s="168"/>
      <c r="G526" s="168"/>
    </row>
    <row r="527" spans="2:7" ht="25.5" x14ac:dyDescent="0.25">
      <c r="B527" s="24"/>
      <c r="C527" s="34" t="s">
        <v>51</v>
      </c>
      <c r="D527" s="35"/>
      <c r="E527" s="24"/>
      <c r="F527" s="24"/>
      <c r="G527" s="23"/>
    </row>
    <row r="528" spans="2:7" ht="19.5" x14ac:dyDescent="0.25">
      <c r="B528" s="25"/>
      <c r="C528" s="154" t="s">
        <v>52</v>
      </c>
      <c r="D528" s="157" t="s">
        <v>81</v>
      </c>
      <c r="E528" s="158"/>
      <c r="F528" s="158"/>
      <c r="G528" s="159"/>
    </row>
    <row r="529" spans="2:7" ht="19.5" x14ac:dyDescent="0.25">
      <c r="B529" s="25"/>
      <c r="C529" s="155"/>
      <c r="D529" s="157" t="s">
        <v>119</v>
      </c>
      <c r="E529" s="158"/>
      <c r="F529" s="158"/>
      <c r="G529" s="159"/>
    </row>
    <row r="530" spans="2:7" ht="19.5" x14ac:dyDescent="0.25">
      <c r="B530" s="25"/>
      <c r="C530" s="156"/>
      <c r="D530" s="160" t="s">
        <v>120</v>
      </c>
      <c r="E530" s="160"/>
      <c r="F530" s="160"/>
      <c r="G530" s="160"/>
    </row>
    <row r="531" spans="2:7" ht="23.25" x14ac:dyDescent="0.25">
      <c r="B531" s="24"/>
      <c r="C531" s="36" t="s">
        <v>53</v>
      </c>
      <c r="D531" s="26">
        <v>0.9</v>
      </c>
      <c r="E531" s="37"/>
      <c r="F531" s="25"/>
      <c r="G531" s="23"/>
    </row>
    <row r="532" spans="2:7" ht="22.5" x14ac:dyDescent="0.25">
      <c r="B532" s="24"/>
      <c r="C532" s="38" t="s">
        <v>54</v>
      </c>
      <c r="D532" s="82">
        <v>72</v>
      </c>
      <c r="E532" s="161" t="s">
        <v>55</v>
      </c>
      <c r="F532" s="162"/>
      <c r="G532" s="165">
        <f>D533/D532</f>
        <v>34.510416666666664</v>
      </c>
    </row>
    <row r="533" spans="2:7" ht="22.5" x14ac:dyDescent="0.25">
      <c r="B533" s="24"/>
      <c r="C533" s="38" t="s">
        <v>56</v>
      </c>
      <c r="D533" s="27">
        <v>2484.75</v>
      </c>
      <c r="E533" s="163"/>
      <c r="F533" s="164"/>
      <c r="G533" s="166"/>
    </row>
    <row r="534" spans="2:7" ht="23.25" x14ac:dyDescent="0.25">
      <c r="B534" s="24"/>
      <c r="C534" s="39"/>
      <c r="D534" s="28"/>
      <c r="E534" s="40"/>
      <c r="F534" s="24"/>
      <c r="G534" s="23"/>
    </row>
    <row r="535" spans="2:7" ht="23.25" x14ac:dyDescent="0.25">
      <c r="B535" s="24"/>
      <c r="C535" s="69" t="s">
        <v>57</v>
      </c>
      <c r="D535" s="99" t="s">
        <v>121</v>
      </c>
      <c r="E535" s="24"/>
      <c r="F535" s="24"/>
      <c r="G535" s="23"/>
    </row>
    <row r="536" spans="2:7" ht="23.25" x14ac:dyDescent="0.25">
      <c r="B536" s="24"/>
      <c r="C536" s="69" t="s">
        <v>58</v>
      </c>
      <c r="D536" s="75">
        <v>80</v>
      </c>
      <c r="E536" s="24"/>
      <c r="F536" s="24"/>
      <c r="G536" s="23"/>
    </row>
    <row r="537" spans="2:7" ht="23.25" x14ac:dyDescent="0.25">
      <c r="B537" s="24"/>
      <c r="C537" s="69" t="s">
        <v>59</v>
      </c>
      <c r="D537" s="70" t="s">
        <v>98</v>
      </c>
      <c r="E537" s="24"/>
      <c r="F537" s="24"/>
      <c r="G537" s="23"/>
    </row>
    <row r="538" spans="2:7" ht="24" thickBot="1" x14ac:dyDescent="0.3">
      <c r="B538" s="24"/>
      <c r="C538" s="24"/>
      <c r="D538" s="24"/>
      <c r="E538" s="24"/>
      <c r="F538" s="24"/>
      <c r="G538" s="23"/>
    </row>
    <row r="539" spans="2:7" ht="48" thickBot="1" x14ac:dyDescent="0.3">
      <c r="B539" s="140" t="s">
        <v>7</v>
      </c>
      <c r="C539" s="141"/>
      <c r="D539" s="29" t="s">
        <v>60</v>
      </c>
      <c r="E539" s="142" t="s">
        <v>61</v>
      </c>
      <c r="F539" s="143"/>
      <c r="G539" s="30" t="s">
        <v>62</v>
      </c>
    </row>
    <row r="540" spans="2:7" ht="24" thickBot="1" x14ac:dyDescent="0.3">
      <c r="B540" s="144" t="s">
        <v>63</v>
      </c>
      <c r="C540" s="145"/>
      <c r="D540" s="52">
        <v>50.01</v>
      </c>
      <c r="E540" s="72">
        <v>0.9</v>
      </c>
      <c r="F540" s="53" t="s">
        <v>6</v>
      </c>
      <c r="G540" s="54">
        <f t="shared" ref="G540:G547" si="14">D540*E540</f>
        <v>45.009</v>
      </c>
    </row>
    <row r="541" spans="2:7" ht="23.25" x14ac:dyDescent="0.25">
      <c r="B541" s="146" t="s">
        <v>64</v>
      </c>
      <c r="C541" s="147"/>
      <c r="D541" s="55">
        <v>70.41</v>
      </c>
      <c r="E541" s="76">
        <v>0.4</v>
      </c>
      <c r="F541" s="56" t="s">
        <v>8</v>
      </c>
      <c r="G541" s="57">
        <f t="shared" si="14"/>
        <v>28.164000000000001</v>
      </c>
    </row>
    <row r="542" spans="2:7" ht="24" thickBot="1" x14ac:dyDescent="0.3">
      <c r="B542" s="148" t="s">
        <v>65</v>
      </c>
      <c r="C542" s="149"/>
      <c r="D542" s="58">
        <v>222.31</v>
      </c>
      <c r="E542" s="77">
        <v>0.4</v>
      </c>
      <c r="F542" s="59" t="s">
        <v>8</v>
      </c>
      <c r="G542" s="60">
        <f t="shared" si="14"/>
        <v>88.924000000000007</v>
      </c>
    </row>
    <row r="543" spans="2:7" ht="24" thickBot="1" x14ac:dyDescent="0.3">
      <c r="B543" s="150" t="s">
        <v>9</v>
      </c>
      <c r="C543" s="151"/>
      <c r="D543" s="61"/>
      <c r="E543" s="61"/>
      <c r="F543" s="62" t="s">
        <v>6</v>
      </c>
      <c r="G543" s="63">
        <f t="shared" si="14"/>
        <v>0</v>
      </c>
    </row>
    <row r="544" spans="2:7" ht="23.25" x14ac:dyDescent="0.25">
      <c r="B544" s="146" t="s">
        <v>66</v>
      </c>
      <c r="C544" s="147"/>
      <c r="D544" s="55"/>
      <c r="E544" s="55"/>
      <c r="F544" s="56" t="s">
        <v>6</v>
      </c>
      <c r="G544" s="57">
        <f t="shared" si="14"/>
        <v>0</v>
      </c>
    </row>
    <row r="545" spans="2:7" ht="23.25" x14ac:dyDescent="0.25">
      <c r="B545" s="152" t="s">
        <v>67</v>
      </c>
      <c r="C545" s="153"/>
      <c r="D545" s="64"/>
      <c r="E545" s="64"/>
      <c r="F545" s="65" t="s">
        <v>6</v>
      </c>
      <c r="G545" s="66">
        <f t="shared" si="14"/>
        <v>0</v>
      </c>
    </row>
    <row r="546" spans="2:7" ht="23.25" x14ac:dyDescent="0.25">
      <c r="B546" s="152" t="s">
        <v>10</v>
      </c>
      <c r="C546" s="153"/>
      <c r="D546" s="67"/>
      <c r="E546" s="73"/>
      <c r="F546" s="65" t="s">
        <v>6</v>
      </c>
      <c r="G546" s="66">
        <f t="shared" si="14"/>
        <v>0</v>
      </c>
    </row>
    <row r="547" spans="2:7" ht="23.25" x14ac:dyDescent="0.25">
      <c r="B547" s="152" t="s">
        <v>68</v>
      </c>
      <c r="C547" s="153"/>
      <c r="D547" s="67"/>
      <c r="E547" s="73"/>
      <c r="F547" s="65" t="s">
        <v>6</v>
      </c>
      <c r="G547" s="66">
        <f t="shared" si="14"/>
        <v>0</v>
      </c>
    </row>
    <row r="548" spans="2:7" ht="23.25" x14ac:dyDescent="0.25">
      <c r="B548" s="152" t="s">
        <v>12</v>
      </c>
      <c r="C548" s="153"/>
      <c r="D548" s="67"/>
      <c r="E548" s="73"/>
      <c r="F548" s="65" t="s">
        <v>6</v>
      </c>
      <c r="G548" s="66">
        <f>D548*E548</f>
        <v>0</v>
      </c>
    </row>
    <row r="549" spans="2:7" ht="24" thickBot="1" x14ac:dyDescent="0.3">
      <c r="B549" s="148" t="s">
        <v>11</v>
      </c>
      <c r="C549" s="149"/>
      <c r="D549" s="58"/>
      <c r="E549" s="58"/>
      <c r="F549" s="59" t="s">
        <v>6</v>
      </c>
      <c r="G549" s="68">
        <f>D549*E549</f>
        <v>0</v>
      </c>
    </row>
    <row r="550" spans="2:7" ht="23.25" x14ac:dyDescent="0.25">
      <c r="B550" s="24"/>
      <c r="C550" s="41"/>
      <c r="D550" s="41"/>
      <c r="E550" s="31"/>
      <c r="F550" s="31"/>
      <c r="G550" s="23"/>
    </row>
    <row r="551" spans="2:7" ht="25.5" x14ac:dyDescent="0.25">
      <c r="B551" s="24"/>
      <c r="C551" s="34" t="s">
        <v>69</v>
      </c>
      <c r="D551" s="35"/>
      <c r="E551" s="24"/>
      <c r="F551" s="24"/>
      <c r="G551" s="23"/>
    </row>
    <row r="552" spans="2:7" ht="18.75" x14ac:dyDescent="0.25">
      <c r="B552" s="24"/>
      <c r="C552" s="137" t="s">
        <v>70</v>
      </c>
      <c r="D552" s="87" t="s">
        <v>71</v>
      </c>
      <c r="E552" s="43">
        <f>ROUND((G540+D533)/D533,2)</f>
        <v>1.02</v>
      </c>
      <c r="F552" s="43"/>
      <c r="G552" s="25"/>
    </row>
    <row r="553" spans="2:7" ht="23.25" x14ac:dyDescent="0.25">
      <c r="B553" s="24"/>
      <c r="C553" s="137"/>
      <c r="D553" s="87" t="s">
        <v>72</v>
      </c>
      <c r="E553" s="43">
        <f>ROUND((G541+G542+D533)/D533,2)</f>
        <v>1.05</v>
      </c>
      <c r="F553" s="43"/>
      <c r="G553" s="32"/>
    </row>
    <row r="554" spans="2:7" ht="23.25" x14ac:dyDescent="0.25">
      <c r="B554" s="24"/>
      <c r="C554" s="137"/>
      <c r="D554" s="87" t="s">
        <v>73</v>
      </c>
      <c r="E554" s="43">
        <f>ROUND((G543+D533)/D533,2)</f>
        <v>1</v>
      </c>
      <c r="F554" s="25"/>
      <c r="G554" s="32"/>
    </row>
    <row r="555" spans="2:7" ht="23.25" x14ac:dyDescent="0.25">
      <c r="B555" s="24"/>
      <c r="C555" s="137"/>
      <c r="D555" s="44" t="s">
        <v>74</v>
      </c>
      <c r="E555" s="45">
        <f>ROUND((SUM(G544:G549)+D533)/D533,2)</f>
        <v>1</v>
      </c>
      <c r="F555" s="25"/>
      <c r="G555" s="32"/>
    </row>
    <row r="556" spans="2:7" ht="25.5" x14ac:dyDescent="0.25">
      <c r="B556" s="24"/>
      <c r="C556" s="24"/>
      <c r="D556" s="46" t="s">
        <v>75</v>
      </c>
      <c r="E556" s="47">
        <f>SUM(E552:E555)-IF(D537="сплошная",3,2)</f>
        <v>2.0700000000000003</v>
      </c>
      <c r="F556" s="48"/>
      <c r="G556" s="23"/>
    </row>
    <row r="557" spans="2:7" ht="23.25" x14ac:dyDescent="0.25">
      <c r="B557" s="24"/>
      <c r="C557" s="24"/>
      <c r="D557" s="24"/>
      <c r="E557" s="49"/>
      <c r="F557" s="24"/>
      <c r="G557" s="23"/>
    </row>
    <row r="558" spans="2:7" ht="25.5" x14ac:dyDescent="0.35">
      <c r="B558" s="33"/>
      <c r="C558" s="50" t="s">
        <v>76</v>
      </c>
      <c r="D558" s="138">
        <f>E556*D533</f>
        <v>5143.4325000000008</v>
      </c>
      <c r="E558" s="138"/>
      <c r="F558" s="24"/>
      <c r="G558" s="23"/>
    </row>
    <row r="559" spans="2:7" ht="18.75" x14ac:dyDescent="0.3">
      <c r="B559" s="24"/>
      <c r="C559" s="51" t="s">
        <v>77</v>
      </c>
      <c r="D559" s="139">
        <f>D558/D532</f>
        <v>71.436562500000008</v>
      </c>
      <c r="E559" s="139"/>
      <c r="F559" s="24"/>
      <c r="G559" s="24"/>
    </row>
    <row r="562" spans="2:7" ht="60.75" x14ac:dyDescent="0.8">
      <c r="B562" s="167" t="s">
        <v>143</v>
      </c>
      <c r="C562" s="167"/>
      <c r="D562" s="167"/>
      <c r="E562" s="167"/>
      <c r="F562" s="167"/>
      <c r="G562" s="167"/>
    </row>
    <row r="563" spans="2:7" ht="18.75" x14ac:dyDescent="0.25">
      <c r="B563" s="168" t="s">
        <v>50</v>
      </c>
      <c r="C563" s="168"/>
      <c r="D563" s="168"/>
      <c r="E563" s="168"/>
      <c r="F563" s="168"/>
      <c r="G563" s="168"/>
    </row>
    <row r="564" spans="2:7" ht="25.5" x14ac:dyDescent="0.25">
      <c r="B564" s="24"/>
      <c r="C564" s="34" t="s">
        <v>51</v>
      </c>
      <c r="D564" s="35"/>
      <c r="E564" s="24"/>
      <c r="F564" s="24"/>
      <c r="G564" s="23"/>
    </row>
    <row r="565" spans="2:7" ht="19.5" x14ac:dyDescent="0.25">
      <c r="B565" s="25"/>
      <c r="C565" s="154" t="s">
        <v>52</v>
      </c>
      <c r="D565" s="157" t="s">
        <v>81</v>
      </c>
      <c r="E565" s="158"/>
      <c r="F565" s="158"/>
      <c r="G565" s="159"/>
    </row>
    <row r="566" spans="2:7" ht="19.5" x14ac:dyDescent="0.25">
      <c r="B566" s="25"/>
      <c r="C566" s="155"/>
      <c r="D566" s="157" t="s">
        <v>119</v>
      </c>
      <c r="E566" s="158"/>
      <c r="F566" s="158"/>
      <c r="G566" s="159"/>
    </row>
    <row r="567" spans="2:7" ht="19.5" x14ac:dyDescent="0.25">
      <c r="B567" s="25"/>
      <c r="C567" s="156"/>
      <c r="D567" s="160" t="s">
        <v>122</v>
      </c>
      <c r="E567" s="160"/>
      <c r="F567" s="160"/>
      <c r="G567" s="160"/>
    </row>
    <row r="568" spans="2:7" ht="23.25" x14ac:dyDescent="0.25">
      <c r="B568" s="24"/>
      <c r="C568" s="36" t="s">
        <v>53</v>
      </c>
      <c r="D568" s="26">
        <v>4.2</v>
      </c>
      <c r="E568" s="37"/>
      <c r="F568" s="25"/>
      <c r="G568" s="23"/>
    </row>
    <row r="569" spans="2:7" ht="22.5" x14ac:dyDescent="0.25">
      <c r="B569" s="24"/>
      <c r="C569" s="38" t="s">
        <v>54</v>
      </c>
      <c r="D569" s="82">
        <v>347</v>
      </c>
      <c r="E569" s="161" t="s">
        <v>55</v>
      </c>
      <c r="F569" s="162"/>
      <c r="G569" s="165">
        <f>D570/D569</f>
        <v>17.721498559077808</v>
      </c>
    </row>
    <row r="570" spans="2:7" ht="22.5" x14ac:dyDescent="0.25">
      <c r="B570" s="24"/>
      <c r="C570" s="38" t="s">
        <v>56</v>
      </c>
      <c r="D570" s="27">
        <v>6149.36</v>
      </c>
      <c r="E570" s="163"/>
      <c r="F570" s="164"/>
      <c r="G570" s="166"/>
    </row>
    <row r="571" spans="2:7" ht="23.25" x14ac:dyDescent="0.25">
      <c r="B571" s="24"/>
      <c r="C571" s="39"/>
      <c r="D571" s="28"/>
      <c r="E571" s="40"/>
      <c r="F571" s="24"/>
      <c r="G571" s="23"/>
    </row>
    <row r="572" spans="2:7" ht="23.25" x14ac:dyDescent="0.25">
      <c r="B572" s="24"/>
      <c r="C572" s="69" t="s">
        <v>57</v>
      </c>
      <c r="D572" s="99" t="s">
        <v>123</v>
      </c>
      <c r="E572" s="24"/>
      <c r="F572" s="24"/>
      <c r="G572" s="23"/>
    </row>
    <row r="573" spans="2:7" ht="23.25" x14ac:dyDescent="0.25">
      <c r="B573" s="24"/>
      <c r="C573" s="69" t="s">
        <v>58</v>
      </c>
      <c r="D573" s="75">
        <v>85</v>
      </c>
      <c r="E573" s="24"/>
      <c r="F573" s="24"/>
      <c r="G573" s="23"/>
    </row>
    <row r="574" spans="2:7" ht="23.25" x14ac:dyDescent="0.25">
      <c r="B574" s="24"/>
      <c r="C574" s="69" t="s">
        <v>59</v>
      </c>
      <c r="D574" s="70" t="s">
        <v>98</v>
      </c>
      <c r="E574" s="24"/>
      <c r="F574" s="24"/>
      <c r="G574" s="23"/>
    </row>
    <row r="575" spans="2:7" ht="24" thickBot="1" x14ac:dyDescent="0.3">
      <c r="B575" s="24"/>
      <c r="C575" s="24"/>
      <c r="D575" s="24"/>
      <c r="E575" s="24"/>
      <c r="F575" s="24"/>
      <c r="G575" s="23"/>
    </row>
    <row r="576" spans="2:7" ht="48" thickBot="1" x14ac:dyDescent="0.3">
      <c r="B576" s="140" t="s">
        <v>7</v>
      </c>
      <c r="C576" s="141"/>
      <c r="D576" s="29" t="s">
        <v>60</v>
      </c>
      <c r="E576" s="142" t="s">
        <v>61</v>
      </c>
      <c r="F576" s="143"/>
      <c r="G576" s="30" t="s">
        <v>62</v>
      </c>
    </row>
    <row r="577" spans="2:7" ht="24" thickBot="1" x14ac:dyDescent="0.3">
      <c r="B577" s="144" t="s">
        <v>63</v>
      </c>
      <c r="C577" s="145"/>
      <c r="D577" s="52">
        <v>50.01</v>
      </c>
      <c r="E577" s="72">
        <v>4.2</v>
      </c>
      <c r="F577" s="53" t="s">
        <v>6</v>
      </c>
      <c r="G577" s="54">
        <f t="shared" ref="G577:G584" si="15">D577*E577</f>
        <v>210.042</v>
      </c>
    </row>
    <row r="578" spans="2:7" ht="23.25" x14ac:dyDescent="0.25">
      <c r="B578" s="146" t="s">
        <v>64</v>
      </c>
      <c r="C578" s="147"/>
      <c r="D578" s="55">
        <v>70.41</v>
      </c>
      <c r="E578" s="76">
        <v>1.7</v>
      </c>
      <c r="F578" s="56" t="s">
        <v>8</v>
      </c>
      <c r="G578" s="57">
        <f t="shared" si="15"/>
        <v>119.69699999999999</v>
      </c>
    </row>
    <row r="579" spans="2:7" ht="24" thickBot="1" x14ac:dyDescent="0.3">
      <c r="B579" s="148" t="s">
        <v>65</v>
      </c>
      <c r="C579" s="149"/>
      <c r="D579" s="58">
        <v>222.31</v>
      </c>
      <c r="E579" s="77">
        <v>1.7</v>
      </c>
      <c r="F579" s="59" t="s">
        <v>8</v>
      </c>
      <c r="G579" s="60">
        <f t="shared" si="15"/>
        <v>377.92700000000002</v>
      </c>
    </row>
    <row r="580" spans="2:7" ht="24" thickBot="1" x14ac:dyDescent="0.3">
      <c r="B580" s="150" t="s">
        <v>9</v>
      </c>
      <c r="C580" s="151"/>
      <c r="D580" s="61"/>
      <c r="E580" s="61"/>
      <c r="F580" s="62" t="s">
        <v>6</v>
      </c>
      <c r="G580" s="63">
        <f t="shared" si="15"/>
        <v>0</v>
      </c>
    </row>
    <row r="581" spans="2:7" ht="23.25" x14ac:dyDescent="0.25">
      <c r="B581" s="146" t="s">
        <v>66</v>
      </c>
      <c r="C581" s="147"/>
      <c r="D581" s="55"/>
      <c r="E581" s="55"/>
      <c r="F581" s="56" t="s">
        <v>6</v>
      </c>
      <c r="G581" s="57">
        <f t="shared" si="15"/>
        <v>0</v>
      </c>
    </row>
    <row r="582" spans="2:7" ht="23.25" x14ac:dyDescent="0.25">
      <c r="B582" s="152" t="s">
        <v>67</v>
      </c>
      <c r="C582" s="153"/>
      <c r="D582" s="64"/>
      <c r="E582" s="64"/>
      <c r="F582" s="65" t="s">
        <v>6</v>
      </c>
      <c r="G582" s="66">
        <f t="shared" si="15"/>
        <v>0</v>
      </c>
    </row>
    <row r="583" spans="2:7" ht="23.25" x14ac:dyDescent="0.25">
      <c r="B583" s="152" t="s">
        <v>10</v>
      </c>
      <c r="C583" s="153"/>
      <c r="D583" s="67"/>
      <c r="E583" s="73"/>
      <c r="F583" s="65" t="s">
        <v>6</v>
      </c>
      <c r="G583" s="66">
        <f t="shared" si="15"/>
        <v>0</v>
      </c>
    </row>
    <row r="584" spans="2:7" ht="23.25" x14ac:dyDescent="0.25">
      <c r="B584" s="152" t="s">
        <v>68</v>
      </c>
      <c r="C584" s="153"/>
      <c r="D584" s="67"/>
      <c r="E584" s="73"/>
      <c r="F584" s="65" t="s">
        <v>6</v>
      </c>
      <c r="G584" s="66">
        <f t="shared" si="15"/>
        <v>0</v>
      </c>
    </row>
    <row r="585" spans="2:7" ht="23.25" x14ac:dyDescent="0.25">
      <c r="B585" s="152" t="s">
        <v>12</v>
      </c>
      <c r="C585" s="153"/>
      <c r="D585" s="67"/>
      <c r="E585" s="73"/>
      <c r="F585" s="65" t="s">
        <v>6</v>
      </c>
      <c r="G585" s="66">
        <f>D585*E585</f>
        <v>0</v>
      </c>
    </row>
    <row r="586" spans="2:7" ht="24" thickBot="1" x14ac:dyDescent="0.3">
      <c r="B586" s="148" t="s">
        <v>11</v>
      </c>
      <c r="C586" s="149"/>
      <c r="D586" s="58"/>
      <c r="E586" s="58"/>
      <c r="F586" s="59" t="s">
        <v>6</v>
      </c>
      <c r="G586" s="68">
        <f>D586*E586</f>
        <v>0</v>
      </c>
    </row>
    <row r="587" spans="2:7" ht="23.25" x14ac:dyDescent="0.25">
      <c r="B587" s="24"/>
      <c r="C587" s="41"/>
      <c r="D587" s="41"/>
      <c r="E587" s="31"/>
      <c r="F587" s="31"/>
      <c r="G587" s="23"/>
    </row>
    <row r="588" spans="2:7" ht="25.5" x14ac:dyDescent="0.25">
      <c r="B588" s="24"/>
      <c r="C588" s="34" t="s">
        <v>69</v>
      </c>
      <c r="D588" s="35"/>
      <c r="E588" s="24"/>
      <c r="F588" s="24"/>
      <c r="G588" s="23"/>
    </row>
    <row r="589" spans="2:7" ht="18.75" x14ac:dyDescent="0.25">
      <c r="B589" s="24"/>
      <c r="C589" s="137" t="s">
        <v>70</v>
      </c>
      <c r="D589" s="87" t="s">
        <v>71</v>
      </c>
      <c r="E589" s="43">
        <f>ROUND((G577+D570)/D570,2)</f>
        <v>1.03</v>
      </c>
      <c r="F589" s="43"/>
      <c r="G589" s="25"/>
    </row>
    <row r="590" spans="2:7" ht="23.25" x14ac:dyDescent="0.25">
      <c r="B590" s="24"/>
      <c r="C590" s="137"/>
      <c r="D590" s="87" t="s">
        <v>72</v>
      </c>
      <c r="E590" s="43">
        <f>ROUND((G578+G579+D570)/D570,2)</f>
        <v>1.08</v>
      </c>
      <c r="F590" s="43"/>
      <c r="G590" s="32"/>
    </row>
    <row r="591" spans="2:7" ht="23.25" x14ac:dyDescent="0.25">
      <c r="B591" s="24"/>
      <c r="C591" s="137"/>
      <c r="D591" s="87" t="s">
        <v>73</v>
      </c>
      <c r="E591" s="43">
        <f>ROUND((G580+D570)/D570,2)</f>
        <v>1</v>
      </c>
      <c r="F591" s="25"/>
      <c r="G591" s="32"/>
    </row>
    <row r="592" spans="2:7" ht="23.25" x14ac:dyDescent="0.25">
      <c r="B592" s="24"/>
      <c r="C592" s="137"/>
      <c r="D592" s="44" t="s">
        <v>74</v>
      </c>
      <c r="E592" s="45">
        <f>ROUND((SUM(G581:G586)+D570)/D570,2)</f>
        <v>1</v>
      </c>
      <c r="F592" s="25"/>
      <c r="G592" s="32"/>
    </row>
    <row r="593" spans="2:7" ht="25.5" x14ac:dyDescent="0.25">
      <c r="B593" s="24"/>
      <c r="C593" s="24"/>
      <c r="D593" s="46" t="s">
        <v>75</v>
      </c>
      <c r="E593" s="47">
        <f>SUM(E589:E592)-IF(D574="сплошная",3,2)</f>
        <v>2.1100000000000003</v>
      </c>
      <c r="F593" s="48"/>
      <c r="G593" s="23"/>
    </row>
    <row r="594" spans="2:7" ht="23.25" x14ac:dyDescent="0.25">
      <c r="B594" s="24"/>
      <c r="C594" s="24"/>
      <c r="D594" s="24"/>
      <c r="E594" s="49"/>
      <c r="F594" s="24"/>
      <c r="G594" s="23"/>
    </row>
    <row r="595" spans="2:7" ht="25.5" x14ac:dyDescent="0.35">
      <c r="B595" s="33"/>
      <c r="C595" s="50" t="s">
        <v>76</v>
      </c>
      <c r="D595" s="138">
        <f>E593*D570</f>
        <v>12975.149600000001</v>
      </c>
      <c r="E595" s="138"/>
      <c r="F595" s="24"/>
      <c r="G595" s="23"/>
    </row>
    <row r="596" spans="2:7" ht="18.75" x14ac:dyDescent="0.3">
      <c r="B596" s="24"/>
      <c r="C596" s="51" t="s">
        <v>77</v>
      </c>
      <c r="D596" s="139">
        <f>D595/D569</f>
        <v>37.392361959654181</v>
      </c>
      <c r="E596" s="139"/>
      <c r="F596" s="24"/>
      <c r="G596" s="24"/>
    </row>
    <row r="598" spans="2:7" ht="60.75" x14ac:dyDescent="0.8">
      <c r="B598" s="167" t="s">
        <v>144</v>
      </c>
      <c r="C598" s="167"/>
      <c r="D598" s="167"/>
      <c r="E598" s="167"/>
      <c r="F598" s="167"/>
      <c r="G598" s="167"/>
    </row>
    <row r="599" spans="2:7" ht="18.75" x14ac:dyDescent="0.25">
      <c r="B599" s="168" t="s">
        <v>50</v>
      </c>
      <c r="C599" s="168"/>
      <c r="D599" s="168"/>
      <c r="E599" s="168"/>
      <c r="F599" s="168"/>
      <c r="G599" s="168"/>
    </row>
    <row r="600" spans="2:7" ht="25.5" x14ac:dyDescent="0.25">
      <c r="B600" s="24"/>
      <c r="C600" s="34" t="s">
        <v>51</v>
      </c>
      <c r="D600" s="35"/>
      <c r="E600" s="24"/>
      <c r="F600" s="24"/>
      <c r="G600" s="23"/>
    </row>
    <row r="601" spans="2:7" ht="19.5" x14ac:dyDescent="0.25">
      <c r="B601" s="25"/>
      <c r="C601" s="154" t="s">
        <v>52</v>
      </c>
      <c r="D601" s="157" t="s">
        <v>81</v>
      </c>
      <c r="E601" s="158"/>
      <c r="F601" s="158"/>
      <c r="G601" s="159"/>
    </row>
    <row r="602" spans="2:7" ht="19.5" x14ac:dyDescent="0.25">
      <c r="B602" s="25"/>
      <c r="C602" s="155"/>
      <c r="D602" s="157" t="s">
        <v>119</v>
      </c>
      <c r="E602" s="158"/>
      <c r="F602" s="158"/>
      <c r="G602" s="159"/>
    </row>
    <row r="603" spans="2:7" ht="19.5" x14ac:dyDescent="0.25">
      <c r="B603" s="25"/>
      <c r="C603" s="156"/>
      <c r="D603" s="160" t="s">
        <v>124</v>
      </c>
      <c r="E603" s="160"/>
      <c r="F603" s="160"/>
      <c r="G603" s="160"/>
    </row>
    <row r="604" spans="2:7" ht="23.25" x14ac:dyDescent="0.25">
      <c r="B604" s="24"/>
      <c r="C604" s="36" t="s">
        <v>53</v>
      </c>
      <c r="D604" s="26">
        <v>12.8</v>
      </c>
      <c r="E604" s="37"/>
      <c r="F604" s="25"/>
      <c r="G604" s="23"/>
    </row>
    <row r="605" spans="2:7" ht="22.5" x14ac:dyDescent="0.25">
      <c r="B605" s="24"/>
      <c r="C605" s="38" t="s">
        <v>54</v>
      </c>
      <c r="D605" s="82">
        <v>950</v>
      </c>
      <c r="E605" s="161" t="s">
        <v>55</v>
      </c>
      <c r="F605" s="162"/>
      <c r="G605" s="165">
        <f>D606/D605</f>
        <v>14.165263157894737</v>
      </c>
    </row>
    <row r="606" spans="2:7" ht="22.5" x14ac:dyDescent="0.25">
      <c r="B606" s="24"/>
      <c r="C606" s="38" t="s">
        <v>56</v>
      </c>
      <c r="D606" s="27">
        <v>13457</v>
      </c>
      <c r="E606" s="163"/>
      <c r="F606" s="164"/>
      <c r="G606" s="166"/>
    </row>
    <row r="607" spans="2:7" ht="23.25" x14ac:dyDescent="0.25">
      <c r="B607" s="24"/>
      <c r="C607" s="39"/>
      <c r="D607" s="28"/>
      <c r="E607" s="40"/>
      <c r="F607" s="24"/>
      <c r="G607" s="23"/>
    </row>
    <row r="608" spans="2:7" ht="23.25" x14ac:dyDescent="0.25">
      <c r="B608" s="24"/>
      <c r="C608" s="69" t="s">
        <v>57</v>
      </c>
      <c r="D608" s="99" t="s">
        <v>123</v>
      </c>
      <c r="E608" s="24"/>
      <c r="F608" s="24"/>
      <c r="G608" s="23"/>
    </row>
    <row r="609" spans="2:7" ht="23.25" x14ac:dyDescent="0.25">
      <c r="B609" s="24"/>
      <c r="C609" s="69" t="s">
        <v>58</v>
      </c>
      <c r="D609" s="75">
        <v>85</v>
      </c>
      <c r="E609" s="24"/>
      <c r="F609" s="24"/>
      <c r="G609" s="23"/>
    </row>
    <row r="610" spans="2:7" ht="23.25" x14ac:dyDescent="0.25">
      <c r="B610" s="24"/>
      <c r="C610" s="69" t="s">
        <v>59</v>
      </c>
      <c r="D610" s="70" t="s">
        <v>98</v>
      </c>
      <c r="E610" s="24"/>
      <c r="F610" s="24"/>
      <c r="G610" s="23"/>
    </row>
    <row r="611" spans="2:7" ht="24" thickBot="1" x14ac:dyDescent="0.3">
      <c r="B611" s="24"/>
      <c r="C611" s="24"/>
      <c r="D611" s="24"/>
      <c r="E611" s="24"/>
      <c r="F611" s="24"/>
      <c r="G611" s="23"/>
    </row>
    <row r="612" spans="2:7" ht="48" thickBot="1" x14ac:dyDescent="0.3">
      <c r="B612" s="140" t="s">
        <v>7</v>
      </c>
      <c r="C612" s="141"/>
      <c r="D612" s="29" t="s">
        <v>60</v>
      </c>
      <c r="E612" s="142" t="s">
        <v>61</v>
      </c>
      <c r="F612" s="143"/>
      <c r="G612" s="30" t="s">
        <v>62</v>
      </c>
    </row>
    <row r="613" spans="2:7" ht="24" thickBot="1" x14ac:dyDescent="0.3">
      <c r="B613" s="144" t="s">
        <v>63</v>
      </c>
      <c r="C613" s="145"/>
      <c r="D613" s="52">
        <v>50.01</v>
      </c>
      <c r="E613" s="72">
        <v>12.8</v>
      </c>
      <c r="F613" s="53" t="s">
        <v>6</v>
      </c>
      <c r="G613" s="54">
        <f t="shared" ref="G613:G620" si="16">D613*E613</f>
        <v>640.12800000000004</v>
      </c>
    </row>
    <row r="614" spans="2:7" ht="23.25" x14ac:dyDescent="0.25">
      <c r="B614" s="146" t="s">
        <v>64</v>
      </c>
      <c r="C614" s="147"/>
      <c r="D614" s="55">
        <v>70.41</v>
      </c>
      <c r="E614" s="76">
        <v>5.0999999999999996</v>
      </c>
      <c r="F614" s="56" t="s">
        <v>8</v>
      </c>
      <c r="G614" s="57">
        <f t="shared" si="16"/>
        <v>359.09099999999995</v>
      </c>
    </row>
    <row r="615" spans="2:7" ht="24" thickBot="1" x14ac:dyDescent="0.3">
      <c r="B615" s="148" t="s">
        <v>65</v>
      </c>
      <c r="C615" s="149"/>
      <c r="D615" s="58">
        <v>222.31</v>
      </c>
      <c r="E615" s="77">
        <v>5.0999999999999996</v>
      </c>
      <c r="F615" s="59" t="s">
        <v>8</v>
      </c>
      <c r="G615" s="60">
        <f t="shared" si="16"/>
        <v>1133.7809999999999</v>
      </c>
    </row>
    <row r="616" spans="2:7" ht="24" thickBot="1" x14ac:dyDescent="0.3">
      <c r="B616" s="150" t="s">
        <v>9</v>
      </c>
      <c r="C616" s="151"/>
      <c r="D616" s="61"/>
      <c r="E616" s="61"/>
      <c r="F616" s="62" t="s">
        <v>6</v>
      </c>
      <c r="G616" s="63">
        <f t="shared" si="16"/>
        <v>0</v>
      </c>
    </row>
    <row r="617" spans="2:7" ht="23.25" x14ac:dyDescent="0.25">
      <c r="B617" s="146" t="s">
        <v>66</v>
      </c>
      <c r="C617" s="147"/>
      <c r="D617" s="55"/>
      <c r="E617" s="55"/>
      <c r="F617" s="56" t="s">
        <v>6</v>
      </c>
      <c r="G617" s="57">
        <f t="shared" si="16"/>
        <v>0</v>
      </c>
    </row>
    <row r="618" spans="2:7" ht="23.25" x14ac:dyDescent="0.25">
      <c r="B618" s="152" t="s">
        <v>67</v>
      </c>
      <c r="C618" s="153"/>
      <c r="D618" s="64"/>
      <c r="E618" s="64"/>
      <c r="F618" s="65" t="s">
        <v>6</v>
      </c>
      <c r="G618" s="66">
        <f t="shared" si="16"/>
        <v>0</v>
      </c>
    </row>
    <row r="619" spans="2:7" ht="23.25" x14ac:dyDescent="0.25">
      <c r="B619" s="152" t="s">
        <v>10</v>
      </c>
      <c r="C619" s="153"/>
      <c r="D619" s="67"/>
      <c r="E619" s="73"/>
      <c r="F619" s="65" t="s">
        <v>6</v>
      </c>
      <c r="G619" s="66">
        <f t="shared" si="16"/>
        <v>0</v>
      </c>
    </row>
    <row r="620" spans="2:7" ht="23.25" x14ac:dyDescent="0.25">
      <c r="B620" s="152" t="s">
        <v>68</v>
      </c>
      <c r="C620" s="153"/>
      <c r="D620" s="67"/>
      <c r="E620" s="73"/>
      <c r="F620" s="65" t="s">
        <v>6</v>
      </c>
      <c r="G620" s="66">
        <f t="shared" si="16"/>
        <v>0</v>
      </c>
    </row>
    <row r="621" spans="2:7" ht="23.25" x14ac:dyDescent="0.25">
      <c r="B621" s="152" t="s">
        <v>12</v>
      </c>
      <c r="C621" s="153"/>
      <c r="D621" s="67"/>
      <c r="E621" s="73"/>
      <c r="F621" s="65" t="s">
        <v>6</v>
      </c>
      <c r="G621" s="66">
        <f>D621*E621</f>
        <v>0</v>
      </c>
    </row>
    <row r="622" spans="2:7" ht="24" thickBot="1" x14ac:dyDescent="0.3">
      <c r="B622" s="148" t="s">
        <v>11</v>
      </c>
      <c r="C622" s="149"/>
      <c r="D622" s="58"/>
      <c r="E622" s="58"/>
      <c r="F622" s="59" t="s">
        <v>6</v>
      </c>
      <c r="G622" s="68">
        <f>D622*E622</f>
        <v>0</v>
      </c>
    </row>
    <row r="623" spans="2:7" ht="23.25" x14ac:dyDescent="0.25">
      <c r="B623" s="24"/>
      <c r="C623" s="41"/>
      <c r="D623" s="41"/>
      <c r="E623" s="31"/>
      <c r="F623" s="31"/>
      <c r="G623" s="23"/>
    </row>
    <row r="624" spans="2:7" ht="25.5" x14ac:dyDescent="0.25">
      <c r="B624" s="24"/>
      <c r="C624" s="34" t="s">
        <v>69</v>
      </c>
      <c r="D624" s="35"/>
      <c r="E624" s="24"/>
      <c r="F624" s="24"/>
      <c r="G624" s="23"/>
    </row>
    <row r="625" spans="2:7" ht="18.75" x14ac:dyDescent="0.25">
      <c r="B625" s="24"/>
      <c r="C625" s="137" t="s">
        <v>70</v>
      </c>
      <c r="D625" s="87" t="s">
        <v>71</v>
      </c>
      <c r="E625" s="43">
        <f>ROUND((G613+D606)/D606,2)</f>
        <v>1.05</v>
      </c>
      <c r="F625" s="43"/>
      <c r="G625" s="25"/>
    </row>
    <row r="626" spans="2:7" ht="23.25" x14ac:dyDescent="0.25">
      <c r="B626" s="24"/>
      <c r="C626" s="137"/>
      <c r="D626" s="87" t="s">
        <v>72</v>
      </c>
      <c r="E626" s="43">
        <f>ROUND((G614+G615+D606)/D606,2)</f>
        <v>1.1100000000000001</v>
      </c>
      <c r="F626" s="43"/>
      <c r="G626" s="32"/>
    </row>
    <row r="627" spans="2:7" ht="23.25" x14ac:dyDescent="0.25">
      <c r="B627" s="24"/>
      <c r="C627" s="137"/>
      <c r="D627" s="87" t="s">
        <v>73</v>
      </c>
      <c r="E627" s="43">
        <f>ROUND((G616+D606)/D606,2)</f>
        <v>1</v>
      </c>
      <c r="F627" s="25"/>
      <c r="G627" s="32"/>
    </row>
    <row r="628" spans="2:7" ht="23.25" x14ac:dyDescent="0.25">
      <c r="B628" s="24"/>
      <c r="C628" s="137"/>
      <c r="D628" s="44" t="s">
        <v>74</v>
      </c>
      <c r="E628" s="45">
        <f>ROUND((SUM(G617:G622)+D606)/D606,2)</f>
        <v>1</v>
      </c>
      <c r="F628" s="25"/>
      <c r="G628" s="32"/>
    </row>
    <row r="629" spans="2:7" ht="25.5" x14ac:dyDescent="0.25">
      <c r="B629" s="24"/>
      <c r="C629" s="24"/>
      <c r="D629" s="46" t="s">
        <v>75</v>
      </c>
      <c r="E629" s="47">
        <f>SUM(E625:E628)-IF(D610="сплошная",3,2)</f>
        <v>2.16</v>
      </c>
      <c r="F629" s="48"/>
      <c r="G629" s="23"/>
    </row>
    <row r="630" spans="2:7" ht="23.25" x14ac:dyDescent="0.25">
      <c r="B630" s="24"/>
      <c r="C630" s="24"/>
      <c r="D630" s="24"/>
      <c r="E630" s="49"/>
      <c r="F630" s="24"/>
      <c r="G630" s="23"/>
    </row>
    <row r="631" spans="2:7" ht="25.5" x14ac:dyDescent="0.35">
      <c r="B631" s="33"/>
      <c r="C631" s="50" t="s">
        <v>76</v>
      </c>
      <c r="D631" s="138">
        <f>E629*D606</f>
        <v>29067.120000000003</v>
      </c>
      <c r="E631" s="138"/>
      <c r="F631" s="24"/>
      <c r="G631" s="23"/>
    </row>
    <row r="632" spans="2:7" ht="18.75" x14ac:dyDescent="0.3">
      <c r="B632" s="24"/>
      <c r="C632" s="51" t="s">
        <v>77</v>
      </c>
      <c r="D632" s="139">
        <f>D631/D605</f>
        <v>30.596968421052633</v>
      </c>
      <c r="E632" s="139"/>
      <c r="F632" s="24"/>
      <c r="G632" s="24"/>
    </row>
    <row r="634" spans="2:7" ht="60.75" x14ac:dyDescent="0.8">
      <c r="B634" s="167" t="s">
        <v>145</v>
      </c>
      <c r="C634" s="167"/>
      <c r="D634" s="167"/>
      <c r="E634" s="167"/>
      <c r="F634" s="167"/>
      <c r="G634" s="167"/>
    </row>
    <row r="635" spans="2:7" ht="18.75" x14ac:dyDescent="0.25">
      <c r="B635" s="168" t="s">
        <v>50</v>
      </c>
      <c r="C635" s="168"/>
      <c r="D635" s="168"/>
      <c r="E635" s="168"/>
      <c r="F635" s="168"/>
      <c r="G635" s="168"/>
    </row>
    <row r="636" spans="2:7" ht="25.5" x14ac:dyDescent="0.25">
      <c r="B636" s="24"/>
      <c r="C636" s="34" t="s">
        <v>51</v>
      </c>
      <c r="D636" s="35"/>
      <c r="E636" s="24"/>
      <c r="F636" s="24"/>
      <c r="G636" s="23"/>
    </row>
    <row r="637" spans="2:7" ht="19.5" x14ac:dyDescent="0.25">
      <c r="B637" s="25"/>
      <c r="C637" s="154" t="s">
        <v>52</v>
      </c>
      <c r="D637" s="157" t="s">
        <v>81</v>
      </c>
      <c r="E637" s="158"/>
      <c r="F637" s="158"/>
      <c r="G637" s="159"/>
    </row>
    <row r="638" spans="2:7" ht="19.5" x14ac:dyDescent="0.25">
      <c r="B638" s="25"/>
      <c r="C638" s="155"/>
      <c r="D638" s="157" t="s">
        <v>119</v>
      </c>
      <c r="E638" s="158"/>
      <c r="F638" s="158"/>
      <c r="G638" s="159"/>
    </row>
    <row r="639" spans="2:7" ht="19.5" x14ac:dyDescent="0.25">
      <c r="B639" s="25"/>
      <c r="C639" s="156"/>
      <c r="D639" s="160" t="s">
        <v>125</v>
      </c>
      <c r="E639" s="160"/>
      <c r="F639" s="160"/>
      <c r="G639" s="160"/>
    </row>
    <row r="640" spans="2:7" ht="23.25" x14ac:dyDescent="0.25">
      <c r="B640" s="24"/>
      <c r="C640" s="36" t="s">
        <v>53</v>
      </c>
      <c r="D640" s="26">
        <v>11.4</v>
      </c>
      <c r="E640" s="37"/>
      <c r="F640" s="25"/>
      <c r="G640" s="23"/>
    </row>
    <row r="641" spans="2:7" ht="22.5" x14ac:dyDescent="0.25">
      <c r="B641" s="24"/>
      <c r="C641" s="38" t="s">
        <v>54</v>
      </c>
      <c r="D641" s="82">
        <v>978</v>
      </c>
      <c r="E641" s="161" t="s">
        <v>55</v>
      </c>
      <c r="F641" s="162"/>
      <c r="G641" s="165">
        <f>D642/D641</f>
        <v>18.514734151329243</v>
      </c>
    </row>
    <row r="642" spans="2:7" ht="22.5" x14ac:dyDescent="0.25">
      <c r="B642" s="24"/>
      <c r="C642" s="38" t="s">
        <v>56</v>
      </c>
      <c r="D642" s="27">
        <v>18107.41</v>
      </c>
      <c r="E642" s="163"/>
      <c r="F642" s="164"/>
      <c r="G642" s="166"/>
    </row>
    <row r="643" spans="2:7" ht="23.25" x14ac:dyDescent="0.25">
      <c r="B643" s="24"/>
      <c r="C643" s="39"/>
      <c r="D643" s="28"/>
      <c r="E643" s="40"/>
      <c r="F643" s="24"/>
      <c r="G643" s="23"/>
    </row>
    <row r="644" spans="2:7" ht="23.25" x14ac:dyDescent="0.25">
      <c r="B644" s="24"/>
      <c r="C644" s="69" t="s">
        <v>57</v>
      </c>
      <c r="D644" s="99" t="s">
        <v>126</v>
      </c>
      <c r="E644" s="24"/>
      <c r="F644" s="24"/>
      <c r="G644" s="23"/>
    </row>
    <row r="645" spans="2:7" ht="23.25" x14ac:dyDescent="0.25">
      <c r="B645" s="24"/>
      <c r="C645" s="69" t="s">
        <v>58</v>
      </c>
      <c r="D645" s="75">
        <v>80</v>
      </c>
      <c r="E645" s="24"/>
      <c r="F645" s="24"/>
      <c r="G645" s="23"/>
    </row>
    <row r="646" spans="2:7" ht="23.25" x14ac:dyDescent="0.25">
      <c r="B646" s="24"/>
      <c r="C646" s="69" t="s">
        <v>59</v>
      </c>
      <c r="D646" s="70" t="s">
        <v>98</v>
      </c>
      <c r="E646" s="24"/>
      <c r="F646" s="24"/>
      <c r="G646" s="23"/>
    </row>
    <row r="647" spans="2:7" ht="24" thickBot="1" x14ac:dyDescent="0.3">
      <c r="B647" s="24"/>
      <c r="C647" s="24"/>
      <c r="D647" s="24"/>
      <c r="E647" s="24"/>
      <c r="F647" s="24"/>
      <c r="G647" s="23"/>
    </row>
    <row r="648" spans="2:7" ht="48" thickBot="1" x14ac:dyDescent="0.3">
      <c r="B648" s="140" t="s">
        <v>7</v>
      </c>
      <c r="C648" s="141"/>
      <c r="D648" s="29" t="s">
        <v>60</v>
      </c>
      <c r="E648" s="142" t="s">
        <v>61</v>
      </c>
      <c r="F648" s="143"/>
      <c r="G648" s="30" t="s">
        <v>62</v>
      </c>
    </row>
    <row r="649" spans="2:7" ht="24" thickBot="1" x14ac:dyDescent="0.3">
      <c r="B649" s="144" t="s">
        <v>63</v>
      </c>
      <c r="C649" s="145"/>
      <c r="D649" s="52">
        <v>50.01</v>
      </c>
      <c r="E649" s="72">
        <v>11.4</v>
      </c>
      <c r="F649" s="53" t="s">
        <v>6</v>
      </c>
      <c r="G649" s="54">
        <f t="shared" ref="G649:G656" si="17">D649*E649</f>
        <v>570.11400000000003</v>
      </c>
    </row>
    <row r="650" spans="2:7" ht="23.25" x14ac:dyDescent="0.25">
      <c r="B650" s="146" t="s">
        <v>64</v>
      </c>
      <c r="C650" s="147"/>
      <c r="D650" s="55">
        <v>70.41</v>
      </c>
      <c r="E650" s="76">
        <v>4.5999999999999996</v>
      </c>
      <c r="F650" s="56" t="s">
        <v>8</v>
      </c>
      <c r="G650" s="57">
        <f t="shared" si="17"/>
        <v>323.88599999999997</v>
      </c>
    </row>
    <row r="651" spans="2:7" ht="24" thickBot="1" x14ac:dyDescent="0.3">
      <c r="B651" s="148" t="s">
        <v>65</v>
      </c>
      <c r="C651" s="149"/>
      <c r="D651" s="58">
        <v>222.31</v>
      </c>
      <c r="E651" s="77">
        <v>4.5999999999999996</v>
      </c>
      <c r="F651" s="59" t="s">
        <v>8</v>
      </c>
      <c r="G651" s="60">
        <f t="shared" si="17"/>
        <v>1022.626</v>
      </c>
    </row>
    <row r="652" spans="2:7" ht="24" thickBot="1" x14ac:dyDescent="0.3">
      <c r="B652" s="150" t="s">
        <v>9</v>
      </c>
      <c r="C652" s="151"/>
      <c r="D652" s="61"/>
      <c r="E652" s="61"/>
      <c r="F652" s="62" t="s">
        <v>6</v>
      </c>
      <c r="G652" s="63">
        <f t="shared" si="17"/>
        <v>0</v>
      </c>
    </row>
    <row r="653" spans="2:7" ht="23.25" x14ac:dyDescent="0.25">
      <c r="B653" s="146" t="s">
        <v>66</v>
      </c>
      <c r="C653" s="147"/>
      <c r="D653" s="55"/>
      <c r="E653" s="55"/>
      <c r="F653" s="56" t="s">
        <v>6</v>
      </c>
      <c r="G653" s="57">
        <f t="shared" si="17"/>
        <v>0</v>
      </c>
    </row>
    <row r="654" spans="2:7" ht="23.25" x14ac:dyDescent="0.25">
      <c r="B654" s="152" t="s">
        <v>67</v>
      </c>
      <c r="C654" s="153"/>
      <c r="D654" s="64"/>
      <c r="E654" s="64"/>
      <c r="F654" s="65" t="s">
        <v>6</v>
      </c>
      <c r="G654" s="66">
        <f t="shared" si="17"/>
        <v>0</v>
      </c>
    </row>
    <row r="655" spans="2:7" ht="23.25" x14ac:dyDescent="0.25">
      <c r="B655" s="152" t="s">
        <v>10</v>
      </c>
      <c r="C655" s="153"/>
      <c r="D655" s="67"/>
      <c r="E655" s="73"/>
      <c r="F655" s="65" t="s">
        <v>6</v>
      </c>
      <c r="G655" s="66">
        <f t="shared" si="17"/>
        <v>0</v>
      </c>
    </row>
    <row r="656" spans="2:7" ht="23.25" x14ac:dyDescent="0.25">
      <c r="B656" s="152" t="s">
        <v>68</v>
      </c>
      <c r="C656" s="153"/>
      <c r="D656" s="67"/>
      <c r="E656" s="73"/>
      <c r="F656" s="65" t="s">
        <v>6</v>
      </c>
      <c r="G656" s="66">
        <f t="shared" si="17"/>
        <v>0</v>
      </c>
    </row>
    <row r="657" spans="2:7" ht="23.25" x14ac:dyDescent="0.25">
      <c r="B657" s="152" t="s">
        <v>12</v>
      </c>
      <c r="C657" s="153"/>
      <c r="D657" s="67"/>
      <c r="E657" s="73"/>
      <c r="F657" s="65" t="s">
        <v>6</v>
      </c>
      <c r="G657" s="66">
        <f>D657*E657</f>
        <v>0</v>
      </c>
    </row>
    <row r="658" spans="2:7" ht="24" thickBot="1" x14ac:dyDescent="0.3">
      <c r="B658" s="148" t="s">
        <v>11</v>
      </c>
      <c r="C658" s="149"/>
      <c r="D658" s="58"/>
      <c r="E658" s="58"/>
      <c r="F658" s="59" t="s">
        <v>6</v>
      </c>
      <c r="G658" s="68">
        <f>D658*E658</f>
        <v>0</v>
      </c>
    </row>
    <row r="659" spans="2:7" ht="23.25" x14ac:dyDescent="0.25">
      <c r="B659" s="24"/>
      <c r="C659" s="41"/>
      <c r="D659" s="41"/>
      <c r="E659" s="31"/>
      <c r="F659" s="31"/>
      <c r="G659" s="23"/>
    </row>
    <row r="660" spans="2:7" ht="25.5" x14ac:dyDescent="0.25">
      <c r="B660" s="24"/>
      <c r="C660" s="34" t="s">
        <v>69</v>
      </c>
      <c r="D660" s="35"/>
      <c r="E660" s="24"/>
      <c r="F660" s="24"/>
      <c r="G660" s="23"/>
    </row>
    <row r="661" spans="2:7" ht="18.75" x14ac:dyDescent="0.25">
      <c r="B661" s="24"/>
      <c r="C661" s="137" t="s">
        <v>70</v>
      </c>
      <c r="D661" s="87" t="s">
        <v>71</v>
      </c>
      <c r="E661" s="43">
        <f>ROUND((G649+D642)/D642,2)</f>
        <v>1.03</v>
      </c>
      <c r="F661" s="43"/>
      <c r="G661" s="25"/>
    </row>
    <row r="662" spans="2:7" ht="23.25" x14ac:dyDescent="0.25">
      <c r="B662" s="24"/>
      <c r="C662" s="137"/>
      <c r="D662" s="87" t="s">
        <v>72</v>
      </c>
      <c r="E662" s="43">
        <f>ROUND((G650+G651+D642)/D642,2)</f>
        <v>1.07</v>
      </c>
      <c r="F662" s="43"/>
      <c r="G662" s="32"/>
    </row>
    <row r="663" spans="2:7" ht="23.25" x14ac:dyDescent="0.25">
      <c r="B663" s="24"/>
      <c r="C663" s="137"/>
      <c r="D663" s="87" t="s">
        <v>73</v>
      </c>
      <c r="E663" s="43">
        <f>ROUND((G652+D642)/D642,2)</f>
        <v>1</v>
      </c>
      <c r="F663" s="25"/>
      <c r="G663" s="32"/>
    </row>
    <row r="664" spans="2:7" ht="23.25" x14ac:dyDescent="0.25">
      <c r="B664" s="24"/>
      <c r="C664" s="137"/>
      <c r="D664" s="44" t="s">
        <v>74</v>
      </c>
      <c r="E664" s="45">
        <f>ROUND((SUM(G653:G658)+D642)/D642,2)</f>
        <v>1</v>
      </c>
      <c r="F664" s="25"/>
      <c r="G664" s="32"/>
    </row>
    <row r="665" spans="2:7" ht="25.5" x14ac:dyDescent="0.25">
      <c r="B665" s="24"/>
      <c r="C665" s="24"/>
      <c r="D665" s="46" t="s">
        <v>75</v>
      </c>
      <c r="E665" s="47">
        <f>SUM(E661:E664)-IF(D646="сплошная",3,2)</f>
        <v>2.0999999999999996</v>
      </c>
      <c r="F665" s="48"/>
      <c r="G665" s="23"/>
    </row>
    <row r="666" spans="2:7" ht="23.25" x14ac:dyDescent="0.25">
      <c r="B666" s="24"/>
      <c r="C666" s="24"/>
      <c r="D666" s="24"/>
      <c r="E666" s="49"/>
      <c r="F666" s="24"/>
      <c r="G666" s="23"/>
    </row>
    <row r="667" spans="2:7" ht="25.5" x14ac:dyDescent="0.35">
      <c r="B667" s="33"/>
      <c r="C667" s="50" t="s">
        <v>76</v>
      </c>
      <c r="D667" s="138">
        <f>E665*D642</f>
        <v>38025.560999999994</v>
      </c>
      <c r="E667" s="138"/>
      <c r="F667" s="24"/>
      <c r="G667" s="23"/>
    </row>
    <row r="668" spans="2:7" ht="18.75" x14ac:dyDescent="0.3">
      <c r="B668" s="24"/>
      <c r="C668" s="51" t="s">
        <v>77</v>
      </c>
      <c r="D668" s="139">
        <f>D667/D641</f>
        <v>38.880941717791409</v>
      </c>
      <c r="E668" s="139"/>
      <c r="F668" s="24"/>
      <c r="G668" s="24"/>
    </row>
    <row r="670" spans="2:7" ht="60.75" x14ac:dyDescent="0.8">
      <c r="B670" s="167" t="s">
        <v>146</v>
      </c>
      <c r="C670" s="167"/>
      <c r="D670" s="167"/>
      <c r="E670" s="167"/>
      <c r="F670" s="167"/>
      <c r="G670" s="167"/>
    </row>
    <row r="671" spans="2:7" ht="18.75" x14ac:dyDescent="0.25">
      <c r="B671" s="168" t="s">
        <v>50</v>
      </c>
      <c r="C671" s="168"/>
      <c r="D671" s="168"/>
      <c r="E671" s="168"/>
      <c r="F671" s="168"/>
      <c r="G671" s="168"/>
    </row>
    <row r="672" spans="2:7" ht="25.5" x14ac:dyDescent="0.25">
      <c r="B672" s="24"/>
      <c r="C672" s="34" t="s">
        <v>51</v>
      </c>
      <c r="D672" s="35"/>
      <c r="E672" s="24"/>
      <c r="F672" s="24"/>
      <c r="G672" s="23"/>
    </row>
    <row r="673" spans="2:7" ht="19.5" x14ac:dyDescent="0.25">
      <c r="B673" s="25"/>
      <c r="C673" s="154" t="s">
        <v>52</v>
      </c>
      <c r="D673" s="157" t="s">
        <v>81</v>
      </c>
      <c r="E673" s="158"/>
      <c r="F673" s="158"/>
      <c r="G673" s="159"/>
    </row>
    <row r="674" spans="2:7" ht="19.5" x14ac:dyDescent="0.25">
      <c r="B674" s="25"/>
      <c r="C674" s="155"/>
      <c r="D674" s="157" t="s">
        <v>119</v>
      </c>
      <c r="E674" s="158"/>
      <c r="F674" s="158"/>
      <c r="G674" s="159"/>
    </row>
    <row r="675" spans="2:7" ht="19.5" x14ac:dyDescent="0.25">
      <c r="B675" s="25"/>
      <c r="C675" s="156"/>
      <c r="D675" s="160" t="s">
        <v>127</v>
      </c>
      <c r="E675" s="160"/>
      <c r="F675" s="160"/>
      <c r="G675" s="160"/>
    </row>
    <row r="676" spans="2:7" ht="23.25" x14ac:dyDescent="0.25">
      <c r="B676" s="24"/>
      <c r="C676" s="36" t="s">
        <v>53</v>
      </c>
      <c r="D676" s="26">
        <v>1.6</v>
      </c>
      <c r="E676" s="37"/>
      <c r="F676" s="25"/>
      <c r="G676" s="23"/>
    </row>
    <row r="677" spans="2:7" ht="22.5" x14ac:dyDescent="0.25">
      <c r="B677" s="24"/>
      <c r="C677" s="38" t="s">
        <v>54</v>
      </c>
      <c r="D677" s="82">
        <v>134</v>
      </c>
      <c r="E677" s="161" t="s">
        <v>55</v>
      </c>
      <c r="F677" s="162"/>
      <c r="G677" s="165">
        <f>D678/D677</f>
        <v>21.236865671641791</v>
      </c>
    </row>
    <row r="678" spans="2:7" ht="22.5" x14ac:dyDescent="0.25">
      <c r="B678" s="24"/>
      <c r="C678" s="38" t="s">
        <v>56</v>
      </c>
      <c r="D678" s="27">
        <v>2845.74</v>
      </c>
      <c r="E678" s="163"/>
      <c r="F678" s="164"/>
      <c r="G678" s="166"/>
    </row>
    <row r="679" spans="2:7" ht="23.25" x14ac:dyDescent="0.25">
      <c r="B679" s="24"/>
      <c r="C679" s="39"/>
      <c r="D679" s="28"/>
      <c r="E679" s="40"/>
      <c r="F679" s="24"/>
      <c r="G679" s="23"/>
    </row>
    <row r="680" spans="2:7" ht="23.25" x14ac:dyDescent="0.25">
      <c r="B680" s="24"/>
      <c r="C680" s="69" t="s">
        <v>57</v>
      </c>
      <c r="D680" s="99" t="s">
        <v>126</v>
      </c>
      <c r="E680" s="24"/>
      <c r="F680" s="24"/>
      <c r="G680" s="23"/>
    </row>
    <row r="681" spans="2:7" ht="23.25" x14ac:dyDescent="0.25">
      <c r="B681" s="24"/>
      <c r="C681" s="69" t="s">
        <v>58</v>
      </c>
      <c r="D681" s="75">
        <v>80</v>
      </c>
      <c r="E681" s="24"/>
      <c r="F681" s="24"/>
      <c r="G681" s="23"/>
    </row>
    <row r="682" spans="2:7" ht="23.25" x14ac:dyDescent="0.25">
      <c r="B682" s="24"/>
      <c r="C682" s="69" t="s">
        <v>59</v>
      </c>
      <c r="D682" s="70" t="s">
        <v>98</v>
      </c>
      <c r="E682" s="24"/>
      <c r="F682" s="24"/>
      <c r="G682" s="23"/>
    </row>
    <row r="683" spans="2:7" ht="24" thickBot="1" x14ac:dyDescent="0.3">
      <c r="B683" s="24"/>
      <c r="C683" s="24"/>
      <c r="D683" s="24"/>
      <c r="E683" s="24"/>
      <c r="F683" s="24"/>
      <c r="G683" s="23"/>
    </row>
    <row r="684" spans="2:7" ht="48" thickBot="1" x14ac:dyDescent="0.3">
      <c r="B684" s="140" t="s">
        <v>7</v>
      </c>
      <c r="C684" s="141"/>
      <c r="D684" s="29" t="s">
        <v>60</v>
      </c>
      <c r="E684" s="142" t="s">
        <v>61</v>
      </c>
      <c r="F684" s="143"/>
      <c r="G684" s="30" t="s">
        <v>62</v>
      </c>
    </row>
    <row r="685" spans="2:7" ht="24" thickBot="1" x14ac:dyDescent="0.3">
      <c r="B685" s="144" t="s">
        <v>63</v>
      </c>
      <c r="C685" s="145"/>
      <c r="D685" s="52">
        <v>50.01</v>
      </c>
      <c r="E685" s="72">
        <v>1.6</v>
      </c>
      <c r="F685" s="53" t="s">
        <v>6</v>
      </c>
      <c r="G685" s="54">
        <f t="shared" ref="G685:G692" si="18">D685*E685</f>
        <v>80.016000000000005</v>
      </c>
    </row>
    <row r="686" spans="2:7" ht="48.75" customHeight="1" x14ac:dyDescent="0.25">
      <c r="B686" s="146" t="s">
        <v>64</v>
      </c>
      <c r="C686" s="147"/>
      <c r="D686" s="55">
        <v>70.41</v>
      </c>
      <c r="E686" s="76">
        <v>0.6</v>
      </c>
      <c r="F686" s="56" t="s">
        <v>8</v>
      </c>
      <c r="G686" s="57">
        <f t="shared" si="18"/>
        <v>42.245999999999995</v>
      </c>
    </row>
    <row r="687" spans="2:7" ht="24" thickBot="1" x14ac:dyDescent="0.3">
      <c r="B687" s="148" t="s">
        <v>65</v>
      </c>
      <c r="C687" s="149"/>
      <c r="D687" s="58">
        <v>222.31</v>
      </c>
      <c r="E687" s="77">
        <v>0.6</v>
      </c>
      <c r="F687" s="59" t="s">
        <v>8</v>
      </c>
      <c r="G687" s="60">
        <f t="shared" si="18"/>
        <v>133.386</v>
      </c>
    </row>
    <row r="688" spans="2:7" ht="24" thickBot="1" x14ac:dyDescent="0.3">
      <c r="B688" s="150" t="s">
        <v>9</v>
      </c>
      <c r="C688" s="151"/>
      <c r="D688" s="61"/>
      <c r="E688" s="61"/>
      <c r="F688" s="62" t="s">
        <v>6</v>
      </c>
      <c r="G688" s="63">
        <f t="shared" si="18"/>
        <v>0</v>
      </c>
    </row>
    <row r="689" spans="2:7" ht="51.75" customHeight="1" x14ac:dyDescent="0.25">
      <c r="B689" s="146" t="s">
        <v>66</v>
      </c>
      <c r="C689" s="147"/>
      <c r="D689" s="55"/>
      <c r="E689" s="55"/>
      <c r="F689" s="56" t="s">
        <v>6</v>
      </c>
      <c r="G689" s="57">
        <f t="shared" si="18"/>
        <v>0</v>
      </c>
    </row>
    <row r="690" spans="2:7" ht="23.25" x14ac:dyDescent="0.25">
      <c r="B690" s="152" t="s">
        <v>67</v>
      </c>
      <c r="C690" s="153"/>
      <c r="D690" s="64"/>
      <c r="E690" s="64"/>
      <c r="F690" s="65" t="s">
        <v>6</v>
      </c>
      <c r="G690" s="66">
        <f t="shared" si="18"/>
        <v>0</v>
      </c>
    </row>
    <row r="691" spans="2:7" ht="23.25" x14ac:dyDescent="0.25">
      <c r="B691" s="152" t="s">
        <v>10</v>
      </c>
      <c r="C691" s="153"/>
      <c r="D691" s="67"/>
      <c r="E691" s="73"/>
      <c r="F691" s="65" t="s">
        <v>6</v>
      </c>
      <c r="G691" s="66">
        <f t="shared" si="18"/>
        <v>0</v>
      </c>
    </row>
    <row r="692" spans="2:7" ht="23.25" x14ac:dyDescent="0.25">
      <c r="B692" s="152" t="s">
        <v>68</v>
      </c>
      <c r="C692" s="153"/>
      <c r="D692" s="67"/>
      <c r="E692" s="73"/>
      <c r="F692" s="65" t="s">
        <v>6</v>
      </c>
      <c r="G692" s="66">
        <f t="shared" si="18"/>
        <v>0</v>
      </c>
    </row>
    <row r="693" spans="2:7" ht="23.25" x14ac:dyDescent="0.25">
      <c r="B693" s="152" t="s">
        <v>12</v>
      </c>
      <c r="C693" s="153"/>
      <c r="D693" s="67"/>
      <c r="E693" s="73"/>
      <c r="F693" s="65" t="s">
        <v>6</v>
      </c>
      <c r="G693" s="66">
        <f>D693*E693</f>
        <v>0</v>
      </c>
    </row>
    <row r="694" spans="2:7" ht="24" thickBot="1" x14ac:dyDescent="0.3">
      <c r="B694" s="148" t="s">
        <v>11</v>
      </c>
      <c r="C694" s="149"/>
      <c r="D694" s="58"/>
      <c r="E694" s="58"/>
      <c r="F694" s="59" t="s">
        <v>6</v>
      </c>
      <c r="G694" s="68">
        <f>D694*E694</f>
        <v>0</v>
      </c>
    </row>
    <row r="695" spans="2:7" ht="23.25" x14ac:dyDescent="0.25">
      <c r="B695" s="24"/>
      <c r="C695" s="41"/>
      <c r="D695" s="41"/>
      <c r="E695" s="31"/>
      <c r="F695" s="31"/>
      <c r="G695" s="23"/>
    </row>
    <row r="696" spans="2:7" ht="25.5" x14ac:dyDescent="0.25">
      <c r="B696" s="24"/>
      <c r="C696" s="34" t="s">
        <v>69</v>
      </c>
      <c r="D696" s="35"/>
      <c r="E696" s="24"/>
      <c r="F696" s="24"/>
      <c r="G696" s="23"/>
    </row>
    <row r="697" spans="2:7" ht="18.75" x14ac:dyDescent="0.25">
      <c r="B697" s="24"/>
      <c r="C697" s="137" t="s">
        <v>70</v>
      </c>
      <c r="D697" s="87" t="s">
        <v>71</v>
      </c>
      <c r="E697" s="43">
        <f>ROUND((G685+D678)/D678,2)</f>
        <v>1.03</v>
      </c>
      <c r="F697" s="43"/>
      <c r="G697" s="25"/>
    </row>
    <row r="698" spans="2:7" ht="23.25" x14ac:dyDescent="0.25">
      <c r="B698" s="24"/>
      <c r="C698" s="137"/>
      <c r="D698" s="87" t="s">
        <v>72</v>
      </c>
      <c r="E698" s="43">
        <f>ROUND((G686+G687+D678)/D678,2)</f>
        <v>1.06</v>
      </c>
      <c r="F698" s="43"/>
      <c r="G698" s="32"/>
    </row>
    <row r="699" spans="2:7" ht="23.25" x14ac:dyDescent="0.25">
      <c r="B699" s="24"/>
      <c r="C699" s="137"/>
      <c r="D699" s="87" t="s">
        <v>73</v>
      </c>
      <c r="E699" s="43">
        <f>ROUND((G688+D678)/D678,2)</f>
        <v>1</v>
      </c>
      <c r="F699" s="25"/>
      <c r="G699" s="32"/>
    </row>
    <row r="700" spans="2:7" ht="23.25" x14ac:dyDescent="0.25">
      <c r="B700" s="24"/>
      <c r="C700" s="137"/>
      <c r="D700" s="44" t="s">
        <v>74</v>
      </c>
      <c r="E700" s="45">
        <f>ROUND((SUM(G689:G694)+D678)/D678,2)</f>
        <v>1</v>
      </c>
      <c r="F700" s="25"/>
      <c r="G700" s="32"/>
    </row>
    <row r="701" spans="2:7" ht="25.5" x14ac:dyDescent="0.25">
      <c r="B701" s="24"/>
      <c r="C701" s="24"/>
      <c r="D701" s="46" t="s">
        <v>75</v>
      </c>
      <c r="E701" s="47">
        <f>SUM(E697:E700)-IF(D682="сплошная",3,2)</f>
        <v>2.09</v>
      </c>
      <c r="F701" s="48"/>
      <c r="G701" s="23"/>
    </row>
    <row r="702" spans="2:7" ht="23.25" x14ac:dyDescent="0.25">
      <c r="B702" s="24"/>
      <c r="C702" s="24"/>
      <c r="D702" s="24"/>
      <c r="E702" s="49"/>
      <c r="F702" s="24"/>
      <c r="G702" s="23"/>
    </row>
    <row r="703" spans="2:7" ht="25.5" x14ac:dyDescent="0.35">
      <c r="B703" s="33"/>
      <c r="C703" s="50" t="s">
        <v>76</v>
      </c>
      <c r="D703" s="138">
        <f>E701*D678</f>
        <v>5947.5965999999989</v>
      </c>
      <c r="E703" s="138"/>
      <c r="F703" s="24"/>
      <c r="G703" s="23"/>
    </row>
    <row r="704" spans="2:7" ht="18.75" x14ac:dyDescent="0.3">
      <c r="B704" s="24"/>
      <c r="C704" s="51" t="s">
        <v>77</v>
      </c>
      <c r="D704" s="139">
        <f>D703/D677</f>
        <v>44.385049253731339</v>
      </c>
      <c r="E704" s="139"/>
      <c r="F704" s="24"/>
      <c r="G704" s="24"/>
    </row>
  </sheetData>
  <mergeCells count="437">
    <mergeCell ref="B690:C690"/>
    <mergeCell ref="B691:C691"/>
    <mergeCell ref="B692:C692"/>
    <mergeCell ref="B693:C693"/>
    <mergeCell ref="B694:C694"/>
    <mergeCell ref="C697:C700"/>
    <mergeCell ref="D703:E703"/>
    <mergeCell ref="D704:E704"/>
    <mergeCell ref="E677:F678"/>
    <mergeCell ref="B687:C687"/>
    <mergeCell ref="B688:C688"/>
    <mergeCell ref="B689:C689"/>
    <mergeCell ref="G677:G678"/>
    <mergeCell ref="B684:C684"/>
    <mergeCell ref="E684:F684"/>
    <mergeCell ref="B685:C685"/>
    <mergeCell ref="B686:C686"/>
    <mergeCell ref="B658:C658"/>
    <mergeCell ref="C661:C664"/>
    <mergeCell ref="D667:E667"/>
    <mergeCell ref="D668:E668"/>
    <mergeCell ref="B670:G670"/>
    <mergeCell ref="B671:G671"/>
    <mergeCell ref="C673:C675"/>
    <mergeCell ref="D673:G673"/>
    <mergeCell ref="D674:G674"/>
    <mergeCell ref="D675:G675"/>
    <mergeCell ref="B649:C649"/>
    <mergeCell ref="B650:C650"/>
    <mergeCell ref="B651:C651"/>
    <mergeCell ref="B652:C652"/>
    <mergeCell ref="B653:C653"/>
    <mergeCell ref="B654:C654"/>
    <mergeCell ref="B655:C655"/>
    <mergeCell ref="B656:C656"/>
    <mergeCell ref="B657:C657"/>
    <mergeCell ref="B635:G635"/>
    <mergeCell ref="C637:C639"/>
    <mergeCell ref="D637:G637"/>
    <mergeCell ref="D638:G638"/>
    <mergeCell ref="D639:G639"/>
    <mergeCell ref="E641:F642"/>
    <mergeCell ref="G641:G642"/>
    <mergeCell ref="B648:C648"/>
    <mergeCell ref="E648:F648"/>
    <mergeCell ref="B618:C618"/>
    <mergeCell ref="B619:C619"/>
    <mergeCell ref="B620:C620"/>
    <mergeCell ref="B621:C621"/>
    <mergeCell ref="B622:C622"/>
    <mergeCell ref="C625:C628"/>
    <mergeCell ref="D631:E631"/>
    <mergeCell ref="D632:E632"/>
    <mergeCell ref="B634:G634"/>
    <mergeCell ref="E605:F606"/>
    <mergeCell ref="G605:G606"/>
    <mergeCell ref="B612:C612"/>
    <mergeCell ref="E612:F612"/>
    <mergeCell ref="B613:C613"/>
    <mergeCell ref="B614:C614"/>
    <mergeCell ref="B615:C615"/>
    <mergeCell ref="B616:C616"/>
    <mergeCell ref="B617:C617"/>
    <mergeCell ref="B586:C586"/>
    <mergeCell ref="C589:C592"/>
    <mergeCell ref="D595:E595"/>
    <mergeCell ref="D596:E596"/>
    <mergeCell ref="B598:G598"/>
    <mergeCell ref="B599:G599"/>
    <mergeCell ref="C601:C603"/>
    <mergeCell ref="D601:G601"/>
    <mergeCell ref="D602:G602"/>
    <mergeCell ref="D603:G603"/>
    <mergeCell ref="B577:C577"/>
    <mergeCell ref="B578:C578"/>
    <mergeCell ref="B579:C579"/>
    <mergeCell ref="B580:C580"/>
    <mergeCell ref="B581:C581"/>
    <mergeCell ref="B582:C582"/>
    <mergeCell ref="B583:C583"/>
    <mergeCell ref="B584:C584"/>
    <mergeCell ref="B585:C585"/>
    <mergeCell ref="B563:G563"/>
    <mergeCell ref="C565:C567"/>
    <mergeCell ref="D565:G565"/>
    <mergeCell ref="D566:G566"/>
    <mergeCell ref="D567:G567"/>
    <mergeCell ref="E569:F570"/>
    <mergeCell ref="G569:G570"/>
    <mergeCell ref="B576:C576"/>
    <mergeCell ref="E576:F576"/>
    <mergeCell ref="B562:G562"/>
    <mergeCell ref="B545:C545"/>
    <mergeCell ref="B546:C546"/>
    <mergeCell ref="B547:C547"/>
    <mergeCell ref="B548:C548"/>
    <mergeCell ref="B549:C549"/>
    <mergeCell ref="C552:C555"/>
    <mergeCell ref="D558:E558"/>
    <mergeCell ref="D559:E559"/>
    <mergeCell ref="E532:F533"/>
    <mergeCell ref="G532:G533"/>
    <mergeCell ref="B539:C539"/>
    <mergeCell ref="E539:F539"/>
    <mergeCell ref="B540:C540"/>
    <mergeCell ref="B541:C541"/>
    <mergeCell ref="B542:C542"/>
    <mergeCell ref="B543:C543"/>
    <mergeCell ref="B544:C544"/>
    <mergeCell ref="B525:G525"/>
    <mergeCell ref="B526:G526"/>
    <mergeCell ref="C528:C530"/>
    <mergeCell ref="D528:G528"/>
    <mergeCell ref="D529:G529"/>
    <mergeCell ref="D530:G530"/>
    <mergeCell ref="B510:C510"/>
    <mergeCell ref="C513:C516"/>
    <mergeCell ref="D519:E519"/>
    <mergeCell ref="D520:E520"/>
    <mergeCell ref="B501:C501"/>
    <mergeCell ref="B502:C502"/>
    <mergeCell ref="B503:C503"/>
    <mergeCell ref="B504:C504"/>
    <mergeCell ref="B505:C505"/>
    <mergeCell ref="B506:C506"/>
    <mergeCell ref="B507:C507"/>
    <mergeCell ref="B508:C508"/>
    <mergeCell ref="B509:C509"/>
    <mergeCell ref="B487:G487"/>
    <mergeCell ref="C489:C491"/>
    <mergeCell ref="D489:G489"/>
    <mergeCell ref="D490:G490"/>
    <mergeCell ref="D491:G491"/>
    <mergeCell ref="E493:F494"/>
    <mergeCell ref="G493:G494"/>
    <mergeCell ref="B500:C500"/>
    <mergeCell ref="E500:F500"/>
    <mergeCell ref="B468:C468"/>
    <mergeCell ref="B469:C469"/>
    <mergeCell ref="B470:C470"/>
    <mergeCell ref="B471:C471"/>
    <mergeCell ref="B472:C472"/>
    <mergeCell ref="C475:C478"/>
    <mergeCell ref="D481:E481"/>
    <mergeCell ref="D482:E482"/>
    <mergeCell ref="B486:G486"/>
    <mergeCell ref="B462:C462"/>
    <mergeCell ref="E462:F462"/>
    <mergeCell ref="B463:C463"/>
    <mergeCell ref="B464:C464"/>
    <mergeCell ref="B465:C465"/>
    <mergeCell ref="B466:C466"/>
    <mergeCell ref="B467:C467"/>
    <mergeCell ref="D452:G452"/>
    <mergeCell ref="D453:G453"/>
    <mergeCell ref="E455:F456"/>
    <mergeCell ref="G455:G456"/>
    <mergeCell ref="C451:C453"/>
    <mergeCell ref="B448:G448"/>
    <mergeCell ref="B449:G449"/>
    <mergeCell ref="D451:G451"/>
    <mergeCell ref="C436:C439"/>
    <mergeCell ref="D442:E442"/>
    <mergeCell ref="D443:E443"/>
    <mergeCell ref="B429:C429"/>
    <mergeCell ref="B430:C430"/>
    <mergeCell ref="B431:C431"/>
    <mergeCell ref="B432:C432"/>
    <mergeCell ref="B433:C433"/>
    <mergeCell ref="C399:C402"/>
    <mergeCell ref="D405:E405"/>
    <mergeCell ref="D406:E406"/>
    <mergeCell ref="B409:G409"/>
    <mergeCell ref="B410:G410"/>
    <mergeCell ref="C412:C414"/>
    <mergeCell ref="D412:G412"/>
    <mergeCell ref="D413:G413"/>
    <mergeCell ref="D414:G414"/>
    <mergeCell ref="E416:F417"/>
    <mergeCell ref="G416:G417"/>
    <mergeCell ref="B423:C423"/>
    <mergeCell ref="E423:F423"/>
    <mergeCell ref="B424:C424"/>
    <mergeCell ref="B425:C425"/>
    <mergeCell ref="B426:C426"/>
    <mergeCell ref="B427:C427"/>
    <mergeCell ref="B428:C428"/>
    <mergeCell ref="B392:C392"/>
    <mergeCell ref="B393:C393"/>
    <mergeCell ref="B394:C394"/>
    <mergeCell ref="B395:C395"/>
    <mergeCell ref="B396:C396"/>
    <mergeCell ref="C362:C365"/>
    <mergeCell ref="D368:E368"/>
    <mergeCell ref="D369:E369"/>
    <mergeCell ref="B372:G372"/>
    <mergeCell ref="B373:G373"/>
    <mergeCell ref="C375:C377"/>
    <mergeCell ref="D375:G375"/>
    <mergeCell ref="D376:G376"/>
    <mergeCell ref="D377:G377"/>
    <mergeCell ref="E379:F380"/>
    <mergeCell ref="G379:G380"/>
    <mergeCell ref="B386:C386"/>
    <mergeCell ref="E386:F386"/>
    <mergeCell ref="B387:C387"/>
    <mergeCell ref="B388:C388"/>
    <mergeCell ref="B389:C389"/>
    <mergeCell ref="B390:C390"/>
    <mergeCell ref="B391:C391"/>
    <mergeCell ref="B355:C355"/>
    <mergeCell ref="B356:C356"/>
    <mergeCell ref="B357:C357"/>
    <mergeCell ref="B358:C358"/>
    <mergeCell ref="B359:C359"/>
    <mergeCell ref="C325:C328"/>
    <mergeCell ref="D331:E331"/>
    <mergeCell ref="D332:E332"/>
    <mergeCell ref="B335:G335"/>
    <mergeCell ref="B336:G336"/>
    <mergeCell ref="C338:C340"/>
    <mergeCell ref="D338:G338"/>
    <mergeCell ref="D339:G339"/>
    <mergeCell ref="D340:G340"/>
    <mergeCell ref="E342:F343"/>
    <mergeCell ref="G342:G343"/>
    <mergeCell ref="B349:C349"/>
    <mergeCell ref="E349:F349"/>
    <mergeCell ref="B350:C350"/>
    <mergeCell ref="B351:C351"/>
    <mergeCell ref="B352:C352"/>
    <mergeCell ref="B353:C353"/>
    <mergeCell ref="B354:C354"/>
    <mergeCell ref="B318:C318"/>
    <mergeCell ref="B319:C319"/>
    <mergeCell ref="B320:C320"/>
    <mergeCell ref="B321:C321"/>
    <mergeCell ref="B322:C322"/>
    <mergeCell ref="C288:C291"/>
    <mergeCell ref="D294:E294"/>
    <mergeCell ref="D295:E295"/>
    <mergeCell ref="B298:G298"/>
    <mergeCell ref="B299:G299"/>
    <mergeCell ref="C301:C303"/>
    <mergeCell ref="D301:G301"/>
    <mergeCell ref="D302:G302"/>
    <mergeCell ref="D303:G303"/>
    <mergeCell ref="E305:F306"/>
    <mergeCell ref="G305:G306"/>
    <mergeCell ref="B312:C312"/>
    <mergeCell ref="E312:F312"/>
    <mergeCell ref="B313:C313"/>
    <mergeCell ref="B314:C314"/>
    <mergeCell ref="B315:C315"/>
    <mergeCell ref="B316:C316"/>
    <mergeCell ref="B317:C317"/>
    <mergeCell ref="B281:C281"/>
    <mergeCell ref="B282:C282"/>
    <mergeCell ref="B283:C283"/>
    <mergeCell ref="B284:C284"/>
    <mergeCell ref="B285:C285"/>
    <mergeCell ref="C251:C254"/>
    <mergeCell ref="D257:E257"/>
    <mergeCell ref="D258:E258"/>
    <mergeCell ref="B261:G261"/>
    <mergeCell ref="B262:G262"/>
    <mergeCell ref="C264:C266"/>
    <mergeCell ref="D264:G264"/>
    <mergeCell ref="D265:G265"/>
    <mergeCell ref="D266:G266"/>
    <mergeCell ref="E268:F269"/>
    <mergeCell ref="G268:G269"/>
    <mergeCell ref="B275:C275"/>
    <mergeCell ref="E275:F275"/>
    <mergeCell ref="B276:C276"/>
    <mergeCell ref="B277:C277"/>
    <mergeCell ref="B278:C278"/>
    <mergeCell ref="B279:C279"/>
    <mergeCell ref="B280:C280"/>
    <mergeCell ref="B244:C244"/>
    <mergeCell ref="B245:C245"/>
    <mergeCell ref="B246:C246"/>
    <mergeCell ref="B247:C247"/>
    <mergeCell ref="B248:C248"/>
    <mergeCell ref="C214:C217"/>
    <mergeCell ref="D220:E220"/>
    <mergeCell ref="D221:E221"/>
    <mergeCell ref="B224:G224"/>
    <mergeCell ref="B225:G225"/>
    <mergeCell ref="C227:C229"/>
    <mergeCell ref="D227:G227"/>
    <mergeCell ref="D228:G228"/>
    <mergeCell ref="D229:G229"/>
    <mergeCell ref="E231:F232"/>
    <mergeCell ref="G231:G232"/>
    <mergeCell ref="B238:C238"/>
    <mergeCell ref="E238:F238"/>
    <mergeCell ref="B239:C239"/>
    <mergeCell ref="B240:C240"/>
    <mergeCell ref="B241:C241"/>
    <mergeCell ref="B242:C242"/>
    <mergeCell ref="B243:C243"/>
    <mergeCell ref="B211:C211"/>
    <mergeCell ref="B188:G188"/>
    <mergeCell ref="C190:C192"/>
    <mergeCell ref="D190:G190"/>
    <mergeCell ref="D191:G191"/>
    <mergeCell ref="D192:G192"/>
    <mergeCell ref="E194:F195"/>
    <mergeCell ref="G194:G195"/>
    <mergeCell ref="B201:C201"/>
    <mergeCell ref="E201:F201"/>
    <mergeCell ref="B202:C202"/>
    <mergeCell ref="B203:C203"/>
    <mergeCell ref="B204:C204"/>
    <mergeCell ref="B205:C205"/>
    <mergeCell ref="B206:C206"/>
    <mergeCell ref="B207:C207"/>
    <mergeCell ref="B208:C208"/>
    <mergeCell ref="B209:C209"/>
    <mergeCell ref="B210:C210"/>
    <mergeCell ref="B187:G187"/>
    <mergeCell ref="E46:F47"/>
    <mergeCell ref="G46:G47"/>
    <mergeCell ref="B53:C53"/>
    <mergeCell ref="E53:F53"/>
    <mergeCell ref="B54:C54"/>
    <mergeCell ref="B39:G39"/>
    <mergeCell ref="B40:G40"/>
    <mergeCell ref="C42:C44"/>
    <mergeCell ref="D42:G42"/>
    <mergeCell ref="D43:G43"/>
    <mergeCell ref="D44:G44"/>
    <mergeCell ref="B55:C55"/>
    <mergeCell ref="B56:C56"/>
    <mergeCell ref="B57:C57"/>
    <mergeCell ref="B61:C61"/>
    <mergeCell ref="B62:C62"/>
    <mergeCell ref="B63:C63"/>
    <mergeCell ref="C79:C81"/>
    <mergeCell ref="D79:G79"/>
    <mergeCell ref="D80:G80"/>
    <mergeCell ref="D81:G81"/>
    <mergeCell ref="E83:F84"/>
    <mergeCell ref="G83:G84"/>
    <mergeCell ref="B2:G2"/>
    <mergeCell ref="B3:G3"/>
    <mergeCell ref="C5:C7"/>
    <mergeCell ref="D5:G5"/>
    <mergeCell ref="D6:G6"/>
    <mergeCell ref="D7:G7"/>
    <mergeCell ref="B18:C18"/>
    <mergeCell ref="B19:C19"/>
    <mergeCell ref="B20:C20"/>
    <mergeCell ref="B21:C21"/>
    <mergeCell ref="E9:F10"/>
    <mergeCell ref="G9:G10"/>
    <mergeCell ref="B16:C16"/>
    <mergeCell ref="E16:F16"/>
    <mergeCell ref="B17:C17"/>
    <mergeCell ref="B58:C58"/>
    <mergeCell ref="B59:C59"/>
    <mergeCell ref="B60:C60"/>
    <mergeCell ref="D35:E35"/>
    <mergeCell ref="D36:E36"/>
    <mergeCell ref="B22:C22"/>
    <mergeCell ref="B23:C23"/>
    <mergeCell ref="B24:C24"/>
    <mergeCell ref="B25:C25"/>
    <mergeCell ref="B26:C26"/>
    <mergeCell ref="C29:C32"/>
    <mergeCell ref="C66:C69"/>
    <mergeCell ref="D72:E72"/>
    <mergeCell ref="D73:E73"/>
    <mergeCell ref="B76:G76"/>
    <mergeCell ref="B77:G77"/>
    <mergeCell ref="B90:C90"/>
    <mergeCell ref="E90:F90"/>
    <mergeCell ref="B91:C91"/>
    <mergeCell ref="B92:C92"/>
    <mergeCell ref="B93:C93"/>
    <mergeCell ref="B94:C94"/>
    <mergeCell ref="B95:C95"/>
    <mergeCell ref="B96:C96"/>
    <mergeCell ref="B97:C97"/>
    <mergeCell ref="B98:C98"/>
    <mergeCell ref="B99:C99"/>
    <mergeCell ref="B100:C100"/>
    <mergeCell ref="C116:C118"/>
    <mergeCell ref="D116:G116"/>
    <mergeCell ref="D117:G117"/>
    <mergeCell ref="D118:G118"/>
    <mergeCell ref="E120:F121"/>
    <mergeCell ref="G120:G121"/>
    <mergeCell ref="C103:C106"/>
    <mergeCell ref="D109:E109"/>
    <mergeCell ref="D110:E110"/>
    <mergeCell ref="B113:G113"/>
    <mergeCell ref="B114:G114"/>
    <mergeCell ref="B127:C127"/>
    <mergeCell ref="E127:F127"/>
    <mergeCell ref="B128:C128"/>
    <mergeCell ref="B129:C129"/>
    <mergeCell ref="B130:C130"/>
    <mergeCell ref="B131:C131"/>
    <mergeCell ref="B132:C132"/>
    <mergeCell ref="B133:C133"/>
    <mergeCell ref="B134:C134"/>
    <mergeCell ref="B135:C135"/>
    <mergeCell ref="B136:C136"/>
    <mergeCell ref="B137:C137"/>
    <mergeCell ref="C153:C155"/>
    <mergeCell ref="D153:G153"/>
    <mergeCell ref="D154:G154"/>
    <mergeCell ref="D155:G155"/>
    <mergeCell ref="E157:F158"/>
    <mergeCell ref="G157:G158"/>
    <mergeCell ref="C140:C143"/>
    <mergeCell ref="D146:E146"/>
    <mergeCell ref="D147:E147"/>
    <mergeCell ref="B150:G150"/>
    <mergeCell ref="B151:G151"/>
    <mergeCell ref="C177:C180"/>
    <mergeCell ref="D183:E183"/>
    <mergeCell ref="D184:E184"/>
    <mergeCell ref="B164:C164"/>
    <mergeCell ref="E164:F164"/>
    <mergeCell ref="B165:C165"/>
    <mergeCell ref="B166:C166"/>
    <mergeCell ref="B167:C167"/>
    <mergeCell ref="B168:C168"/>
    <mergeCell ref="B169:C169"/>
    <mergeCell ref="B170:C170"/>
    <mergeCell ref="B171:C171"/>
    <mergeCell ref="B172:C172"/>
    <mergeCell ref="B173:C173"/>
    <mergeCell ref="B174:C174"/>
  </mergeCells>
  <dataValidations count="1">
    <dataValidation type="list" allowBlank="1" showInputMessage="1" showErrorMessage="1" sqref="D14 D51 D88 D125 D162 D199 D236 D273 D310 D347 D384 D421 D460 D498 D537 D574 D610 D646 D682">
      <formula1>д1</formula1>
    </dataValidation>
  </dataValidations>
  <pageMargins left="0" right="0.70866141732283472" top="0" bottom="0" header="0.31496062992125984" footer="0.31496062992125984"/>
  <pageSetup paperSize="9" scale="52" orientation="landscape" r:id="rId1"/>
  <rowBreaks count="11" manualBreakCount="11">
    <brk id="38" min="1" max="6" man="1"/>
    <brk id="75" min="1" max="6" man="1"/>
    <brk id="112" min="1" max="6" man="1"/>
    <brk id="149" min="1" max="6" man="1"/>
    <brk id="186" min="1" max="6" man="1"/>
    <brk id="223" min="1" max="6" man="1"/>
    <brk id="260" min="1" max="6" man="1"/>
    <brk id="297" min="1" max="6" man="1"/>
    <brk id="334" min="1" max="6" man="1"/>
    <brk id="371" min="1" max="6" man="1"/>
    <brk id="408" min="1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РАСЧЕТ</vt:lpstr>
      <vt:lpstr>ЛОТЫ</vt:lpstr>
      <vt:lpstr>ЛОТЫ!Область_печати</vt:lpstr>
      <vt:lpstr>РАСЧЕТ!Область_печати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Алексей М. Мосунов</cp:lastModifiedBy>
  <cp:lastPrinted>2017-01-14T09:40:40Z</cp:lastPrinted>
  <dcterms:created xsi:type="dcterms:W3CDTF">1996-10-08T23:32:33Z</dcterms:created>
  <dcterms:modified xsi:type="dcterms:W3CDTF">2017-02-20T09:42:51Z</dcterms:modified>
</cp:coreProperties>
</file>