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4525"/>
</workbook>
</file>

<file path=xl/calcChain.xml><?xml version="1.0" encoding="utf-8"?>
<calcChain xmlns="http://schemas.openxmlformats.org/spreadsheetml/2006/main">
  <c r="G455" i="4" l="1"/>
  <c r="G454" i="4"/>
  <c r="G453" i="4"/>
  <c r="G452" i="4"/>
  <c r="G451" i="4"/>
  <c r="G450" i="4"/>
  <c r="G449" i="4"/>
  <c r="E460" i="4" s="1"/>
  <c r="G448" i="4"/>
  <c r="G447" i="4"/>
  <c r="E459" i="4" s="1"/>
  <c r="G446" i="4"/>
  <c r="E458" i="4" s="1"/>
  <c r="G438" i="4"/>
  <c r="G407" i="4"/>
  <c r="G406" i="4"/>
  <c r="G405" i="4"/>
  <c r="G404" i="4"/>
  <c r="G403" i="4"/>
  <c r="G402" i="4"/>
  <c r="E413" i="4" s="1"/>
  <c r="G401" i="4"/>
  <c r="E412" i="4" s="1"/>
  <c r="G400" i="4"/>
  <c r="E411" i="4" s="1"/>
  <c r="G399" i="4"/>
  <c r="G398" i="4"/>
  <c r="E410" i="4" s="1"/>
  <c r="G390" i="4"/>
  <c r="G359" i="4"/>
  <c r="G358" i="4"/>
  <c r="G357" i="4"/>
  <c r="G356" i="4"/>
  <c r="G355" i="4"/>
  <c r="G354" i="4"/>
  <c r="G353" i="4"/>
  <c r="E364" i="4" s="1"/>
  <c r="G352" i="4"/>
  <c r="G351" i="4"/>
  <c r="E363" i="4" s="1"/>
  <c r="G350" i="4"/>
  <c r="E362" i="4" s="1"/>
  <c r="G342" i="4"/>
  <c r="G311" i="4"/>
  <c r="G310" i="4"/>
  <c r="G309" i="4"/>
  <c r="G308" i="4"/>
  <c r="G307" i="4"/>
  <c r="G306" i="4"/>
  <c r="G305" i="4"/>
  <c r="E316" i="4" s="1"/>
  <c r="G304" i="4"/>
  <c r="G303" i="4"/>
  <c r="G302" i="4"/>
  <c r="E314" i="4" s="1"/>
  <c r="G294" i="4"/>
  <c r="E268" i="4"/>
  <c r="G263" i="4"/>
  <c r="G262" i="4"/>
  <c r="G261" i="4"/>
  <c r="G260" i="4"/>
  <c r="G259" i="4"/>
  <c r="G258" i="4"/>
  <c r="G257" i="4"/>
  <c r="G256" i="4"/>
  <c r="E267" i="4" s="1"/>
  <c r="G255" i="4"/>
  <c r="G254" i="4"/>
  <c r="E266" i="4" s="1"/>
  <c r="G246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414" i="4" l="1"/>
  <c r="D416" i="4" s="1"/>
  <c r="D417" i="4" s="1"/>
  <c r="E315" i="4"/>
  <c r="E318" i="4" s="1"/>
  <c r="D320" i="4" s="1"/>
  <c r="D321" i="4" s="1"/>
  <c r="E461" i="4"/>
  <c r="E317" i="4"/>
  <c r="E365" i="4"/>
  <c r="E366" i="4" s="1"/>
  <c r="D368" i="4" s="1"/>
  <c r="D369" i="4" s="1"/>
  <c r="E462" i="4"/>
  <c r="D464" i="4" s="1"/>
  <c r="D465" i="4" s="1"/>
  <c r="E269" i="4"/>
  <c r="E270" i="4" s="1"/>
  <c r="D272" i="4" s="1"/>
  <c r="D273" i="4" s="1"/>
  <c r="E220" i="4"/>
  <c r="E172" i="4"/>
  <c r="E124" i="4"/>
  <c r="E76" i="4"/>
  <c r="E17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<sst xmlns="http://schemas.openxmlformats.org/spreadsheetml/2006/main" count="492" uniqueCount="71">
  <si>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</si>
  <si>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</si>
  <si>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</si>
  <si>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</si>
  <si>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</si>
  <si>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</si>
  <si>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</si>
  <si>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</si>
  <si>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</si>
  <si>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</si>
  <si>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</si>
  <si>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</si>
  <si>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</si>
  <si>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</si>
  <si>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</si>
  <si>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</si>
  <si>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</si>
  <si>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</si>
  <si>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</si>
  <si>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</si>
  <si>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</si>
  <si>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</si>
  <si>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</si>
  <si>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</si>
  <si>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</si>
  <si>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</si>
  <si>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</si>
  <si>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</si>
  <si>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</si>
  <si>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</si>
  <si>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</si>
  <si>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</si>
  <si>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</si>
  <si>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</si>
  <si>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</si>
  <si>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</si>
  <si>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</si>
  <si>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</si>
  <si>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"Бавлинскоеское  лесничество"</t>
  </si>
  <si>
    <t>ГКУ "Бавлинское лесничество"</t>
  </si>
  <si>
    <t>Кандызское участковое лесничество</t>
  </si>
  <si>
    <t>кв. 214, выд. 30, делянка 2</t>
  </si>
  <si>
    <t>6Б2Дн2Ос</t>
  </si>
  <si>
    <t>ГКУ "Бавлинское  лесничество"</t>
  </si>
  <si>
    <t>Бавлинское  участковое лесничество</t>
  </si>
  <si>
    <t>кв. 123, выд. 17, делянка 1</t>
  </si>
  <si>
    <t>5Б3Ос2ДН+Кл</t>
  </si>
  <si>
    <t>Бавлинское участковое лесничество</t>
  </si>
  <si>
    <t>кв. 123, выд. 21, делянка 2</t>
  </si>
  <si>
    <t>7Б3Дн</t>
  </si>
  <si>
    <t>кв. 208, выд. 16, делянка 1</t>
  </si>
  <si>
    <t>7Б3Дн+Ос</t>
  </si>
  <si>
    <t>кв. 214, выд. 30 делянка 1</t>
  </si>
  <si>
    <t>кв. 111  выд. 20, делянка 1</t>
  </si>
  <si>
    <t>кв. 137  выд. 18, делянка 1</t>
  </si>
  <si>
    <t>10Б</t>
  </si>
  <si>
    <t>кв. 137  выд. 20, делянка 1</t>
  </si>
  <si>
    <t>10Б+Дн</t>
  </si>
  <si>
    <t>кв. 137  выд. 26, делянка 1</t>
  </si>
  <si>
    <t>кв. 147  выд. 6, делянка 1</t>
  </si>
  <si>
    <t>10Б+Дн+Ос</t>
  </si>
  <si>
    <t>ЛОТ № 29</t>
  </si>
  <si>
    <t>ЛОТ № 30</t>
  </si>
  <si>
    <t>ЛОТ № 31</t>
  </si>
  <si>
    <t>ЛОТ № 32</t>
  </si>
  <si>
    <t>ЛОТ № 33</t>
  </si>
  <si>
    <t>ЛОТ № 34</t>
  </si>
  <si>
    <t>ЛОТ № 35</t>
  </si>
  <si>
    <t>ЛОТ № 36</t>
  </si>
  <si>
    <t>ЛОТ № 37</t>
  </si>
  <si>
    <t>ЛОТ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</si>
</sst>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5"/>
  <sheetViews>
    <sheetView tabSelected="1" view="pageLayout" zoomScaleNormal="90" zoomScaleSheetLayoutView="85" workbookViewId="0">
      <selection activeCell="C438" sqref="C438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6" t="s">
        <v>61</v>
      </c>
      <c r="C1" s="96"/>
      <c r="D1" s="96"/>
      <c r="E1" s="96"/>
      <c r="F1" s="96"/>
      <c r="G1" s="96"/>
      <c r="H1" s="96"/>
      <c r="K1" s="22" t="s">
        <v>33</v>
      </c>
    </row>
    <row r="2" spans="2:11" ht="46.5" customHeight="1" x14ac:dyDescent="0.25">
      <c r="B2" s="97" t="s">
        <v>37</v>
      </c>
      <c r="C2" s="97"/>
      <c r="D2" s="97"/>
      <c r="E2" s="97"/>
      <c r="F2" s="97"/>
      <c r="G2" s="97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8" t="s">
        <v>15</v>
      </c>
      <c r="D5" s="101" t="s">
        <v>38</v>
      </c>
      <c r="E5" s="101"/>
      <c r="F5" s="101"/>
      <c r="G5" s="101"/>
      <c r="H5" s="58"/>
    </row>
    <row r="6" spans="2:11" s="10" customFormat="1" ht="20.25" x14ac:dyDescent="0.25">
      <c r="C6" s="99"/>
      <c r="D6" s="101" t="s">
        <v>44</v>
      </c>
      <c r="E6" s="101"/>
      <c r="F6" s="101"/>
      <c r="G6" s="101"/>
      <c r="H6" s="58"/>
    </row>
    <row r="7" spans="2:11" s="10" customFormat="1" ht="20.25" x14ac:dyDescent="0.25">
      <c r="C7" s="100"/>
      <c r="D7" s="101" t="s">
        <v>45</v>
      </c>
      <c r="E7" s="101"/>
      <c r="F7" s="101"/>
      <c r="G7" s="101"/>
      <c r="H7" s="58"/>
    </row>
    <row r="8" spans="2:11" ht="28.5" customHeight="1" x14ac:dyDescent="0.25">
      <c r="C8" s="48" t="s">
        <v>12</v>
      </c>
      <c r="D8" s="49">
        <v>4.0999999999999996</v>
      </c>
      <c r="E8" s="50"/>
      <c r="F8" s="10"/>
    </row>
    <row r="9" spans="2:11" ht="28.5" customHeight="1" x14ac:dyDescent="0.25">
      <c r="C9" s="1" t="s">
        <v>9</v>
      </c>
      <c r="D9" s="44">
        <v>304</v>
      </c>
      <c r="E9" s="75" t="s">
        <v>16</v>
      </c>
      <c r="F9" s="76"/>
      <c r="G9" s="79">
        <f>D10/D9</f>
        <v>29.717434210526317</v>
      </c>
    </row>
    <row r="10" spans="2:11" ht="28.5" customHeight="1" x14ac:dyDescent="0.25">
      <c r="C10" s="1" t="s">
        <v>10</v>
      </c>
      <c r="D10" s="44">
        <v>9034.1</v>
      </c>
      <c r="E10" s="77"/>
      <c r="F10" s="78"/>
      <c r="G10" s="8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46</v>
      </c>
      <c r="E12" s="59"/>
    </row>
    <row r="13" spans="2:11" x14ac:dyDescent="0.3">
      <c r="C13" s="53" t="s">
        <v>11</v>
      </c>
      <c r="D13" s="51">
        <v>70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81" t="s">
        <v>17</v>
      </c>
      <c r="C16" s="82"/>
      <c r="D16" s="23" t="s">
        <v>20</v>
      </c>
      <c r="E16" s="83" t="s">
        <v>22</v>
      </c>
      <c r="F16" s="84"/>
      <c r="G16" s="2" t="s">
        <v>21</v>
      </c>
    </row>
    <row r="17" spans="2:11" s="61" customFormat="1" ht="24" thickBot="1" x14ac:dyDescent="0.3">
      <c r="B17" s="85" t="s">
        <v>35</v>
      </c>
      <c r="C17" s="86"/>
      <c r="D17" s="32">
        <v>197.93</v>
      </c>
      <c r="E17" s="33">
        <v>4.0999999999999996</v>
      </c>
      <c r="F17" s="18" t="s">
        <v>24</v>
      </c>
      <c r="G17" s="26">
        <f t="shared" ref="G17:G22" si="0">D17*E17</f>
        <v>811.51299999999992</v>
      </c>
      <c r="H17" s="87"/>
    </row>
    <row r="18" spans="2:11" s="62" customFormat="1" ht="46.5" customHeight="1" x14ac:dyDescent="0.25">
      <c r="B18" s="88" t="s">
        <v>18</v>
      </c>
      <c r="C18" s="89"/>
      <c r="D18" s="34">
        <v>70.41</v>
      </c>
      <c r="E18" s="35"/>
      <c r="F18" s="19" t="s">
        <v>25</v>
      </c>
      <c r="G18" s="27">
        <f t="shared" si="0"/>
        <v>0</v>
      </c>
      <c r="H18" s="87"/>
    </row>
    <row r="19" spans="2:11" s="62" customFormat="1" ht="24" thickBot="1" x14ac:dyDescent="0.3">
      <c r="B19" s="90" t="s">
        <v>19</v>
      </c>
      <c r="C19" s="91"/>
      <c r="D19" s="36">
        <v>222.31</v>
      </c>
      <c r="E19" s="37"/>
      <c r="F19" s="20" t="s">
        <v>25</v>
      </c>
      <c r="G19" s="28">
        <f t="shared" si="0"/>
        <v>0</v>
      </c>
      <c r="H19" s="87"/>
    </row>
    <row r="20" spans="2:11" s="62" customFormat="1" ht="24" thickBot="1" x14ac:dyDescent="0.3">
      <c r="B20" s="92" t="s">
        <v>27</v>
      </c>
      <c r="C20" s="93"/>
      <c r="D20" s="38"/>
      <c r="E20" s="39">
        <v>4.0999999999999996</v>
      </c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88" t="s">
        <v>32</v>
      </c>
      <c r="C21" s="89"/>
      <c r="D21" s="34">
        <v>665.33</v>
      </c>
      <c r="E21" s="35">
        <v>4.0999999999999996</v>
      </c>
      <c r="F21" s="19" t="s">
        <v>24</v>
      </c>
      <c r="G21" s="27">
        <f t="shared" si="0"/>
        <v>2727.8530000000001</v>
      </c>
      <c r="H21" s="87"/>
    </row>
    <row r="22" spans="2:11" s="62" customFormat="1" x14ac:dyDescent="0.25">
      <c r="B22" s="94" t="s">
        <v>26</v>
      </c>
      <c r="C22" s="9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94" t="s">
        <v>28</v>
      </c>
      <c r="C23" s="95"/>
      <c r="D23" s="42">
        <v>2425.1</v>
      </c>
      <c r="E23" s="43">
        <v>4.0999999999999996</v>
      </c>
      <c r="F23" s="21" t="s">
        <v>24</v>
      </c>
      <c r="G23" s="30">
        <f t="shared" ref="G23:G24" si="1">D23*E23</f>
        <v>9942.909999999998</v>
      </c>
      <c r="H23" s="87"/>
    </row>
    <row r="24" spans="2:11" s="62" customFormat="1" x14ac:dyDescent="0.25">
      <c r="B24" s="94" t="s">
        <v>29</v>
      </c>
      <c r="C24" s="95"/>
      <c r="D24" s="42">
        <v>1718.79</v>
      </c>
      <c r="E24" s="43">
        <v>4.0999999999999996</v>
      </c>
      <c r="F24" s="21" t="s">
        <v>24</v>
      </c>
      <c r="G24" s="30">
        <f t="shared" si="1"/>
        <v>7047.0389999999989</v>
      </c>
      <c r="H24" s="87"/>
    </row>
    <row r="25" spans="2:11" s="62" customFormat="1" x14ac:dyDescent="0.25">
      <c r="B25" s="94" t="s">
        <v>31</v>
      </c>
      <c r="C25" s="95"/>
      <c r="D25" s="42">
        <v>473.91</v>
      </c>
      <c r="E25" s="43">
        <v>4.0999999999999996</v>
      </c>
      <c r="F25" s="21" t="s">
        <v>24</v>
      </c>
      <c r="G25" s="30">
        <f>D25*E25</f>
        <v>1943.0309999999999</v>
      </c>
      <c r="H25" s="87"/>
    </row>
    <row r="26" spans="2:11" s="62" customFormat="1" ht="24" thickBot="1" x14ac:dyDescent="0.3">
      <c r="B26" s="90" t="s">
        <v>30</v>
      </c>
      <c r="C26" s="91"/>
      <c r="D26" s="36">
        <v>320.5</v>
      </c>
      <c r="E26" s="37">
        <v>20.5</v>
      </c>
      <c r="F26" s="20" t="s">
        <v>24</v>
      </c>
      <c r="G26" s="31">
        <f>D26*E26</f>
        <v>6570.25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2" t="s">
        <v>6</v>
      </c>
      <c r="D29" s="8" t="s">
        <v>0</v>
      </c>
      <c r="E29" s="9">
        <f>ROUND((G17+D10)/D10,2)</f>
        <v>1.0900000000000001</v>
      </c>
      <c r="F29" s="9"/>
      <c r="G29" s="10"/>
      <c r="H29" s="7"/>
    </row>
    <row r="30" spans="2:11" x14ac:dyDescent="0.25">
      <c r="C30" s="72"/>
      <c r="D30" s="8" t="s">
        <v>1</v>
      </c>
      <c r="E30" s="9">
        <f>ROUND((G18+G19+D10)/D10,2)</f>
        <v>1</v>
      </c>
      <c r="F30" s="9"/>
      <c r="G30" s="11"/>
      <c r="H30" s="66"/>
    </row>
    <row r="31" spans="2:11" x14ac:dyDescent="0.25">
      <c r="C31" s="72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2"/>
      <c r="D32" s="13" t="s">
        <v>3</v>
      </c>
      <c r="E32" s="45">
        <f>ROUND((SUM(G21:G26)+D10)/D10,2)</f>
        <v>4.12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4.21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73">
        <f>E33*D10</f>
        <v>38033.561000000002</v>
      </c>
      <c r="E35" s="73"/>
      <c r="F35" s="7"/>
      <c r="G35" s="5"/>
      <c r="H35" s="5"/>
    </row>
    <row r="36" spans="2:8" ht="18.75" x14ac:dyDescent="0.3">
      <c r="C36" s="17" t="s">
        <v>8</v>
      </c>
      <c r="D36" s="74">
        <f>D35/D9</f>
        <v>125.11039802631579</v>
      </c>
      <c r="E36" s="74"/>
      <c r="G36" s="7"/>
      <c r="H36" s="67"/>
    </row>
    <row r="47" spans="2:8" ht="60.75" x14ac:dyDescent="0.8">
      <c r="B47" s="96" t="s">
        <v>62</v>
      </c>
      <c r="C47" s="96"/>
      <c r="D47" s="96"/>
      <c r="E47" s="96"/>
      <c r="F47" s="96"/>
      <c r="G47" s="96"/>
      <c r="H47" s="96"/>
    </row>
    <row r="48" spans="2:8" ht="46.5" customHeight="1" x14ac:dyDescent="0.25">
      <c r="B48" s="97" t="s">
        <v>36</v>
      </c>
      <c r="C48" s="97"/>
      <c r="D48" s="97"/>
      <c r="E48" s="97"/>
      <c r="F48" s="97"/>
      <c r="G48" s="97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98" t="s">
        <v>15</v>
      </c>
      <c r="D51" s="101" t="s">
        <v>39</v>
      </c>
      <c r="E51" s="101"/>
      <c r="F51" s="101"/>
      <c r="G51" s="101"/>
      <c r="H51" s="58"/>
    </row>
    <row r="52" spans="2:8" ht="20.25" x14ac:dyDescent="0.25">
      <c r="B52" s="10"/>
      <c r="C52" s="99"/>
      <c r="D52" s="101" t="s">
        <v>47</v>
      </c>
      <c r="E52" s="101"/>
      <c r="F52" s="101"/>
      <c r="G52" s="101"/>
      <c r="H52" s="58"/>
    </row>
    <row r="53" spans="2:8" ht="20.25" x14ac:dyDescent="0.25">
      <c r="B53" s="10"/>
      <c r="C53" s="100"/>
      <c r="D53" s="101" t="s">
        <v>48</v>
      </c>
      <c r="E53" s="101"/>
      <c r="F53" s="101"/>
      <c r="G53" s="101"/>
      <c r="H53" s="58"/>
    </row>
    <row r="54" spans="2:8" x14ac:dyDescent="0.25">
      <c r="C54" s="48" t="s">
        <v>12</v>
      </c>
      <c r="D54" s="49">
        <v>2.6</v>
      </c>
      <c r="E54" s="50"/>
      <c r="F54" s="10"/>
    </row>
    <row r="55" spans="2:8" x14ac:dyDescent="0.25">
      <c r="C55" s="1" t="s">
        <v>9</v>
      </c>
      <c r="D55" s="44">
        <v>239</v>
      </c>
      <c r="E55" s="75" t="s">
        <v>16</v>
      </c>
      <c r="F55" s="76"/>
      <c r="G55" s="79">
        <f>D56/D55</f>
        <v>31.672217573221758</v>
      </c>
    </row>
    <row r="56" spans="2:8" x14ac:dyDescent="0.25">
      <c r="C56" s="1" t="s">
        <v>10</v>
      </c>
      <c r="D56" s="44">
        <v>7569.66</v>
      </c>
      <c r="E56" s="77"/>
      <c r="F56" s="78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49</v>
      </c>
      <c r="E58" s="59"/>
    </row>
    <row r="59" spans="2:8" x14ac:dyDescent="0.3">
      <c r="C59" s="53" t="s">
        <v>11</v>
      </c>
      <c r="D59" s="51">
        <v>65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1" t="s">
        <v>17</v>
      </c>
      <c r="C62" s="82"/>
      <c r="D62" s="23" t="s">
        <v>20</v>
      </c>
      <c r="E62" s="83" t="s">
        <v>22</v>
      </c>
      <c r="F62" s="84"/>
      <c r="G62" s="2" t="s">
        <v>21</v>
      </c>
    </row>
    <row r="63" spans="2:8" ht="24" thickBot="1" x14ac:dyDescent="0.3">
      <c r="B63" s="85" t="s">
        <v>35</v>
      </c>
      <c r="C63" s="86"/>
      <c r="D63" s="32">
        <v>197.93</v>
      </c>
      <c r="E63" s="33">
        <v>2.6</v>
      </c>
      <c r="F63" s="18" t="s">
        <v>24</v>
      </c>
      <c r="G63" s="26">
        <f t="shared" ref="G63:G68" si="2">D63*E63</f>
        <v>514.61800000000005</v>
      </c>
      <c r="H63" s="87"/>
    </row>
    <row r="64" spans="2:8" x14ac:dyDescent="0.25">
      <c r="B64" s="88" t="s">
        <v>18</v>
      </c>
      <c r="C64" s="89"/>
      <c r="D64" s="34">
        <v>70.41</v>
      </c>
      <c r="E64" s="35"/>
      <c r="F64" s="19" t="s">
        <v>25</v>
      </c>
      <c r="G64" s="27">
        <f t="shared" si="2"/>
        <v>0</v>
      </c>
      <c r="H64" s="87"/>
    </row>
    <row r="65" spans="2:8" ht="24" thickBot="1" x14ac:dyDescent="0.3">
      <c r="B65" s="90" t="s">
        <v>19</v>
      </c>
      <c r="C65" s="91"/>
      <c r="D65" s="36">
        <v>222.31</v>
      </c>
      <c r="E65" s="37"/>
      <c r="F65" s="20" t="s">
        <v>25</v>
      </c>
      <c r="G65" s="28">
        <f t="shared" si="2"/>
        <v>0</v>
      </c>
      <c r="H65" s="87"/>
    </row>
    <row r="66" spans="2:8" ht="24" thickBot="1" x14ac:dyDescent="0.3">
      <c r="B66" s="92" t="s">
        <v>27</v>
      </c>
      <c r="C66" s="93"/>
      <c r="D66" s="38"/>
      <c r="E66" s="39"/>
      <c r="F66" s="24" t="s">
        <v>24</v>
      </c>
      <c r="G66" s="29">
        <f t="shared" si="2"/>
        <v>0</v>
      </c>
      <c r="H66" s="87"/>
    </row>
    <row r="67" spans="2:8" x14ac:dyDescent="0.25">
      <c r="B67" s="88" t="s">
        <v>32</v>
      </c>
      <c r="C67" s="89"/>
      <c r="D67" s="34">
        <v>665.33</v>
      </c>
      <c r="E67" s="35">
        <v>2.6</v>
      </c>
      <c r="F67" s="19" t="s">
        <v>24</v>
      </c>
      <c r="G67" s="27">
        <f t="shared" si="2"/>
        <v>1729.8580000000002</v>
      </c>
      <c r="H67" s="87"/>
    </row>
    <row r="68" spans="2:8" x14ac:dyDescent="0.25">
      <c r="B68" s="94" t="s">
        <v>26</v>
      </c>
      <c r="C68" s="9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94" t="s">
        <v>28</v>
      </c>
      <c r="C69" s="95"/>
      <c r="D69" s="42">
        <v>2425.1</v>
      </c>
      <c r="E69" s="43">
        <v>2.6</v>
      </c>
      <c r="F69" s="21" t="s">
        <v>24</v>
      </c>
      <c r="G69" s="30">
        <f t="shared" ref="G69:G70" si="3">D69*E69</f>
        <v>6305.26</v>
      </c>
      <c r="H69" s="87"/>
    </row>
    <row r="70" spans="2:8" x14ac:dyDescent="0.25">
      <c r="B70" s="94" t="s">
        <v>29</v>
      </c>
      <c r="C70" s="95"/>
      <c r="D70" s="42">
        <v>1718.79</v>
      </c>
      <c r="E70" s="43">
        <v>2.6</v>
      </c>
      <c r="F70" s="21" t="s">
        <v>24</v>
      </c>
      <c r="G70" s="30">
        <f t="shared" si="3"/>
        <v>4468.8540000000003</v>
      </c>
      <c r="H70" s="87"/>
    </row>
    <row r="71" spans="2:8" x14ac:dyDescent="0.25">
      <c r="B71" s="94" t="s">
        <v>31</v>
      </c>
      <c r="C71" s="95"/>
      <c r="D71" s="42">
        <v>473.91</v>
      </c>
      <c r="E71" s="43">
        <v>2.6</v>
      </c>
      <c r="F71" s="21" t="s">
        <v>24</v>
      </c>
      <c r="G71" s="30">
        <f>D71*E71</f>
        <v>1232.1660000000002</v>
      </c>
      <c r="H71" s="87"/>
    </row>
    <row r="72" spans="2:8" ht="24" thickBot="1" x14ac:dyDescent="0.3">
      <c r="B72" s="90" t="s">
        <v>30</v>
      </c>
      <c r="C72" s="91"/>
      <c r="D72" s="36">
        <v>320.5</v>
      </c>
      <c r="E72" s="37">
        <v>13</v>
      </c>
      <c r="F72" s="20" t="s">
        <v>24</v>
      </c>
      <c r="G72" s="31">
        <f>D72*E72</f>
        <v>4166.5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72" t="s">
        <v>6</v>
      </c>
      <c r="D75" s="8" t="s">
        <v>0</v>
      </c>
      <c r="E75" s="9">
        <f>ROUND((G63+D56)/D56,2)</f>
        <v>1.07</v>
      </c>
      <c r="F75" s="9"/>
      <c r="G75" s="10"/>
      <c r="H75" s="7"/>
    </row>
    <row r="76" spans="2:8" x14ac:dyDescent="0.25">
      <c r="C76" s="72"/>
      <c r="D76" s="8" t="s">
        <v>1</v>
      </c>
      <c r="E76" s="9">
        <f>ROUND((G64+G65+D56)/D56,2)</f>
        <v>1</v>
      </c>
      <c r="F76" s="9"/>
      <c r="G76" s="11"/>
      <c r="H76" s="66"/>
    </row>
    <row r="77" spans="2:8" x14ac:dyDescent="0.25">
      <c r="C77" s="72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72"/>
      <c r="D78" s="13" t="s">
        <v>3</v>
      </c>
      <c r="E78" s="45">
        <f>ROUND((SUM(G67:G72)+D56)/D56,2)</f>
        <v>3.37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3.4400000000000004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73">
        <f>E79*D56</f>
        <v>26039.630400000002</v>
      </c>
      <c r="E81" s="73"/>
    </row>
    <row r="82" spans="2:8" ht="18.75" x14ac:dyDescent="0.3">
      <c r="C82" s="17" t="s">
        <v>8</v>
      </c>
      <c r="D82" s="74">
        <f>D81/D55</f>
        <v>108.95242845188285</v>
      </c>
      <c r="E82" s="74"/>
      <c r="G82" s="7"/>
      <c r="H82" s="67"/>
    </row>
    <row r="95" spans="2:8" ht="60.75" x14ac:dyDescent="0.8">
      <c r="B95" s="96" t="s">
        <v>63</v>
      </c>
      <c r="C95" s="96"/>
      <c r="D95" s="96"/>
      <c r="E95" s="96"/>
      <c r="F95" s="96"/>
      <c r="G95" s="96"/>
      <c r="H95" s="96"/>
    </row>
    <row r="96" spans="2:8" ht="46.5" customHeight="1" x14ac:dyDescent="0.25">
      <c r="B96" s="97" t="s">
        <v>36</v>
      </c>
      <c r="C96" s="97"/>
      <c r="D96" s="97"/>
      <c r="E96" s="97"/>
      <c r="F96" s="97"/>
      <c r="G96" s="97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98" t="s">
        <v>15</v>
      </c>
      <c r="D99" s="101" t="s">
        <v>43</v>
      </c>
      <c r="E99" s="101"/>
      <c r="F99" s="101"/>
      <c r="G99" s="101"/>
      <c r="H99" s="58"/>
    </row>
    <row r="100" spans="2:8" ht="20.25" x14ac:dyDescent="0.25">
      <c r="B100" s="10"/>
      <c r="C100" s="99"/>
      <c r="D100" s="101" t="s">
        <v>40</v>
      </c>
      <c r="E100" s="101"/>
      <c r="F100" s="101"/>
      <c r="G100" s="101"/>
      <c r="H100" s="58"/>
    </row>
    <row r="101" spans="2:8" ht="20.25" x14ac:dyDescent="0.25">
      <c r="B101" s="10"/>
      <c r="C101" s="100"/>
      <c r="D101" s="101" t="s">
        <v>50</v>
      </c>
      <c r="E101" s="101"/>
      <c r="F101" s="101"/>
      <c r="G101" s="101"/>
      <c r="H101" s="58"/>
    </row>
    <row r="102" spans="2:8" x14ac:dyDescent="0.25">
      <c r="C102" s="48" t="s">
        <v>12</v>
      </c>
      <c r="D102" s="49">
        <v>7.2</v>
      </c>
      <c r="E102" s="50"/>
      <c r="F102" s="10"/>
    </row>
    <row r="103" spans="2:8" x14ac:dyDescent="0.25">
      <c r="C103" s="1" t="s">
        <v>9</v>
      </c>
      <c r="D103" s="44">
        <v>401</v>
      </c>
      <c r="E103" s="75" t="s">
        <v>16</v>
      </c>
      <c r="F103" s="76"/>
      <c r="G103" s="79">
        <f>D104/D103</f>
        <v>17.745985037406484</v>
      </c>
    </row>
    <row r="104" spans="2:8" x14ac:dyDescent="0.25">
      <c r="C104" s="1" t="s">
        <v>10</v>
      </c>
      <c r="D104" s="44">
        <v>7116.14</v>
      </c>
      <c r="E104" s="77"/>
      <c r="F104" s="78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51</v>
      </c>
      <c r="E106" s="59"/>
    </row>
    <row r="107" spans="2:8" x14ac:dyDescent="0.3">
      <c r="C107" s="53" t="s">
        <v>11</v>
      </c>
      <c r="D107" s="51">
        <v>85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1" t="s">
        <v>17</v>
      </c>
      <c r="C110" s="82"/>
      <c r="D110" s="23" t="s">
        <v>20</v>
      </c>
      <c r="E110" s="83" t="s">
        <v>22</v>
      </c>
      <c r="F110" s="84"/>
      <c r="G110" s="2" t="s">
        <v>21</v>
      </c>
    </row>
    <row r="111" spans="2:8" ht="24" thickBot="1" x14ac:dyDescent="0.3">
      <c r="B111" s="85" t="s">
        <v>35</v>
      </c>
      <c r="C111" s="86"/>
      <c r="D111" s="32">
        <v>197.93</v>
      </c>
      <c r="E111" s="33">
        <v>7.2</v>
      </c>
      <c r="F111" s="18" t="s">
        <v>24</v>
      </c>
      <c r="G111" s="26">
        <f t="shared" ref="G111:G116" si="4">D111*E111</f>
        <v>1425.096</v>
      </c>
      <c r="H111" s="87"/>
    </row>
    <row r="112" spans="2:8" x14ac:dyDescent="0.25">
      <c r="B112" s="88" t="s">
        <v>18</v>
      </c>
      <c r="C112" s="89"/>
      <c r="D112" s="34">
        <v>70.41</v>
      </c>
      <c r="E112" s="35">
        <v>0.5</v>
      </c>
      <c r="F112" s="19" t="s">
        <v>25</v>
      </c>
      <c r="G112" s="27">
        <f t="shared" si="4"/>
        <v>35.204999999999998</v>
      </c>
      <c r="H112" s="87"/>
    </row>
    <row r="113" spans="2:8" ht="24" thickBot="1" x14ac:dyDescent="0.3">
      <c r="B113" s="90" t="s">
        <v>19</v>
      </c>
      <c r="C113" s="91"/>
      <c r="D113" s="36">
        <v>222.31</v>
      </c>
      <c r="E113" s="37">
        <v>0.5</v>
      </c>
      <c r="F113" s="20" t="s">
        <v>25</v>
      </c>
      <c r="G113" s="28">
        <f t="shared" si="4"/>
        <v>111.155</v>
      </c>
      <c r="H113" s="87"/>
    </row>
    <row r="114" spans="2:8" ht="24" thickBot="1" x14ac:dyDescent="0.3">
      <c r="B114" s="92" t="s">
        <v>27</v>
      </c>
      <c r="C114" s="93"/>
      <c r="D114" s="38"/>
      <c r="E114" s="39"/>
      <c r="F114" s="24" t="s">
        <v>24</v>
      </c>
      <c r="G114" s="29">
        <f t="shared" si="4"/>
        <v>0</v>
      </c>
      <c r="H114" s="87"/>
    </row>
    <row r="115" spans="2:8" x14ac:dyDescent="0.25">
      <c r="B115" s="88" t="s">
        <v>32</v>
      </c>
      <c r="C115" s="89"/>
      <c r="D115" s="34">
        <v>665.33</v>
      </c>
      <c r="E115" s="35">
        <v>7.2</v>
      </c>
      <c r="F115" s="19" t="s">
        <v>24</v>
      </c>
      <c r="G115" s="27">
        <f t="shared" si="4"/>
        <v>4790.3760000000002</v>
      </c>
      <c r="H115" s="87"/>
    </row>
    <row r="116" spans="2:8" x14ac:dyDescent="0.25">
      <c r="B116" s="94" t="s">
        <v>26</v>
      </c>
      <c r="C116" s="95"/>
      <c r="D116" s="40"/>
      <c r="E116" s="41"/>
      <c r="F116" s="21" t="s">
        <v>24</v>
      </c>
      <c r="G116" s="30">
        <f t="shared" si="4"/>
        <v>0</v>
      </c>
      <c r="H116" s="87"/>
    </row>
    <row r="117" spans="2:8" x14ac:dyDescent="0.25">
      <c r="B117" s="94" t="s">
        <v>28</v>
      </c>
      <c r="C117" s="95"/>
      <c r="D117" s="42">
        <v>2425.1</v>
      </c>
      <c r="E117" s="43">
        <v>7.2</v>
      </c>
      <c r="F117" s="21" t="s">
        <v>24</v>
      </c>
      <c r="G117" s="30">
        <f t="shared" ref="G117:G118" si="5">D117*E117</f>
        <v>17460.72</v>
      </c>
      <c r="H117" s="87"/>
    </row>
    <row r="118" spans="2:8" x14ac:dyDescent="0.25">
      <c r="B118" s="94" t="s">
        <v>29</v>
      </c>
      <c r="C118" s="95"/>
      <c r="D118" s="42">
        <v>1718.79</v>
      </c>
      <c r="E118" s="43">
        <v>7.2</v>
      </c>
      <c r="F118" s="21" t="s">
        <v>24</v>
      </c>
      <c r="G118" s="30">
        <f t="shared" si="5"/>
        <v>12375.288</v>
      </c>
      <c r="H118" s="87"/>
    </row>
    <row r="119" spans="2:8" x14ac:dyDescent="0.25">
      <c r="B119" s="94" t="s">
        <v>31</v>
      </c>
      <c r="C119" s="95"/>
      <c r="D119" s="42">
        <v>473.91</v>
      </c>
      <c r="E119" s="43">
        <v>7.2</v>
      </c>
      <c r="F119" s="21" t="s">
        <v>24</v>
      </c>
      <c r="G119" s="30">
        <f>D119*E119</f>
        <v>3412.152</v>
      </c>
      <c r="H119" s="87"/>
    </row>
    <row r="120" spans="2:8" ht="24" thickBot="1" x14ac:dyDescent="0.3">
      <c r="B120" s="90" t="s">
        <v>30</v>
      </c>
      <c r="C120" s="91"/>
      <c r="D120" s="36">
        <v>320.5</v>
      </c>
      <c r="E120" s="37">
        <v>36</v>
      </c>
      <c r="F120" s="20" t="s">
        <v>24</v>
      </c>
      <c r="G120" s="31">
        <f>D120*E120</f>
        <v>11538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72" t="s">
        <v>6</v>
      </c>
      <c r="D123" s="8" t="s">
        <v>0</v>
      </c>
      <c r="E123" s="9">
        <f>ROUND((G111+D104)/D104,2)</f>
        <v>1.2</v>
      </c>
      <c r="F123" s="9"/>
      <c r="G123" s="10"/>
      <c r="H123" s="7"/>
    </row>
    <row r="124" spans="2:8" x14ac:dyDescent="0.25">
      <c r="C124" s="72"/>
      <c r="D124" s="8" t="s">
        <v>1</v>
      </c>
      <c r="E124" s="9">
        <f>ROUND((G112+G113+D104)/D104,2)</f>
        <v>1.02</v>
      </c>
      <c r="F124" s="9"/>
      <c r="G124" s="11"/>
      <c r="H124" s="66"/>
    </row>
    <row r="125" spans="2:8" x14ac:dyDescent="0.25">
      <c r="C125" s="72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72"/>
      <c r="D126" s="13" t="s">
        <v>3</v>
      </c>
      <c r="E126" s="45">
        <f>ROUND((SUM(G115:G120)+D104)/D104,2)</f>
        <v>7.97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8.19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73">
        <f>E127*D104</f>
        <v>58281.186600000001</v>
      </c>
      <c r="E129" s="73"/>
    </row>
    <row r="130" spans="2:8" ht="18.75" x14ac:dyDescent="0.3">
      <c r="C130" s="17" t="s">
        <v>8</v>
      </c>
      <c r="D130" s="74">
        <f>D129/D103</f>
        <v>145.33961745635909</v>
      </c>
      <c r="E130" s="74"/>
      <c r="G130" s="7"/>
      <c r="H130" s="67"/>
    </row>
    <row r="143" spans="2:8" ht="60.75" x14ac:dyDescent="0.8">
      <c r="B143" s="96" t="s">
        <v>64</v>
      </c>
      <c r="C143" s="96"/>
      <c r="D143" s="96"/>
      <c r="E143" s="96"/>
      <c r="F143" s="96"/>
      <c r="G143" s="96"/>
      <c r="H143" s="96"/>
    </row>
    <row r="144" spans="2:8" ht="46.5" customHeight="1" x14ac:dyDescent="0.25">
      <c r="B144" s="97" t="s">
        <v>36</v>
      </c>
      <c r="C144" s="97"/>
      <c r="D144" s="97"/>
      <c r="E144" s="97"/>
      <c r="F144" s="97"/>
      <c r="G144" s="97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98" t="s">
        <v>15</v>
      </c>
      <c r="D147" s="101" t="s">
        <v>39</v>
      </c>
      <c r="E147" s="101"/>
      <c r="F147" s="101"/>
      <c r="G147" s="101"/>
      <c r="H147" s="58"/>
    </row>
    <row r="148" spans="2:8" ht="20.25" x14ac:dyDescent="0.25">
      <c r="B148" s="10"/>
      <c r="C148" s="99"/>
      <c r="D148" s="101" t="s">
        <v>40</v>
      </c>
      <c r="E148" s="101"/>
      <c r="F148" s="101"/>
      <c r="G148" s="101"/>
      <c r="H148" s="58"/>
    </row>
    <row r="149" spans="2:8" ht="20.25" x14ac:dyDescent="0.25">
      <c r="B149" s="10"/>
      <c r="C149" s="100"/>
      <c r="D149" s="101" t="s">
        <v>52</v>
      </c>
      <c r="E149" s="101"/>
      <c r="F149" s="101"/>
      <c r="G149" s="101"/>
      <c r="H149" s="58"/>
    </row>
    <row r="150" spans="2:8" x14ac:dyDescent="0.25">
      <c r="C150" s="48" t="s">
        <v>12</v>
      </c>
      <c r="D150" s="49">
        <v>8.6300000000000008</v>
      </c>
      <c r="E150" s="50"/>
      <c r="F150" s="10"/>
    </row>
    <row r="151" spans="2:8" x14ac:dyDescent="0.25">
      <c r="C151" s="1" t="s">
        <v>9</v>
      </c>
      <c r="D151" s="44">
        <v>646</v>
      </c>
      <c r="E151" s="75" t="s">
        <v>16</v>
      </c>
      <c r="F151" s="76"/>
      <c r="G151" s="79">
        <f>D152/D151</f>
        <v>11.027925696594426</v>
      </c>
    </row>
    <row r="152" spans="2:8" x14ac:dyDescent="0.25">
      <c r="C152" s="1" t="s">
        <v>10</v>
      </c>
      <c r="D152" s="44">
        <v>7124.04</v>
      </c>
      <c r="E152" s="77"/>
      <c r="F152" s="78"/>
      <c r="G152" s="8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42</v>
      </c>
      <c r="E154" s="59"/>
    </row>
    <row r="155" spans="2:8" x14ac:dyDescent="0.3">
      <c r="C155" s="53" t="s">
        <v>11</v>
      </c>
      <c r="D155" s="51">
        <v>80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81" t="s">
        <v>17</v>
      </c>
      <c r="C158" s="82"/>
      <c r="D158" s="23" t="s">
        <v>20</v>
      </c>
      <c r="E158" s="83" t="s">
        <v>22</v>
      </c>
      <c r="F158" s="84"/>
      <c r="G158" s="2" t="s">
        <v>21</v>
      </c>
    </row>
    <row r="159" spans="2:8" ht="24" thickBot="1" x14ac:dyDescent="0.3">
      <c r="B159" s="85" t="s">
        <v>35</v>
      </c>
      <c r="C159" s="86"/>
      <c r="D159" s="32">
        <v>197.93</v>
      </c>
      <c r="E159" s="33">
        <v>8.6300000000000008</v>
      </c>
      <c r="F159" s="18" t="s">
        <v>24</v>
      </c>
      <c r="G159" s="26">
        <f t="shared" ref="G159:G164" si="6">D159*E159</f>
        <v>1708.1359000000002</v>
      </c>
      <c r="H159" s="87"/>
    </row>
    <row r="160" spans="2:8" x14ac:dyDescent="0.25">
      <c r="B160" s="88" t="s">
        <v>18</v>
      </c>
      <c r="C160" s="89"/>
      <c r="D160" s="34">
        <v>70.41</v>
      </c>
      <c r="E160" s="35">
        <v>0.4</v>
      </c>
      <c r="F160" s="19" t="s">
        <v>25</v>
      </c>
      <c r="G160" s="27">
        <f t="shared" si="6"/>
        <v>28.164000000000001</v>
      </c>
      <c r="H160" s="87"/>
    </row>
    <row r="161" spans="2:8" ht="24" thickBot="1" x14ac:dyDescent="0.3">
      <c r="B161" s="90" t="s">
        <v>19</v>
      </c>
      <c r="C161" s="91"/>
      <c r="D161" s="36">
        <v>222.31</v>
      </c>
      <c r="E161" s="37">
        <v>0.4</v>
      </c>
      <c r="F161" s="20" t="s">
        <v>25</v>
      </c>
      <c r="G161" s="28">
        <f t="shared" si="6"/>
        <v>88.924000000000007</v>
      </c>
      <c r="H161" s="87"/>
    </row>
    <row r="162" spans="2:8" ht="24" thickBot="1" x14ac:dyDescent="0.3">
      <c r="B162" s="92" t="s">
        <v>27</v>
      </c>
      <c r="C162" s="93"/>
      <c r="D162" s="38"/>
      <c r="E162" s="39"/>
      <c r="F162" s="24" t="s">
        <v>24</v>
      </c>
      <c r="G162" s="29">
        <f t="shared" si="6"/>
        <v>0</v>
      </c>
      <c r="H162" s="87"/>
    </row>
    <row r="163" spans="2:8" x14ac:dyDescent="0.25">
      <c r="B163" s="88" t="s">
        <v>32</v>
      </c>
      <c r="C163" s="89"/>
      <c r="D163" s="34">
        <v>665.33</v>
      </c>
      <c r="E163" s="35">
        <v>8.6300000000000008</v>
      </c>
      <c r="F163" s="19" t="s">
        <v>24</v>
      </c>
      <c r="G163" s="27">
        <f t="shared" si="6"/>
        <v>5741.7979000000005</v>
      </c>
      <c r="H163" s="87"/>
    </row>
    <row r="164" spans="2:8" x14ac:dyDescent="0.25">
      <c r="B164" s="94" t="s">
        <v>26</v>
      </c>
      <c r="C164" s="95"/>
      <c r="D164" s="40"/>
      <c r="E164" s="41"/>
      <c r="F164" s="21" t="s">
        <v>24</v>
      </c>
      <c r="G164" s="30">
        <f t="shared" si="6"/>
        <v>0</v>
      </c>
      <c r="H164" s="87"/>
    </row>
    <row r="165" spans="2:8" x14ac:dyDescent="0.25">
      <c r="B165" s="94" t="s">
        <v>28</v>
      </c>
      <c r="C165" s="95"/>
      <c r="D165" s="42">
        <v>2425.1</v>
      </c>
      <c r="E165" s="43">
        <v>8.6300000000000008</v>
      </c>
      <c r="F165" s="21" t="s">
        <v>24</v>
      </c>
      <c r="G165" s="30">
        <f t="shared" ref="G165:G166" si="7">D165*E165</f>
        <v>20928.613000000001</v>
      </c>
      <c r="H165" s="87"/>
    </row>
    <row r="166" spans="2:8" x14ac:dyDescent="0.25">
      <c r="B166" s="94" t="s">
        <v>29</v>
      </c>
      <c r="C166" s="95"/>
      <c r="D166" s="42">
        <v>1718.79</v>
      </c>
      <c r="E166" s="43">
        <v>8.6300000000000008</v>
      </c>
      <c r="F166" s="21" t="s">
        <v>24</v>
      </c>
      <c r="G166" s="30">
        <f t="shared" si="7"/>
        <v>14833.157700000002</v>
      </c>
      <c r="H166" s="87"/>
    </row>
    <row r="167" spans="2:8" x14ac:dyDescent="0.25">
      <c r="B167" s="94" t="s">
        <v>31</v>
      </c>
      <c r="C167" s="95"/>
      <c r="D167" s="42">
        <v>473.91</v>
      </c>
      <c r="E167" s="43">
        <v>8.6300000000000008</v>
      </c>
      <c r="F167" s="21" t="s">
        <v>24</v>
      </c>
      <c r="G167" s="30">
        <f>D167*E167</f>
        <v>4089.8433000000005</v>
      </c>
      <c r="H167" s="87"/>
    </row>
    <row r="168" spans="2:8" ht="24" thickBot="1" x14ac:dyDescent="0.3">
      <c r="B168" s="90" t="s">
        <v>30</v>
      </c>
      <c r="C168" s="91"/>
      <c r="D168" s="36">
        <v>320.5</v>
      </c>
      <c r="E168" s="37">
        <v>43.15</v>
      </c>
      <c r="F168" s="20" t="s">
        <v>24</v>
      </c>
      <c r="G168" s="31">
        <f>D168*E168</f>
        <v>13829.574999999999</v>
      </c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72" t="s">
        <v>6</v>
      </c>
      <c r="D171" s="8" t="s">
        <v>0</v>
      </c>
      <c r="E171" s="9">
        <f>ROUND((G159+D152)/D152,2)</f>
        <v>1.24</v>
      </c>
      <c r="F171" s="9"/>
      <c r="G171" s="10"/>
      <c r="H171" s="7"/>
    </row>
    <row r="172" spans="2:8" x14ac:dyDescent="0.25">
      <c r="C172" s="72"/>
      <c r="D172" s="8" t="s">
        <v>1</v>
      </c>
      <c r="E172" s="9">
        <f>ROUND((G160+G161+D152)/D152,2)</f>
        <v>1.02</v>
      </c>
      <c r="F172" s="9"/>
      <c r="G172" s="11"/>
      <c r="H172" s="66"/>
    </row>
    <row r="173" spans="2:8" x14ac:dyDescent="0.25">
      <c r="C173" s="72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72"/>
      <c r="D174" s="13" t="s">
        <v>3</v>
      </c>
      <c r="E174" s="45">
        <f>ROUND((SUM(G163:G168)+D152)/D152,2)</f>
        <v>9.34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9.6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73">
        <f>E175*D152</f>
        <v>68390.784</v>
      </c>
      <c r="E177" s="73"/>
    </row>
    <row r="178" spans="2:8" ht="18.75" x14ac:dyDescent="0.3">
      <c r="C178" s="17" t="s">
        <v>8</v>
      </c>
      <c r="D178" s="74">
        <f>D177/D151</f>
        <v>105.8680866873065</v>
      </c>
      <c r="E178" s="74"/>
      <c r="G178" s="7"/>
      <c r="H178" s="67"/>
    </row>
    <row r="191" spans="2:8" ht="60.75" x14ac:dyDescent="0.8">
      <c r="B191" s="96" t="s">
        <v>65</v>
      </c>
      <c r="C191" s="96"/>
      <c r="D191" s="96"/>
      <c r="E191" s="96"/>
      <c r="F191" s="96"/>
      <c r="G191" s="96"/>
      <c r="H191" s="96"/>
    </row>
    <row r="192" spans="2:8" ht="46.5" customHeight="1" x14ac:dyDescent="0.25">
      <c r="B192" s="97" t="s">
        <v>36</v>
      </c>
      <c r="C192" s="97"/>
      <c r="D192" s="97"/>
      <c r="E192" s="97"/>
      <c r="F192" s="97"/>
      <c r="G192" s="97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98" t="s">
        <v>15</v>
      </c>
      <c r="D195" s="101" t="s">
        <v>39</v>
      </c>
      <c r="E195" s="101"/>
      <c r="F195" s="101"/>
      <c r="G195" s="101"/>
      <c r="H195" s="58"/>
    </row>
    <row r="196" spans="2:8" ht="20.25" x14ac:dyDescent="0.25">
      <c r="B196" s="10"/>
      <c r="C196" s="99"/>
      <c r="D196" s="101" t="s">
        <v>40</v>
      </c>
      <c r="E196" s="101"/>
      <c r="F196" s="101"/>
      <c r="G196" s="101"/>
      <c r="H196" s="58"/>
    </row>
    <row r="197" spans="2:8" ht="20.25" x14ac:dyDescent="0.25">
      <c r="B197" s="10"/>
      <c r="C197" s="100"/>
      <c r="D197" s="101" t="s">
        <v>41</v>
      </c>
      <c r="E197" s="101"/>
      <c r="F197" s="101"/>
      <c r="G197" s="101"/>
      <c r="H197" s="58"/>
    </row>
    <row r="198" spans="2:8" x14ac:dyDescent="0.25">
      <c r="C198" s="48" t="s">
        <v>12</v>
      </c>
      <c r="D198" s="49">
        <v>3.57</v>
      </c>
      <c r="E198" s="50"/>
      <c r="F198" s="10"/>
    </row>
    <row r="199" spans="2:8" x14ac:dyDescent="0.25">
      <c r="C199" s="1" t="s">
        <v>9</v>
      </c>
      <c r="D199" s="44">
        <v>312</v>
      </c>
      <c r="E199" s="75" t="s">
        <v>16</v>
      </c>
      <c r="F199" s="76"/>
      <c r="G199" s="79">
        <f>D200/D199</f>
        <v>14.828076923076923</v>
      </c>
    </row>
    <row r="200" spans="2:8" x14ac:dyDescent="0.25">
      <c r="C200" s="1" t="s">
        <v>10</v>
      </c>
      <c r="D200" s="44">
        <v>4626.3599999999997</v>
      </c>
      <c r="E200" s="77"/>
      <c r="F200" s="78"/>
      <c r="G200" s="8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42</v>
      </c>
      <c r="E202" s="59"/>
    </row>
    <row r="203" spans="2:8" x14ac:dyDescent="0.3">
      <c r="C203" s="53" t="s">
        <v>11</v>
      </c>
      <c r="D203" s="51">
        <v>80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81" t="s">
        <v>17</v>
      </c>
      <c r="C206" s="82"/>
      <c r="D206" s="23" t="s">
        <v>20</v>
      </c>
      <c r="E206" s="83" t="s">
        <v>22</v>
      </c>
      <c r="F206" s="84"/>
      <c r="G206" s="2" t="s">
        <v>21</v>
      </c>
    </row>
    <row r="207" spans="2:8" ht="24" thickBot="1" x14ac:dyDescent="0.3">
      <c r="B207" s="85" t="s">
        <v>35</v>
      </c>
      <c r="C207" s="86"/>
      <c r="D207" s="32">
        <v>197.93</v>
      </c>
      <c r="E207" s="33">
        <v>3.57</v>
      </c>
      <c r="F207" s="18" t="s">
        <v>24</v>
      </c>
      <c r="G207" s="26">
        <f t="shared" ref="G207:G212" si="8">D207*E207</f>
        <v>706.61009999999999</v>
      </c>
      <c r="H207" s="87"/>
    </row>
    <row r="208" spans="2:8" x14ac:dyDescent="0.25">
      <c r="B208" s="88" t="s">
        <v>18</v>
      </c>
      <c r="C208" s="89"/>
      <c r="D208" s="34">
        <v>70.41</v>
      </c>
      <c r="E208" s="35">
        <v>0.3</v>
      </c>
      <c r="F208" s="19" t="s">
        <v>25</v>
      </c>
      <c r="G208" s="27">
        <f t="shared" si="8"/>
        <v>21.122999999999998</v>
      </c>
      <c r="H208" s="87"/>
    </row>
    <row r="209" spans="2:8" ht="24" thickBot="1" x14ac:dyDescent="0.3">
      <c r="B209" s="90" t="s">
        <v>19</v>
      </c>
      <c r="C209" s="91"/>
      <c r="D209" s="36">
        <v>222.31</v>
      </c>
      <c r="E209" s="37">
        <v>0.3</v>
      </c>
      <c r="F209" s="20" t="s">
        <v>25</v>
      </c>
      <c r="G209" s="28">
        <f t="shared" si="8"/>
        <v>66.692999999999998</v>
      </c>
      <c r="H209" s="87"/>
    </row>
    <row r="210" spans="2:8" ht="24" thickBot="1" x14ac:dyDescent="0.3">
      <c r="B210" s="92" t="s">
        <v>27</v>
      </c>
      <c r="C210" s="93"/>
      <c r="D210" s="38"/>
      <c r="E210" s="39"/>
      <c r="F210" s="24" t="s">
        <v>24</v>
      </c>
      <c r="G210" s="29">
        <f t="shared" si="8"/>
        <v>0</v>
      </c>
      <c r="H210" s="87"/>
    </row>
    <row r="211" spans="2:8" x14ac:dyDescent="0.25">
      <c r="B211" s="88" t="s">
        <v>32</v>
      </c>
      <c r="C211" s="89"/>
      <c r="D211" s="34">
        <v>665.33</v>
      </c>
      <c r="E211" s="35">
        <v>3.57</v>
      </c>
      <c r="F211" s="19" t="s">
        <v>24</v>
      </c>
      <c r="G211" s="27">
        <f t="shared" si="8"/>
        <v>2375.2280999999998</v>
      </c>
      <c r="H211" s="87"/>
    </row>
    <row r="212" spans="2:8" x14ac:dyDescent="0.25">
      <c r="B212" s="94" t="s">
        <v>26</v>
      </c>
      <c r="C212" s="95"/>
      <c r="D212" s="40"/>
      <c r="E212" s="41"/>
      <c r="F212" s="21" t="s">
        <v>24</v>
      </c>
      <c r="G212" s="30">
        <f t="shared" si="8"/>
        <v>0</v>
      </c>
      <c r="H212" s="87"/>
    </row>
    <row r="213" spans="2:8" x14ac:dyDescent="0.25">
      <c r="B213" s="94" t="s">
        <v>28</v>
      </c>
      <c r="C213" s="95"/>
      <c r="D213" s="42">
        <v>2425.1</v>
      </c>
      <c r="E213" s="43">
        <v>3.57</v>
      </c>
      <c r="F213" s="21" t="s">
        <v>24</v>
      </c>
      <c r="G213" s="30">
        <f t="shared" ref="G213:G214" si="9">D213*E213</f>
        <v>8657.607</v>
      </c>
      <c r="H213" s="87"/>
    </row>
    <row r="214" spans="2:8" x14ac:dyDescent="0.25">
      <c r="B214" s="94" t="s">
        <v>29</v>
      </c>
      <c r="C214" s="95"/>
      <c r="D214" s="42">
        <v>1718.79</v>
      </c>
      <c r="E214" s="43">
        <v>3.57</v>
      </c>
      <c r="F214" s="21" t="s">
        <v>24</v>
      </c>
      <c r="G214" s="30">
        <f t="shared" si="9"/>
        <v>6136.0802999999996</v>
      </c>
      <c r="H214" s="87"/>
    </row>
    <row r="215" spans="2:8" x14ac:dyDescent="0.25">
      <c r="B215" s="94" t="s">
        <v>31</v>
      </c>
      <c r="C215" s="95"/>
      <c r="D215" s="42">
        <v>473.91</v>
      </c>
      <c r="E215" s="43">
        <v>3.57</v>
      </c>
      <c r="F215" s="21" t="s">
        <v>24</v>
      </c>
      <c r="G215" s="30">
        <f>D215*E215</f>
        <v>1691.8587</v>
      </c>
      <c r="H215" s="87"/>
    </row>
    <row r="216" spans="2:8" ht="24" thickBot="1" x14ac:dyDescent="0.3">
      <c r="B216" s="90" t="s">
        <v>30</v>
      </c>
      <c r="C216" s="91"/>
      <c r="D216" s="36">
        <v>320.5</v>
      </c>
      <c r="E216" s="37">
        <v>17.850000000000001</v>
      </c>
      <c r="F216" s="20" t="s">
        <v>24</v>
      </c>
      <c r="G216" s="31">
        <f>D216*E216</f>
        <v>5720.9250000000002</v>
      </c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72" t="s">
        <v>6</v>
      </c>
      <c r="D219" s="8" t="s">
        <v>0</v>
      </c>
      <c r="E219" s="9">
        <f>ROUND((G207+D200)/D200,2)</f>
        <v>1.1499999999999999</v>
      </c>
      <c r="F219" s="9"/>
      <c r="G219" s="10"/>
      <c r="H219" s="7"/>
    </row>
    <row r="220" spans="2:8" x14ac:dyDescent="0.25">
      <c r="C220" s="72"/>
      <c r="D220" s="8" t="s">
        <v>1</v>
      </c>
      <c r="E220" s="9">
        <f>ROUND((G208+G209+D200)/D200,2)</f>
        <v>1.02</v>
      </c>
      <c r="F220" s="9"/>
      <c r="G220" s="11"/>
      <c r="H220" s="66"/>
    </row>
    <row r="221" spans="2:8" x14ac:dyDescent="0.25">
      <c r="C221" s="72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72"/>
      <c r="D222" s="13" t="s">
        <v>3</v>
      </c>
      <c r="E222" s="45">
        <f>ROUND((SUM(G211:G216)+D200)/D200,2)</f>
        <v>6.31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6.48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73">
        <f>E223*D200</f>
        <v>29978.8128</v>
      </c>
      <c r="E225" s="73"/>
    </row>
    <row r="226" spans="2:8" ht="18.75" x14ac:dyDescent="0.3">
      <c r="C226" s="17" t="s">
        <v>8</v>
      </c>
      <c r="D226" s="74">
        <f>D225/D199</f>
        <v>96.085938461538461</v>
      </c>
      <c r="E226" s="74"/>
      <c r="G226" s="7"/>
      <c r="H226" s="67"/>
    </row>
    <row r="238" spans="2:8" ht="60.75" x14ac:dyDescent="0.8">
      <c r="B238" s="96" t="s">
        <v>66</v>
      </c>
      <c r="C238" s="96"/>
      <c r="D238" s="96"/>
      <c r="E238" s="96"/>
      <c r="F238" s="96"/>
      <c r="G238" s="96"/>
      <c r="H238" s="96"/>
    </row>
    <row r="239" spans="2:8" x14ac:dyDescent="0.25">
      <c r="B239" s="97" t="s">
        <v>36</v>
      </c>
      <c r="C239" s="97"/>
      <c r="D239" s="97"/>
      <c r="E239" s="97"/>
      <c r="F239" s="97"/>
      <c r="G239" s="97"/>
    </row>
    <row r="240" spans="2:8" x14ac:dyDescent="0.25">
      <c r="C240" s="68"/>
      <c r="G240" s="7"/>
    </row>
    <row r="241" spans="2:8" ht="25.5" x14ac:dyDescent="0.25">
      <c r="C241" s="14" t="s">
        <v>5</v>
      </c>
      <c r="D241" s="6"/>
    </row>
    <row r="242" spans="2:8" ht="20.25" x14ac:dyDescent="0.25">
      <c r="B242" s="10"/>
      <c r="C242" s="98" t="s">
        <v>15</v>
      </c>
      <c r="D242" s="101" t="s">
        <v>39</v>
      </c>
      <c r="E242" s="101"/>
      <c r="F242" s="101"/>
      <c r="G242" s="101"/>
      <c r="H242" s="58"/>
    </row>
    <row r="243" spans="2:8" ht="20.25" x14ac:dyDescent="0.25">
      <c r="B243" s="10"/>
      <c r="C243" s="99"/>
      <c r="D243" s="101" t="s">
        <v>47</v>
      </c>
      <c r="E243" s="101"/>
      <c r="F243" s="101"/>
      <c r="G243" s="101"/>
      <c r="H243" s="58"/>
    </row>
    <row r="244" spans="2:8" ht="20.25" x14ac:dyDescent="0.25">
      <c r="B244" s="10"/>
      <c r="C244" s="100"/>
      <c r="D244" s="101" t="s">
        <v>53</v>
      </c>
      <c r="E244" s="101"/>
      <c r="F244" s="101"/>
      <c r="G244" s="101"/>
      <c r="H244" s="58"/>
    </row>
    <row r="245" spans="2:8" x14ac:dyDescent="0.25">
      <c r="C245" s="48" t="s">
        <v>12</v>
      </c>
      <c r="D245" s="49">
        <v>5.3</v>
      </c>
      <c r="E245" s="50"/>
      <c r="F245" s="10"/>
    </row>
    <row r="246" spans="2:8" x14ac:dyDescent="0.25">
      <c r="C246" s="1" t="s">
        <v>9</v>
      </c>
      <c r="D246" s="44">
        <v>68</v>
      </c>
      <c r="E246" s="75" t="s">
        <v>16</v>
      </c>
      <c r="F246" s="76"/>
      <c r="G246" s="79">
        <f>D247/D246</f>
        <v>38.291764705882358</v>
      </c>
    </row>
    <row r="247" spans="2:8" x14ac:dyDescent="0.25">
      <c r="C247" s="1" t="s">
        <v>10</v>
      </c>
      <c r="D247" s="44">
        <v>2603.84</v>
      </c>
      <c r="E247" s="77"/>
      <c r="F247" s="78"/>
      <c r="G247" s="80"/>
    </row>
    <row r="248" spans="2:8" x14ac:dyDescent="0.25">
      <c r="C248" s="54"/>
      <c r="D248" s="55"/>
      <c r="E248" s="56"/>
    </row>
    <row r="249" spans="2:8" x14ac:dyDescent="0.3">
      <c r="C249" s="53" t="s">
        <v>7</v>
      </c>
      <c r="D249" s="51" t="s">
        <v>49</v>
      </c>
      <c r="E249" s="59"/>
    </row>
    <row r="250" spans="2:8" x14ac:dyDescent="0.3">
      <c r="C250" s="53" t="s">
        <v>11</v>
      </c>
      <c r="D250" s="51">
        <v>75</v>
      </c>
      <c r="E250" s="59"/>
    </row>
    <row r="251" spans="2:8" x14ac:dyDescent="0.3">
      <c r="C251" s="53" t="s">
        <v>13</v>
      </c>
      <c r="D251" s="52" t="s">
        <v>34</v>
      </c>
      <c r="E251" s="59"/>
    </row>
    <row r="252" spans="2:8" ht="24" thickBot="1" x14ac:dyDescent="0.3">
      <c r="C252" s="60"/>
      <c r="D252" s="60"/>
    </row>
    <row r="253" spans="2:8" ht="48" thickBot="1" x14ac:dyDescent="0.3">
      <c r="B253" s="81" t="s">
        <v>17</v>
      </c>
      <c r="C253" s="82"/>
      <c r="D253" s="23" t="s">
        <v>20</v>
      </c>
      <c r="E253" s="83" t="s">
        <v>22</v>
      </c>
      <c r="F253" s="84"/>
      <c r="G253" s="2" t="s">
        <v>21</v>
      </c>
    </row>
    <row r="254" spans="2:8" ht="24" thickBot="1" x14ac:dyDescent="0.3">
      <c r="B254" s="85" t="s">
        <v>35</v>
      </c>
      <c r="C254" s="86"/>
      <c r="D254" s="32">
        <v>197.93</v>
      </c>
      <c r="E254" s="33">
        <v>5.3</v>
      </c>
      <c r="F254" s="18" t="s">
        <v>24</v>
      </c>
      <c r="G254" s="26">
        <f t="shared" ref="G254:G261" si="10">D254*E254</f>
        <v>1049.029</v>
      </c>
      <c r="H254" s="87"/>
    </row>
    <row r="255" spans="2:8" x14ac:dyDescent="0.25">
      <c r="B255" s="88" t="s">
        <v>18</v>
      </c>
      <c r="C255" s="89"/>
      <c r="D255" s="34"/>
      <c r="E255" s="35"/>
      <c r="F255" s="19" t="s">
        <v>25</v>
      </c>
      <c r="G255" s="27">
        <f t="shared" si="10"/>
        <v>0</v>
      </c>
      <c r="H255" s="87"/>
    </row>
    <row r="256" spans="2:8" ht="24" thickBot="1" x14ac:dyDescent="0.3">
      <c r="B256" s="90" t="s">
        <v>19</v>
      </c>
      <c r="C256" s="91"/>
      <c r="D256" s="36"/>
      <c r="E256" s="37"/>
      <c r="F256" s="20" t="s">
        <v>25</v>
      </c>
      <c r="G256" s="28">
        <f t="shared" si="10"/>
        <v>0</v>
      </c>
      <c r="H256" s="87"/>
    </row>
    <row r="257" spans="2:8" ht="24" thickBot="1" x14ac:dyDescent="0.3">
      <c r="B257" s="92" t="s">
        <v>27</v>
      </c>
      <c r="C257" s="93"/>
      <c r="D257" s="38"/>
      <c r="E257" s="39"/>
      <c r="F257" s="24" t="s">
        <v>24</v>
      </c>
      <c r="G257" s="29">
        <f t="shared" si="10"/>
        <v>0</v>
      </c>
      <c r="H257" s="87"/>
    </row>
    <row r="258" spans="2:8" x14ac:dyDescent="0.25">
      <c r="B258" s="88" t="s">
        <v>32</v>
      </c>
      <c r="C258" s="89"/>
      <c r="D258" s="34"/>
      <c r="E258" s="35"/>
      <c r="F258" s="19" t="s">
        <v>24</v>
      </c>
      <c r="G258" s="27">
        <f t="shared" si="10"/>
        <v>0</v>
      </c>
      <c r="H258" s="87"/>
    </row>
    <row r="259" spans="2:8" x14ac:dyDescent="0.25">
      <c r="B259" s="94" t="s">
        <v>26</v>
      </c>
      <c r="C259" s="95"/>
      <c r="D259" s="40"/>
      <c r="E259" s="41"/>
      <c r="F259" s="21" t="s">
        <v>24</v>
      </c>
      <c r="G259" s="30">
        <f t="shared" si="10"/>
        <v>0</v>
      </c>
      <c r="H259" s="87"/>
    </row>
    <row r="260" spans="2:8" x14ac:dyDescent="0.25">
      <c r="B260" s="94" t="s">
        <v>28</v>
      </c>
      <c r="C260" s="95"/>
      <c r="D260" s="42"/>
      <c r="E260" s="43"/>
      <c r="F260" s="21" t="s">
        <v>24</v>
      </c>
      <c r="G260" s="30">
        <f t="shared" si="10"/>
        <v>0</v>
      </c>
      <c r="H260" s="87"/>
    </row>
    <row r="261" spans="2:8" x14ac:dyDescent="0.25">
      <c r="B261" s="94" t="s">
        <v>29</v>
      </c>
      <c r="C261" s="95"/>
      <c r="D261" s="42"/>
      <c r="E261" s="43"/>
      <c r="F261" s="21" t="s">
        <v>24</v>
      </c>
      <c r="G261" s="30">
        <f t="shared" si="10"/>
        <v>0</v>
      </c>
      <c r="H261" s="87"/>
    </row>
    <row r="262" spans="2:8" x14ac:dyDescent="0.25">
      <c r="B262" s="94" t="s">
        <v>31</v>
      </c>
      <c r="C262" s="95"/>
      <c r="D262" s="42"/>
      <c r="E262" s="43"/>
      <c r="F262" s="21" t="s">
        <v>24</v>
      </c>
      <c r="G262" s="30">
        <f>D262*E262</f>
        <v>0</v>
      </c>
      <c r="H262" s="87"/>
    </row>
    <row r="263" spans="2:8" ht="24" thickBot="1" x14ac:dyDescent="0.3">
      <c r="B263" s="90" t="s">
        <v>30</v>
      </c>
      <c r="C263" s="91"/>
      <c r="D263" s="36"/>
      <c r="E263" s="37"/>
      <c r="F263" s="20" t="s">
        <v>24</v>
      </c>
      <c r="G263" s="31">
        <f>D263*E263</f>
        <v>0</v>
      </c>
      <c r="H263" s="87"/>
    </row>
    <row r="264" spans="2:8" x14ac:dyDescent="0.25">
      <c r="C264" s="3"/>
      <c r="D264" s="3"/>
      <c r="E264" s="4"/>
      <c r="F264" s="4"/>
      <c r="H264" s="63"/>
    </row>
    <row r="265" spans="2:8" ht="25.5" x14ac:dyDescent="0.25">
      <c r="C265" s="14" t="s">
        <v>14</v>
      </c>
      <c r="D265" s="6"/>
    </row>
    <row r="266" spans="2:8" ht="18.75" x14ac:dyDescent="0.25">
      <c r="C266" s="72" t="s">
        <v>6</v>
      </c>
      <c r="D266" s="69" t="s">
        <v>0</v>
      </c>
      <c r="E266" s="9">
        <f>ROUND((G254+D247)/D247,2)</f>
        <v>1.4</v>
      </c>
      <c r="F266" s="9"/>
      <c r="G266" s="10"/>
      <c r="H266" s="7"/>
    </row>
    <row r="267" spans="2:8" x14ac:dyDescent="0.25">
      <c r="C267" s="72"/>
      <c r="D267" s="69" t="s">
        <v>1</v>
      </c>
      <c r="E267" s="9">
        <f>ROUND((G255+G256+D247)/D247,2)</f>
        <v>1</v>
      </c>
      <c r="F267" s="9"/>
      <c r="G267" s="11"/>
      <c r="H267" s="66"/>
    </row>
    <row r="268" spans="2:8" x14ac:dyDescent="0.25">
      <c r="C268" s="72"/>
      <c r="D268" s="69" t="s">
        <v>2</v>
      </c>
      <c r="E268" s="9">
        <f>ROUND((G257+D247)/D247,2)</f>
        <v>1</v>
      </c>
      <c r="F268" s="12"/>
      <c r="G268" s="11"/>
    </row>
    <row r="269" spans="2:8" x14ac:dyDescent="0.25">
      <c r="C269" s="72"/>
      <c r="D269" s="13" t="s">
        <v>3</v>
      </c>
      <c r="E269" s="45">
        <f>ROUND((SUM(G258:G263)+D247)/D247,2)</f>
        <v>1</v>
      </c>
      <c r="F269" s="10"/>
      <c r="G269" s="11"/>
    </row>
    <row r="270" spans="2:8" ht="25.5" x14ac:dyDescent="0.25">
      <c r="D270" s="46" t="s">
        <v>4</v>
      </c>
      <c r="E270" s="47">
        <f>SUM(E266:E269)-IF(D251="сплошная",3,2)</f>
        <v>2.4000000000000004</v>
      </c>
      <c r="F270" s="25"/>
    </row>
    <row r="271" spans="2:8" x14ac:dyDescent="0.25">
      <c r="E271" s="15"/>
    </row>
    <row r="272" spans="2:8" ht="25.5" x14ac:dyDescent="0.35">
      <c r="B272" s="22"/>
      <c r="C272" s="16" t="s">
        <v>23</v>
      </c>
      <c r="D272" s="73">
        <f>E270*D247</f>
        <v>6249.2160000000013</v>
      </c>
      <c r="E272" s="73"/>
    </row>
    <row r="273" spans="2:8" ht="18.75" x14ac:dyDescent="0.3">
      <c r="C273" s="17" t="s">
        <v>8</v>
      </c>
      <c r="D273" s="74">
        <f>D272/D246</f>
        <v>91.900235294117664</v>
      </c>
      <c r="E273" s="74"/>
      <c r="G273" s="7"/>
      <c r="H273" s="67"/>
    </row>
    <row r="286" spans="2:8" ht="60.75" x14ac:dyDescent="0.8">
      <c r="B286" s="96" t="s">
        <v>67</v>
      </c>
      <c r="C286" s="96"/>
      <c r="D286" s="96"/>
      <c r="E286" s="96"/>
      <c r="F286" s="96"/>
      <c r="G286" s="96"/>
      <c r="H286" s="96"/>
    </row>
    <row r="287" spans="2:8" x14ac:dyDescent="0.25">
      <c r="B287" s="97" t="s">
        <v>36</v>
      </c>
      <c r="C287" s="97"/>
      <c r="D287" s="97"/>
      <c r="E287" s="97"/>
      <c r="F287" s="97"/>
      <c r="G287" s="97"/>
    </row>
    <row r="288" spans="2:8" x14ac:dyDescent="0.25">
      <c r="C288" s="71"/>
      <c r="G288" s="7"/>
    </row>
    <row r="289" spans="2:8" ht="25.5" x14ac:dyDescent="0.25">
      <c r="C289" s="14" t="s">
        <v>5</v>
      </c>
      <c r="D289" s="6"/>
    </row>
    <row r="290" spans="2:8" ht="20.25" x14ac:dyDescent="0.25">
      <c r="B290" s="10"/>
      <c r="C290" s="98" t="s">
        <v>15</v>
      </c>
      <c r="D290" s="101" t="s">
        <v>39</v>
      </c>
      <c r="E290" s="101"/>
      <c r="F290" s="101"/>
      <c r="G290" s="101"/>
      <c r="H290" s="58"/>
    </row>
    <row r="291" spans="2:8" ht="20.25" x14ac:dyDescent="0.25">
      <c r="B291" s="10"/>
      <c r="C291" s="99"/>
      <c r="D291" s="101" t="s">
        <v>47</v>
      </c>
      <c r="E291" s="101"/>
      <c r="F291" s="101"/>
      <c r="G291" s="101"/>
      <c r="H291" s="58"/>
    </row>
    <row r="292" spans="2:8" ht="20.25" x14ac:dyDescent="0.25">
      <c r="B292" s="10"/>
      <c r="C292" s="100"/>
      <c r="D292" s="101" t="s">
        <v>54</v>
      </c>
      <c r="E292" s="101"/>
      <c r="F292" s="101"/>
      <c r="G292" s="101"/>
      <c r="H292" s="58"/>
    </row>
    <row r="293" spans="2:8" x14ac:dyDescent="0.25">
      <c r="C293" s="48" t="s">
        <v>12</v>
      </c>
      <c r="D293" s="49">
        <v>1.9</v>
      </c>
      <c r="E293" s="50"/>
      <c r="F293" s="10"/>
    </row>
    <row r="294" spans="2:8" x14ac:dyDescent="0.25">
      <c r="C294" s="1" t="s">
        <v>9</v>
      </c>
      <c r="D294" s="44">
        <v>21</v>
      </c>
      <c r="E294" s="75" t="s">
        <v>16</v>
      </c>
      <c r="F294" s="76"/>
      <c r="G294" s="79">
        <f>D295/D294</f>
        <v>7.586666666666666</v>
      </c>
    </row>
    <row r="295" spans="2:8" x14ac:dyDescent="0.25">
      <c r="C295" s="1" t="s">
        <v>10</v>
      </c>
      <c r="D295" s="44">
        <v>159.32</v>
      </c>
      <c r="E295" s="77"/>
      <c r="F295" s="78"/>
      <c r="G295" s="80"/>
    </row>
    <row r="296" spans="2:8" x14ac:dyDescent="0.25">
      <c r="C296" s="54"/>
      <c r="D296" s="55"/>
      <c r="E296" s="56"/>
    </row>
    <row r="297" spans="2:8" x14ac:dyDescent="0.3">
      <c r="C297" s="53" t="s">
        <v>7</v>
      </c>
      <c r="D297" s="51" t="s">
        <v>55</v>
      </c>
      <c r="E297" s="59"/>
    </row>
    <row r="298" spans="2:8" x14ac:dyDescent="0.3">
      <c r="C298" s="53" t="s">
        <v>11</v>
      </c>
      <c r="D298" s="51">
        <v>75</v>
      </c>
      <c r="E298" s="59"/>
    </row>
    <row r="299" spans="2:8" x14ac:dyDescent="0.3">
      <c r="C299" s="53" t="s">
        <v>13</v>
      </c>
      <c r="D299" s="52" t="s">
        <v>34</v>
      </c>
      <c r="E299" s="59"/>
    </row>
    <row r="300" spans="2:8" ht="24" thickBot="1" x14ac:dyDescent="0.3">
      <c r="C300" s="60"/>
      <c r="D300" s="60"/>
    </row>
    <row r="301" spans="2:8" ht="48" thickBot="1" x14ac:dyDescent="0.3">
      <c r="B301" s="81" t="s">
        <v>17</v>
      </c>
      <c r="C301" s="82"/>
      <c r="D301" s="23" t="s">
        <v>20</v>
      </c>
      <c r="E301" s="83" t="s">
        <v>22</v>
      </c>
      <c r="F301" s="84"/>
      <c r="G301" s="2" t="s">
        <v>21</v>
      </c>
    </row>
    <row r="302" spans="2:8" ht="24" thickBot="1" x14ac:dyDescent="0.3">
      <c r="B302" s="85" t="s">
        <v>35</v>
      </c>
      <c r="C302" s="86"/>
      <c r="D302" s="32">
        <v>197.93</v>
      </c>
      <c r="E302" s="33">
        <v>1.9</v>
      </c>
      <c r="F302" s="18" t="s">
        <v>24</v>
      </c>
      <c r="G302" s="26">
        <f t="shared" ref="G302:G309" si="11">D302*E302</f>
        <v>376.06700000000001</v>
      </c>
      <c r="H302" s="87"/>
    </row>
    <row r="303" spans="2:8" x14ac:dyDescent="0.25">
      <c r="B303" s="88" t="s">
        <v>18</v>
      </c>
      <c r="C303" s="89"/>
      <c r="D303" s="34"/>
      <c r="E303" s="35"/>
      <c r="F303" s="19" t="s">
        <v>25</v>
      </c>
      <c r="G303" s="27">
        <f t="shared" si="11"/>
        <v>0</v>
      </c>
      <c r="H303" s="87"/>
    </row>
    <row r="304" spans="2:8" ht="24" thickBot="1" x14ac:dyDescent="0.3">
      <c r="B304" s="90" t="s">
        <v>19</v>
      </c>
      <c r="C304" s="91"/>
      <c r="D304" s="36"/>
      <c r="E304" s="37"/>
      <c r="F304" s="20" t="s">
        <v>25</v>
      </c>
      <c r="G304" s="28">
        <f t="shared" si="11"/>
        <v>0</v>
      </c>
      <c r="H304" s="87"/>
    </row>
    <row r="305" spans="2:8" ht="24" thickBot="1" x14ac:dyDescent="0.3">
      <c r="B305" s="92" t="s">
        <v>27</v>
      </c>
      <c r="C305" s="93"/>
      <c r="D305" s="38"/>
      <c r="E305" s="39"/>
      <c r="F305" s="24" t="s">
        <v>24</v>
      </c>
      <c r="G305" s="29">
        <f t="shared" si="11"/>
        <v>0</v>
      </c>
      <c r="H305" s="87"/>
    </row>
    <row r="306" spans="2:8" x14ac:dyDescent="0.25">
      <c r="B306" s="88" t="s">
        <v>32</v>
      </c>
      <c r="C306" s="89"/>
      <c r="D306" s="34"/>
      <c r="E306" s="35"/>
      <c r="F306" s="19" t="s">
        <v>24</v>
      </c>
      <c r="G306" s="27">
        <f t="shared" si="11"/>
        <v>0</v>
      </c>
      <c r="H306" s="87"/>
    </row>
    <row r="307" spans="2:8" x14ac:dyDescent="0.25">
      <c r="B307" s="94" t="s">
        <v>26</v>
      </c>
      <c r="C307" s="95"/>
      <c r="D307" s="40"/>
      <c r="E307" s="41"/>
      <c r="F307" s="21" t="s">
        <v>24</v>
      </c>
      <c r="G307" s="30">
        <f t="shared" si="11"/>
        <v>0</v>
      </c>
      <c r="H307" s="87"/>
    </row>
    <row r="308" spans="2:8" x14ac:dyDescent="0.25">
      <c r="B308" s="94" t="s">
        <v>28</v>
      </c>
      <c r="C308" s="95"/>
      <c r="D308" s="42"/>
      <c r="E308" s="43"/>
      <c r="F308" s="21" t="s">
        <v>24</v>
      </c>
      <c r="G308" s="30">
        <f t="shared" si="11"/>
        <v>0</v>
      </c>
      <c r="H308" s="87"/>
    </row>
    <row r="309" spans="2:8" x14ac:dyDescent="0.25">
      <c r="B309" s="94" t="s">
        <v>29</v>
      </c>
      <c r="C309" s="95"/>
      <c r="D309" s="42"/>
      <c r="E309" s="43"/>
      <c r="F309" s="21" t="s">
        <v>24</v>
      </c>
      <c r="G309" s="30">
        <f t="shared" si="11"/>
        <v>0</v>
      </c>
      <c r="H309" s="87"/>
    </row>
    <row r="310" spans="2:8" x14ac:dyDescent="0.25">
      <c r="B310" s="94" t="s">
        <v>31</v>
      </c>
      <c r="C310" s="95"/>
      <c r="D310" s="42"/>
      <c r="E310" s="43"/>
      <c r="F310" s="21" t="s">
        <v>24</v>
      </c>
      <c r="G310" s="30">
        <f>D310*E310</f>
        <v>0</v>
      </c>
      <c r="H310" s="87"/>
    </row>
    <row r="311" spans="2:8" ht="24" thickBot="1" x14ac:dyDescent="0.3">
      <c r="B311" s="90" t="s">
        <v>30</v>
      </c>
      <c r="C311" s="91"/>
      <c r="D311" s="36"/>
      <c r="E311" s="37"/>
      <c r="F311" s="20" t="s">
        <v>24</v>
      </c>
      <c r="G311" s="31">
        <f>D311*E311</f>
        <v>0</v>
      </c>
      <c r="H311" s="87"/>
    </row>
    <row r="312" spans="2:8" x14ac:dyDescent="0.25">
      <c r="C312" s="3"/>
      <c r="D312" s="3"/>
      <c r="E312" s="4"/>
      <c r="F312" s="4"/>
      <c r="H312" s="63"/>
    </row>
    <row r="313" spans="2:8" ht="25.5" x14ac:dyDescent="0.25">
      <c r="C313" s="14" t="s">
        <v>14</v>
      </c>
      <c r="D313" s="6"/>
    </row>
    <row r="314" spans="2:8" ht="18.75" x14ac:dyDescent="0.25">
      <c r="C314" s="72" t="s">
        <v>6</v>
      </c>
      <c r="D314" s="70" t="s">
        <v>0</v>
      </c>
      <c r="E314" s="9">
        <f>ROUND((G302+D295)/D295,2)</f>
        <v>3.36</v>
      </c>
      <c r="F314" s="9"/>
      <c r="G314" s="10"/>
      <c r="H314" s="7"/>
    </row>
    <row r="315" spans="2:8" x14ac:dyDescent="0.25">
      <c r="C315" s="72"/>
      <c r="D315" s="70" t="s">
        <v>1</v>
      </c>
      <c r="E315" s="9">
        <f>ROUND((G303+G304+D295)/D295,2)</f>
        <v>1</v>
      </c>
      <c r="F315" s="9"/>
      <c r="G315" s="11"/>
      <c r="H315" s="66"/>
    </row>
    <row r="316" spans="2:8" x14ac:dyDescent="0.25">
      <c r="C316" s="72"/>
      <c r="D316" s="70" t="s">
        <v>2</v>
      </c>
      <c r="E316" s="9">
        <f>ROUND((G305+D295)/D295,2)</f>
        <v>1</v>
      </c>
      <c r="F316" s="12"/>
      <c r="G316" s="11"/>
    </row>
    <row r="317" spans="2:8" x14ac:dyDescent="0.25">
      <c r="C317" s="72"/>
      <c r="D317" s="13" t="s">
        <v>3</v>
      </c>
      <c r="E317" s="45">
        <f>ROUND((SUM(G306:G311)+D295)/D295,2)</f>
        <v>1</v>
      </c>
      <c r="F317" s="10"/>
      <c r="G317" s="11"/>
    </row>
    <row r="318" spans="2:8" ht="25.5" x14ac:dyDescent="0.25">
      <c r="D318" s="46" t="s">
        <v>4</v>
      </c>
      <c r="E318" s="47">
        <f>SUM(E314:E317)-IF(D299="сплошная",3,2)</f>
        <v>4.3599999999999994</v>
      </c>
      <c r="F318" s="25"/>
    </row>
    <row r="319" spans="2:8" x14ac:dyDescent="0.25">
      <c r="E319" s="15"/>
    </row>
    <row r="320" spans="2:8" ht="25.5" x14ac:dyDescent="0.35">
      <c r="B320" s="22"/>
      <c r="C320" s="16" t="s">
        <v>23</v>
      </c>
      <c r="D320" s="73">
        <f>E318*D295</f>
        <v>694.63519999999983</v>
      </c>
      <c r="E320" s="73"/>
    </row>
    <row r="321" spans="2:8" ht="18.75" x14ac:dyDescent="0.3">
      <c r="C321" s="17" t="s">
        <v>8</v>
      </c>
      <c r="D321" s="74">
        <f>D320/D294</f>
        <v>33.077866666666658</v>
      </c>
      <c r="E321" s="74"/>
      <c r="G321" s="7"/>
      <c r="H321" s="67"/>
    </row>
    <row r="334" spans="2:8" ht="60.75" x14ac:dyDescent="0.8">
      <c r="B334" s="96" t="s">
        <v>68</v>
      </c>
      <c r="C334" s="96"/>
      <c r="D334" s="96"/>
      <c r="E334" s="96"/>
      <c r="F334" s="96"/>
      <c r="G334" s="96"/>
      <c r="H334" s="96"/>
    </row>
    <row r="335" spans="2:8" x14ac:dyDescent="0.25">
      <c r="B335" s="97" t="s">
        <v>36</v>
      </c>
      <c r="C335" s="97"/>
      <c r="D335" s="97"/>
      <c r="E335" s="97"/>
      <c r="F335" s="97"/>
      <c r="G335" s="97"/>
    </row>
    <row r="336" spans="2:8" x14ac:dyDescent="0.25">
      <c r="C336" s="71"/>
      <c r="G336" s="7"/>
    </row>
    <row r="337" spans="2:8" ht="25.5" x14ac:dyDescent="0.25">
      <c r="C337" s="14" t="s">
        <v>5</v>
      </c>
      <c r="D337" s="6"/>
    </row>
    <row r="338" spans="2:8" ht="20.25" x14ac:dyDescent="0.25">
      <c r="B338" s="10"/>
      <c r="C338" s="98" t="s">
        <v>15</v>
      </c>
      <c r="D338" s="101" t="s">
        <v>39</v>
      </c>
      <c r="E338" s="101"/>
      <c r="F338" s="101"/>
      <c r="G338" s="101"/>
      <c r="H338" s="58"/>
    </row>
    <row r="339" spans="2:8" ht="20.25" x14ac:dyDescent="0.25">
      <c r="B339" s="10"/>
      <c r="C339" s="99"/>
      <c r="D339" s="101" t="s">
        <v>47</v>
      </c>
      <c r="E339" s="101"/>
      <c r="F339" s="101"/>
      <c r="G339" s="101"/>
      <c r="H339" s="58"/>
    </row>
    <row r="340" spans="2:8" ht="20.25" x14ac:dyDescent="0.25">
      <c r="B340" s="10"/>
      <c r="C340" s="100"/>
      <c r="D340" s="101" t="s">
        <v>56</v>
      </c>
      <c r="E340" s="101"/>
      <c r="F340" s="101"/>
      <c r="G340" s="101"/>
      <c r="H340" s="58"/>
    </row>
    <row r="341" spans="2:8" x14ac:dyDescent="0.25">
      <c r="C341" s="48" t="s">
        <v>12</v>
      </c>
      <c r="D341" s="49">
        <v>3.6</v>
      </c>
      <c r="E341" s="50"/>
      <c r="F341" s="10"/>
    </row>
    <row r="342" spans="2:8" x14ac:dyDescent="0.25">
      <c r="C342" s="1" t="s">
        <v>9</v>
      </c>
      <c r="D342" s="44">
        <v>68</v>
      </c>
      <c r="E342" s="75" t="s">
        <v>16</v>
      </c>
      <c r="F342" s="76"/>
      <c r="G342" s="79">
        <f>D343/D342</f>
        <v>35.745147058823534</v>
      </c>
    </row>
    <row r="343" spans="2:8" x14ac:dyDescent="0.25">
      <c r="C343" s="1" t="s">
        <v>10</v>
      </c>
      <c r="D343" s="44">
        <v>2430.67</v>
      </c>
      <c r="E343" s="77"/>
      <c r="F343" s="78"/>
      <c r="G343" s="80"/>
    </row>
    <row r="344" spans="2:8" x14ac:dyDescent="0.25">
      <c r="C344" s="54"/>
      <c r="D344" s="55"/>
      <c r="E344" s="56"/>
    </row>
    <row r="345" spans="2:8" x14ac:dyDescent="0.3">
      <c r="C345" s="53" t="s">
        <v>7</v>
      </c>
      <c r="D345" s="51" t="s">
        <v>57</v>
      </c>
      <c r="E345" s="59"/>
    </row>
    <row r="346" spans="2:8" x14ac:dyDescent="0.3">
      <c r="C346" s="53" t="s">
        <v>11</v>
      </c>
      <c r="D346" s="51">
        <v>75</v>
      </c>
      <c r="E346" s="59"/>
    </row>
    <row r="347" spans="2:8" x14ac:dyDescent="0.3">
      <c r="C347" s="53" t="s">
        <v>13</v>
      </c>
      <c r="D347" s="52" t="s">
        <v>34</v>
      </c>
      <c r="E347" s="59"/>
    </row>
    <row r="348" spans="2:8" ht="24" thickBot="1" x14ac:dyDescent="0.3">
      <c r="C348" s="60"/>
      <c r="D348" s="60"/>
    </row>
    <row r="349" spans="2:8" ht="48" thickBot="1" x14ac:dyDescent="0.3">
      <c r="B349" s="81" t="s">
        <v>17</v>
      </c>
      <c r="C349" s="82"/>
      <c r="D349" s="23" t="s">
        <v>20</v>
      </c>
      <c r="E349" s="83" t="s">
        <v>22</v>
      </c>
      <c r="F349" s="84"/>
      <c r="G349" s="2" t="s">
        <v>21</v>
      </c>
    </row>
    <row r="350" spans="2:8" ht="24" thickBot="1" x14ac:dyDescent="0.3">
      <c r="B350" s="85" t="s">
        <v>35</v>
      </c>
      <c r="C350" s="86"/>
      <c r="D350" s="32">
        <v>197.93</v>
      </c>
      <c r="E350" s="33">
        <v>1.9</v>
      </c>
      <c r="F350" s="18" t="s">
        <v>24</v>
      </c>
      <c r="G350" s="26">
        <f t="shared" ref="G350:G357" si="12">D350*E350</f>
        <v>376.06700000000001</v>
      </c>
      <c r="H350" s="87"/>
    </row>
    <row r="351" spans="2:8" x14ac:dyDescent="0.25">
      <c r="B351" s="88" t="s">
        <v>18</v>
      </c>
      <c r="C351" s="89"/>
      <c r="D351" s="34"/>
      <c r="E351" s="35"/>
      <c r="F351" s="19" t="s">
        <v>25</v>
      </c>
      <c r="G351" s="27">
        <f t="shared" si="12"/>
        <v>0</v>
      </c>
      <c r="H351" s="87"/>
    </row>
    <row r="352" spans="2:8" ht="24" thickBot="1" x14ac:dyDescent="0.3">
      <c r="B352" s="90" t="s">
        <v>19</v>
      </c>
      <c r="C352" s="91"/>
      <c r="D352" s="36"/>
      <c r="E352" s="37"/>
      <c r="F352" s="20" t="s">
        <v>25</v>
      </c>
      <c r="G352" s="28">
        <f t="shared" si="12"/>
        <v>0</v>
      </c>
      <c r="H352" s="87"/>
    </row>
    <row r="353" spans="2:8" ht="24" thickBot="1" x14ac:dyDescent="0.3">
      <c r="B353" s="92" t="s">
        <v>27</v>
      </c>
      <c r="C353" s="93"/>
      <c r="D353" s="38"/>
      <c r="E353" s="39"/>
      <c r="F353" s="24" t="s">
        <v>24</v>
      </c>
      <c r="G353" s="29">
        <f t="shared" si="12"/>
        <v>0</v>
      </c>
      <c r="H353" s="87"/>
    </row>
    <row r="354" spans="2:8" x14ac:dyDescent="0.25">
      <c r="B354" s="88" t="s">
        <v>32</v>
      </c>
      <c r="C354" s="89"/>
      <c r="D354" s="34"/>
      <c r="E354" s="35"/>
      <c r="F354" s="19" t="s">
        <v>24</v>
      </c>
      <c r="G354" s="27">
        <f t="shared" si="12"/>
        <v>0</v>
      </c>
      <c r="H354" s="87"/>
    </row>
    <row r="355" spans="2:8" x14ac:dyDescent="0.25">
      <c r="B355" s="94" t="s">
        <v>26</v>
      </c>
      <c r="C355" s="95"/>
      <c r="D355" s="40"/>
      <c r="E355" s="41"/>
      <c r="F355" s="21" t="s">
        <v>24</v>
      </c>
      <c r="G355" s="30">
        <f t="shared" si="12"/>
        <v>0</v>
      </c>
      <c r="H355" s="87"/>
    </row>
    <row r="356" spans="2:8" x14ac:dyDescent="0.25">
      <c r="B356" s="94" t="s">
        <v>28</v>
      </c>
      <c r="C356" s="95"/>
      <c r="D356" s="42"/>
      <c r="E356" s="43"/>
      <c r="F356" s="21" t="s">
        <v>24</v>
      </c>
      <c r="G356" s="30">
        <f t="shared" si="12"/>
        <v>0</v>
      </c>
      <c r="H356" s="87"/>
    </row>
    <row r="357" spans="2:8" x14ac:dyDescent="0.25">
      <c r="B357" s="94" t="s">
        <v>29</v>
      </c>
      <c r="C357" s="95"/>
      <c r="D357" s="42"/>
      <c r="E357" s="43"/>
      <c r="F357" s="21" t="s">
        <v>24</v>
      </c>
      <c r="G357" s="30">
        <f t="shared" si="12"/>
        <v>0</v>
      </c>
      <c r="H357" s="87"/>
    </row>
    <row r="358" spans="2:8" x14ac:dyDescent="0.25">
      <c r="B358" s="94" t="s">
        <v>31</v>
      </c>
      <c r="C358" s="95"/>
      <c r="D358" s="42"/>
      <c r="E358" s="43"/>
      <c r="F358" s="21" t="s">
        <v>24</v>
      </c>
      <c r="G358" s="30">
        <f>D358*E358</f>
        <v>0</v>
      </c>
      <c r="H358" s="87"/>
    </row>
    <row r="359" spans="2:8" ht="24" thickBot="1" x14ac:dyDescent="0.3">
      <c r="B359" s="90" t="s">
        <v>30</v>
      </c>
      <c r="C359" s="91"/>
      <c r="D359" s="36"/>
      <c r="E359" s="37"/>
      <c r="F359" s="20" t="s">
        <v>24</v>
      </c>
      <c r="G359" s="31">
        <f>D359*E359</f>
        <v>0</v>
      </c>
      <c r="H359" s="87"/>
    </row>
    <row r="360" spans="2:8" x14ac:dyDescent="0.25">
      <c r="C360" s="3"/>
      <c r="D360" s="3"/>
      <c r="E360" s="4"/>
      <c r="F360" s="4"/>
      <c r="H360" s="63"/>
    </row>
    <row r="361" spans="2:8" ht="25.5" x14ac:dyDescent="0.25">
      <c r="C361" s="14" t="s">
        <v>14</v>
      </c>
      <c r="D361" s="6"/>
    </row>
    <row r="362" spans="2:8" ht="18.75" x14ac:dyDescent="0.25">
      <c r="C362" s="72" t="s">
        <v>6</v>
      </c>
      <c r="D362" s="70" t="s">
        <v>0</v>
      </c>
      <c r="E362" s="9">
        <f>ROUND((G350+D343)/D343,2)</f>
        <v>1.1499999999999999</v>
      </c>
      <c r="F362" s="9"/>
      <c r="G362" s="10"/>
      <c r="H362" s="7"/>
    </row>
    <row r="363" spans="2:8" x14ac:dyDescent="0.25">
      <c r="C363" s="72"/>
      <c r="D363" s="70" t="s">
        <v>1</v>
      </c>
      <c r="E363" s="9">
        <f>ROUND((G351+G352+D343)/D343,2)</f>
        <v>1</v>
      </c>
      <c r="F363" s="9"/>
      <c r="G363" s="11"/>
      <c r="H363" s="66"/>
    </row>
    <row r="364" spans="2:8" x14ac:dyDescent="0.25">
      <c r="C364" s="72"/>
      <c r="D364" s="70" t="s">
        <v>2</v>
      </c>
      <c r="E364" s="9">
        <f>ROUND((G353+D343)/D343,2)</f>
        <v>1</v>
      </c>
      <c r="F364" s="12"/>
      <c r="G364" s="11"/>
    </row>
    <row r="365" spans="2:8" x14ac:dyDescent="0.25">
      <c r="C365" s="72"/>
      <c r="D365" s="13" t="s">
        <v>3</v>
      </c>
      <c r="E365" s="45">
        <f>ROUND((SUM(G354:G359)+D343)/D343,2)</f>
        <v>1</v>
      </c>
      <c r="F365" s="10"/>
      <c r="G365" s="11"/>
    </row>
    <row r="366" spans="2:8" ht="25.5" x14ac:dyDescent="0.25">
      <c r="D366" s="46" t="s">
        <v>4</v>
      </c>
      <c r="E366" s="47">
        <f>SUM(E362:E365)-IF(D347="сплошная",3,2)</f>
        <v>2.1500000000000004</v>
      </c>
      <c r="F366" s="25"/>
    </row>
    <row r="367" spans="2:8" x14ac:dyDescent="0.25">
      <c r="E367" s="15"/>
    </row>
    <row r="368" spans="2:8" ht="25.5" x14ac:dyDescent="0.35">
      <c r="B368" s="22"/>
      <c r="C368" s="16" t="s">
        <v>23</v>
      </c>
      <c r="D368" s="73">
        <f>E366*D343</f>
        <v>5225.9405000000006</v>
      </c>
      <c r="E368" s="73"/>
    </row>
    <row r="369" spans="2:8" ht="18.75" x14ac:dyDescent="0.3">
      <c r="C369" s="17" t="s">
        <v>8</v>
      </c>
      <c r="D369" s="74">
        <f>D368/D342</f>
        <v>76.852066176470601</v>
      </c>
      <c r="E369" s="74"/>
      <c r="G369" s="7"/>
      <c r="H369" s="67"/>
    </row>
    <row r="382" spans="2:8" ht="60.75" x14ac:dyDescent="0.8">
      <c r="B382" s="96" t="s">
        <v>69</v>
      </c>
      <c r="C382" s="96"/>
      <c r="D382" s="96"/>
      <c r="E382" s="96"/>
      <c r="F382" s="96"/>
      <c r="G382" s="96"/>
      <c r="H382" s="96"/>
    </row>
    <row r="383" spans="2:8" x14ac:dyDescent="0.25">
      <c r="B383" s="97" t="s">
        <v>36</v>
      </c>
      <c r="C383" s="97"/>
      <c r="D383" s="97"/>
      <c r="E383" s="97"/>
      <c r="F383" s="97"/>
      <c r="G383" s="97"/>
    </row>
    <row r="384" spans="2:8" x14ac:dyDescent="0.25">
      <c r="C384" s="71"/>
      <c r="G384" s="7"/>
    </row>
    <row r="385" spans="2:8" ht="25.5" x14ac:dyDescent="0.25">
      <c r="C385" s="14" t="s">
        <v>5</v>
      </c>
      <c r="D385" s="6"/>
    </row>
    <row r="386" spans="2:8" ht="20.25" x14ac:dyDescent="0.25">
      <c r="B386" s="10"/>
      <c r="C386" s="98" t="s">
        <v>15</v>
      </c>
      <c r="D386" s="101" t="s">
        <v>39</v>
      </c>
      <c r="E386" s="101"/>
      <c r="F386" s="101"/>
      <c r="G386" s="101"/>
      <c r="H386" s="58"/>
    </row>
    <row r="387" spans="2:8" ht="20.25" x14ac:dyDescent="0.25">
      <c r="B387" s="10"/>
      <c r="C387" s="99"/>
      <c r="D387" s="101" t="s">
        <v>47</v>
      </c>
      <c r="E387" s="101"/>
      <c r="F387" s="101"/>
      <c r="G387" s="101"/>
      <c r="H387" s="58"/>
    </row>
    <row r="388" spans="2:8" ht="20.25" x14ac:dyDescent="0.25">
      <c r="B388" s="10"/>
      <c r="C388" s="100"/>
      <c r="D388" s="101" t="s">
        <v>58</v>
      </c>
      <c r="E388" s="101"/>
      <c r="F388" s="101"/>
      <c r="G388" s="101"/>
      <c r="H388" s="58"/>
    </row>
    <row r="389" spans="2:8" x14ac:dyDescent="0.25">
      <c r="C389" s="48" t="s">
        <v>12</v>
      </c>
      <c r="D389" s="49">
        <v>1.2</v>
      </c>
      <c r="E389" s="50"/>
      <c r="F389" s="10"/>
    </row>
    <row r="390" spans="2:8" x14ac:dyDescent="0.25">
      <c r="C390" s="1" t="s">
        <v>9</v>
      </c>
      <c r="D390" s="44">
        <v>23</v>
      </c>
      <c r="E390" s="75" t="s">
        <v>16</v>
      </c>
      <c r="F390" s="76"/>
      <c r="G390" s="79">
        <f>D391/D390</f>
        <v>6.4552173913043474</v>
      </c>
    </row>
    <row r="391" spans="2:8" x14ac:dyDescent="0.25">
      <c r="C391" s="1" t="s">
        <v>10</v>
      </c>
      <c r="D391" s="44">
        <v>148.47</v>
      </c>
      <c r="E391" s="77"/>
      <c r="F391" s="78"/>
      <c r="G391" s="80"/>
    </row>
    <row r="392" spans="2:8" x14ac:dyDescent="0.25">
      <c r="C392" s="54"/>
      <c r="D392" s="55"/>
      <c r="E392" s="56"/>
    </row>
    <row r="393" spans="2:8" x14ac:dyDescent="0.3">
      <c r="C393" s="53" t="s">
        <v>7</v>
      </c>
      <c r="D393" s="51" t="s">
        <v>55</v>
      </c>
      <c r="E393" s="59"/>
    </row>
    <row r="394" spans="2:8" x14ac:dyDescent="0.3">
      <c r="C394" s="53" t="s">
        <v>11</v>
      </c>
      <c r="D394" s="51">
        <v>75</v>
      </c>
      <c r="E394" s="59"/>
    </row>
    <row r="395" spans="2:8" x14ac:dyDescent="0.3">
      <c r="C395" s="53" t="s">
        <v>13</v>
      </c>
      <c r="D395" s="52" t="s">
        <v>34</v>
      </c>
      <c r="E395" s="59"/>
    </row>
    <row r="396" spans="2:8" ht="24" thickBot="1" x14ac:dyDescent="0.3">
      <c r="C396" s="60"/>
      <c r="D396" s="60"/>
    </row>
    <row r="397" spans="2:8" ht="48" thickBot="1" x14ac:dyDescent="0.3">
      <c r="B397" s="81" t="s">
        <v>17</v>
      </c>
      <c r="C397" s="82"/>
      <c r="D397" s="23" t="s">
        <v>20</v>
      </c>
      <c r="E397" s="83" t="s">
        <v>22</v>
      </c>
      <c r="F397" s="84"/>
      <c r="G397" s="2" t="s">
        <v>21</v>
      </c>
    </row>
    <row r="398" spans="2:8" ht="24" thickBot="1" x14ac:dyDescent="0.3">
      <c r="B398" s="85" t="s">
        <v>35</v>
      </c>
      <c r="C398" s="86"/>
      <c r="D398" s="32">
        <v>197.93</v>
      </c>
      <c r="E398" s="33">
        <v>1.2</v>
      </c>
      <c r="F398" s="18" t="s">
        <v>24</v>
      </c>
      <c r="G398" s="26">
        <f t="shared" ref="G398:G405" si="13">D398*E398</f>
        <v>237.51599999999999</v>
      </c>
      <c r="H398" s="87"/>
    </row>
    <row r="399" spans="2:8" x14ac:dyDescent="0.25">
      <c r="B399" s="88" t="s">
        <v>18</v>
      </c>
      <c r="C399" s="89"/>
      <c r="D399" s="34"/>
      <c r="E399" s="35"/>
      <c r="F399" s="19" t="s">
        <v>25</v>
      </c>
      <c r="G399" s="27">
        <f t="shared" si="13"/>
        <v>0</v>
      </c>
      <c r="H399" s="87"/>
    </row>
    <row r="400" spans="2:8" ht="24" thickBot="1" x14ac:dyDescent="0.3">
      <c r="B400" s="90" t="s">
        <v>19</v>
      </c>
      <c r="C400" s="91"/>
      <c r="D400" s="36"/>
      <c r="E400" s="37"/>
      <c r="F400" s="20" t="s">
        <v>25</v>
      </c>
      <c r="G400" s="28">
        <f t="shared" si="13"/>
        <v>0</v>
      </c>
      <c r="H400" s="87"/>
    </row>
    <row r="401" spans="2:8" ht="24" thickBot="1" x14ac:dyDescent="0.3">
      <c r="B401" s="92" t="s">
        <v>27</v>
      </c>
      <c r="C401" s="93"/>
      <c r="D401" s="38"/>
      <c r="E401" s="39"/>
      <c r="F401" s="24" t="s">
        <v>24</v>
      </c>
      <c r="G401" s="29">
        <f t="shared" si="13"/>
        <v>0</v>
      </c>
      <c r="H401" s="87"/>
    </row>
    <row r="402" spans="2:8" x14ac:dyDescent="0.25">
      <c r="B402" s="88" t="s">
        <v>32</v>
      </c>
      <c r="C402" s="89"/>
      <c r="D402" s="34"/>
      <c r="E402" s="35"/>
      <c r="F402" s="19" t="s">
        <v>24</v>
      </c>
      <c r="G402" s="27">
        <f t="shared" si="13"/>
        <v>0</v>
      </c>
      <c r="H402" s="87"/>
    </row>
    <row r="403" spans="2:8" x14ac:dyDescent="0.25">
      <c r="B403" s="94" t="s">
        <v>26</v>
      </c>
      <c r="C403" s="95"/>
      <c r="D403" s="40"/>
      <c r="E403" s="41"/>
      <c r="F403" s="21" t="s">
        <v>24</v>
      </c>
      <c r="G403" s="30">
        <f t="shared" si="13"/>
        <v>0</v>
      </c>
      <c r="H403" s="87"/>
    </row>
    <row r="404" spans="2:8" x14ac:dyDescent="0.25">
      <c r="B404" s="94" t="s">
        <v>28</v>
      </c>
      <c r="C404" s="95"/>
      <c r="D404" s="42"/>
      <c r="E404" s="43"/>
      <c r="F404" s="21" t="s">
        <v>24</v>
      </c>
      <c r="G404" s="30">
        <f t="shared" si="13"/>
        <v>0</v>
      </c>
      <c r="H404" s="87"/>
    </row>
    <row r="405" spans="2:8" x14ac:dyDescent="0.25">
      <c r="B405" s="94" t="s">
        <v>29</v>
      </c>
      <c r="C405" s="95"/>
      <c r="D405" s="42"/>
      <c r="E405" s="43"/>
      <c r="F405" s="21" t="s">
        <v>24</v>
      </c>
      <c r="G405" s="30">
        <f t="shared" si="13"/>
        <v>0</v>
      </c>
      <c r="H405" s="87"/>
    </row>
    <row r="406" spans="2:8" x14ac:dyDescent="0.25">
      <c r="B406" s="94" t="s">
        <v>31</v>
      </c>
      <c r="C406" s="95"/>
      <c r="D406" s="42"/>
      <c r="E406" s="43"/>
      <c r="F406" s="21" t="s">
        <v>24</v>
      </c>
      <c r="G406" s="30">
        <f>D406*E406</f>
        <v>0</v>
      </c>
      <c r="H406" s="87"/>
    </row>
    <row r="407" spans="2:8" ht="24" thickBot="1" x14ac:dyDescent="0.3">
      <c r="B407" s="90" t="s">
        <v>30</v>
      </c>
      <c r="C407" s="91"/>
      <c r="D407" s="36"/>
      <c r="E407" s="37"/>
      <c r="F407" s="20" t="s">
        <v>24</v>
      </c>
      <c r="G407" s="31">
        <f>D407*E407</f>
        <v>0</v>
      </c>
      <c r="H407" s="87"/>
    </row>
    <row r="408" spans="2:8" x14ac:dyDescent="0.25">
      <c r="C408" s="3"/>
      <c r="D408" s="3"/>
      <c r="E408" s="4"/>
      <c r="F408" s="4"/>
      <c r="H408" s="63"/>
    </row>
    <row r="409" spans="2:8" ht="25.5" x14ac:dyDescent="0.25">
      <c r="C409" s="14" t="s">
        <v>14</v>
      </c>
      <c r="D409" s="6"/>
    </row>
    <row r="410" spans="2:8" ht="18.75" x14ac:dyDescent="0.25">
      <c r="C410" s="72" t="s">
        <v>6</v>
      </c>
      <c r="D410" s="70" t="s">
        <v>0</v>
      </c>
      <c r="E410" s="9">
        <f>ROUND((G398+D391)/D391,2)</f>
        <v>2.6</v>
      </c>
      <c r="F410" s="9"/>
      <c r="G410" s="10"/>
      <c r="H410" s="7"/>
    </row>
    <row r="411" spans="2:8" x14ac:dyDescent="0.25">
      <c r="C411" s="72"/>
      <c r="D411" s="70" t="s">
        <v>1</v>
      </c>
      <c r="E411" s="9">
        <f>ROUND((G399+G400+D391)/D391,2)</f>
        <v>1</v>
      </c>
      <c r="F411" s="9"/>
      <c r="G411" s="11"/>
      <c r="H411" s="66"/>
    </row>
    <row r="412" spans="2:8" x14ac:dyDescent="0.25">
      <c r="C412" s="72"/>
      <c r="D412" s="70" t="s">
        <v>2</v>
      </c>
      <c r="E412" s="9">
        <f>ROUND((G401+D391)/D391,2)</f>
        <v>1</v>
      </c>
      <c r="F412" s="12"/>
      <c r="G412" s="11"/>
    </row>
    <row r="413" spans="2:8" x14ac:dyDescent="0.25">
      <c r="C413" s="72"/>
      <c r="D413" s="13" t="s">
        <v>3</v>
      </c>
      <c r="E413" s="45">
        <f>ROUND((SUM(G402:G407)+D391)/D391,2)</f>
        <v>1</v>
      </c>
      <c r="F413" s="10"/>
      <c r="G413" s="11"/>
    </row>
    <row r="414" spans="2:8" ht="25.5" x14ac:dyDescent="0.25">
      <c r="D414" s="46" t="s">
        <v>4</v>
      </c>
      <c r="E414" s="47">
        <f>SUM(E410:E413)-IF(D395="сплошная",3,2)</f>
        <v>3.5999999999999996</v>
      </c>
      <c r="F414" s="25"/>
    </row>
    <row r="415" spans="2:8" x14ac:dyDescent="0.25">
      <c r="E415" s="15"/>
    </row>
    <row r="416" spans="2:8" ht="25.5" x14ac:dyDescent="0.35">
      <c r="B416" s="22"/>
      <c r="C416" s="16" t="s">
        <v>23</v>
      </c>
      <c r="D416" s="73">
        <f>E414*D391</f>
        <v>534.49199999999996</v>
      </c>
      <c r="E416" s="73"/>
    </row>
    <row r="417" spans="2:8" ht="18.75" x14ac:dyDescent="0.3">
      <c r="C417" s="17" t="s">
        <v>8</v>
      </c>
      <c r="D417" s="74">
        <f>D416/D390</f>
        <v>23.238782608695651</v>
      </c>
      <c r="E417" s="74"/>
      <c r="G417" s="7"/>
      <c r="H417" s="67"/>
    </row>
    <row r="430" spans="2:8" ht="60.75" x14ac:dyDescent="0.8">
      <c r="B430" s="96" t="s">
        <v>70</v>
      </c>
      <c r="C430" s="96"/>
      <c r="D430" s="96"/>
      <c r="E430" s="96"/>
      <c r="F430" s="96"/>
      <c r="G430" s="96"/>
      <c r="H430" s="96"/>
    </row>
    <row r="431" spans="2:8" x14ac:dyDescent="0.25">
      <c r="B431" s="97" t="s">
        <v>36</v>
      </c>
      <c r="C431" s="97"/>
      <c r="D431" s="97"/>
      <c r="E431" s="97"/>
      <c r="F431" s="97"/>
      <c r="G431" s="97"/>
    </row>
    <row r="432" spans="2:8" x14ac:dyDescent="0.25">
      <c r="C432" s="71"/>
      <c r="G432" s="7"/>
    </row>
    <row r="433" spans="2:8" ht="25.5" x14ac:dyDescent="0.25">
      <c r="C433" s="14" t="s">
        <v>5</v>
      </c>
      <c r="D433" s="6"/>
    </row>
    <row r="434" spans="2:8" ht="20.25" x14ac:dyDescent="0.25">
      <c r="B434" s="10"/>
      <c r="C434" s="98" t="s">
        <v>15</v>
      </c>
      <c r="D434" s="101" t="s">
        <v>39</v>
      </c>
      <c r="E434" s="101"/>
      <c r="F434" s="101"/>
      <c r="G434" s="101"/>
      <c r="H434" s="58"/>
    </row>
    <row r="435" spans="2:8" ht="20.25" x14ac:dyDescent="0.25">
      <c r="B435" s="10"/>
      <c r="C435" s="99"/>
      <c r="D435" s="101" t="s">
        <v>47</v>
      </c>
      <c r="E435" s="101"/>
      <c r="F435" s="101"/>
      <c r="G435" s="101"/>
      <c r="H435" s="58"/>
    </row>
    <row r="436" spans="2:8" ht="20.25" x14ac:dyDescent="0.25">
      <c r="B436" s="10"/>
      <c r="C436" s="100"/>
      <c r="D436" s="101" t="s">
        <v>59</v>
      </c>
      <c r="E436" s="101"/>
      <c r="F436" s="101"/>
      <c r="G436" s="101"/>
      <c r="H436" s="58"/>
    </row>
    <row r="437" spans="2:8" x14ac:dyDescent="0.25">
      <c r="C437" s="48" t="s">
        <v>12</v>
      </c>
      <c r="D437" s="49">
        <v>9.3000000000000007</v>
      </c>
      <c r="E437" s="50"/>
      <c r="F437" s="10"/>
    </row>
    <row r="438" spans="2:8" x14ac:dyDescent="0.25">
      <c r="C438" s="1" t="s">
        <v>9</v>
      </c>
      <c r="D438" s="44">
        <v>478</v>
      </c>
      <c r="E438" s="75" t="s">
        <v>16</v>
      </c>
      <c r="F438" s="76"/>
      <c r="G438" s="79">
        <f>D439/D438</f>
        <v>38.082029288702927</v>
      </c>
    </row>
    <row r="439" spans="2:8" x14ac:dyDescent="0.25">
      <c r="C439" s="1" t="s">
        <v>10</v>
      </c>
      <c r="D439" s="44">
        <v>18203.21</v>
      </c>
      <c r="E439" s="77"/>
      <c r="F439" s="78"/>
      <c r="G439" s="80"/>
    </row>
    <row r="440" spans="2:8" x14ac:dyDescent="0.25">
      <c r="C440" s="54"/>
      <c r="D440" s="55"/>
      <c r="E440" s="56"/>
    </row>
    <row r="441" spans="2:8" x14ac:dyDescent="0.3">
      <c r="C441" s="53" t="s">
        <v>7</v>
      </c>
      <c r="D441" s="51" t="s">
        <v>60</v>
      </c>
      <c r="E441" s="59"/>
    </row>
    <row r="442" spans="2:8" x14ac:dyDescent="0.3">
      <c r="C442" s="53" t="s">
        <v>11</v>
      </c>
      <c r="D442" s="51">
        <v>80</v>
      </c>
      <c r="E442" s="59"/>
    </row>
    <row r="443" spans="2:8" x14ac:dyDescent="0.3">
      <c r="C443" s="53" t="s">
        <v>13</v>
      </c>
      <c r="D443" s="52" t="s">
        <v>34</v>
      </c>
      <c r="E443" s="59"/>
    </row>
    <row r="444" spans="2:8" ht="24" thickBot="1" x14ac:dyDescent="0.3">
      <c r="C444" s="60"/>
      <c r="D444" s="60"/>
    </row>
    <row r="445" spans="2:8" ht="48" thickBot="1" x14ac:dyDescent="0.3">
      <c r="B445" s="81" t="s">
        <v>17</v>
      </c>
      <c r="C445" s="82"/>
      <c r="D445" s="23" t="s">
        <v>20</v>
      </c>
      <c r="E445" s="83" t="s">
        <v>22</v>
      </c>
      <c r="F445" s="84"/>
      <c r="G445" s="2" t="s">
        <v>21</v>
      </c>
    </row>
    <row r="446" spans="2:8" ht="24" thickBot="1" x14ac:dyDescent="0.3">
      <c r="B446" s="85" t="s">
        <v>35</v>
      </c>
      <c r="C446" s="86"/>
      <c r="D446" s="32">
        <v>197.93</v>
      </c>
      <c r="E446" s="33">
        <v>9.3000000000000007</v>
      </c>
      <c r="F446" s="18" t="s">
        <v>24</v>
      </c>
      <c r="G446" s="26">
        <f t="shared" ref="G446:G453" si="14">D446*E446</f>
        <v>1840.7490000000003</v>
      </c>
      <c r="H446" s="87"/>
    </row>
    <row r="447" spans="2:8" x14ac:dyDescent="0.25">
      <c r="B447" s="88" t="s">
        <v>18</v>
      </c>
      <c r="C447" s="89"/>
      <c r="D447" s="34"/>
      <c r="E447" s="35"/>
      <c r="F447" s="19" t="s">
        <v>25</v>
      </c>
      <c r="G447" s="27">
        <f t="shared" si="14"/>
        <v>0</v>
      </c>
      <c r="H447" s="87"/>
    </row>
    <row r="448" spans="2:8" ht="24" thickBot="1" x14ac:dyDescent="0.3">
      <c r="B448" s="90" t="s">
        <v>19</v>
      </c>
      <c r="C448" s="91"/>
      <c r="D448" s="36"/>
      <c r="E448" s="37"/>
      <c r="F448" s="20" t="s">
        <v>25</v>
      </c>
      <c r="G448" s="28">
        <f t="shared" si="14"/>
        <v>0</v>
      </c>
      <c r="H448" s="87"/>
    </row>
    <row r="449" spans="2:8" ht="24" thickBot="1" x14ac:dyDescent="0.3">
      <c r="B449" s="92" t="s">
        <v>27</v>
      </c>
      <c r="C449" s="93"/>
      <c r="D449" s="38"/>
      <c r="E449" s="39"/>
      <c r="F449" s="24" t="s">
        <v>24</v>
      </c>
      <c r="G449" s="29">
        <f t="shared" si="14"/>
        <v>0</v>
      </c>
      <c r="H449" s="87"/>
    </row>
    <row r="450" spans="2:8" x14ac:dyDescent="0.25">
      <c r="B450" s="88" t="s">
        <v>32</v>
      </c>
      <c r="C450" s="89"/>
      <c r="D450" s="34"/>
      <c r="E450" s="35"/>
      <c r="F450" s="19" t="s">
        <v>24</v>
      </c>
      <c r="G450" s="27">
        <f t="shared" si="14"/>
        <v>0</v>
      </c>
      <c r="H450" s="87"/>
    </row>
    <row r="451" spans="2:8" x14ac:dyDescent="0.25">
      <c r="B451" s="94" t="s">
        <v>26</v>
      </c>
      <c r="C451" s="95"/>
      <c r="D451" s="40"/>
      <c r="E451" s="41"/>
      <c r="F451" s="21" t="s">
        <v>24</v>
      </c>
      <c r="G451" s="30">
        <f t="shared" si="14"/>
        <v>0</v>
      </c>
      <c r="H451" s="87"/>
    </row>
    <row r="452" spans="2:8" x14ac:dyDescent="0.25">
      <c r="B452" s="94" t="s">
        <v>28</v>
      </c>
      <c r="C452" s="95"/>
      <c r="D452" s="42"/>
      <c r="E452" s="43"/>
      <c r="F452" s="21" t="s">
        <v>24</v>
      </c>
      <c r="G452" s="30">
        <f t="shared" si="14"/>
        <v>0</v>
      </c>
      <c r="H452" s="87"/>
    </row>
    <row r="453" spans="2:8" x14ac:dyDescent="0.25">
      <c r="B453" s="94" t="s">
        <v>29</v>
      </c>
      <c r="C453" s="95"/>
      <c r="D453" s="42"/>
      <c r="E453" s="43"/>
      <c r="F453" s="21" t="s">
        <v>24</v>
      </c>
      <c r="G453" s="30">
        <f t="shared" si="14"/>
        <v>0</v>
      </c>
      <c r="H453" s="87"/>
    </row>
    <row r="454" spans="2:8" x14ac:dyDescent="0.25">
      <c r="B454" s="94" t="s">
        <v>31</v>
      </c>
      <c r="C454" s="95"/>
      <c r="D454" s="42"/>
      <c r="E454" s="43"/>
      <c r="F454" s="21" t="s">
        <v>24</v>
      </c>
      <c r="G454" s="30">
        <f>D454*E454</f>
        <v>0</v>
      </c>
      <c r="H454" s="87"/>
    </row>
    <row r="455" spans="2:8" ht="24" thickBot="1" x14ac:dyDescent="0.3">
      <c r="B455" s="90" t="s">
        <v>30</v>
      </c>
      <c r="C455" s="91"/>
      <c r="D455" s="36"/>
      <c r="E455" s="37"/>
      <c r="F455" s="20" t="s">
        <v>24</v>
      </c>
      <c r="G455" s="31">
        <f>D455*E455</f>
        <v>0</v>
      </c>
      <c r="H455" s="87"/>
    </row>
    <row r="456" spans="2:8" x14ac:dyDescent="0.25">
      <c r="C456" s="3"/>
      <c r="D456" s="3"/>
      <c r="E456" s="4"/>
      <c r="F456" s="4"/>
      <c r="H456" s="63"/>
    </row>
    <row r="457" spans="2:8" ht="25.5" x14ac:dyDescent="0.25">
      <c r="C457" s="14" t="s">
        <v>14</v>
      </c>
      <c r="D457" s="6"/>
    </row>
    <row r="458" spans="2:8" ht="18.75" x14ac:dyDescent="0.25">
      <c r="C458" s="72" t="s">
        <v>6</v>
      </c>
      <c r="D458" s="70" t="s">
        <v>0</v>
      </c>
      <c r="E458" s="9">
        <f>ROUND((G446+D439)/D439,2)</f>
        <v>1.1000000000000001</v>
      </c>
      <c r="F458" s="9"/>
      <c r="G458" s="10"/>
      <c r="H458" s="7"/>
    </row>
    <row r="459" spans="2:8" x14ac:dyDescent="0.25">
      <c r="C459" s="72"/>
      <c r="D459" s="70" t="s">
        <v>1</v>
      </c>
      <c r="E459" s="9">
        <f>ROUND((G447+G448+D439)/D439,2)</f>
        <v>1</v>
      </c>
      <c r="F459" s="9"/>
      <c r="G459" s="11"/>
      <c r="H459" s="66"/>
    </row>
    <row r="460" spans="2:8" x14ac:dyDescent="0.25">
      <c r="C460" s="72"/>
      <c r="D460" s="70" t="s">
        <v>2</v>
      </c>
      <c r="E460" s="9">
        <f>ROUND((G449+D439)/D439,2)</f>
        <v>1</v>
      </c>
      <c r="F460" s="12"/>
      <c r="G460" s="11"/>
    </row>
    <row r="461" spans="2:8" x14ac:dyDescent="0.25">
      <c r="C461" s="72"/>
      <c r="D461" s="13" t="s">
        <v>3</v>
      </c>
      <c r="E461" s="45">
        <f>ROUND((SUM(G450:G455)+D439)/D439,2)</f>
        <v>1</v>
      </c>
      <c r="F461" s="10"/>
      <c r="G461" s="11"/>
    </row>
    <row r="462" spans="2:8" ht="25.5" x14ac:dyDescent="0.25">
      <c r="D462" s="46" t="s">
        <v>4</v>
      </c>
      <c r="E462" s="47">
        <f>SUM(E458:E461)-IF(D443="сплошная",3,2)</f>
        <v>2.0999999999999996</v>
      </c>
      <c r="F462" s="25"/>
    </row>
    <row r="463" spans="2:8" x14ac:dyDescent="0.25">
      <c r="E463" s="15"/>
    </row>
    <row r="464" spans="2:8" ht="25.5" x14ac:dyDescent="0.35">
      <c r="B464" s="22"/>
      <c r="C464" s="16" t="s">
        <v>23</v>
      </c>
      <c r="D464" s="73">
        <f>E462*D439</f>
        <v>38226.740999999995</v>
      </c>
      <c r="E464" s="73"/>
    </row>
    <row r="465" spans="3:8" ht="18.75" x14ac:dyDescent="0.3">
      <c r="C465" s="17" t="s">
        <v>8</v>
      </c>
      <c r="D465" s="74">
        <f>D464/D438</f>
        <v>79.972261506276141</v>
      </c>
      <c r="E465" s="74"/>
      <c r="G465" s="7"/>
      <c r="H465" s="67"/>
    </row>
  </sheetData>
  <mergeCells count="240">
    <mergeCell ref="C266:C269"/>
    <mergeCell ref="D272:E272"/>
    <mergeCell ref="D273:E273"/>
    <mergeCell ref="B254:C254"/>
    <mergeCell ref="H254:H263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38:H238"/>
    <mergeCell ref="B239:G239"/>
    <mergeCell ref="C242:C244"/>
    <mergeCell ref="D242:G242"/>
    <mergeCell ref="D243:G243"/>
    <mergeCell ref="D244:G244"/>
    <mergeCell ref="E246:F247"/>
    <mergeCell ref="G246:G247"/>
    <mergeCell ref="B253:C253"/>
    <mergeCell ref="E253:F253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86:H286"/>
    <mergeCell ref="B287:G287"/>
    <mergeCell ref="C290:C292"/>
    <mergeCell ref="D290:G290"/>
    <mergeCell ref="D291:G291"/>
    <mergeCell ref="D292:G292"/>
    <mergeCell ref="E294:F295"/>
    <mergeCell ref="G294:G295"/>
    <mergeCell ref="B301:C301"/>
    <mergeCell ref="E301:F301"/>
    <mergeCell ref="B302:C302"/>
    <mergeCell ref="H302:H311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C314:C317"/>
    <mergeCell ref="D320:E320"/>
    <mergeCell ref="D321:E321"/>
    <mergeCell ref="B334:H334"/>
    <mergeCell ref="B335:G335"/>
    <mergeCell ref="C338:C340"/>
    <mergeCell ref="D338:G338"/>
    <mergeCell ref="D339:G339"/>
    <mergeCell ref="D340:G340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C362:C365"/>
    <mergeCell ref="D368:E368"/>
    <mergeCell ref="D369:E369"/>
    <mergeCell ref="B382:H382"/>
    <mergeCell ref="B383:G383"/>
    <mergeCell ref="C386:C388"/>
    <mergeCell ref="D386:G386"/>
    <mergeCell ref="D387:G387"/>
    <mergeCell ref="D388:G388"/>
    <mergeCell ref="E390:F391"/>
    <mergeCell ref="G390:G391"/>
    <mergeCell ref="B397:C397"/>
    <mergeCell ref="E397:F397"/>
    <mergeCell ref="B398:C398"/>
    <mergeCell ref="H398:H407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C410:C413"/>
    <mergeCell ref="D416:E416"/>
    <mergeCell ref="D417:E417"/>
    <mergeCell ref="B430:H430"/>
    <mergeCell ref="B431:G431"/>
    <mergeCell ref="C434:C436"/>
    <mergeCell ref="D434:G434"/>
    <mergeCell ref="D435:G435"/>
    <mergeCell ref="D436:G436"/>
    <mergeCell ref="C458:C461"/>
    <mergeCell ref="D464:E464"/>
    <mergeCell ref="D465:E465"/>
    <mergeCell ref="E438:F439"/>
    <mergeCell ref="G438:G439"/>
    <mergeCell ref="B445:C445"/>
    <mergeCell ref="E445:F445"/>
    <mergeCell ref="B446:C446"/>
    <mergeCell ref="H446:H455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</mergeCells>
  <dataValidations count="1">
    <dataValidation type="list" allowBlank="1" showInputMessage="1" showErrorMessage="1" sqref="K1:K2 D14 D60 D204 D156 D108 D251 D299 D347 D395 D443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2017-02-17T13:51:26Z</dcterms:modified>
</cp:coreProperties>
</file>