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<sst xmlns="http://schemas.openxmlformats.org/spreadsheetml/2006/main" count="58" uniqueCount="50">
  <si>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</si>
  <si>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</si>
  <si>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</si>
  <si>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</si>
  <si>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</si>
  <si>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</si>
  <si>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</si>
  <si>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</si>
  <si>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</si>
  <si>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</si>
  <si>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</si>
  <si>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</si>
  <si>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</si>
  <si>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</si>
  <si>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</si>
  <si>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</si>
  <si>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</si>
  <si>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</si>
  <si>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</si>
  <si>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</si>
  <si>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</si>
  <si>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</si>
  <si>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</si>
  <si>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</si>
  <si>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</si>
  <si>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</si>
  <si>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</si>
  <si>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</si>
  <si>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</si>
  <si>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</si>
  <si>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</si>
  <si>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</si>
  <si>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</si>
  <si>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</si>
  <si>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</si>
  <si>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</si>
  <si>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</si>
  <si>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</si>
  <si>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</si>
  <si>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</si>
  <si>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</si>
  <si>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</si>
  <si>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</si>
  <si>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</si>
  <si>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>Шугуровское участковое лесничество</t>
  </si>
  <si>
    <t>кв. 95 выд. 24 делянка 1</t>
  </si>
  <si>
    <t>5Б4Лп1Кл</t>
  </si>
  <si>
    <t xml:space="preserve">Проведение рубок ухода замолодняками (осветление 7-8 лет, прочистка 11-12 лет) 2,3 га *2=4,6 га </t>
  </si>
  <si>
    <t>способ рубки</t>
  </si>
  <si>
    <t>ЛОТ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</si>
</sst>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20" xfId="0" applyNumberFormat="1" applyFont="1" applyFill="1" applyBorder="1" applyAlignment="1">
      <alignment horizontal="center" vertical="center" wrapText="1"/>
    </xf>
    <xf numFmtId="166" fontId="8" fillId="2" borderId="14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C13" sqref="C13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3" t="s">
        <v>49</v>
      </c>
      <c r="B1" s="63"/>
      <c r="C1" s="63"/>
      <c r="D1" s="63"/>
      <c r="E1" s="63"/>
      <c r="F1" s="63"/>
    </row>
    <row r="2" spans="1:6" ht="15.6" customHeight="1" x14ac:dyDescent="0.25">
      <c r="A2" s="64" t="s">
        <v>0</v>
      </c>
      <c r="B2" s="64"/>
      <c r="C2" s="64"/>
      <c r="D2" s="64"/>
      <c r="E2" s="64"/>
      <c r="F2" s="64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5" t="s">
        <v>2</v>
      </c>
      <c r="C4" s="68" t="s">
        <v>23</v>
      </c>
      <c r="D4" s="69"/>
      <c r="E4" s="69"/>
      <c r="F4" s="70"/>
    </row>
    <row r="5" spans="1:6" ht="18" customHeight="1" x14ac:dyDescent="0.25">
      <c r="A5" s="5"/>
      <c r="B5" s="66"/>
      <c r="C5" s="68" t="s">
        <v>44</v>
      </c>
      <c r="D5" s="69"/>
      <c r="E5" s="69"/>
      <c r="F5" s="70"/>
    </row>
    <row r="6" spans="1:6" ht="18" customHeight="1" x14ac:dyDescent="0.25">
      <c r="A6" s="5"/>
      <c r="B6" s="67"/>
      <c r="C6" s="68" t="s">
        <v>45</v>
      </c>
      <c r="D6" s="69"/>
      <c r="E6" s="69"/>
      <c r="F6" s="70"/>
    </row>
    <row r="7" spans="1:6" ht="23.25" x14ac:dyDescent="0.25">
      <c r="A7" s="2"/>
      <c r="B7" s="6" t="s">
        <v>3</v>
      </c>
      <c r="C7" s="62">
        <v>2.2999999999999998</v>
      </c>
      <c r="D7" s="7"/>
      <c r="E7" s="5"/>
      <c r="F7" s="4"/>
    </row>
    <row r="8" spans="1:6" ht="18" customHeight="1" x14ac:dyDescent="0.25">
      <c r="A8" s="2"/>
      <c r="B8" s="8" t="s">
        <v>4</v>
      </c>
      <c r="C8" s="56">
        <v>391</v>
      </c>
      <c r="D8" s="73" t="s">
        <v>5</v>
      </c>
      <c r="E8" s="74"/>
      <c r="F8" s="77">
        <f>C9/C8</f>
        <v>36.734961636828643</v>
      </c>
    </row>
    <row r="9" spans="1:6" ht="18.75" x14ac:dyDescent="0.25">
      <c r="A9" s="2"/>
      <c r="B9" s="8" t="s">
        <v>27</v>
      </c>
      <c r="C9" s="15">
        <v>14363.37</v>
      </c>
      <c r="D9" s="75"/>
      <c r="E9" s="76"/>
      <c r="F9" s="78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75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9" t="s">
        <v>9</v>
      </c>
      <c r="B15" s="80"/>
      <c r="C15" s="18" t="s">
        <v>10</v>
      </c>
      <c r="D15" s="81" t="s">
        <v>11</v>
      </c>
      <c r="E15" s="82"/>
      <c r="F15" s="57" t="s">
        <v>12</v>
      </c>
    </row>
    <row r="16" spans="1:6" ht="16.5" thickBot="1" x14ac:dyDescent="0.3">
      <c r="A16" s="87" t="s">
        <v>26</v>
      </c>
      <c r="B16" s="88"/>
      <c r="C16" s="88"/>
      <c r="D16" s="88"/>
      <c r="E16" s="88"/>
      <c r="F16" s="89"/>
    </row>
    <row r="17" spans="1:6" ht="24" customHeight="1" thickBot="1" x14ac:dyDescent="0.3">
      <c r="A17" s="83" t="s">
        <v>13</v>
      </c>
      <c r="B17" s="84"/>
      <c r="C17" s="18">
        <v>197.93</v>
      </c>
      <c r="D17" s="61">
        <v>2.2999999999999998</v>
      </c>
      <c r="E17" s="19" t="s">
        <v>14</v>
      </c>
      <c r="F17" s="29">
        <f t="shared" ref="F17:F27" si="0">C17*D17</f>
        <v>455.23899999999998</v>
      </c>
    </row>
    <row r="18" spans="1:6" ht="24" customHeight="1" thickBot="1" x14ac:dyDescent="0.3">
      <c r="A18" s="93" t="s">
        <v>35</v>
      </c>
      <c r="B18" s="94"/>
      <c r="C18" s="94"/>
      <c r="D18" s="94"/>
      <c r="E18" s="94"/>
      <c r="F18" s="95"/>
    </row>
    <row r="19" spans="1:6" s="11" customFormat="1" ht="33.6" customHeight="1" thickBot="1" x14ac:dyDescent="0.3">
      <c r="A19" s="85" t="s">
        <v>24</v>
      </c>
      <c r="B19" s="86"/>
      <c r="C19" s="20">
        <v>222.31</v>
      </c>
      <c r="D19" s="21">
        <v>0.65</v>
      </c>
      <c r="E19" s="42" t="s">
        <v>16</v>
      </c>
      <c r="F19" s="43">
        <f t="shared" si="0"/>
        <v>144.50149999999999</v>
      </c>
    </row>
    <row r="20" spans="1:6" ht="29.45" customHeight="1" thickBot="1" x14ac:dyDescent="0.3">
      <c r="A20" s="96" t="s">
        <v>15</v>
      </c>
      <c r="B20" s="97"/>
      <c r="C20" s="22">
        <v>70.41</v>
      </c>
      <c r="D20" s="23">
        <v>0.65</v>
      </c>
      <c r="E20" s="44" t="s">
        <v>16</v>
      </c>
      <c r="F20" s="45">
        <f t="shared" si="0"/>
        <v>45.766500000000001</v>
      </c>
    </row>
    <row r="21" spans="1:6" ht="29.45" customHeight="1" thickBot="1" x14ac:dyDescent="0.3">
      <c r="A21" s="90" t="s">
        <v>36</v>
      </c>
      <c r="B21" s="91"/>
      <c r="C21" s="91"/>
      <c r="D21" s="91"/>
      <c r="E21" s="91"/>
      <c r="F21" s="92"/>
    </row>
    <row r="22" spans="1:6" ht="22.7" customHeight="1" thickBot="1" x14ac:dyDescent="0.3">
      <c r="A22" s="98" t="s">
        <v>17</v>
      </c>
      <c r="B22" s="99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90" t="s">
        <v>37</v>
      </c>
      <c r="B23" s="91"/>
      <c r="C23" s="91"/>
      <c r="D23" s="91"/>
      <c r="E23" s="91"/>
      <c r="F23" s="92"/>
    </row>
    <row r="24" spans="1:6" ht="27" customHeight="1" thickBot="1" x14ac:dyDescent="0.3">
      <c r="A24" s="100" t="s">
        <v>42</v>
      </c>
      <c r="B24" s="101"/>
      <c r="C24" s="20">
        <v>1300.21</v>
      </c>
      <c r="D24" s="60">
        <v>2.2999999999999998</v>
      </c>
      <c r="E24" s="42" t="s">
        <v>14</v>
      </c>
      <c r="F24" s="43">
        <f t="shared" si="0"/>
        <v>2990.4829999999997</v>
      </c>
    </row>
    <row r="25" spans="1:6" ht="22.35" customHeight="1" x14ac:dyDescent="0.25">
      <c r="A25" s="100" t="s">
        <v>19</v>
      </c>
      <c r="B25" s="101"/>
      <c r="C25" s="25"/>
      <c r="D25" s="58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102" t="s">
        <v>18</v>
      </c>
      <c r="B26" s="103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71" t="s">
        <v>20</v>
      </c>
      <c r="B27" s="72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71" t="s">
        <v>43</v>
      </c>
      <c r="B28" s="72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109" t="s">
        <v>47</v>
      </c>
      <c r="B29" s="110"/>
      <c r="C29" s="28">
        <v>665.33</v>
      </c>
      <c r="D29" s="59">
        <v>4.5999999999999996</v>
      </c>
      <c r="E29" s="49" t="s">
        <v>14</v>
      </c>
      <c r="F29" s="50">
        <f>C29*D29</f>
        <v>3060.518</v>
      </c>
    </row>
    <row r="30" spans="1:6" ht="20.25" x14ac:dyDescent="0.25">
      <c r="A30" s="105" t="s">
        <v>34</v>
      </c>
      <c r="B30" s="106"/>
      <c r="C30" s="30"/>
      <c r="D30" s="31"/>
      <c r="E30" s="31"/>
      <c r="F30" s="41">
        <f>F17+F19+F20+F22+F24+F25+F26+F27+F28+ F29</f>
        <v>6696.5079999999998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4" t="s">
        <v>25</v>
      </c>
      <c r="B32" s="104"/>
      <c r="C32" s="34" t="s">
        <v>28</v>
      </c>
      <c r="D32" s="35">
        <f>ROUND((F17+C9)/C9,2)</f>
        <v>1.03</v>
      </c>
      <c r="E32" s="36"/>
      <c r="F32" s="5"/>
    </row>
    <row r="33" spans="1:6" ht="23.25" x14ac:dyDescent="0.25">
      <c r="A33" s="104" t="s">
        <v>39</v>
      </c>
      <c r="B33" s="104"/>
      <c r="C33" s="34" t="s">
        <v>29</v>
      </c>
      <c r="D33" s="35">
        <f>ROUND((F19+F20+C9)/C9,2)</f>
        <v>1.01</v>
      </c>
      <c r="E33" s="36"/>
      <c r="F33" s="37"/>
    </row>
    <row r="34" spans="1:6" ht="23.25" x14ac:dyDescent="0.25">
      <c r="A34" s="104" t="s">
        <v>40</v>
      </c>
      <c r="B34" s="104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4" t="s">
        <v>41</v>
      </c>
      <c r="B35" s="104"/>
      <c r="C35" s="34" t="s">
        <v>31</v>
      </c>
      <c r="D35" s="38">
        <f>ROUND((SUM(F24:F29)+C9)/C9,2)</f>
        <v>1.42</v>
      </c>
      <c r="E35" s="5"/>
      <c r="F35" s="37"/>
    </row>
    <row r="36" spans="1:6" ht="25.5" x14ac:dyDescent="0.25">
      <c r="A36" s="104" t="s">
        <v>32</v>
      </c>
      <c r="B36" s="108"/>
      <c r="C36" s="108"/>
      <c r="D36" s="40">
        <f>SUM(D32:D35)-IF(C13="сплошная",3,2)</f>
        <v>1.46</v>
      </c>
      <c r="E36" s="39"/>
      <c r="F36" s="4"/>
    </row>
    <row r="37" spans="1:6" ht="23.25" x14ac:dyDescent="0.25">
      <c r="A37" s="107" t="s">
        <v>33</v>
      </c>
      <c r="B37" s="107"/>
      <c r="C37" s="55" t="s">
        <v>38</v>
      </c>
      <c r="D37" s="51">
        <f>D36*C9</f>
        <v>20970.520199999999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53.633043989769817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2017-04-21T06:16:09Z</dcterms:modified>
</cp:coreProperties>
</file>