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<sst xmlns="http://schemas.openxmlformats.org/spreadsheetml/2006/main" count="58" uniqueCount="50">
  <si>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</si>
  <si>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</si>
  <si>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</si>
  <si>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</si>
  <si>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</si>
  <si>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</si>
  <si>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</si>
  <si>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</si>
  <si>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</si>
  <si>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</si>
  <si>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</si>
  <si>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</si>
  <si>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</si>
  <si>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</si>
  <si>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</si>
  <si>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</si>
  <si>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</si>
  <si>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</si>
  <si>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</si>
  <si>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</si>
  <si>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</si>
  <si>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</si>
  <si>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</si>
  <si>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</si>
  <si>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</si>
  <si>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</si>
  <si>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</si>
  <si>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</si>
  <si>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</si>
  <si>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</si>
  <si>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</si>
  <si>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</si>
  <si>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</si>
  <si>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</si>
  <si>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</si>
  <si>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</si>
  <si>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</si>
  <si>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</si>
  <si>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</si>
  <si>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</si>
  <si>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</si>
  <si>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</si>
  <si>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</si>
  <si>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Шугуровское участковое лесничество</t>
  </si>
  <si>
    <t>кв. 122 выд. 14 делянка 2</t>
  </si>
  <si>
    <t>5Б2Ос3Дн</t>
  </si>
  <si>
    <t>Агротехнический уход (1год- четырехкратный, 2 год-трехкратный , 3 год двукратный , 4,5 год- однократный ). 0 га*11=0 га</t>
  </si>
  <si>
    <t xml:space="preserve">Проведение рубок ухода замолодняками (осветление 7-8 лет, прочистка 11-12 лет) 2,6 га *2=5,2 га </t>
  </si>
  <si>
    <t>способ рубки</t>
  </si>
  <si>
    <t>ЛОТ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</si>
</sst>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10" sqref="B10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103" t="s">
        <v>49</v>
      </c>
      <c r="B1" s="103"/>
      <c r="C1" s="103"/>
      <c r="D1" s="103"/>
      <c r="E1" s="103"/>
      <c r="F1" s="103"/>
    </row>
    <row r="2" spans="1:6" ht="15.6" customHeight="1" x14ac:dyDescent="0.25">
      <c r="A2" s="104" t="s">
        <v>0</v>
      </c>
      <c r="B2" s="104"/>
      <c r="C2" s="104"/>
      <c r="D2" s="104"/>
      <c r="E2" s="104"/>
      <c r="F2" s="10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5" t="s">
        <v>2</v>
      </c>
      <c r="C4" s="108" t="s">
        <v>23</v>
      </c>
      <c r="D4" s="109"/>
      <c r="E4" s="109"/>
      <c r="F4" s="110"/>
    </row>
    <row r="5" spans="1:6" ht="18" customHeight="1" x14ac:dyDescent="0.25">
      <c r="A5" s="5"/>
      <c r="B5" s="106"/>
      <c r="C5" s="108" t="s">
        <v>43</v>
      </c>
      <c r="D5" s="109"/>
      <c r="E5" s="109"/>
      <c r="F5" s="110"/>
    </row>
    <row r="6" spans="1:6" ht="18" customHeight="1" x14ac:dyDescent="0.25">
      <c r="A6" s="5"/>
      <c r="B6" s="107"/>
      <c r="C6" s="108" t="s">
        <v>44</v>
      </c>
      <c r="D6" s="109"/>
      <c r="E6" s="109"/>
      <c r="F6" s="110"/>
    </row>
    <row r="7" spans="1:6" ht="23.25" x14ac:dyDescent="0.25">
      <c r="A7" s="2"/>
      <c r="B7" s="6" t="s">
        <v>3</v>
      </c>
      <c r="C7" s="61">
        <v>2.6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273</v>
      </c>
      <c r="D8" s="72" t="s">
        <v>5</v>
      </c>
      <c r="E8" s="73"/>
      <c r="F8" s="76">
        <f>C9/C8</f>
        <v>70.002527472527461</v>
      </c>
    </row>
    <row r="9" spans="1:6" ht="18.75" x14ac:dyDescent="0.25">
      <c r="A9" s="2"/>
      <c r="B9" s="8" t="s">
        <v>27</v>
      </c>
      <c r="C9" s="15">
        <v>19110.689999999999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65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7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60">
        <v>2.6</v>
      </c>
      <c r="E17" s="19" t="s">
        <v>14</v>
      </c>
      <c r="F17" s="29">
        <f t="shared" ref="F17:F27" si="0">C17*D17</f>
        <v>514.61800000000005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21">
        <v>0.68</v>
      </c>
      <c r="E19" s="42" t="s">
        <v>16</v>
      </c>
      <c r="F19" s="43">
        <f t="shared" si="0"/>
        <v>151.17080000000001</v>
      </c>
    </row>
    <row r="20" spans="1:6" ht="29.45" customHeight="1" thickBot="1" x14ac:dyDescent="0.3">
      <c r="A20" s="95" t="s">
        <v>15</v>
      </c>
      <c r="B20" s="96"/>
      <c r="C20" s="22">
        <v>70.41</v>
      </c>
      <c r="D20" s="23">
        <v>0.68</v>
      </c>
      <c r="E20" s="44" t="s">
        <v>16</v>
      </c>
      <c r="F20" s="45">
        <f t="shared" si="0"/>
        <v>47.878799999999998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>
        <v>1300.21</v>
      </c>
      <c r="D24" s="62">
        <v>2.6</v>
      </c>
      <c r="E24" s="42" t="s">
        <v>14</v>
      </c>
      <c r="F24" s="43">
        <f t="shared" si="0"/>
        <v>3380.5460000000003</v>
      </c>
    </row>
    <row r="25" spans="1:6" ht="22.35" customHeight="1" x14ac:dyDescent="0.25">
      <c r="A25" s="99" t="s">
        <v>19</v>
      </c>
      <c r="B25" s="100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1" t="s">
        <v>18</v>
      </c>
      <c r="B26" s="102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68" t="s">
        <v>46</v>
      </c>
      <c r="B28" s="69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70" t="s">
        <v>47</v>
      </c>
      <c r="B29" s="71"/>
      <c r="C29" s="28">
        <v>665.33</v>
      </c>
      <c r="D29" s="59">
        <v>5.2</v>
      </c>
      <c r="E29" s="49" t="s">
        <v>14</v>
      </c>
      <c r="F29" s="50">
        <f>C29*D29</f>
        <v>3459.7160000000003</v>
      </c>
    </row>
    <row r="30" spans="1:6" ht="20.25" x14ac:dyDescent="0.25">
      <c r="A30" s="64" t="s">
        <v>34</v>
      </c>
      <c r="B30" s="65"/>
      <c r="C30" s="30"/>
      <c r="D30" s="31"/>
      <c r="E30" s="31"/>
      <c r="F30" s="41">
        <f>F17+F19+F20+F22+F24+F25+F26+F27+F28+ F29</f>
        <v>7553.9296000000004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63" t="s">
        <v>25</v>
      </c>
      <c r="B32" s="63"/>
      <c r="C32" s="34" t="s">
        <v>28</v>
      </c>
      <c r="D32" s="35">
        <f>ROUND((F17+C9)/C9,2)</f>
        <v>1.03</v>
      </c>
      <c r="E32" s="36"/>
      <c r="F32" s="5"/>
    </row>
    <row r="33" spans="1:6" ht="23.25" x14ac:dyDescent="0.25">
      <c r="A33" s="63" t="s">
        <v>39</v>
      </c>
      <c r="B33" s="63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63" t="s">
        <v>40</v>
      </c>
      <c r="B34" s="63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63" t="s">
        <v>41</v>
      </c>
      <c r="B35" s="63"/>
      <c r="C35" s="34" t="s">
        <v>31</v>
      </c>
      <c r="D35" s="38">
        <f>ROUND((SUM(F24:F29)+C9)/C9,2)</f>
        <v>1.36</v>
      </c>
      <c r="E35" s="5"/>
      <c r="F35" s="37"/>
    </row>
    <row r="36" spans="1:6" ht="25.5" x14ac:dyDescent="0.25">
      <c r="A36" s="63" t="s">
        <v>32</v>
      </c>
      <c r="B36" s="67"/>
      <c r="C36" s="67"/>
      <c r="D36" s="40">
        <f>SUM(D32:D35)-IF(C13="сплошная",3,2)</f>
        <v>1.4000000000000004</v>
      </c>
      <c r="E36" s="39"/>
      <c r="F36" s="4"/>
    </row>
    <row r="37" spans="1:6" ht="23.25" x14ac:dyDescent="0.25">
      <c r="A37" s="66" t="s">
        <v>33</v>
      </c>
      <c r="B37" s="66"/>
      <c r="C37" s="55" t="s">
        <v>38</v>
      </c>
      <c r="D37" s="51">
        <f>D36*C9</f>
        <v>26754.966000000004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98.003538461538483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2017-04-21T06:18:20Z</dcterms:modified>
</cp:coreProperties>
</file>